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 codeName="{009DFEA7-8C9C-09C3-8CAF-802165E75F88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8_{BDD8B172-78C8-40EC-941D-A62745B59DE3}" xr6:coauthVersionLast="43" xr6:coauthVersionMax="43" xr10:uidLastSave="{00000000-0000-0000-0000-000000000000}"/>
  <bookViews>
    <workbookView xWindow="-108" yWindow="-108" windowWidth="30936" windowHeight="16896" tabRatio="840" xr2:uid="{00000000-000D-0000-FFFF-FFFF00000000}"/>
  </bookViews>
  <sheets>
    <sheet name="LISTE DES JOUEURS" sheetId="63" r:id="rId1"/>
    <sheet name="Feuil2" sheetId="116" state="veryHidden" r:id="rId2"/>
    <sheet name="AJ" sheetId="98" state="hidden" r:id="rId3"/>
    <sheet name="AK" sheetId="99" state="hidden" r:id="rId4"/>
    <sheet name="AL" sheetId="100" state="hidden" r:id="rId5"/>
    <sheet name="AM" sheetId="101" state="hidden" r:id="rId6"/>
    <sheet name="AN" sheetId="102" state="hidden" r:id="rId7"/>
    <sheet name="AO" sheetId="103" state="hidden" r:id="rId8"/>
    <sheet name="AP" sheetId="104" state="hidden" r:id="rId9"/>
    <sheet name="AQ" sheetId="105" state="hidden" r:id="rId10"/>
    <sheet name="AR" sheetId="106" state="hidden" r:id="rId11"/>
    <sheet name="AS" sheetId="107" state="hidden" r:id="rId12"/>
    <sheet name="AT" sheetId="108" state="hidden" r:id="rId13"/>
    <sheet name="données" sheetId="23" state="hidden" r:id="rId14"/>
  </sheets>
  <definedNames>
    <definedName name="IMP">AR!$G$1:$O$55</definedName>
    <definedName name="_xlnm.Print_Area" localSheetId="2">AJ!$G$1:$O$55</definedName>
    <definedName name="_xlnm.Print_Area" localSheetId="3">AK!$G$1:$O$55</definedName>
    <definedName name="_xlnm.Print_Area" localSheetId="4">AL!$G$2:$O$55</definedName>
    <definedName name="_xlnm.Print_Area" localSheetId="5">AM!$G$2:$O$55</definedName>
    <definedName name="_xlnm.Print_Area" localSheetId="6">AN!$G$2:$O$55</definedName>
    <definedName name="_xlnm.Print_Area" localSheetId="7">AO!$G$2:$O$55</definedName>
    <definedName name="_xlnm.Print_Area" localSheetId="8">AP!$G$2:$O$55</definedName>
    <definedName name="_xlnm.Print_Area" localSheetId="9">AQ!$G$2:$O$55</definedName>
    <definedName name="_xlnm.Print_Area" localSheetId="10">AR!$G$1:$O$55</definedName>
    <definedName name="_xlnm.Print_Area" localSheetId="11">AS!$G$2:$O$55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04" i="107" l="1"/>
  <c r="B205" i="107"/>
  <c r="G4" i="107" s="1"/>
  <c r="B204" i="106"/>
  <c r="G4" i="106" s="1"/>
  <c r="B205" i="106"/>
  <c r="B204" i="105"/>
  <c r="G4" i="105" s="1"/>
  <c r="B205" i="105"/>
  <c r="B204" i="104"/>
  <c r="G4" i="104" s="1"/>
  <c r="B205" i="104"/>
  <c r="B204" i="103"/>
  <c r="B205" i="103"/>
  <c r="G4" i="103"/>
  <c r="B204" i="102"/>
  <c r="B205" i="102"/>
  <c r="G4" i="102"/>
  <c r="B204" i="101"/>
  <c r="G4" i="101" s="1"/>
  <c r="B205" i="101"/>
  <c r="B204" i="100"/>
  <c r="B205" i="100"/>
  <c r="G4" i="100" s="1"/>
  <c r="B204" i="99"/>
  <c r="B205" i="99"/>
  <c r="G4" i="99" s="1"/>
  <c r="B204" i="98"/>
  <c r="B205" i="98"/>
  <c r="G4" i="98" s="1"/>
  <c r="B206" i="107"/>
  <c r="B206" i="106"/>
  <c r="B206" i="105"/>
  <c r="B206" i="104"/>
  <c r="B206" i="103"/>
  <c r="B206" i="102"/>
  <c r="B206" i="101"/>
  <c r="B206" i="100"/>
  <c r="B206" i="99"/>
  <c r="B206" i="98"/>
  <c r="Q32" i="98"/>
  <c r="Q31" i="98"/>
  <c r="Q30" i="98"/>
  <c r="Q29" i="98"/>
  <c r="Q28" i="98"/>
  <c r="Q27" i="98"/>
  <c r="Q26" i="98"/>
  <c r="Q25" i="98"/>
  <c r="Q24" i="98"/>
  <c r="Q23" i="98"/>
  <c r="Q22" i="98"/>
  <c r="Q21" i="98"/>
  <c r="Q20" i="98"/>
  <c r="Q19" i="98"/>
  <c r="Q18" i="98"/>
  <c r="Q17" i="98"/>
  <c r="Q16" i="98"/>
  <c r="Q15" i="98"/>
  <c r="Q14" i="98"/>
  <c r="Q13" i="98"/>
  <c r="Q12" i="98"/>
  <c r="Q11" i="98"/>
  <c r="Q10" i="98"/>
  <c r="C13" i="98" s="1"/>
  <c r="Q9" i="98"/>
  <c r="Q32" i="99"/>
  <c r="Q31" i="99"/>
  <c r="Q30" i="99"/>
  <c r="Q29" i="99"/>
  <c r="Q28" i="99"/>
  <c r="Q27" i="99"/>
  <c r="Q26" i="99"/>
  <c r="Q25" i="99"/>
  <c r="Q24" i="99"/>
  <c r="Q23" i="99"/>
  <c r="Q22" i="99"/>
  <c r="Q21" i="99"/>
  <c r="Q20" i="99"/>
  <c r="Q19" i="99"/>
  <c r="Q18" i="99"/>
  <c r="Q17" i="99"/>
  <c r="Q16" i="99"/>
  <c r="Q15" i="99"/>
  <c r="Q14" i="99"/>
  <c r="Q13" i="99"/>
  <c r="Q12" i="99"/>
  <c r="Q11" i="99"/>
  <c r="Q10" i="99"/>
  <c r="C13" i="99" s="1"/>
  <c r="Q9" i="99"/>
  <c r="Q32" i="100"/>
  <c r="Q31" i="100"/>
  <c r="Q30" i="100"/>
  <c r="Q29" i="100"/>
  <c r="Q28" i="100"/>
  <c r="Q27" i="100"/>
  <c r="Q26" i="100"/>
  <c r="Q25" i="100"/>
  <c r="Q24" i="100"/>
  <c r="Q23" i="100"/>
  <c r="Q22" i="100"/>
  <c r="Q21" i="100"/>
  <c r="Q20" i="100"/>
  <c r="Q19" i="100"/>
  <c r="Q18" i="100"/>
  <c r="Q17" i="100"/>
  <c r="Q16" i="100"/>
  <c r="Q15" i="100"/>
  <c r="Q14" i="100"/>
  <c r="Q13" i="100"/>
  <c r="Q12" i="100"/>
  <c r="Q11" i="100"/>
  <c r="Q10" i="100"/>
  <c r="C13" i="100" s="1"/>
  <c r="Q9" i="100"/>
  <c r="Q32" i="101"/>
  <c r="Q31" i="101"/>
  <c r="Q30" i="101"/>
  <c r="Q29" i="101"/>
  <c r="Q28" i="101"/>
  <c r="Q27" i="101"/>
  <c r="Q26" i="101"/>
  <c r="Q25" i="101"/>
  <c r="Q24" i="101"/>
  <c r="Q23" i="101"/>
  <c r="Q22" i="101"/>
  <c r="Q21" i="101"/>
  <c r="Q20" i="101"/>
  <c r="Q19" i="101"/>
  <c r="Q18" i="101"/>
  <c r="Q17" i="101"/>
  <c r="Q16" i="101"/>
  <c r="Q15" i="101"/>
  <c r="Q14" i="101"/>
  <c r="Q13" i="101"/>
  <c r="Q12" i="101"/>
  <c r="Q11" i="101"/>
  <c r="Q10" i="101"/>
  <c r="C13" i="101" s="1"/>
  <c r="Q9" i="101"/>
  <c r="Q32" i="102"/>
  <c r="Q31" i="102"/>
  <c r="Q30" i="102"/>
  <c r="Q29" i="102"/>
  <c r="Q28" i="102"/>
  <c r="Q27" i="102"/>
  <c r="Q26" i="102"/>
  <c r="Q25" i="102"/>
  <c r="Q24" i="102"/>
  <c r="Q23" i="102"/>
  <c r="Q22" i="102"/>
  <c r="Q21" i="102"/>
  <c r="Q20" i="102"/>
  <c r="Q19" i="102"/>
  <c r="Q18" i="102"/>
  <c r="Q17" i="102"/>
  <c r="Q16" i="102"/>
  <c r="Q15" i="102"/>
  <c r="Q14" i="102"/>
  <c r="Q13" i="102"/>
  <c r="Q12" i="102"/>
  <c r="Q11" i="102"/>
  <c r="Q10" i="102"/>
  <c r="C13" i="102" s="1"/>
  <c r="Q9" i="102"/>
  <c r="Q32" i="103"/>
  <c r="Q31" i="103"/>
  <c r="Q30" i="103"/>
  <c r="Q29" i="103"/>
  <c r="Q28" i="103"/>
  <c r="Q27" i="103"/>
  <c r="Q26" i="103"/>
  <c r="Q25" i="103"/>
  <c r="Q24" i="103"/>
  <c r="Q23" i="103"/>
  <c r="Q22" i="103"/>
  <c r="Q21" i="103"/>
  <c r="Q20" i="103"/>
  <c r="Q19" i="103"/>
  <c r="Q18" i="103"/>
  <c r="Q17" i="103"/>
  <c r="Q16" i="103"/>
  <c r="Q15" i="103"/>
  <c r="Q14" i="103"/>
  <c r="Q13" i="103"/>
  <c r="Q12" i="103"/>
  <c r="Q11" i="103"/>
  <c r="Q10" i="103"/>
  <c r="C13" i="103" s="1"/>
  <c r="Q9" i="103"/>
  <c r="Q32" i="104"/>
  <c r="Q31" i="104"/>
  <c r="Q30" i="104"/>
  <c r="Q29" i="104"/>
  <c r="Q28" i="104"/>
  <c r="Q27" i="104"/>
  <c r="Q26" i="104"/>
  <c r="Q25" i="104"/>
  <c r="Q24" i="104"/>
  <c r="Q23" i="104"/>
  <c r="Q22" i="104"/>
  <c r="Q21" i="104"/>
  <c r="Q20" i="104"/>
  <c r="Q19" i="104"/>
  <c r="Q18" i="104"/>
  <c r="Q17" i="104"/>
  <c r="Q16" i="104"/>
  <c r="Q15" i="104"/>
  <c r="Q14" i="104"/>
  <c r="Q13" i="104"/>
  <c r="Q12" i="104"/>
  <c r="Q11" i="104"/>
  <c r="Q10" i="104"/>
  <c r="Q9" i="104"/>
  <c r="Q32" i="105"/>
  <c r="Q31" i="105"/>
  <c r="Q30" i="105"/>
  <c r="Q29" i="105"/>
  <c r="Q28" i="105"/>
  <c r="Q27" i="105"/>
  <c r="Q26" i="105"/>
  <c r="Q25" i="105"/>
  <c r="Q24" i="105"/>
  <c r="Q23" i="105"/>
  <c r="Q22" i="105"/>
  <c r="Q21" i="105"/>
  <c r="Q20" i="105"/>
  <c r="Q19" i="105"/>
  <c r="Q18" i="105"/>
  <c r="Q17" i="105"/>
  <c r="Q16" i="105"/>
  <c r="Q15" i="105"/>
  <c r="Q14" i="105"/>
  <c r="Q13" i="105"/>
  <c r="Q12" i="105"/>
  <c r="Q11" i="105"/>
  <c r="Q10" i="105"/>
  <c r="Q9" i="105"/>
  <c r="Q32" i="106"/>
  <c r="Q31" i="106"/>
  <c r="Q30" i="106"/>
  <c r="Q29" i="106"/>
  <c r="Q28" i="106"/>
  <c r="Q27" i="106"/>
  <c r="Q26" i="106"/>
  <c r="Q25" i="106"/>
  <c r="Q24" i="106"/>
  <c r="Q23" i="106"/>
  <c r="Q22" i="106"/>
  <c r="Q21" i="106"/>
  <c r="Q20" i="106"/>
  <c r="Q19" i="106"/>
  <c r="Q18" i="106"/>
  <c r="Q17" i="106"/>
  <c r="Q16" i="106"/>
  <c r="Q15" i="106"/>
  <c r="Q14" i="106"/>
  <c r="Q13" i="106"/>
  <c r="Q12" i="106"/>
  <c r="Q11" i="106"/>
  <c r="Q10" i="106"/>
  <c r="Q9" i="106"/>
  <c r="Q32" i="107"/>
  <c r="Q31" i="107"/>
  <c r="Q30" i="107"/>
  <c r="Q29" i="107"/>
  <c r="Q28" i="107"/>
  <c r="Q27" i="107"/>
  <c r="Q26" i="107"/>
  <c r="Q25" i="107"/>
  <c r="Q24" i="107"/>
  <c r="Q23" i="107"/>
  <c r="Q22" i="107"/>
  <c r="Q21" i="107"/>
  <c r="Q20" i="107"/>
  <c r="Q19" i="107"/>
  <c r="Q18" i="107"/>
  <c r="Q17" i="107"/>
  <c r="Q16" i="107"/>
  <c r="Q15" i="107"/>
  <c r="Q14" i="107"/>
  <c r="Q13" i="107"/>
  <c r="Q12" i="107"/>
  <c r="Q11" i="107"/>
  <c r="Q10" i="107"/>
  <c r="Q9" i="107"/>
  <c r="D27" i="98"/>
  <c r="D26" i="98"/>
  <c r="D25" i="98"/>
  <c r="D24" i="98"/>
  <c r="D23" i="98"/>
  <c r="D22" i="98"/>
  <c r="D21" i="98"/>
  <c r="D20" i="98"/>
  <c r="D19" i="98"/>
  <c r="D18" i="98"/>
  <c r="D17" i="98"/>
  <c r="B13" i="98"/>
  <c r="B11" i="98"/>
  <c r="G5" i="98"/>
  <c r="B8" i="98"/>
  <c r="C8" i="98" s="1"/>
  <c r="B10" i="98" s="1"/>
  <c r="D27" i="99"/>
  <c r="D26" i="99"/>
  <c r="D25" i="99"/>
  <c r="D24" i="99"/>
  <c r="D23" i="99"/>
  <c r="D22" i="99"/>
  <c r="D21" i="99"/>
  <c r="D20" i="99"/>
  <c r="D19" i="99"/>
  <c r="D18" i="99"/>
  <c r="D17" i="99"/>
  <c r="B13" i="99"/>
  <c r="B11" i="99"/>
  <c r="G5" i="99"/>
  <c r="B8" i="99"/>
  <c r="C8" i="99" s="1"/>
  <c r="B10" i="99" s="1"/>
  <c r="D27" i="100"/>
  <c r="D26" i="100"/>
  <c r="D25" i="100"/>
  <c r="D24" i="100"/>
  <c r="D23" i="100"/>
  <c r="D22" i="100"/>
  <c r="D21" i="100"/>
  <c r="D20" i="100"/>
  <c r="D19" i="100"/>
  <c r="D18" i="100"/>
  <c r="D17" i="100"/>
  <c r="B13" i="100"/>
  <c r="B11" i="100"/>
  <c r="G5" i="100"/>
  <c r="B8" i="100"/>
  <c r="C8" i="100" s="1"/>
  <c r="B10" i="100" s="1"/>
  <c r="D27" i="101"/>
  <c r="D26" i="101"/>
  <c r="D25" i="101"/>
  <c r="D24" i="101"/>
  <c r="D23" i="101"/>
  <c r="D22" i="101"/>
  <c r="D21" i="101"/>
  <c r="D20" i="101"/>
  <c r="D19" i="101"/>
  <c r="D18" i="101"/>
  <c r="D17" i="101"/>
  <c r="B13" i="101"/>
  <c r="B11" i="101"/>
  <c r="G5" i="101"/>
  <c r="B8" i="101"/>
  <c r="C8" i="101" s="1"/>
  <c r="B10" i="101" s="1"/>
  <c r="D27" i="102"/>
  <c r="D26" i="102"/>
  <c r="D25" i="102"/>
  <c r="D24" i="102"/>
  <c r="D23" i="102"/>
  <c r="D22" i="102"/>
  <c r="D21" i="102"/>
  <c r="D20" i="102"/>
  <c r="D19" i="102"/>
  <c r="D18" i="102"/>
  <c r="D17" i="102"/>
  <c r="B13" i="102"/>
  <c r="B11" i="102"/>
  <c r="G5" i="102"/>
  <c r="B8" i="102"/>
  <c r="C8" i="102" s="1"/>
  <c r="B10" i="102" s="1"/>
  <c r="D27" i="103"/>
  <c r="D26" i="103"/>
  <c r="D25" i="103"/>
  <c r="D24" i="103"/>
  <c r="D23" i="103"/>
  <c r="D22" i="103"/>
  <c r="D21" i="103"/>
  <c r="D20" i="103"/>
  <c r="D19" i="103"/>
  <c r="D18" i="103"/>
  <c r="D17" i="103"/>
  <c r="B13" i="103"/>
  <c r="B11" i="103"/>
  <c r="G5" i="103"/>
  <c r="B8" i="103"/>
  <c r="C8" i="103" s="1"/>
  <c r="B10" i="103" s="1"/>
  <c r="D27" i="104"/>
  <c r="D26" i="104"/>
  <c r="D25" i="104"/>
  <c r="D24" i="104"/>
  <c r="D23" i="104"/>
  <c r="D22" i="104"/>
  <c r="D21" i="104"/>
  <c r="D20" i="104"/>
  <c r="D19" i="104"/>
  <c r="D18" i="104"/>
  <c r="D17" i="104"/>
  <c r="C13" i="104"/>
  <c r="B13" i="104"/>
  <c r="B11" i="104"/>
  <c r="G5" i="104"/>
  <c r="B8" i="104"/>
  <c r="C8" i="104" s="1"/>
  <c r="D27" i="105"/>
  <c r="D26" i="105"/>
  <c r="D25" i="105"/>
  <c r="D24" i="105"/>
  <c r="D23" i="105"/>
  <c r="D22" i="105"/>
  <c r="D21" i="105"/>
  <c r="D20" i="105"/>
  <c r="D19" i="105"/>
  <c r="D18" i="105"/>
  <c r="D17" i="105"/>
  <c r="C13" i="105"/>
  <c r="B13" i="105"/>
  <c r="B11" i="105"/>
  <c r="G5" i="105"/>
  <c r="B8" i="105"/>
  <c r="C8" i="105" s="1"/>
  <c r="B10" i="105" s="1"/>
  <c r="D27" i="106"/>
  <c r="D26" i="106"/>
  <c r="D25" i="106"/>
  <c r="D24" i="106"/>
  <c r="D23" i="106"/>
  <c r="D22" i="106"/>
  <c r="D21" i="106"/>
  <c r="D20" i="106"/>
  <c r="D19" i="106"/>
  <c r="D18" i="106"/>
  <c r="D17" i="106"/>
  <c r="C13" i="106"/>
  <c r="B13" i="106"/>
  <c r="B11" i="106"/>
  <c r="G5" i="106"/>
  <c r="B8" i="106"/>
  <c r="C8" i="106" s="1"/>
  <c r="B10" i="106" s="1"/>
  <c r="D27" i="107"/>
  <c r="D26" i="107"/>
  <c r="D25" i="107"/>
  <c r="D24" i="107"/>
  <c r="D23" i="107"/>
  <c r="D22" i="107"/>
  <c r="D21" i="107"/>
  <c r="D20" i="107"/>
  <c r="D19" i="107"/>
  <c r="D18" i="107"/>
  <c r="D17" i="107"/>
  <c r="C13" i="107"/>
  <c r="B13" i="107"/>
  <c r="B11" i="107"/>
  <c r="G5" i="107"/>
  <c r="B8" i="107"/>
  <c r="C8" i="107" s="1"/>
  <c r="B10" i="107" s="1"/>
  <c r="N32" i="98"/>
  <c r="N31" i="98"/>
  <c r="N30" i="98"/>
  <c r="N29" i="98"/>
  <c r="N28" i="98"/>
  <c r="N27" i="98"/>
  <c r="N26" i="98"/>
  <c r="N25" i="98"/>
  <c r="N24" i="98"/>
  <c r="N23" i="98"/>
  <c r="N22" i="98"/>
  <c r="N21" i="98"/>
  <c r="N20" i="98"/>
  <c r="N19" i="98"/>
  <c r="N18" i="98"/>
  <c r="N17" i="98"/>
  <c r="N16" i="98"/>
  <c r="N15" i="98"/>
  <c r="N14" i="98"/>
  <c r="N13" i="98"/>
  <c r="N12" i="98"/>
  <c r="N11" i="98"/>
  <c r="N10" i="98"/>
  <c r="N9" i="98"/>
  <c r="N8" i="98"/>
  <c r="N32" i="99"/>
  <c r="N31" i="99"/>
  <c r="N30" i="99"/>
  <c r="N29" i="99"/>
  <c r="N28" i="99"/>
  <c r="N27" i="99"/>
  <c r="N26" i="99"/>
  <c r="N25" i="99"/>
  <c r="N24" i="99"/>
  <c r="N23" i="99"/>
  <c r="N22" i="99"/>
  <c r="N21" i="99"/>
  <c r="N20" i="99"/>
  <c r="N19" i="99"/>
  <c r="N18" i="99"/>
  <c r="N17" i="99"/>
  <c r="N16" i="99"/>
  <c r="N15" i="99"/>
  <c r="N14" i="99"/>
  <c r="N13" i="99"/>
  <c r="N12" i="99"/>
  <c r="N11" i="99"/>
  <c r="N10" i="99"/>
  <c r="N9" i="99"/>
  <c r="N8" i="99"/>
  <c r="N32" i="100"/>
  <c r="N31" i="100"/>
  <c r="N30" i="100"/>
  <c r="N29" i="100"/>
  <c r="N28" i="100"/>
  <c r="N27" i="100"/>
  <c r="N26" i="100"/>
  <c r="N25" i="100"/>
  <c r="N24" i="100"/>
  <c r="N23" i="100"/>
  <c r="N22" i="100"/>
  <c r="N21" i="100"/>
  <c r="N20" i="100"/>
  <c r="N19" i="100"/>
  <c r="N18" i="100"/>
  <c r="N17" i="100"/>
  <c r="N16" i="100"/>
  <c r="N15" i="100"/>
  <c r="N14" i="100"/>
  <c r="N13" i="100"/>
  <c r="N12" i="100"/>
  <c r="N11" i="100"/>
  <c r="N10" i="100"/>
  <c r="N9" i="100"/>
  <c r="N8" i="100"/>
  <c r="N32" i="101"/>
  <c r="N31" i="101"/>
  <c r="N30" i="101"/>
  <c r="N29" i="101"/>
  <c r="N28" i="101"/>
  <c r="N27" i="101"/>
  <c r="N26" i="101"/>
  <c r="N25" i="101"/>
  <c r="N24" i="101"/>
  <c r="N23" i="101"/>
  <c r="N22" i="101"/>
  <c r="N21" i="101"/>
  <c r="N20" i="101"/>
  <c r="N19" i="101"/>
  <c r="N18" i="101"/>
  <c r="N17" i="101"/>
  <c r="N16" i="101"/>
  <c r="N15" i="101"/>
  <c r="N14" i="101"/>
  <c r="N13" i="101"/>
  <c r="N12" i="101"/>
  <c r="N11" i="101"/>
  <c r="N10" i="101"/>
  <c r="N9" i="101"/>
  <c r="N8" i="101"/>
  <c r="N32" i="102"/>
  <c r="N31" i="102"/>
  <c r="N30" i="102"/>
  <c r="N29" i="102"/>
  <c r="N28" i="102"/>
  <c r="N27" i="102"/>
  <c r="N26" i="102"/>
  <c r="N25" i="102"/>
  <c r="N24" i="102"/>
  <c r="N23" i="102"/>
  <c r="N22" i="102"/>
  <c r="N21" i="102"/>
  <c r="N20" i="102"/>
  <c r="N19" i="102"/>
  <c r="N18" i="102"/>
  <c r="N17" i="102"/>
  <c r="N16" i="102"/>
  <c r="N15" i="102"/>
  <c r="N14" i="102"/>
  <c r="N13" i="102"/>
  <c r="N12" i="102"/>
  <c r="N11" i="102"/>
  <c r="N10" i="102"/>
  <c r="N9" i="102"/>
  <c r="N8" i="102"/>
  <c r="N32" i="103"/>
  <c r="N31" i="103"/>
  <c r="N30" i="103"/>
  <c r="N29" i="103"/>
  <c r="N28" i="103"/>
  <c r="N27" i="103"/>
  <c r="N26" i="103"/>
  <c r="N25" i="103"/>
  <c r="N24" i="103"/>
  <c r="N23" i="103"/>
  <c r="N22" i="103"/>
  <c r="N21" i="103"/>
  <c r="N20" i="103"/>
  <c r="N19" i="103"/>
  <c r="N18" i="103"/>
  <c r="N17" i="103"/>
  <c r="N16" i="103"/>
  <c r="N15" i="103"/>
  <c r="N14" i="103"/>
  <c r="N13" i="103"/>
  <c r="N12" i="103"/>
  <c r="N11" i="103"/>
  <c r="N10" i="103"/>
  <c r="N9" i="103"/>
  <c r="N8" i="103"/>
  <c r="N32" i="104"/>
  <c r="N31" i="104"/>
  <c r="N30" i="104"/>
  <c r="N29" i="104"/>
  <c r="N28" i="104"/>
  <c r="N27" i="104"/>
  <c r="N26" i="104"/>
  <c r="N25" i="104"/>
  <c r="N24" i="104"/>
  <c r="N23" i="104"/>
  <c r="N22" i="104"/>
  <c r="N21" i="104"/>
  <c r="N20" i="104"/>
  <c r="N19" i="104"/>
  <c r="N18" i="104"/>
  <c r="N17" i="104"/>
  <c r="N16" i="104"/>
  <c r="N15" i="104"/>
  <c r="N14" i="104"/>
  <c r="N13" i="104"/>
  <c r="N12" i="104"/>
  <c r="N11" i="104"/>
  <c r="N10" i="104"/>
  <c r="N9" i="104"/>
  <c r="N8" i="104"/>
  <c r="N32" i="105"/>
  <c r="N31" i="105"/>
  <c r="N30" i="105"/>
  <c r="N29" i="105"/>
  <c r="N28" i="105"/>
  <c r="N27" i="105"/>
  <c r="N26" i="105"/>
  <c r="N25" i="105"/>
  <c r="N24" i="105"/>
  <c r="N23" i="105"/>
  <c r="N22" i="105"/>
  <c r="N21" i="105"/>
  <c r="N20" i="105"/>
  <c r="N19" i="105"/>
  <c r="N18" i="105"/>
  <c r="N17" i="105"/>
  <c r="N16" i="105"/>
  <c r="N15" i="105"/>
  <c r="N14" i="105"/>
  <c r="N13" i="105"/>
  <c r="N12" i="105"/>
  <c r="N11" i="105"/>
  <c r="N10" i="105"/>
  <c r="N9" i="105"/>
  <c r="N8" i="105"/>
  <c r="N32" i="106"/>
  <c r="N31" i="106"/>
  <c r="N30" i="106"/>
  <c r="N29" i="106"/>
  <c r="N28" i="106"/>
  <c r="N27" i="106"/>
  <c r="N26" i="106"/>
  <c r="N25" i="106"/>
  <c r="N24" i="106"/>
  <c r="N23" i="106"/>
  <c r="N22" i="106"/>
  <c r="N21" i="106"/>
  <c r="N20" i="106"/>
  <c r="N19" i="106"/>
  <c r="N18" i="106"/>
  <c r="N17" i="106"/>
  <c r="N16" i="106"/>
  <c r="N15" i="106"/>
  <c r="N14" i="106"/>
  <c r="N13" i="106"/>
  <c r="N12" i="106"/>
  <c r="N11" i="106"/>
  <c r="N10" i="106"/>
  <c r="N9" i="106"/>
  <c r="N8" i="106"/>
  <c r="N32" i="107"/>
  <c r="N31" i="107"/>
  <c r="N30" i="107"/>
  <c r="N29" i="107"/>
  <c r="N28" i="107"/>
  <c r="N27" i="107"/>
  <c r="N26" i="107"/>
  <c r="N25" i="107"/>
  <c r="N24" i="107"/>
  <c r="N23" i="107"/>
  <c r="N22" i="107"/>
  <c r="N21" i="107"/>
  <c r="N20" i="107"/>
  <c r="N19" i="107"/>
  <c r="N18" i="107"/>
  <c r="N17" i="107"/>
  <c r="N16" i="107"/>
  <c r="N15" i="107"/>
  <c r="N14" i="107"/>
  <c r="N13" i="107"/>
  <c r="N12" i="107"/>
  <c r="N11" i="107"/>
  <c r="N10" i="107"/>
  <c r="N9" i="107"/>
  <c r="N8" i="107"/>
  <c r="C6" i="116"/>
  <c r="B11" i="116" s="1"/>
  <c r="F7" i="116"/>
  <c r="M24" i="116"/>
  <c r="L20" i="116"/>
  <c r="K20" i="116" s="1"/>
  <c r="M18" i="116"/>
  <c r="L13" i="116"/>
  <c r="K13" i="116"/>
  <c r="M11" i="116"/>
  <c r="M6" i="116"/>
  <c r="L6" i="116"/>
  <c r="M2" i="116"/>
  <c r="L2" i="116"/>
  <c r="K2" i="116"/>
  <c r="J2" i="116"/>
  <c r="I2" i="116"/>
  <c r="H2" i="116"/>
  <c r="G2" i="116"/>
  <c r="M1" i="116"/>
  <c r="L1" i="116"/>
  <c r="K1" i="116"/>
  <c r="J1" i="116"/>
  <c r="I1" i="116"/>
  <c r="H1" i="116"/>
  <c r="G1" i="116"/>
  <c r="K4" i="98"/>
  <c r="K4" i="99"/>
  <c r="K4" i="100"/>
  <c r="K4" i="101"/>
  <c r="K4" i="102"/>
  <c r="K4" i="103"/>
  <c r="K4" i="104"/>
  <c r="K4" i="105"/>
  <c r="K4" i="106"/>
  <c r="K4" i="107"/>
  <c r="L91" i="108"/>
  <c r="K91" i="108"/>
  <c r="F74" i="108"/>
  <c r="D74" i="108"/>
  <c r="L29" i="108"/>
  <c r="K29" i="108"/>
  <c r="J29" i="108"/>
  <c r="I29" i="108"/>
  <c r="H29" i="108"/>
  <c r="G29" i="108"/>
  <c r="F29" i="108"/>
  <c r="E29" i="108"/>
  <c r="L28" i="108"/>
  <c r="K28" i="108"/>
  <c r="J28" i="108"/>
  <c r="I28" i="108"/>
  <c r="H28" i="108"/>
  <c r="G28" i="108"/>
  <c r="F28" i="108"/>
  <c r="E28" i="108"/>
  <c r="L27" i="108"/>
  <c r="K27" i="108"/>
  <c r="J27" i="108"/>
  <c r="I27" i="108"/>
  <c r="H27" i="108"/>
  <c r="G27" i="108"/>
  <c r="F27" i="108"/>
  <c r="E27" i="108"/>
  <c r="L26" i="108"/>
  <c r="K26" i="108"/>
  <c r="J26" i="108"/>
  <c r="I26" i="108"/>
  <c r="H26" i="108"/>
  <c r="G26" i="108"/>
  <c r="F26" i="108"/>
  <c r="E26" i="108"/>
  <c r="L25" i="108"/>
  <c r="K25" i="108"/>
  <c r="J25" i="108"/>
  <c r="I25" i="108"/>
  <c r="H25" i="108"/>
  <c r="G25" i="108"/>
  <c r="F25" i="108"/>
  <c r="E25" i="108"/>
  <c r="L24" i="108"/>
  <c r="K24" i="108"/>
  <c r="J24" i="108"/>
  <c r="I24" i="108"/>
  <c r="H24" i="108"/>
  <c r="G24" i="108"/>
  <c r="F24" i="108"/>
  <c r="E24" i="108"/>
  <c r="L23" i="108"/>
  <c r="K23" i="108"/>
  <c r="J23" i="108"/>
  <c r="I23" i="108"/>
  <c r="H23" i="108"/>
  <c r="G23" i="108"/>
  <c r="F23" i="108"/>
  <c r="E23" i="108"/>
  <c r="L22" i="108"/>
  <c r="K22" i="108"/>
  <c r="J22" i="108"/>
  <c r="I22" i="108"/>
  <c r="H22" i="108"/>
  <c r="G22" i="108"/>
  <c r="F22" i="108"/>
  <c r="E22" i="108"/>
  <c r="L21" i="108"/>
  <c r="K21" i="108"/>
  <c r="J21" i="108"/>
  <c r="I21" i="108"/>
  <c r="H21" i="108"/>
  <c r="G21" i="108"/>
  <c r="F21" i="108"/>
  <c r="E21" i="108"/>
  <c r="L16" i="108"/>
  <c r="K16" i="108"/>
  <c r="J16" i="108"/>
  <c r="I16" i="108"/>
  <c r="H16" i="108"/>
  <c r="G16" i="108"/>
  <c r="F16" i="108"/>
  <c r="E16" i="108"/>
  <c r="L15" i="108"/>
  <c r="K15" i="108"/>
  <c r="J15" i="108"/>
  <c r="I15" i="108"/>
  <c r="H15" i="108"/>
  <c r="G15" i="108"/>
  <c r="F15" i="108"/>
  <c r="E15" i="108"/>
  <c r="L14" i="108"/>
  <c r="K14" i="108"/>
  <c r="J14" i="108"/>
  <c r="I14" i="108"/>
  <c r="H14" i="108"/>
  <c r="G14" i="108"/>
  <c r="F14" i="108"/>
  <c r="E14" i="108"/>
  <c r="L13" i="108"/>
  <c r="K13" i="108"/>
  <c r="J13" i="108"/>
  <c r="I13" i="108"/>
  <c r="H13" i="108"/>
  <c r="G13" i="108"/>
  <c r="F13" i="108"/>
  <c r="E13" i="108"/>
  <c r="L12" i="108"/>
  <c r="K12" i="108"/>
  <c r="J12" i="108"/>
  <c r="I12" i="108"/>
  <c r="H12" i="108"/>
  <c r="G12" i="108"/>
  <c r="F12" i="108"/>
  <c r="E12" i="108"/>
  <c r="L11" i="108"/>
  <c r="K11" i="108"/>
  <c r="J11" i="108"/>
  <c r="I11" i="108"/>
  <c r="H11" i="108"/>
  <c r="G11" i="108"/>
  <c r="F11" i="108"/>
  <c r="E11" i="108"/>
  <c r="L10" i="108"/>
  <c r="K10" i="108"/>
  <c r="J10" i="108"/>
  <c r="I10" i="108"/>
  <c r="H10" i="108"/>
  <c r="G10" i="108"/>
  <c r="F10" i="108"/>
  <c r="E10" i="108"/>
  <c r="L9" i="108"/>
  <c r="K9" i="108"/>
  <c r="J9" i="108"/>
  <c r="I9" i="108"/>
  <c r="H9" i="108"/>
  <c r="G9" i="108"/>
  <c r="F9" i="108"/>
  <c r="E9" i="108"/>
  <c r="L8" i="108"/>
  <c r="K8" i="108"/>
  <c r="J8" i="108"/>
  <c r="I8" i="108"/>
  <c r="H8" i="108"/>
  <c r="G8" i="108"/>
  <c r="F8" i="108"/>
  <c r="E8" i="108"/>
  <c r="B6" i="108"/>
  <c r="B5" i="108"/>
  <c r="O92" i="107"/>
  <c r="N92" i="107"/>
  <c r="I75" i="107"/>
  <c r="G75" i="107"/>
  <c r="O92" i="106"/>
  <c r="N92" i="106"/>
  <c r="I75" i="106"/>
  <c r="G75" i="106"/>
  <c r="O92" i="105"/>
  <c r="N92" i="105"/>
  <c r="I75" i="105"/>
  <c r="G75" i="105"/>
  <c r="O92" i="104"/>
  <c r="N92" i="104"/>
  <c r="I75" i="104"/>
  <c r="G75" i="104"/>
  <c r="O92" i="103"/>
  <c r="N92" i="103"/>
  <c r="I75" i="103"/>
  <c r="G75" i="103"/>
  <c r="O92" i="102"/>
  <c r="N92" i="102"/>
  <c r="I75" i="102"/>
  <c r="G75" i="102"/>
  <c r="O92" i="101"/>
  <c r="N92" i="101"/>
  <c r="I75" i="101"/>
  <c r="G75" i="101"/>
  <c r="O92" i="100"/>
  <c r="N92" i="100"/>
  <c r="I75" i="100"/>
  <c r="G75" i="100"/>
  <c r="O92" i="99"/>
  <c r="N92" i="99"/>
  <c r="I75" i="99"/>
  <c r="G75" i="99"/>
  <c r="O92" i="98"/>
  <c r="N92" i="98"/>
  <c r="I75" i="98"/>
  <c r="G75" i="98"/>
  <c r="D12" i="23"/>
  <c r="D13" i="23" s="1"/>
  <c r="D14" i="23" s="1"/>
  <c r="D15" i="23" s="1"/>
  <c r="D16" i="23" s="1"/>
  <c r="D17" i="23" s="1"/>
  <c r="D18" i="23" s="1"/>
  <c r="D19" i="23" s="1"/>
  <c r="D20" i="23" s="1"/>
  <c r="D21" i="23" s="1"/>
  <c r="D22" i="23" s="1"/>
  <c r="D23" i="23" s="1"/>
  <c r="D24" i="23" s="1"/>
  <c r="D25" i="23" s="1"/>
  <c r="D26" i="23" s="1"/>
  <c r="D27" i="23" s="1"/>
  <c r="D28" i="23" s="1"/>
  <c r="D29" i="23" s="1"/>
  <c r="D30" i="23" s="1"/>
  <c r="D31" i="23" s="1"/>
  <c r="D32" i="23" s="1"/>
  <c r="D33" i="23" s="1"/>
  <c r="D34" i="23" s="1"/>
  <c r="D35" i="23" s="1"/>
  <c r="D36" i="23" s="1"/>
  <c r="D37" i="23" s="1"/>
  <c r="D38" i="23" s="1"/>
  <c r="D39" i="23" s="1"/>
  <c r="D40" i="23" s="1"/>
  <c r="D41" i="23" s="1"/>
  <c r="D42" i="23" s="1"/>
  <c r="D43" i="23" s="1"/>
  <c r="F41" i="23"/>
  <c r="F42" i="23"/>
  <c r="F43" i="23"/>
  <c r="F35" i="23"/>
  <c r="F36" i="23" s="1"/>
  <c r="F37" i="23" s="1"/>
  <c r="F38" i="23" s="1"/>
  <c r="F39" i="23" s="1"/>
  <c r="F29" i="23"/>
  <c r="F30" i="23"/>
  <c r="F31" i="23"/>
  <c r="F32" i="23"/>
  <c r="F33" i="23" s="1"/>
  <c r="F23" i="23"/>
  <c r="F24" i="23" s="1"/>
  <c r="F25" i="23" s="1"/>
  <c r="F26" i="23" s="1"/>
  <c r="F27" i="23" s="1"/>
  <c r="F17" i="23"/>
  <c r="F18" i="23"/>
  <c r="F19" i="23" s="1"/>
  <c r="F20" i="23" s="1"/>
  <c r="F21" i="23" s="1"/>
  <c r="F12" i="23"/>
  <c r="F13" i="23"/>
  <c r="F14" i="23"/>
  <c r="F15" i="23"/>
  <c r="I2" i="108" l="1"/>
  <c r="B10" i="104"/>
</calcChain>
</file>

<file path=xl/sharedStrings.xml><?xml version="1.0" encoding="utf-8"?>
<sst xmlns="http://schemas.openxmlformats.org/spreadsheetml/2006/main" count="658" uniqueCount="173">
  <si>
    <t>Nom :</t>
  </si>
  <si>
    <t>FC Max</t>
  </si>
  <si>
    <t>FC  repos</t>
  </si>
  <si>
    <t>TEST GACON</t>
  </si>
  <si>
    <t xml:space="preserve">CONTRÔLES PÉRIODIQUES DE LA FREQUENCE CARDIAQUE  </t>
  </si>
  <si>
    <t>Date</t>
  </si>
  <si>
    <t>Palier</t>
  </si>
  <si>
    <t>Vitesse</t>
  </si>
  <si>
    <t>Distance</t>
  </si>
  <si>
    <t>Codes TVA</t>
  </si>
  <si>
    <t>Données qui seront copiées automatiquement  en insérant le Code sur le Devis ou la Facture</t>
  </si>
  <si>
    <t>(rentrer les Codes et les libellés à votre convenance. Respecter les largueurs des colonnes ci dessous)</t>
  </si>
  <si>
    <t>FC Réserve</t>
  </si>
  <si>
    <t>TEST Gacon</t>
  </si>
  <si>
    <t>EXERCICES</t>
  </si>
  <si>
    <t>Exo à déterminer</t>
  </si>
  <si>
    <t>STATISTIQUES</t>
  </si>
  <si>
    <t>VOLUME NB 8 78%    10  73%                        SÉRIE MOYENNE  - INTENSITÉ MOYENNE</t>
  </si>
  <si>
    <t>ENDURANCE NB 15  65%  20  60%               SÉRIE LONGUE     - INTENSITÉ FAIBLE</t>
  </si>
  <si>
    <t xml:space="preserve">FORCE NB 3 93%  6 85%                                SÉRIE COURTE     - INTENSITÉ FORTE              </t>
  </si>
  <si>
    <t>* durée d'une série</t>
  </si>
  <si>
    <t>nombre de serie un minimum de 3 est nécessaire quel que soit l'objectif</t>
  </si>
  <si>
    <t>PUISSANCE 90%  10 secondes*   le plus vite possible Récup entre 3 et 5 min    /              VOLUME 75%  20 secondes   lent    Récup entre 1 et 2 min    /                    TONICITÉ   60%  30 secondes Rapide  Récup égale à la durée de l'effort</t>
  </si>
  <si>
    <t xml:space="preserve"> %  Charge                                           Maxi </t>
  </si>
  <si>
    <t>PRÉNOM :</t>
  </si>
  <si>
    <t>CLASSE :</t>
  </si>
  <si>
    <t>JAMBES</t>
  </si>
  <si>
    <t>PECS</t>
  </si>
  <si>
    <t xml:space="preserve">Développé Couché </t>
  </si>
  <si>
    <t>Presse Mollets</t>
  </si>
  <si>
    <t>LEG Extension</t>
  </si>
  <si>
    <t>LEG Flexion</t>
  </si>
  <si>
    <t>DORSEAUX</t>
  </si>
  <si>
    <t>BUTTERFLY</t>
  </si>
  <si>
    <t>Développé Couché 
INCLINÉ</t>
  </si>
  <si>
    <t>Tirage Vertical 
Bras Tendus</t>
  </si>
  <si>
    <t>Tirage 
Horizontal</t>
  </si>
  <si>
    <t>Tirage 
Vertical</t>
  </si>
  <si>
    <t>BRAS</t>
  </si>
  <si>
    <t>Triceps</t>
  </si>
  <si>
    <t>Biceps Curl</t>
  </si>
  <si>
    <t>Développé Militaire
Machine Guidé</t>
  </si>
  <si>
    <t>Presse à 50 Kg</t>
  </si>
  <si>
    <t>Presse à 40 Kg</t>
  </si>
  <si>
    <t>Objectif : Trouver la chage en Kg qui me permet de faire 20 répétitions (50% 1RM). Ni 19 ni 21.</t>
  </si>
  <si>
    <t>NOMS</t>
  </si>
  <si>
    <t>PRÉNOMS</t>
  </si>
  <si>
    <t xml:space="preserve">         FICHE TECHNIQUE DE L'ÉLÈVE</t>
  </si>
  <si>
    <t>Commentaires ou Instructions Spéciales de l'Élève</t>
  </si>
  <si>
    <t>Commentaires ou Instructions Spéciales de l'Enseignant</t>
  </si>
  <si>
    <t>LISTE DES ÉLÈVES</t>
  </si>
  <si>
    <t>-</t>
  </si>
  <si>
    <t>X</t>
  </si>
  <si>
    <t>Auteur :
Esposito Didier</t>
  </si>
  <si>
    <t>DATES</t>
  </si>
  <si>
    <t>NATURE DE LA BLESSURE</t>
  </si>
  <si>
    <t>DÉTAILS &amp; CIRCONSTANCES</t>
  </si>
  <si>
    <t>DURÉE</t>
  </si>
  <si>
    <t>ARRÊT</t>
  </si>
  <si>
    <t>REPRISE</t>
  </si>
  <si>
    <t>INDISPONIBILITÉ</t>
  </si>
  <si>
    <t>RÉATHLÉTISATION</t>
  </si>
  <si>
    <t>IMG mesure Plis cutanés</t>
  </si>
  <si>
    <t>Le 17/07/2017</t>
  </si>
  <si>
    <t>Poste</t>
  </si>
  <si>
    <t>N° Licence</t>
  </si>
  <si>
    <t>Gardien de but</t>
  </si>
  <si>
    <t xml:space="preserve">LEJEUNE </t>
  </si>
  <si>
    <t>Prenom :</t>
  </si>
  <si>
    <t>ROMAIN</t>
  </si>
  <si>
    <t>Date de Naissance :</t>
  </si>
  <si>
    <t>Nationalité / Origine</t>
  </si>
  <si>
    <t>Situation de Famille :</t>
  </si>
  <si>
    <t>RESULTATS TEST TAPIS INSEP</t>
  </si>
  <si>
    <t>Demi-cooper (6 minutes)</t>
  </si>
  <si>
    <t>Taille :        Poids :</t>
  </si>
  <si>
    <t>FC  Max</t>
  </si>
  <si>
    <t>FC Repos</t>
  </si>
  <si>
    <t>Pointure :</t>
  </si>
  <si>
    <t>VIT. TAPIS</t>
  </si>
  <si>
    <t>MAINTIEN</t>
  </si>
  <si>
    <t>DATE :</t>
  </si>
  <si>
    <t>IMG Référence :</t>
  </si>
  <si>
    <t>FC MAX</t>
  </si>
  <si>
    <t>VO2 MAX</t>
  </si>
  <si>
    <t>Adresse :</t>
  </si>
  <si>
    <t>SV1</t>
  </si>
  <si>
    <t>SV2</t>
  </si>
  <si>
    <t>Distance Parcourue</t>
  </si>
  <si>
    <t>VMA</t>
  </si>
  <si>
    <t>Code Postal</t>
  </si>
  <si>
    <t>QR1</t>
  </si>
  <si>
    <t>Ville :</t>
  </si>
  <si>
    <t>Tel :</t>
  </si>
  <si>
    <t>07 88 40 27 15</t>
  </si>
  <si>
    <t>TEST  DE VITESSE</t>
  </si>
  <si>
    <t xml:space="preserve">Mail : </t>
  </si>
  <si>
    <t>romain93470@live.fr</t>
  </si>
  <si>
    <t>20m Lancé et Test T</t>
  </si>
  <si>
    <t>Séléction , Ancien Club</t>
  </si>
  <si>
    <t>Nb Essais</t>
  </si>
  <si>
    <t>2015-2016 Fleury Merogis U.S. CFA</t>
  </si>
  <si>
    <t>Essai N°1</t>
  </si>
  <si>
    <t>2013-2015 Istres L2-Nat /  2011-2012 Wasquehal CFA2-B</t>
  </si>
  <si>
    <t>Essai N°2</t>
  </si>
  <si>
    <t>Essai N°3</t>
  </si>
  <si>
    <t>Caractéristiques :</t>
  </si>
  <si>
    <t>/</t>
  </si>
  <si>
    <t>TEST DE DÉTENTE (m)</t>
  </si>
  <si>
    <t>Divers :</t>
  </si>
  <si>
    <t>JUMP</t>
  </si>
  <si>
    <t>OPTOJUMP</t>
  </si>
  <si>
    <t>COUNTER MOUV</t>
  </si>
  <si>
    <t>Gaucher</t>
  </si>
  <si>
    <t>Droitier</t>
  </si>
  <si>
    <t>BASE DE DONNÉES</t>
  </si>
  <si>
    <t>LISTE DES JOUEURS</t>
  </si>
  <si>
    <t>POSTE</t>
  </si>
  <si>
    <t>GARDIEN</t>
  </si>
  <si>
    <t>Gaucher ou Droitier</t>
  </si>
  <si>
    <t>ARRIÈRE LATÉRAL D</t>
  </si>
  <si>
    <t>ARRIÈRE LATÉRAL G</t>
  </si>
  <si>
    <t>DÉFENSEUR CENTRAL</t>
  </si>
  <si>
    <t>DÉFENSEUR LATÉRAL</t>
  </si>
  <si>
    <t>DÉFENSEUR</t>
  </si>
  <si>
    <t>DÉFENSEUR AXIAL ET MILIEU DEFENSIF</t>
  </si>
  <si>
    <t>LATÉRAL DROIT</t>
  </si>
  <si>
    <t>LATÉRAL GAUCHE</t>
  </si>
  <si>
    <t>MILIEU</t>
  </si>
  <si>
    <t>MILLIEU DÉFENSIF</t>
  </si>
  <si>
    <t>MILLIEU OFFENSIF</t>
  </si>
  <si>
    <t>ATTANQUANT</t>
  </si>
  <si>
    <t>GAUCHER</t>
  </si>
  <si>
    <t>DROITIER</t>
  </si>
  <si>
    <t>Nombre de bléssures</t>
  </si>
  <si>
    <t>Taille :           Poids :</t>
  </si>
  <si>
    <t>FICHE SANTÉ DU JOUEUR</t>
  </si>
  <si>
    <t>CONTACTER LE JOUEUR</t>
  </si>
  <si>
    <t>STEPHANE</t>
  </si>
  <si>
    <t>LEONARD</t>
  </si>
  <si>
    <t>NUNES ALMEIDA</t>
  </si>
  <si>
    <t xml:space="preserve">EDGAR AZEVEDO </t>
  </si>
  <si>
    <t xml:space="preserve">MADY </t>
  </si>
  <si>
    <t>ADRESSE</t>
  </si>
  <si>
    <t>CONTACT</t>
  </si>
  <si>
    <t>TEL</t>
  </si>
  <si>
    <t>CRETEIL</t>
  </si>
  <si>
    <t>NANCY</t>
  </si>
  <si>
    <t>LYON</t>
  </si>
  <si>
    <t>PARIS 15</t>
  </si>
  <si>
    <t>PARIS 12</t>
  </si>
  <si>
    <t>SAINT MAUR</t>
  </si>
  <si>
    <t>BREST</t>
  </si>
  <si>
    <t>info à venir</t>
  </si>
  <si>
    <t>MARTIN</t>
  </si>
  <si>
    <t>ALIACCIO</t>
  </si>
  <si>
    <t>06 01 02 03 04</t>
  </si>
  <si>
    <t>06 02 03 04 05</t>
  </si>
  <si>
    <t>06 03 04 05 06</t>
  </si>
  <si>
    <t>06 04 05 06 07</t>
  </si>
  <si>
    <t>06 05 07 08 09</t>
  </si>
  <si>
    <t xml:space="preserve">06 08 09 10 11 </t>
  </si>
  <si>
    <t>BELKOUCHIAN</t>
  </si>
  <si>
    <t>ZAKARY</t>
  </si>
  <si>
    <t>REDOUAN</t>
  </si>
  <si>
    <t>123@gmail.com</t>
  </si>
  <si>
    <t>234@gmail.com</t>
  </si>
  <si>
    <t>456@gmail.com</t>
  </si>
  <si>
    <t>789@gmail.com</t>
  </si>
  <si>
    <t>LIDELIA</t>
  </si>
  <si>
    <t>FABIEN</t>
  </si>
  <si>
    <t>RANDROU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</si>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</sst>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7">
    <numFmt numFmtId="164" formatCode="#&quot; bpm&quot;"/>
    <numFmt numFmtId="165" formatCode="#.#&quot; Kg&quot;"/>
    <numFmt numFmtId="166" formatCode="#.##&quot; m&quot;"/>
    <numFmt numFmtId="167" formatCode="#.#&quot; Km/h&quot;"/>
    <numFmt numFmtId="168" formatCode="#.0&quot; Kg&quot;"/>
    <numFmt numFmtId="169" formatCode="0.0%"/>
    <numFmt numFmtId="170" formatCode="#&quot; ans&quot;"/>
    <numFmt numFmtId="171" formatCode="###&quot; cm&quot;"/>
    <numFmt numFmtId="172" formatCode="##,##0.000&quot; Kg&quot;"/>
    <numFmt numFmtId="173" formatCode="[$-40C]d\-mmm\-yy;@"/>
    <numFmt numFmtId="174" formatCode="##,##0.00&quot; km/h&quot;"/>
    <numFmt numFmtId="175" formatCode="###&quot; m&quot;"/>
    <numFmt numFmtId="176" formatCode="#&quot; m&quot;"/>
    <numFmt numFmtId="177" formatCode="##,##0.00&quot; m/s&quot;"/>
    <numFmt numFmtId="178" formatCode="##,##0.00&quot; m&quot;"/>
    <numFmt numFmtId="179" formatCode="General\ &quot;Jour(s)&quot;"/>
    <numFmt numFmtId="180" formatCode="[$-40C]d\ mmm\ yy;@"/>
  </numFmts>
  <fonts count="65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b/>
      <sz val="11"/>
      <color indexed="8"/>
      <name val="Calibri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  <font>
      <b/>
      <sz val="20"/>
      <color indexed="8"/>
      <name val="Arial"/>
      <family val="2"/>
    </font>
    <font>
      <b/>
      <sz val="18"/>
      <color indexed="8"/>
      <name val="Arial"/>
      <family val="2"/>
    </font>
    <font>
      <b/>
      <sz val="8"/>
      <color indexed="8"/>
      <name val="Arial"/>
      <family val="2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sz val="9"/>
      <color indexed="8"/>
      <name val="Calibri"/>
      <family val="2"/>
    </font>
    <font>
      <sz val="11"/>
      <name val="Calibri"/>
      <family val="2"/>
    </font>
    <font>
      <b/>
      <sz val="11"/>
      <name val="Calibri"/>
      <family val="2"/>
    </font>
    <font>
      <b/>
      <sz val="11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b/>
      <sz val="11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Calibri"/>
      <family val="2"/>
    </font>
    <font>
      <b/>
      <sz val="14"/>
      <name val="Calibri"/>
      <family val="2"/>
    </font>
    <font>
      <b/>
      <sz val="14"/>
      <color indexed="12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2"/>
      <color indexed="8"/>
      <name val="Arial"/>
      <family val="2"/>
    </font>
    <font>
      <sz val="18"/>
      <color indexed="8"/>
      <name val="Wingdings 3"/>
      <family val="1"/>
      <charset val="2"/>
    </font>
    <font>
      <sz val="18"/>
      <color theme="1"/>
      <name val="Arial"/>
      <family val="2"/>
    </font>
    <font>
      <b/>
      <sz val="11"/>
      <color theme="1"/>
      <name val="Arial"/>
      <family val="2"/>
    </font>
    <font>
      <b/>
      <sz val="22"/>
      <color indexed="8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2"/>
      <color indexed="8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20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22"/>
      <color rgb="FF0000FF"/>
      <name val="Calibri"/>
      <family val="2"/>
    </font>
    <font>
      <b/>
      <sz val="18"/>
      <color theme="1"/>
      <name val="Arial"/>
      <family val="2"/>
    </font>
    <font>
      <u/>
      <sz val="11"/>
      <color theme="10"/>
      <name val="Arial Black"/>
      <family val="2"/>
    </font>
    <font>
      <sz val="22"/>
      <color theme="1"/>
      <name val="Arial Black"/>
      <family val="2"/>
    </font>
    <font>
      <b/>
      <u/>
      <sz val="18"/>
      <color indexed="12"/>
      <name val="Calibri"/>
      <family val="2"/>
    </font>
    <font>
      <u/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11"/>
      <color indexed="56"/>
      <name val="Calibri"/>
      <family val="2"/>
    </font>
    <font>
      <sz val="14"/>
      <name val="Calibri"/>
      <family val="2"/>
    </font>
    <font>
      <sz val="11"/>
      <color rgb="FFFF0000"/>
      <name val="Calibri"/>
      <family val="2"/>
    </font>
    <font>
      <i/>
      <sz val="12"/>
      <color rgb="FF333333"/>
      <name val="Arial"/>
      <family val="2"/>
    </font>
    <font>
      <b/>
      <sz val="12"/>
      <color rgb="FF000000"/>
      <name val="Arial"/>
      <family val="2"/>
    </font>
    <font>
      <sz val="12"/>
      <color theme="1"/>
      <name val="Calibri"/>
      <family val="2"/>
      <scheme val="minor"/>
    </font>
    <font>
      <b/>
      <sz val="16"/>
      <color indexed="8"/>
      <name val="Arial"/>
      <family val="2"/>
    </font>
    <font>
      <sz val="14"/>
      <color theme="0"/>
      <name val="Arial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color theme="4" tint="0.59999389629810485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40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gradientFill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patternFill patternType="solid">
        <fgColor indexed="4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6" tint="0.39994506668294322"/>
        <bgColor indexed="64"/>
      </patternFill>
    </fill>
  </fills>
  <borders count="126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hair">
        <color auto="1"/>
      </bottom>
      <diagonal/>
    </border>
    <border>
      <left/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indexed="6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dotted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hair">
        <color auto="1"/>
      </bottom>
      <diagonal/>
    </border>
    <border>
      <left style="thin">
        <color auto="1"/>
      </left>
      <right/>
      <top style="medium">
        <color indexed="64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5" fillId="0" borderId="0" applyNumberFormat="0" applyFill="0" applyBorder="0" applyAlignment="0" applyProtection="0">
      <alignment vertical="top"/>
      <protection locked="0"/>
    </xf>
    <xf numFmtId="0" fontId="1" fillId="0" borderId="0" applyNumberFormat="0" applyFill="0" applyBorder="0" applyAlignment="0" applyProtection="0">
      <alignment vertical="top"/>
      <protection locked="0"/>
    </xf>
  </cellStyleXfs>
  <cellXfs count="587">
    <xf numFmtId="0" fontId="0" fillId="0" borderId="0" xfId="0"/>
    <xf numFmtId="0" fontId="0" fillId="4" borderId="0" xfId="0" applyFill="1"/>
    <xf numFmtId="0" fontId="0" fillId="2" borderId="0" xfId="0" applyFill="1"/>
    <xf numFmtId="0" fontId="16" fillId="4" borderId="0" xfId="0" applyFont="1" applyFill="1"/>
    <xf numFmtId="0" fontId="0" fillId="5" borderId="9" xfId="0" applyFont="1" applyFill="1" applyBorder="1"/>
    <xf numFmtId="10" fontId="0" fillId="2" borderId="10" xfId="0" applyNumberFormat="1" applyFill="1" applyBorder="1" applyAlignment="1" applyProtection="1">
      <alignment horizontal="left"/>
      <protection locked="0"/>
    </xf>
    <xf numFmtId="0" fontId="0" fillId="5" borderId="9" xfId="0" applyFont="1" applyFill="1" applyBorder="1" applyProtection="1">
      <protection locked="0"/>
    </xf>
    <xf numFmtId="10" fontId="0" fillId="2" borderId="9" xfId="0" applyNumberFormat="1" applyFont="1" applyFill="1" applyBorder="1" applyAlignment="1" applyProtection="1">
      <alignment horizontal="left"/>
    </xf>
    <xf numFmtId="0" fontId="19" fillId="4" borderId="0" xfId="0" applyFont="1" applyFill="1"/>
    <xf numFmtId="0" fontId="20" fillId="4" borderId="0" xfId="0" applyFont="1" applyFill="1"/>
    <xf numFmtId="0" fontId="21" fillId="4" borderId="0" xfId="0" applyFont="1" applyFill="1"/>
    <xf numFmtId="0" fontId="0" fillId="5" borderId="11" xfId="0" applyFill="1" applyBorder="1"/>
    <xf numFmtId="0" fontId="0" fillId="5" borderId="12" xfId="0" applyFont="1" applyFill="1" applyBorder="1"/>
    <xf numFmtId="0" fontId="0" fillId="5" borderId="13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2" fontId="3" fillId="2" borderId="17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0" xfId="0" applyFont="1" applyFill="1" applyProtection="1">
      <protection hidden="1"/>
    </xf>
    <xf numFmtId="0" fontId="3" fillId="2" borderId="0" xfId="0" applyFont="1" applyFill="1" applyAlignment="1" applyProtection="1">
      <alignment horizontal="left"/>
      <protection hidden="1"/>
    </xf>
    <xf numFmtId="14" fontId="3" fillId="2" borderId="0" xfId="0" applyNumberFormat="1" applyFont="1" applyFill="1" applyAlignment="1" applyProtection="1">
      <alignment horizontal="left"/>
      <protection hidden="1"/>
    </xf>
    <xf numFmtId="0" fontId="0" fillId="2" borderId="0" xfId="0" applyFill="1" applyBorder="1" applyAlignment="1" applyProtection="1">
      <protection hidden="1"/>
    </xf>
    <xf numFmtId="0" fontId="3" fillId="2" borderId="0" xfId="0" applyFont="1" applyFill="1" applyAlignment="1" applyProtection="1">
      <protection hidden="1"/>
    </xf>
    <xf numFmtId="0" fontId="3" fillId="2" borderId="0" xfId="0" applyFont="1" applyFill="1" applyBorder="1" applyAlignment="1" applyProtection="1">
      <alignment horizontal="left"/>
      <protection hidden="1"/>
    </xf>
    <xf numFmtId="0" fontId="12" fillId="2" borderId="26" xfId="0" applyFont="1" applyFill="1" applyBorder="1" applyAlignment="1" applyProtection="1">
      <alignment horizontal="center"/>
      <protection hidden="1"/>
    </xf>
    <xf numFmtId="0" fontId="12" fillId="2" borderId="27" xfId="0" applyFont="1" applyFill="1" applyBorder="1" applyAlignment="1" applyProtection="1">
      <alignment horizontal="center"/>
      <protection hidden="1"/>
    </xf>
    <xf numFmtId="0" fontId="12" fillId="2" borderId="28" xfId="0" applyFont="1" applyFill="1" applyBorder="1" applyAlignment="1" applyProtection="1">
      <alignment horizontal="center"/>
      <protection hidden="1"/>
    </xf>
    <xf numFmtId="1" fontId="6" fillId="2" borderId="17" xfId="0" applyNumberFormat="1" applyFont="1" applyFill="1" applyBorder="1" applyAlignment="1" applyProtection="1">
      <alignment horizontal="center"/>
      <protection locked="0" hidden="1"/>
    </xf>
    <xf numFmtId="166" fontId="5" fillId="2" borderId="18" xfId="0" applyNumberFormat="1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164" fontId="5" fillId="6" borderId="36" xfId="0" applyNumberFormat="1" applyFont="1" applyFill="1" applyBorder="1" applyAlignment="1" applyProtection="1">
      <alignment horizontal="center"/>
      <protection locked="0" hidden="1"/>
    </xf>
    <xf numFmtId="164" fontId="5" fillId="7" borderId="37" xfId="0" applyNumberFormat="1" applyFont="1" applyFill="1" applyBorder="1" applyAlignment="1" applyProtection="1">
      <alignment horizontal="center"/>
      <protection locked="0" hidden="1"/>
    </xf>
    <xf numFmtId="164" fontId="5" fillId="6" borderId="37" xfId="0" applyNumberFormat="1" applyFont="1" applyFill="1" applyBorder="1" applyAlignment="1" applyProtection="1">
      <alignment horizontal="center"/>
      <protection locked="0" hidden="1"/>
    </xf>
    <xf numFmtId="164" fontId="5" fillId="7" borderId="38" xfId="0" applyNumberFormat="1" applyFont="1" applyFill="1" applyBorder="1" applyAlignment="1" applyProtection="1">
      <alignment horizontal="center"/>
      <protection locked="0" hidden="1"/>
    </xf>
    <xf numFmtId="167" fontId="17" fillId="2" borderId="17" xfId="0" applyNumberFormat="1" applyFont="1" applyFill="1" applyBorder="1" applyAlignment="1" applyProtection="1">
      <alignment horizontal="center"/>
      <protection hidden="1"/>
    </xf>
    <xf numFmtId="15" fontId="18" fillId="2" borderId="16" xfId="0" applyNumberFormat="1" applyFont="1" applyFill="1" applyBorder="1" applyAlignment="1" applyProtection="1">
      <alignment horizontal="center"/>
      <protection locked="0"/>
    </xf>
    <xf numFmtId="0" fontId="24" fillId="2" borderId="0" xfId="2" applyFont="1" applyFill="1" applyBorder="1" applyAlignment="1" applyProtection="1">
      <alignment horizontal="center"/>
    </xf>
    <xf numFmtId="0" fontId="15" fillId="2" borderId="0" xfId="2" applyFont="1" applyFill="1" applyBorder="1" applyAlignment="1" applyProtection="1">
      <alignment horizontal="center"/>
      <protection locked="0"/>
    </xf>
    <xf numFmtId="0" fontId="4" fillId="8" borderId="0" xfId="0" applyFont="1" applyFill="1" applyBorder="1" applyAlignment="1" applyProtection="1">
      <alignment horizontal="center" vertical="center"/>
      <protection hidden="1"/>
    </xf>
    <xf numFmtId="0" fontId="2" fillId="8" borderId="0" xfId="0" applyFont="1" applyFill="1" applyBorder="1" applyAlignment="1" applyProtection="1">
      <alignment horizontal="center" vertical="center"/>
      <protection hidden="1"/>
    </xf>
    <xf numFmtId="0" fontId="20" fillId="8" borderId="0" xfId="0" applyFont="1" applyFill="1" applyBorder="1" applyAlignment="1" applyProtection="1">
      <alignment horizontal="center" vertical="center"/>
      <protection hidden="1"/>
    </xf>
    <xf numFmtId="0" fontId="21" fillId="8" borderId="0" xfId="0" applyFont="1" applyFill="1" applyBorder="1" applyAlignment="1" applyProtection="1">
      <alignment horizontal="center" vertical="center"/>
      <protection hidden="1"/>
    </xf>
    <xf numFmtId="0" fontId="12" fillId="8" borderId="0" xfId="0" applyFont="1" applyFill="1" applyBorder="1" applyAlignment="1" applyProtection="1">
      <alignment horizontal="center" vertical="center"/>
      <protection hidden="1"/>
    </xf>
    <xf numFmtId="0" fontId="7" fillId="8" borderId="0" xfId="0" applyFont="1" applyFill="1" applyBorder="1" applyAlignment="1" applyProtection="1">
      <alignment horizontal="center" vertical="center"/>
      <protection hidden="1"/>
    </xf>
    <xf numFmtId="0" fontId="10" fillId="8" borderId="0" xfId="0" applyFont="1" applyFill="1" applyBorder="1" applyAlignment="1" applyProtection="1">
      <alignment horizontal="center"/>
      <protection hidden="1"/>
    </xf>
    <xf numFmtId="15" fontId="6" fillId="8" borderId="0" xfId="0" applyNumberFormat="1" applyFont="1" applyFill="1" applyBorder="1" applyAlignment="1" applyProtection="1">
      <alignment horizontal="center" vertical="center"/>
      <protection locked="0"/>
    </xf>
    <xf numFmtId="15" fontId="5" fillId="8" borderId="0" xfId="0" applyNumberFormat="1" applyFont="1" applyFill="1" applyBorder="1" applyAlignment="1" applyProtection="1">
      <alignment horizontal="center" vertical="center"/>
      <protection locked="0"/>
    </xf>
    <xf numFmtId="0" fontId="5" fillId="8" borderId="0" xfId="0" applyFont="1" applyFill="1" applyBorder="1" applyAlignment="1" applyProtection="1">
      <alignment horizontal="center" vertical="center"/>
      <protection locked="0" hidden="1"/>
    </xf>
    <xf numFmtId="0" fontId="13" fillId="8" borderId="0" xfId="0" applyFont="1" applyFill="1" applyBorder="1" applyAlignment="1" applyProtection="1">
      <alignment horizontal="center" vertical="center"/>
      <protection locked="0" hidden="1"/>
    </xf>
    <xf numFmtId="15" fontId="13" fillId="8" borderId="0" xfId="0" applyNumberFormat="1" applyFont="1" applyFill="1" applyBorder="1" applyAlignment="1" applyProtection="1">
      <alignment horizontal="center" vertical="center"/>
      <protection locked="0"/>
    </xf>
    <xf numFmtId="168" fontId="28" fillId="2" borderId="26" xfId="0" applyNumberFormat="1" applyFont="1" applyFill="1" applyBorder="1" applyAlignment="1" applyProtection="1">
      <alignment horizontal="center" vertical="center"/>
      <protection locked="0" hidden="1"/>
    </xf>
    <xf numFmtId="168" fontId="28" fillId="2" borderId="67" xfId="0" applyNumberFormat="1" applyFont="1" applyFill="1" applyBorder="1" applyAlignment="1" applyProtection="1">
      <alignment horizontal="center" vertical="center"/>
      <protection locked="0" hidden="1"/>
    </xf>
    <xf numFmtId="168" fontId="28" fillId="2" borderId="65" xfId="0" applyNumberFormat="1" applyFont="1" applyFill="1" applyBorder="1" applyAlignment="1" applyProtection="1">
      <alignment horizontal="center" vertical="center"/>
      <protection locked="0" hidden="1"/>
    </xf>
    <xf numFmtId="168" fontId="28" fillId="2" borderId="68" xfId="0" applyNumberFormat="1" applyFont="1" applyFill="1" applyBorder="1" applyAlignment="1" applyProtection="1">
      <alignment horizontal="center" vertical="center"/>
      <protection locked="0" hidden="1"/>
    </xf>
    <xf numFmtId="9" fontId="27" fillId="10" borderId="66" xfId="0" applyNumberFormat="1" applyFont="1" applyFill="1" applyBorder="1" applyAlignment="1" applyProtection="1">
      <alignment horizontal="center" wrapText="1"/>
      <protection hidden="1"/>
    </xf>
    <xf numFmtId="0" fontId="3" fillId="2" borderId="0" xfId="0" applyFont="1" applyFill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center" vertical="center" wrapText="1"/>
      <protection hidden="1"/>
    </xf>
    <xf numFmtId="0" fontId="29" fillId="0" borderId="0" xfId="0" applyFont="1" applyAlignment="1" applyProtection="1">
      <protection locked="0"/>
    </xf>
    <xf numFmtId="165" fontId="21" fillId="2" borderId="11" xfId="0" applyNumberFormat="1" applyFont="1" applyFill="1" applyBorder="1" applyAlignment="1" applyProtection="1">
      <alignment horizontal="center"/>
      <protection hidden="1"/>
    </xf>
    <xf numFmtId="165" fontId="21" fillId="2" borderId="69" xfId="0" applyNumberFormat="1" applyFont="1" applyFill="1" applyBorder="1" applyAlignment="1" applyProtection="1">
      <alignment horizontal="center"/>
      <protection hidden="1"/>
    </xf>
    <xf numFmtId="165" fontId="21" fillId="2" borderId="13" xfId="0" applyNumberFormat="1" applyFont="1" applyFill="1" applyBorder="1" applyAlignment="1" applyProtection="1">
      <alignment horizontal="center"/>
      <protection hidden="1"/>
    </xf>
    <xf numFmtId="165" fontId="21" fillId="2" borderId="45" xfId="0" applyNumberFormat="1" applyFont="1" applyFill="1" applyBorder="1" applyAlignment="1" applyProtection="1">
      <alignment horizontal="center"/>
      <protection hidden="1"/>
    </xf>
    <xf numFmtId="165" fontId="21" fillId="2" borderId="22" xfId="0" applyNumberFormat="1" applyFont="1" applyFill="1" applyBorder="1" applyAlignment="1" applyProtection="1">
      <alignment horizontal="center"/>
      <protection hidden="1"/>
    </xf>
    <xf numFmtId="165" fontId="21" fillId="2" borderId="23" xfId="0" applyNumberFormat="1" applyFont="1" applyFill="1" applyBorder="1" applyAlignment="1" applyProtection="1">
      <alignment horizontal="center"/>
      <protection hidden="1"/>
    </xf>
    <xf numFmtId="165" fontId="21" fillId="2" borderId="42" xfId="0" applyNumberFormat="1" applyFont="1" applyFill="1" applyBorder="1" applyAlignment="1" applyProtection="1">
      <alignment horizontal="center"/>
      <protection hidden="1"/>
    </xf>
    <xf numFmtId="165" fontId="21" fillId="2" borderId="40" xfId="0" applyNumberFormat="1" applyFont="1" applyFill="1" applyBorder="1" applyAlignment="1" applyProtection="1">
      <alignment horizontal="center"/>
      <protection hidden="1"/>
    </xf>
    <xf numFmtId="165" fontId="21" fillId="2" borderId="46" xfId="0" applyNumberFormat="1" applyFont="1" applyFill="1" applyBorder="1" applyAlignment="1" applyProtection="1">
      <alignment horizontal="center"/>
      <protection hidden="1"/>
    </xf>
    <xf numFmtId="165" fontId="21" fillId="2" borderId="43" xfId="0" applyNumberFormat="1" applyFont="1" applyFill="1" applyBorder="1" applyAlignment="1" applyProtection="1">
      <alignment horizontal="center"/>
      <protection hidden="1"/>
    </xf>
    <xf numFmtId="10" fontId="3" fillId="2" borderId="0" xfId="0" applyNumberFormat="1" applyFont="1" applyFill="1" applyProtection="1">
      <protection hidden="1"/>
    </xf>
    <xf numFmtId="0" fontId="3" fillId="8" borderId="0" xfId="0" applyFont="1" applyFill="1" applyBorder="1" applyAlignment="1" applyProtection="1">
      <alignment horizontal="center" shrinkToFit="1"/>
      <protection locked="0" hidden="1"/>
    </xf>
    <xf numFmtId="0" fontId="3" fillId="2" borderId="0" xfId="0" applyFont="1" applyFill="1" applyAlignment="1" applyProtection="1">
      <alignment horizontal="right"/>
      <protection hidden="1"/>
    </xf>
    <xf numFmtId="0" fontId="11" fillId="2" borderId="0" xfId="0" applyFont="1" applyFill="1" applyBorder="1" applyAlignment="1" applyProtection="1"/>
    <xf numFmtId="0" fontId="3" fillId="2" borderId="0" xfId="0" applyFont="1" applyFill="1" applyAlignment="1" applyProtection="1">
      <alignment horizontal="center"/>
      <protection hidden="1"/>
    </xf>
    <xf numFmtId="0" fontId="30" fillId="0" borderId="0" xfId="0" applyFont="1" applyAlignment="1" applyProtection="1">
      <protection locked="0"/>
    </xf>
    <xf numFmtId="0" fontId="3" fillId="11" borderId="70" xfId="0" applyFont="1" applyFill="1" applyBorder="1" applyAlignment="1" applyProtection="1">
      <alignment horizontal="left"/>
      <protection hidden="1"/>
    </xf>
    <xf numFmtId="168" fontId="28" fillId="2" borderId="71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33" xfId="0" applyNumberFormat="1" applyFont="1" applyFill="1" applyBorder="1" applyAlignment="1" applyProtection="1">
      <alignment horizontal="center"/>
      <protection hidden="1"/>
    </xf>
    <xf numFmtId="165" fontId="21" fillId="2" borderId="41" xfId="0" applyNumberFormat="1" applyFont="1" applyFill="1" applyBorder="1" applyAlignment="1" applyProtection="1">
      <alignment horizontal="center"/>
      <protection hidden="1"/>
    </xf>
    <xf numFmtId="165" fontId="21" fillId="2" borderId="35" xfId="0" applyNumberFormat="1" applyFont="1" applyFill="1" applyBorder="1" applyAlignment="1" applyProtection="1">
      <alignment horizontal="center"/>
      <protection hidden="1"/>
    </xf>
    <xf numFmtId="165" fontId="21" fillId="2" borderId="73" xfId="0" applyNumberFormat="1" applyFont="1" applyFill="1" applyBorder="1" applyAlignment="1" applyProtection="1">
      <alignment horizontal="center"/>
      <protection hidden="1"/>
    </xf>
    <xf numFmtId="168" fontId="28" fillId="2" borderId="74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75" xfId="0" applyNumberFormat="1" applyFont="1" applyFill="1" applyBorder="1" applyAlignment="1" applyProtection="1">
      <alignment horizontal="center"/>
      <protection hidden="1"/>
    </xf>
    <xf numFmtId="165" fontId="21" fillId="2" borderId="3" xfId="0" applyNumberFormat="1" applyFont="1" applyFill="1" applyBorder="1" applyAlignment="1" applyProtection="1">
      <alignment horizontal="center"/>
      <protection hidden="1"/>
    </xf>
    <xf numFmtId="165" fontId="21" fillId="2" borderId="51" xfId="0" applyNumberFormat="1" applyFont="1" applyFill="1" applyBorder="1" applyAlignment="1" applyProtection="1">
      <alignment horizontal="center"/>
      <protection hidden="1"/>
    </xf>
    <xf numFmtId="168" fontId="28" fillId="2" borderId="76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12" xfId="0" applyNumberFormat="1" applyFont="1" applyFill="1" applyBorder="1" applyAlignment="1" applyProtection="1">
      <alignment horizontal="center"/>
      <protection hidden="1"/>
    </xf>
    <xf numFmtId="165" fontId="21" fillId="2" borderId="39" xfId="0" applyNumberFormat="1" applyFont="1" applyFill="1" applyBorder="1" applyAlignment="1" applyProtection="1">
      <alignment horizontal="center"/>
      <protection hidden="1"/>
    </xf>
    <xf numFmtId="165" fontId="21" fillId="2" borderId="34" xfId="0" applyNumberFormat="1" applyFont="1" applyFill="1" applyBorder="1" applyAlignment="1" applyProtection="1">
      <alignment horizontal="center"/>
      <protection hidden="1"/>
    </xf>
    <xf numFmtId="0" fontId="12" fillId="9" borderId="55" xfId="0" applyFont="1" applyFill="1" applyBorder="1" applyAlignment="1" applyProtection="1">
      <alignment horizontal="center" vertical="center" wrapText="1"/>
      <protection hidden="1"/>
    </xf>
    <xf numFmtId="165" fontId="21" fillId="2" borderId="48" xfId="0" applyNumberFormat="1" applyFont="1" applyFill="1" applyBorder="1" applyAlignment="1" applyProtection="1">
      <alignment horizontal="center"/>
      <protection hidden="1"/>
    </xf>
    <xf numFmtId="165" fontId="21" fillId="2" borderId="44" xfId="0" applyNumberFormat="1" applyFont="1" applyFill="1" applyBorder="1" applyAlignment="1" applyProtection="1">
      <alignment horizontal="center"/>
      <protection hidden="1"/>
    </xf>
    <xf numFmtId="0" fontId="12" fillId="9" borderId="62" xfId="0" applyFont="1" applyFill="1" applyBorder="1" applyAlignment="1" applyProtection="1">
      <alignment horizontal="center" vertical="center"/>
      <protection hidden="1"/>
    </xf>
    <xf numFmtId="0" fontId="12" fillId="9" borderId="53" xfId="0" applyFont="1" applyFill="1" applyBorder="1" applyAlignment="1" applyProtection="1">
      <alignment horizontal="center" vertical="center" wrapText="1"/>
      <protection hidden="1"/>
    </xf>
    <xf numFmtId="0" fontId="12" fillId="13" borderId="53" xfId="0" applyFont="1" applyFill="1" applyBorder="1" applyAlignment="1" applyProtection="1">
      <alignment horizontal="center" vertical="center"/>
      <protection hidden="1"/>
    </xf>
    <xf numFmtId="0" fontId="12" fillId="13" borderId="56" xfId="0" applyFont="1" applyFill="1" applyBorder="1" applyAlignment="1" applyProtection="1">
      <alignment horizontal="center" vertical="center"/>
      <protection hidden="1"/>
    </xf>
    <xf numFmtId="0" fontId="12" fillId="13" borderId="20" xfId="0" applyFont="1" applyFill="1" applyBorder="1" applyAlignment="1" applyProtection="1">
      <alignment horizontal="center" vertical="center"/>
      <protection hidden="1"/>
    </xf>
    <xf numFmtId="9" fontId="27" fillId="10" borderId="77" xfId="0" applyNumberFormat="1" applyFont="1" applyFill="1" applyBorder="1" applyAlignment="1" applyProtection="1">
      <alignment horizontal="center" wrapText="1"/>
      <protection hidden="1"/>
    </xf>
    <xf numFmtId="9" fontId="7" fillId="2" borderId="79" xfId="0" applyNumberFormat="1" applyFont="1" applyFill="1" applyBorder="1" applyAlignment="1" applyProtection="1">
      <alignment horizontal="center"/>
      <protection hidden="1"/>
    </xf>
    <xf numFmtId="9" fontId="7" fillId="2" borderId="24" xfId="0" applyNumberFormat="1" applyFont="1" applyFill="1" applyBorder="1" applyAlignment="1" applyProtection="1">
      <alignment horizontal="center"/>
      <protection hidden="1"/>
    </xf>
    <xf numFmtId="9" fontId="7" fillId="2" borderId="25" xfId="0" applyNumberFormat="1" applyFont="1" applyFill="1" applyBorder="1" applyAlignment="1" applyProtection="1">
      <alignment horizontal="center"/>
      <protection hidden="1"/>
    </xf>
    <xf numFmtId="168" fontId="28" fillId="2" borderId="80" xfId="0" applyNumberFormat="1" applyFont="1" applyFill="1" applyBorder="1" applyAlignment="1" applyProtection="1">
      <alignment horizontal="center" vertical="center"/>
      <protection locked="0" hidden="1"/>
    </xf>
    <xf numFmtId="0" fontId="12" fillId="9" borderId="54" xfId="0" applyFont="1" applyFill="1" applyBorder="1" applyAlignment="1" applyProtection="1">
      <alignment horizontal="center" vertical="center"/>
      <protection hidden="1"/>
    </xf>
    <xf numFmtId="168" fontId="28" fillId="2" borderId="81" xfId="0" applyNumberFormat="1" applyFont="1" applyFill="1" applyBorder="1" applyAlignment="1" applyProtection="1">
      <alignment horizontal="center" vertical="center"/>
      <protection locked="0" hidden="1"/>
    </xf>
    <xf numFmtId="165" fontId="21" fillId="2" borderId="79" xfId="0" applyNumberFormat="1" applyFont="1" applyFill="1" applyBorder="1" applyAlignment="1" applyProtection="1">
      <alignment horizontal="center"/>
      <protection hidden="1"/>
    </xf>
    <xf numFmtId="0" fontId="12" fillId="9" borderId="53" xfId="0" applyFont="1" applyFill="1" applyBorder="1" applyAlignment="1" applyProtection="1">
      <alignment horizontal="center" vertical="center"/>
      <protection hidden="1"/>
    </xf>
    <xf numFmtId="0" fontId="12" fillId="9" borderId="72" xfId="0" applyFont="1" applyFill="1" applyBorder="1" applyAlignment="1" applyProtection="1">
      <alignment horizontal="center" vertical="center" wrapText="1"/>
      <protection hidden="1"/>
    </xf>
    <xf numFmtId="165" fontId="21" fillId="2" borderId="15" xfId="0" applyNumberFormat="1" applyFont="1" applyFill="1" applyBorder="1" applyAlignment="1" applyProtection="1">
      <alignment horizontal="center"/>
      <protection hidden="1"/>
    </xf>
    <xf numFmtId="165" fontId="21" fillId="2" borderId="24" xfId="0" applyNumberFormat="1" applyFont="1" applyFill="1" applyBorder="1" applyAlignment="1" applyProtection="1">
      <alignment horizontal="center"/>
      <protection hidden="1"/>
    </xf>
    <xf numFmtId="165" fontId="21" fillId="2" borderId="64" xfId="0" applyNumberFormat="1" applyFont="1" applyFill="1" applyBorder="1" applyAlignment="1" applyProtection="1">
      <alignment horizontal="center"/>
      <protection hidden="1"/>
    </xf>
    <xf numFmtId="165" fontId="21" fillId="2" borderId="18" xfId="0" applyNumberFormat="1" applyFont="1" applyFill="1" applyBorder="1" applyAlignment="1" applyProtection="1">
      <alignment horizontal="center"/>
      <protection hidden="1"/>
    </xf>
    <xf numFmtId="165" fontId="21" fillId="2" borderId="25" xfId="0" applyNumberFormat="1" applyFont="1" applyFill="1" applyBorder="1" applyAlignment="1" applyProtection="1">
      <alignment horizontal="center"/>
      <protection hidden="1"/>
    </xf>
    <xf numFmtId="165" fontId="21" fillId="2" borderId="17" xfId="0" applyNumberFormat="1" applyFont="1" applyFill="1" applyBorder="1" applyAlignment="1" applyProtection="1">
      <alignment horizontal="center"/>
      <protection hidden="1"/>
    </xf>
    <xf numFmtId="165" fontId="21" fillId="2" borderId="14" xfId="0" applyNumberFormat="1" applyFont="1" applyFill="1" applyBorder="1" applyAlignment="1" applyProtection="1">
      <alignment horizontal="center"/>
      <protection hidden="1"/>
    </xf>
    <xf numFmtId="165" fontId="21" fillId="2" borderId="8" xfId="0" applyNumberFormat="1" applyFont="1" applyFill="1" applyBorder="1" applyAlignment="1" applyProtection="1">
      <alignment horizontal="center"/>
      <protection hidden="1"/>
    </xf>
    <xf numFmtId="165" fontId="21" fillId="2" borderId="16" xfId="0" applyNumberFormat="1" applyFont="1" applyFill="1" applyBorder="1" applyAlignment="1" applyProtection="1">
      <alignment horizontal="center"/>
      <protection hidden="1"/>
    </xf>
    <xf numFmtId="165" fontId="21" fillId="2" borderId="29" xfId="0" applyNumberFormat="1" applyFont="1" applyFill="1" applyBorder="1" applyAlignment="1" applyProtection="1">
      <alignment horizontal="center"/>
      <protection hidden="1"/>
    </xf>
    <xf numFmtId="0" fontId="12" fillId="14" borderId="19" xfId="0" applyFont="1" applyFill="1" applyBorder="1" applyAlignment="1" applyProtection="1">
      <alignment horizontal="center" vertical="center" wrapText="1"/>
      <protection hidden="1"/>
    </xf>
    <xf numFmtId="0" fontId="12" fillId="14" borderId="63" xfId="0" applyFont="1" applyFill="1" applyBorder="1" applyAlignment="1" applyProtection="1">
      <alignment horizontal="center" vertical="center" wrapText="1"/>
      <protection hidden="1"/>
    </xf>
    <xf numFmtId="0" fontId="12" fillId="14" borderId="20" xfId="0" applyFont="1" applyFill="1" applyBorder="1" applyAlignment="1" applyProtection="1">
      <alignment horizontal="center" vertical="center" wrapText="1"/>
      <protection hidden="1"/>
    </xf>
    <xf numFmtId="0" fontId="17" fillId="8" borderId="6" xfId="0" applyFont="1" applyFill="1" applyBorder="1" applyAlignment="1" applyProtection="1">
      <alignment horizontal="left" vertical="center" wrapText="1"/>
      <protection locked="0"/>
    </xf>
    <xf numFmtId="0" fontId="2" fillId="8" borderId="0" xfId="0" applyFont="1" applyFill="1" applyBorder="1"/>
    <xf numFmtId="14" fontId="2" fillId="8" borderId="0" xfId="0" applyNumberFormat="1" applyFont="1" applyFill="1" applyBorder="1"/>
    <xf numFmtId="0" fontId="2" fillId="8" borderId="0" xfId="0" applyFont="1" applyFill="1" applyBorder="1" applyProtection="1">
      <protection hidden="1"/>
    </xf>
    <xf numFmtId="0" fontId="0" fillId="8" borderId="0" xfId="0" applyFont="1" applyFill="1" applyBorder="1"/>
    <xf numFmtId="0" fontId="0" fillId="8" borderId="0" xfId="0" applyFill="1" applyBorder="1" applyAlignment="1">
      <alignment horizontal="center" vertical="center"/>
    </xf>
    <xf numFmtId="0" fontId="2" fillId="8" borderId="0" xfId="0" applyFont="1" applyFill="1" applyBorder="1" applyAlignment="1">
      <alignment horizontal="center"/>
    </xf>
    <xf numFmtId="0" fontId="0" fillId="8" borderId="0" xfId="0" applyFill="1" applyBorder="1" applyAlignment="1" applyProtection="1">
      <alignment horizontal="left" shrinkToFit="1"/>
      <protection locked="0"/>
    </xf>
    <xf numFmtId="0" fontId="2" fillId="8" borderId="0" xfId="0" applyFont="1" applyFill="1" applyBorder="1" applyProtection="1">
      <protection locked="0" hidden="1"/>
    </xf>
    <xf numFmtId="0" fontId="2" fillId="8" borderId="0" xfId="0" applyFont="1" applyFill="1" applyBorder="1" applyAlignment="1" applyProtection="1">
      <alignment horizontal="left"/>
      <protection locked="0"/>
    </xf>
    <xf numFmtId="0" fontId="23" fillId="8" borderId="0" xfId="0" applyFont="1" applyFill="1" applyBorder="1" applyAlignment="1" applyProtection="1">
      <alignment horizontal="center" vertical="center"/>
      <protection hidden="1"/>
    </xf>
    <xf numFmtId="0" fontId="7" fillId="6" borderId="31" xfId="0" applyFont="1" applyFill="1" applyBorder="1" applyAlignment="1" applyProtection="1">
      <alignment horizontal="center"/>
      <protection hidden="1"/>
    </xf>
    <xf numFmtId="0" fontId="7" fillId="7" borderId="5" xfId="0" applyFont="1" applyFill="1" applyBorder="1" applyAlignment="1" applyProtection="1">
      <alignment horizontal="center"/>
      <protection hidden="1"/>
    </xf>
    <xf numFmtId="0" fontId="7" fillId="6" borderId="5" xfId="0" applyFont="1" applyFill="1" applyBorder="1" applyAlignment="1" applyProtection="1">
      <alignment horizontal="center"/>
      <protection hidden="1"/>
    </xf>
    <xf numFmtId="0" fontId="7" fillId="7" borderId="30" xfId="0" applyFont="1" applyFill="1" applyBorder="1" applyAlignment="1" applyProtection="1">
      <alignment horizontal="center"/>
      <protection hidden="1"/>
    </xf>
    <xf numFmtId="165" fontId="21" fillId="14" borderId="14" xfId="0" applyNumberFormat="1" applyFont="1" applyFill="1" applyBorder="1" applyAlignment="1" applyProtection="1">
      <alignment horizontal="center"/>
      <protection hidden="1"/>
    </xf>
    <xf numFmtId="165" fontId="21" fillId="14" borderId="8" xfId="0" applyNumberFormat="1" applyFont="1" applyFill="1" applyBorder="1" applyAlignment="1" applyProtection="1">
      <alignment horizontal="center"/>
      <protection hidden="1"/>
    </xf>
    <xf numFmtId="165" fontId="21" fillId="14" borderId="15" xfId="0" applyNumberFormat="1" applyFont="1" applyFill="1" applyBorder="1" applyAlignment="1" applyProtection="1">
      <alignment horizontal="center"/>
      <protection hidden="1"/>
    </xf>
    <xf numFmtId="165" fontId="21" fillId="9" borderId="24" xfId="0" applyNumberFormat="1" applyFont="1" applyFill="1" applyBorder="1" applyAlignment="1" applyProtection="1">
      <alignment horizontal="center"/>
      <protection hidden="1"/>
    </xf>
    <xf numFmtId="165" fontId="21" fillId="9" borderId="64" xfId="0" applyNumberFormat="1" applyFont="1" applyFill="1" applyBorder="1" applyAlignment="1" applyProtection="1">
      <alignment horizontal="center"/>
      <protection hidden="1"/>
    </xf>
    <xf numFmtId="165" fontId="21" fillId="9" borderId="15" xfId="0" applyNumberFormat="1" applyFont="1" applyFill="1" applyBorder="1" applyAlignment="1" applyProtection="1">
      <alignment horizontal="center"/>
      <protection hidden="1"/>
    </xf>
    <xf numFmtId="9" fontId="7" fillId="11" borderId="24" xfId="0" applyNumberFormat="1" applyFont="1" applyFill="1" applyBorder="1" applyAlignment="1" applyProtection="1">
      <alignment horizontal="center"/>
      <protection hidden="1"/>
    </xf>
    <xf numFmtId="165" fontId="21" fillId="15" borderId="42" xfId="0" applyNumberFormat="1" applyFont="1" applyFill="1" applyBorder="1" applyAlignment="1" applyProtection="1">
      <alignment horizontal="center"/>
      <protection hidden="1"/>
    </xf>
    <xf numFmtId="9" fontId="36" fillId="2" borderId="45" xfId="0" applyNumberFormat="1" applyFont="1" applyFill="1" applyBorder="1" applyAlignment="1" applyProtection="1">
      <alignment horizontal="center"/>
      <protection hidden="1"/>
    </xf>
    <xf numFmtId="9" fontId="36" fillId="11" borderId="42" xfId="0" applyNumberFormat="1" applyFont="1" applyFill="1" applyBorder="1" applyAlignment="1" applyProtection="1">
      <alignment horizontal="center"/>
      <protection hidden="1"/>
    </xf>
    <xf numFmtId="9" fontId="36" fillId="2" borderId="42" xfId="0" applyNumberFormat="1" applyFont="1" applyFill="1" applyBorder="1" applyAlignment="1" applyProtection="1">
      <alignment horizontal="center"/>
      <protection hidden="1"/>
    </xf>
    <xf numFmtId="9" fontId="36" fillId="2" borderId="43" xfId="0" applyNumberFormat="1" applyFont="1" applyFill="1" applyBorder="1" applyAlignment="1" applyProtection="1">
      <alignment horizontal="center"/>
      <protection hidden="1"/>
    </xf>
    <xf numFmtId="165" fontId="21" fillId="12" borderId="22" xfId="0" applyNumberFormat="1" applyFont="1" applyFill="1" applyBorder="1" applyAlignment="1" applyProtection="1">
      <alignment horizontal="center"/>
      <protection hidden="1"/>
    </xf>
    <xf numFmtId="165" fontId="21" fillId="12" borderId="3" xfId="0" applyNumberFormat="1" applyFont="1" applyFill="1" applyBorder="1" applyAlignment="1" applyProtection="1">
      <alignment horizontal="center"/>
      <protection hidden="1"/>
    </xf>
    <xf numFmtId="165" fontId="21" fillId="12" borderId="39" xfId="0" applyNumberFormat="1" applyFont="1" applyFill="1" applyBorder="1" applyAlignment="1" applyProtection="1">
      <alignment horizontal="center"/>
      <protection hidden="1"/>
    </xf>
    <xf numFmtId="165" fontId="21" fillId="12" borderId="41" xfId="0" applyNumberFormat="1" applyFont="1" applyFill="1" applyBorder="1" applyAlignment="1" applyProtection="1">
      <alignment horizontal="center"/>
      <protection hidden="1"/>
    </xf>
    <xf numFmtId="165" fontId="21" fillId="12" borderId="23" xfId="0" applyNumberFormat="1" applyFont="1" applyFill="1" applyBorder="1" applyAlignment="1" applyProtection="1">
      <alignment horizontal="center"/>
      <protection hidden="1"/>
    </xf>
    <xf numFmtId="165" fontId="21" fillId="9" borderId="3" xfId="0" applyNumberFormat="1" applyFont="1" applyFill="1" applyBorder="1" applyAlignment="1" applyProtection="1">
      <alignment horizontal="center"/>
      <protection hidden="1"/>
    </xf>
    <xf numFmtId="165" fontId="21" fillId="9" borderId="39" xfId="0" applyNumberFormat="1" applyFont="1" applyFill="1" applyBorder="1" applyAlignment="1" applyProtection="1">
      <alignment horizontal="center"/>
      <protection hidden="1"/>
    </xf>
    <xf numFmtId="165" fontId="21" fillId="9" borderId="48" xfId="0" applyNumberFormat="1" applyFont="1" applyFill="1" applyBorder="1" applyAlignment="1" applyProtection="1">
      <alignment horizontal="center"/>
      <protection hidden="1"/>
    </xf>
    <xf numFmtId="0" fontId="12" fillId="15" borderId="55" xfId="0" applyFont="1" applyFill="1" applyBorder="1" applyAlignment="1" applyProtection="1">
      <alignment horizontal="center" vertical="center" wrapText="1"/>
      <protection locked="0" hidden="1"/>
    </xf>
    <xf numFmtId="0" fontId="12" fillId="15" borderId="21" xfId="0" applyFont="1" applyFill="1" applyBorder="1" applyAlignment="1" applyProtection="1">
      <alignment horizontal="center" vertical="center" wrapText="1"/>
      <protection locked="0" hidden="1"/>
    </xf>
    <xf numFmtId="0" fontId="31" fillId="2" borderId="3" xfId="0" applyFont="1" applyFill="1" applyBorder="1" applyAlignment="1" applyProtection="1"/>
    <xf numFmtId="0" fontId="3" fillId="2" borderId="3" xfId="0" applyFont="1" applyFill="1" applyBorder="1" applyAlignment="1" applyProtection="1">
      <alignment horizontal="left"/>
      <protection hidden="1"/>
    </xf>
    <xf numFmtId="0" fontId="31" fillId="11" borderId="70" xfId="0" applyFont="1" applyFill="1" applyBorder="1" applyAlignment="1" applyProtection="1">
      <alignment horizontal="left" vertical="center"/>
    </xf>
    <xf numFmtId="0" fontId="12" fillId="13" borderId="62" xfId="0" applyFont="1" applyFill="1" applyBorder="1" applyAlignment="1" applyProtection="1">
      <alignment horizontal="center" vertical="center"/>
      <protection hidden="1"/>
    </xf>
    <xf numFmtId="0" fontId="3" fillId="2" borderId="50" xfId="0" applyFont="1" applyFill="1" applyBorder="1" applyAlignment="1" applyProtection="1">
      <alignment horizontal="center"/>
      <protection hidden="1"/>
    </xf>
    <xf numFmtId="0" fontId="3" fillId="2" borderId="51" xfId="0" applyFont="1" applyFill="1" applyBorder="1" applyAlignment="1" applyProtection="1">
      <alignment horizontal="center"/>
      <protection hidden="1"/>
    </xf>
    <xf numFmtId="0" fontId="3" fillId="2" borderId="51" xfId="0" applyFont="1" applyFill="1" applyBorder="1" applyProtection="1">
      <protection hidden="1"/>
    </xf>
    <xf numFmtId="0" fontId="3" fillId="2" borderId="52" xfId="0" applyFont="1" applyFill="1" applyBorder="1" applyProtection="1">
      <protection hidden="1"/>
    </xf>
    <xf numFmtId="0" fontId="4" fillId="2" borderId="0" xfId="0" applyFont="1" applyFill="1" applyBorder="1" applyAlignment="1" applyProtection="1">
      <alignment horizontal="center"/>
      <protection hidden="1"/>
    </xf>
    <xf numFmtId="0" fontId="3" fillId="2" borderId="0" xfId="0" applyFont="1" applyFill="1" applyBorder="1" applyAlignment="1" applyProtection="1">
      <protection hidden="1"/>
    </xf>
    <xf numFmtId="0" fontId="38" fillId="0" borderId="0" xfId="0" applyFont="1"/>
    <xf numFmtId="0" fontId="38" fillId="8" borderId="0" xfId="0" applyFont="1" applyFill="1"/>
    <xf numFmtId="0" fontId="26" fillId="0" borderId="0" xfId="0" applyFont="1" applyAlignment="1">
      <alignment horizontal="left"/>
    </xf>
    <xf numFmtId="0" fontId="41" fillId="16" borderId="61" xfId="0" applyFont="1" applyFill="1" applyBorder="1" applyAlignment="1">
      <alignment horizontal="center" vertical="center"/>
    </xf>
    <xf numFmtId="0" fontId="44" fillId="19" borderId="45" xfId="1" applyFont="1" applyFill="1" applyBorder="1" applyAlignment="1" applyProtection="1">
      <alignment horizontal="center"/>
      <protection locked="0"/>
    </xf>
    <xf numFmtId="0" fontId="44" fillId="19" borderId="42" xfId="1" applyFont="1" applyFill="1" applyBorder="1" applyAlignment="1" applyProtection="1">
      <alignment horizontal="center"/>
      <protection locked="0"/>
    </xf>
    <xf numFmtId="0" fontId="44" fillId="19" borderId="43" xfId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left"/>
    </xf>
    <xf numFmtId="0" fontId="0" fillId="16" borderId="48" xfId="0" applyFont="1" applyFill="1" applyBorder="1" applyAlignment="1" applyProtection="1">
      <alignment horizontal="center"/>
      <protection locked="0"/>
    </xf>
    <xf numFmtId="0" fontId="0" fillId="8" borderId="48" xfId="0" applyFont="1" applyFill="1" applyBorder="1" applyAlignment="1" applyProtection="1">
      <alignment horizontal="center"/>
      <protection locked="0"/>
    </xf>
    <xf numFmtId="0" fontId="0" fillId="8" borderId="44" xfId="0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3" fillId="2" borderId="0" xfId="0" applyFont="1" applyFill="1" applyAlignment="1" applyProtection="1">
      <alignment horizontal="center"/>
      <protection hidden="1"/>
    </xf>
    <xf numFmtId="15" fontId="7" fillId="2" borderId="80" xfId="0" applyNumberFormat="1" applyFont="1" applyFill="1" applyBorder="1" applyAlignment="1" applyProtection="1">
      <alignment horizontal="center"/>
      <protection locked="0"/>
    </xf>
    <xf numFmtId="15" fontId="7" fillId="2" borderId="88" xfId="0" applyNumberFormat="1" applyFont="1" applyFill="1" applyBorder="1" applyAlignment="1" applyProtection="1">
      <alignment horizontal="center"/>
      <protection locked="0"/>
    </xf>
    <xf numFmtId="15" fontId="7" fillId="2" borderId="76" xfId="0" applyNumberFormat="1" applyFont="1" applyFill="1" applyBorder="1" applyAlignment="1" applyProtection="1">
      <alignment horizontal="center"/>
      <protection locked="0"/>
    </xf>
    <xf numFmtId="15" fontId="5" fillId="2" borderId="74" xfId="0" applyNumberFormat="1" applyFont="1" applyFill="1" applyBorder="1" applyAlignment="1" applyProtection="1">
      <alignment horizontal="center"/>
      <protection locked="0"/>
    </xf>
    <xf numFmtId="10" fontId="5" fillId="2" borderId="16" xfId="0" applyNumberFormat="1" applyFont="1" applyFill="1" applyBorder="1" applyAlignment="1" applyProtection="1">
      <alignment horizontal="center"/>
      <protection locked="0" hidden="1"/>
    </xf>
    <xf numFmtId="10" fontId="5" fillId="2" borderId="29" xfId="0" applyNumberFormat="1" applyFont="1" applyFill="1" applyBorder="1" applyAlignment="1" applyProtection="1">
      <alignment horizontal="center"/>
      <protection locked="0" hidden="1"/>
    </xf>
    <xf numFmtId="169" fontId="5" fillId="2" borderId="17" xfId="0" applyNumberFormat="1" applyFont="1" applyFill="1" applyBorder="1" applyAlignment="1" applyProtection="1">
      <alignment horizontal="center"/>
      <protection locked="0" hidden="1"/>
    </xf>
    <xf numFmtId="169" fontId="5" fillId="2" borderId="18" xfId="0" applyNumberFormat="1" applyFont="1" applyFill="1" applyBorder="1" applyAlignment="1" applyProtection="1">
      <alignment horizontal="center"/>
      <protection locked="0" hidden="1"/>
    </xf>
    <xf numFmtId="0" fontId="4" fillId="3" borderId="4" xfId="0" applyFont="1" applyFill="1" applyBorder="1" applyAlignment="1" applyProtection="1">
      <alignment horizontal="center"/>
      <protection hidden="1"/>
    </xf>
    <xf numFmtId="0" fontId="49" fillId="2" borderId="0" xfId="0" applyFont="1" applyFill="1" applyAlignment="1" applyProtection="1">
      <alignment horizontal="left"/>
      <protection hidden="1"/>
    </xf>
    <xf numFmtId="9" fontId="3" fillId="2" borderId="24" xfId="0" applyNumberFormat="1" applyFont="1" applyFill="1" applyBorder="1" applyAlignment="1" applyProtection="1">
      <alignment horizontal="center"/>
      <protection hidden="1"/>
    </xf>
    <xf numFmtId="165" fontId="17" fillId="2" borderId="14" xfId="0" applyNumberFormat="1" applyFont="1" applyFill="1" applyBorder="1" applyAlignment="1" applyProtection="1">
      <alignment horizontal="center"/>
      <protection hidden="1"/>
    </xf>
    <xf numFmtId="165" fontId="17" fillId="2" borderId="8" xfId="0" applyNumberFormat="1" applyFont="1" applyFill="1" applyBorder="1" applyAlignment="1" applyProtection="1">
      <alignment horizontal="center"/>
      <protection hidden="1"/>
    </xf>
    <xf numFmtId="165" fontId="17" fillId="2" borderId="15" xfId="0" applyNumberFormat="1" applyFont="1" applyFill="1" applyBorder="1" applyAlignment="1" applyProtection="1">
      <alignment horizontal="center"/>
      <protection hidden="1"/>
    </xf>
    <xf numFmtId="165" fontId="17" fillId="2" borderId="42" xfId="0" applyNumberFormat="1" applyFont="1" applyFill="1" applyBorder="1" applyAlignment="1" applyProtection="1">
      <alignment horizontal="center"/>
      <protection hidden="1"/>
    </xf>
    <xf numFmtId="0" fontId="3" fillId="3" borderId="92" xfId="0" applyFont="1" applyFill="1" applyBorder="1" applyAlignment="1" applyProtection="1">
      <alignment horizontal="center" shrinkToFit="1"/>
      <protection locked="0" hidden="1"/>
    </xf>
    <xf numFmtId="9" fontId="3" fillId="2" borderId="25" xfId="0" applyNumberFormat="1" applyFont="1" applyFill="1" applyBorder="1" applyAlignment="1" applyProtection="1">
      <alignment horizontal="center"/>
      <protection hidden="1"/>
    </xf>
    <xf numFmtId="165" fontId="17" fillId="2" borderId="16" xfId="0" applyNumberFormat="1" applyFont="1" applyFill="1" applyBorder="1" applyAlignment="1" applyProtection="1">
      <alignment horizontal="center"/>
      <protection hidden="1"/>
    </xf>
    <xf numFmtId="165" fontId="17" fillId="2" borderId="29" xfId="0" applyNumberFormat="1" applyFont="1" applyFill="1" applyBorder="1" applyAlignment="1" applyProtection="1">
      <alignment horizontal="center"/>
      <protection hidden="1"/>
    </xf>
    <xf numFmtId="165" fontId="17" fillId="2" borderId="18" xfId="0" applyNumberFormat="1" applyFont="1" applyFill="1" applyBorder="1" applyAlignment="1" applyProtection="1">
      <alignment horizontal="center"/>
      <protection hidden="1"/>
    </xf>
    <xf numFmtId="165" fontId="17" fillId="2" borderId="43" xfId="0" applyNumberFormat="1" applyFont="1" applyFill="1" applyBorder="1" applyAlignment="1" applyProtection="1">
      <alignment horizontal="center"/>
      <protection hidden="1"/>
    </xf>
    <xf numFmtId="0" fontId="50" fillId="2" borderId="0" xfId="0" applyFont="1" applyFill="1" applyAlignment="1" applyProtection="1">
      <alignment horizontal="center" vertical="center"/>
      <protection hidden="1"/>
    </xf>
    <xf numFmtId="0" fontId="3" fillId="2" borderId="0" xfId="0" applyFont="1" applyFill="1" applyBorder="1" applyAlignment="1" applyProtection="1">
      <alignment horizontal="center"/>
      <protection hidden="1"/>
    </xf>
    <xf numFmtId="0" fontId="2" fillId="3" borderId="95" xfId="0" applyFont="1" applyFill="1" applyBorder="1"/>
    <xf numFmtId="0" fontId="2" fillId="3" borderId="102" xfId="0" applyFont="1" applyFill="1" applyBorder="1"/>
    <xf numFmtId="0" fontId="12" fillId="2" borderId="80" xfId="0" applyFont="1" applyFill="1" applyBorder="1" applyAlignment="1" applyProtection="1">
      <alignment horizontal="center"/>
      <protection hidden="1"/>
    </xf>
    <xf numFmtId="0" fontId="12" fillId="2" borderId="76" xfId="0" applyFont="1" applyFill="1" applyBorder="1" applyAlignment="1" applyProtection="1">
      <alignment horizontal="center"/>
      <protection hidden="1"/>
    </xf>
    <xf numFmtId="0" fontId="12" fillId="2" borderId="74" xfId="0" applyFont="1" applyFill="1" applyBorder="1" applyAlignment="1" applyProtection="1">
      <alignment horizontal="center"/>
      <protection hidden="1"/>
    </xf>
    <xf numFmtId="0" fontId="2" fillId="2" borderId="95" xfId="0" applyFont="1" applyFill="1" applyBorder="1"/>
    <xf numFmtId="14" fontId="51" fillId="2" borderId="4" xfId="0" applyNumberFormat="1" applyFont="1" applyFill="1" applyBorder="1" applyAlignment="1">
      <alignment horizontal="left" wrapText="1"/>
    </xf>
    <xf numFmtId="15" fontId="5" fillId="2" borderId="16" xfId="0" applyNumberFormat="1" applyFont="1" applyFill="1" applyBorder="1" applyAlignment="1" applyProtection="1">
      <alignment horizontal="center"/>
      <protection locked="0"/>
    </xf>
    <xf numFmtId="0" fontId="2" fillId="2" borderId="64" xfId="0" applyFont="1" applyFill="1" applyBorder="1"/>
    <xf numFmtId="0" fontId="0" fillId="2" borderId="97" xfId="0" applyFill="1" applyBorder="1" applyAlignment="1">
      <alignment horizontal="left"/>
    </xf>
    <xf numFmtId="0" fontId="15" fillId="2" borderId="3" xfId="0" applyFont="1" applyFill="1" applyBorder="1" applyAlignment="1">
      <alignment horizontal="left"/>
    </xf>
    <xf numFmtId="0" fontId="0" fillId="2" borderId="83" xfId="0" applyFont="1" applyFill="1" applyBorder="1" applyAlignment="1">
      <alignment horizontal="left"/>
    </xf>
    <xf numFmtId="0" fontId="2" fillId="2" borderId="102" xfId="0" applyFont="1" applyFill="1" applyBorder="1"/>
    <xf numFmtId="0" fontId="0" fillId="2" borderId="99" xfId="0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0" fillId="2" borderId="101" xfId="0" applyFont="1" applyFill="1" applyBorder="1" applyAlignment="1" applyProtection="1">
      <alignment horizontal="left"/>
      <protection locked="0"/>
    </xf>
    <xf numFmtId="171" fontId="0" fillId="2" borderId="4" xfId="0" applyNumberFormat="1" applyFont="1" applyFill="1" applyBorder="1" applyAlignment="1" applyProtection="1">
      <alignment horizontal="left"/>
      <protection locked="0"/>
    </xf>
    <xf numFmtId="0" fontId="7" fillId="3" borderId="80" xfId="0" applyFont="1" applyFill="1" applyBorder="1" applyAlignment="1" applyProtection="1">
      <alignment horizontal="center"/>
      <protection hidden="1"/>
    </xf>
    <xf numFmtId="0" fontId="7" fillId="6" borderId="104" xfId="0" applyFont="1" applyFill="1" applyBorder="1" applyAlignment="1" applyProtection="1">
      <alignment horizontal="center"/>
      <protection hidden="1"/>
    </xf>
    <xf numFmtId="0" fontId="7" fillId="22" borderId="5" xfId="0" applyFont="1" applyFill="1" applyBorder="1" applyAlignment="1" applyProtection="1">
      <alignment horizontal="center"/>
      <protection hidden="1"/>
    </xf>
    <xf numFmtId="0" fontId="7" fillId="21" borderId="30" xfId="0" applyFont="1" applyFill="1" applyBorder="1" applyAlignment="1" applyProtection="1">
      <alignment horizontal="center"/>
      <protection hidden="1"/>
    </xf>
    <xf numFmtId="0" fontId="2" fillId="2" borderId="102" xfId="0" applyFont="1" applyFill="1" applyBorder="1" applyProtection="1">
      <protection hidden="1"/>
    </xf>
    <xf numFmtId="2" fontId="16" fillId="2" borderId="86" xfId="0" applyNumberFormat="1" applyFont="1" applyFill="1" applyBorder="1" applyAlignment="1" applyProtection="1">
      <alignment horizontal="center" vertical="center"/>
      <protection hidden="1"/>
    </xf>
    <xf numFmtId="0" fontId="52" fillId="2" borderId="70" xfId="0" applyNumberFormat="1" applyFont="1" applyFill="1" applyBorder="1" applyAlignment="1" applyProtection="1">
      <alignment horizontal="center" vertical="center"/>
      <protection locked="0"/>
    </xf>
    <xf numFmtId="173" fontId="16" fillId="2" borderId="70" xfId="0" applyNumberFormat="1" applyFont="1" applyFill="1" applyBorder="1" applyAlignment="1" applyProtection="1">
      <alignment horizontal="center" vertical="center"/>
      <protection locked="0"/>
    </xf>
    <xf numFmtId="173" fontId="52" fillId="2" borderId="91" xfId="0" applyNumberFormat="1" applyFont="1" applyFill="1" applyBorder="1" applyAlignment="1" applyProtection="1">
      <alignment horizontal="center" vertical="center"/>
      <protection locked="0"/>
    </xf>
    <xf numFmtId="174" fontId="7" fillId="3" borderId="31" xfId="0" applyNumberFormat="1" applyFont="1" applyFill="1" applyBorder="1" applyAlignment="1" applyProtection="1">
      <alignment horizontal="center"/>
      <protection hidden="1"/>
    </xf>
    <xf numFmtId="0" fontId="2" fillId="2" borderId="5" xfId="0" applyFont="1" applyFill="1" applyBorder="1" applyProtection="1">
      <protection hidden="1"/>
    </xf>
    <xf numFmtId="10" fontId="14" fillId="2" borderId="6" xfId="0" applyNumberFormat="1" applyFont="1" applyFill="1" applyBorder="1" applyAlignment="1" applyProtection="1">
      <alignment horizontal="left"/>
      <protection hidden="1"/>
    </xf>
    <xf numFmtId="2" fontId="16" fillId="2" borderId="24" xfId="0" applyNumberFormat="1" applyFont="1" applyFill="1" applyBorder="1" applyAlignment="1" applyProtection="1">
      <alignment horizontal="center" vertical="center"/>
      <protection hidden="1"/>
    </xf>
    <xf numFmtId="0" fontId="52" fillId="2" borderId="39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39" xfId="0" applyNumberFormat="1" applyFont="1" applyFill="1" applyBorder="1" applyAlignment="1" applyProtection="1">
      <alignment horizontal="center" vertical="center"/>
      <protection locked="0" hidden="1"/>
    </xf>
    <xf numFmtId="2" fontId="16" fillId="2" borderId="41" xfId="0" applyNumberFormat="1" applyFont="1" applyFill="1" applyBorder="1" applyAlignment="1" applyProtection="1">
      <alignment horizontal="center" vertical="center"/>
      <protection locked="0" hidden="1"/>
    </xf>
    <xf numFmtId="0" fontId="5" fillId="2" borderId="90" xfId="0" applyNumberFormat="1" applyFont="1" applyFill="1" applyBorder="1" applyAlignment="1" applyProtection="1">
      <alignment horizontal="center"/>
      <protection locked="0"/>
    </xf>
    <xf numFmtId="164" fontId="5" fillId="6" borderId="88" xfId="0" applyNumberFormat="1" applyFont="1" applyFill="1" applyBorder="1" applyAlignment="1" applyProtection="1">
      <alignment horizontal="center"/>
      <protection locked="0" hidden="1"/>
    </xf>
    <xf numFmtId="164" fontId="5" fillId="22" borderId="76" xfId="0" applyNumberFormat="1" applyFont="1" applyFill="1" applyBorder="1" applyAlignment="1" applyProtection="1">
      <alignment horizontal="center"/>
      <protection locked="0" hidden="1"/>
    </xf>
    <xf numFmtId="164" fontId="6" fillId="2" borderId="74" xfId="0" applyNumberFormat="1" applyFont="1" applyFill="1" applyBorder="1" applyAlignment="1" applyProtection="1">
      <alignment horizontal="center"/>
      <protection hidden="1"/>
    </xf>
    <xf numFmtId="0" fontId="2" fillId="2" borderId="95" xfId="0" applyFont="1" applyFill="1" applyBorder="1" applyProtection="1">
      <protection hidden="1"/>
    </xf>
    <xf numFmtId="0" fontId="52" fillId="2" borderId="64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64" xfId="0" applyNumberFormat="1" applyFont="1" applyFill="1" applyBorder="1" applyAlignment="1" applyProtection="1">
      <alignment horizontal="center" vertical="center"/>
      <protection locked="0" hidden="1"/>
    </xf>
    <xf numFmtId="0" fontId="52" fillId="2" borderId="97" xfId="0" applyNumberFormat="1" applyFont="1" applyFill="1" applyBorder="1" applyAlignment="1" applyProtection="1">
      <alignment horizontal="center" vertical="center"/>
      <protection locked="0" hidden="1"/>
    </xf>
    <xf numFmtId="0" fontId="2" fillId="2" borderId="64" xfId="0" applyFont="1" applyFill="1" applyBorder="1" applyProtection="1">
      <protection hidden="1"/>
    </xf>
    <xf numFmtId="0" fontId="16" fillId="2" borderId="17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17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32" xfId="0" applyNumberFormat="1" applyFont="1" applyFill="1" applyBorder="1" applyAlignment="1" applyProtection="1">
      <alignment horizontal="center" vertical="center"/>
      <protection locked="0" hidden="1"/>
    </xf>
    <xf numFmtId="176" fontId="6" fillId="23" borderId="40" xfId="0" applyNumberFormat="1" applyFont="1" applyFill="1" applyBorder="1" applyAlignment="1" applyProtection="1">
      <alignment horizontal="center"/>
      <protection locked="0" hidden="1"/>
    </xf>
    <xf numFmtId="177" fontId="6" fillId="23" borderId="34" xfId="0" applyNumberFormat="1" applyFont="1" applyFill="1" applyBorder="1" applyAlignment="1" applyProtection="1">
      <alignment horizontal="center"/>
      <protection hidden="1"/>
    </xf>
    <xf numFmtId="0" fontId="0" fillId="2" borderId="64" xfId="0" applyFont="1" applyFill="1" applyBorder="1" applyProtection="1">
      <protection hidden="1"/>
    </xf>
    <xf numFmtId="0" fontId="0" fillId="2" borderId="102" xfId="0" applyFill="1" applyBorder="1" applyProtection="1">
      <protection hidden="1"/>
    </xf>
    <xf numFmtId="173" fontId="52" fillId="2" borderId="70" xfId="0" applyNumberFormat="1" applyFont="1" applyFill="1" applyBorder="1" applyAlignment="1" applyProtection="1">
      <alignment horizontal="center" vertical="center"/>
      <protection locked="0"/>
    </xf>
    <xf numFmtId="2" fontId="52" fillId="2" borderId="24" xfId="0" applyNumberFormat="1" applyFont="1" applyFill="1" applyBorder="1" applyAlignment="1" applyProtection="1">
      <alignment horizontal="center" vertical="center"/>
      <protection hidden="1"/>
    </xf>
    <xf numFmtId="175" fontId="16" fillId="2" borderId="41" xfId="0" applyNumberFormat="1" applyFont="1" applyFill="1" applyBorder="1" applyAlignment="1" applyProtection="1">
      <alignment horizontal="center" vertical="center"/>
      <protection locked="0" hidden="1"/>
    </xf>
    <xf numFmtId="175" fontId="16" fillId="2" borderId="97" xfId="0" applyNumberFormat="1" applyFont="1" applyFill="1" applyBorder="1" applyAlignment="1" applyProtection="1">
      <alignment horizontal="center" vertical="center"/>
      <protection locked="0" hidden="1"/>
    </xf>
    <xf numFmtId="0" fontId="2" fillId="22" borderId="4" xfId="0" applyFont="1" applyFill="1" applyBorder="1" applyProtection="1">
      <protection locked="0" hidden="1"/>
    </xf>
    <xf numFmtId="0" fontId="0" fillId="22" borderId="98" xfId="0" applyFont="1" applyFill="1" applyBorder="1" applyAlignment="1" applyProtection="1">
      <alignment horizontal="left"/>
      <protection locked="0" hidden="1"/>
    </xf>
    <xf numFmtId="0" fontId="0" fillId="22" borderId="98" xfId="0" applyFill="1" applyBorder="1" applyAlignment="1" applyProtection="1">
      <alignment horizontal="left"/>
      <protection hidden="1"/>
    </xf>
    <xf numFmtId="0" fontId="0" fillId="22" borderId="7" xfId="0" applyFill="1" applyBorder="1" applyAlignment="1" applyProtection="1">
      <alignment horizontal="left"/>
      <protection locked="0" hidden="1"/>
    </xf>
    <xf numFmtId="0" fontId="2" fillId="22" borderId="110" xfId="0" applyFont="1" applyFill="1" applyBorder="1" applyProtection="1">
      <protection locked="0" hidden="1"/>
    </xf>
    <xf numFmtId="0" fontId="7" fillId="3" borderId="70" xfId="0" applyFont="1" applyFill="1" applyBorder="1" applyAlignment="1" applyProtection="1">
      <alignment horizontal="center" vertical="center"/>
      <protection hidden="1"/>
    </xf>
    <xf numFmtId="0" fontId="7" fillId="3" borderId="91" xfId="0" applyFont="1" applyFill="1" applyBorder="1" applyAlignment="1" applyProtection="1">
      <alignment horizontal="center" vertical="center"/>
      <protection hidden="1"/>
    </xf>
    <xf numFmtId="0" fontId="23" fillId="2" borderId="71" xfId="0" applyFont="1" applyFill="1" applyBorder="1" applyAlignment="1" applyProtection="1">
      <alignment horizontal="center" vertical="center"/>
      <protection hidden="1"/>
    </xf>
    <xf numFmtId="0" fontId="54" fillId="2" borderId="65" xfId="0" applyFont="1" applyFill="1" applyBorder="1" applyAlignment="1" applyProtection="1">
      <alignment horizontal="center" vertical="center"/>
      <protection hidden="1"/>
    </xf>
    <xf numFmtId="0" fontId="54" fillId="2" borderId="88" xfId="0" applyFont="1" applyFill="1" applyBorder="1" applyAlignment="1" applyProtection="1">
      <alignment horizontal="center" vertical="center"/>
      <protection hidden="1"/>
    </xf>
    <xf numFmtId="178" fontId="16" fillId="2" borderId="39" xfId="0" applyNumberFormat="1" applyFont="1" applyFill="1" applyBorder="1" applyAlignment="1" applyProtection="1">
      <alignment horizontal="center" vertical="center"/>
      <protection locked="0" hidden="1"/>
    </xf>
    <xf numFmtId="178" fontId="16" fillId="2" borderId="41" xfId="0" applyNumberFormat="1" applyFont="1" applyFill="1" applyBorder="1" applyAlignment="1" applyProtection="1">
      <alignment horizontal="center" vertical="center"/>
      <protection locked="0" hidden="1"/>
    </xf>
    <xf numFmtId="2" fontId="50" fillId="2" borderId="0" xfId="0" applyNumberFormat="1" applyFont="1" applyFill="1" applyBorder="1" applyAlignment="1" applyProtection="1">
      <alignment horizontal="center" vertical="center"/>
      <protection hidden="1"/>
    </xf>
    <xf numFmtId="0" fontId="41" fillId="16" borderId="59" xfId="0" applyFont="1" applyFill="1" applyBorder="1" applyAlignment="1">
      <alignment horizontal="center" vertical="center"/>
    </xf>
    <xf numFmtId="0" fontId="41" fillId="16" borderId="84" xfId="0" applyFont="1" applyFill="1" applyBorder="1" applyAlignment="1">
      <alignment horizontal="center" vertical="center"/>
    </xf>
    <xf numFmtId="0" fontId="49" fillId="2" borderId="0" xfId="0" applyFont="1" applyFill="1" applyProtection="1">
      <protection hidden="1"/>
    </xf>
    <xf numFmtId="0" fontId="49" fillId="2" borderId="0" xfId="0" applyFont="1" applyFill="1" applyBorder="1" applyAlignment="1" applyProtection="1">
      <alignment horizontal="left"/>
      <protection hidden="1"/>
    </xf>
    <xf numFmtId="0" fontId="49" fillId="8" borderId="0" xfId="0" applyFont="1" applyFill="1" applyBorder="1" applyAlignment="1" applyProtection="1">
      <alignment horizontal="center" shrinkToFit="1"/>
      <protection locked="0" hidden="1"/>
    </xf>
    <xf numFmtId="0" fontId="49" fillId="2" borderId="0" xfId="0" applyFont="1" applyFill="1" applyAlignment="1" applyProtection="1">
      <alignment horizontal="center" vertical="center"/>
      <protection hidden="1"/>
    </xf>
    <xf numFmtId="0" fontId="3" fillId="8" borderId="0" xfId="0" applyFont="1" applyFill="1" applyBorder="1" applyAlignment="1" applyProtection="1">
      <alignment horizontal="center"/>
      <protection hidden="1"/>
    </xf>
    <xf numFmtId="0" fontId="56" fillId="0" borderId="0" xfId="0" applyFont="1"/>
    <xf numFmtId="0" fontId="57" fillId="0" borderId="0" xfId="0" applyFont="1" applyAlignment="1">
      <alignment vertical="center" wrapText="1"/>
    </xf>
    <xf numFmtId="0" fontId="49" fillId="2" borderId="0" xfId="1" applyFont="1" applyFill="1" applyAlignment="1" applyProtection="1">
      <protection hidden="1"/>
    </xf>
    <xf numFmtId="171" fontId="0" fillId="16" borderId="48" xfId="0" applyNumberFormat="1" applyFont="1" applyFill="1" applyBorder="1" applyAlignment="1" applyProtection="1">
      <alignment horizontal="center"/>
      <protection locked="0"/>
    </xf>
    <xf numFmtId="171" fontId="0" fillId="8" borderId="48" xfId="0" applyNumberFormat="1" applyFont="1" applyFill="1" applyBorder="1" applyAlignment="1" applyProtection="1">
      <alignment horizontal="center"/>
      <protection locked="0"/>
    </xf>
    <xf numFmtId="171" fontId="0" fillId="8" borderId="44" xfId="0" applyNumberFormat="1" applyFont="1" applyFill="1" applyBorder="1" applyAlignment="1" applyProtection="1">
      <alignment horizontal="center"/>
      <protection locked="0"/>
    </xf>
    <xf numFmtId="172" fontId="0" fillId="16" borderId="48" xfId="0" applyNumberFormat="1" applyFont="1" applyFill="1" applyBorder="1" applyAlignment="1" applyProtection="1">
      <alignment horizontal="center"/>
      <protection locked="0"/>
    </xf>
    <xf numFmtId="172" fontId="0" fillId="8" borderId="48" xfId="0" applyNumberFormat="1" applyFont="1" applyFill="1" applyBorder="1" applyAlignment="1" applyProtection="1">
      <alignment horizontal="center"/>
      <protection locked="0"/>
    </xf>
    <xf numFmtId="172" fontId="0" fillId="8" borderId="44" xfId="0" applyNumberFormat="1" applyFont="1" applyFill="1" applyBorder="1" applyAlignment="1" applyProtection="1">
      <alignment horizontal="center"/>
      <protection locked="0"/>
    </xf>
    <xf numFmtId="0" fontId="3" fillId="8" borderId="0" xfId="0" applyFont="1" applyFill="1" applyBorder="1" applyAlignment="1" applyProtection="1">
      <protection hidden="1"/>
    </xf>
    <xf numFmtId="0" fontId="10" fillId="20" borderId="80" xfId="0" applyFont="1" applyFill="1" applyBorder="1" applyAlignment="1" applyProtection="1">
      <alignment horizontal="center"/>
      <protection hidden="1"/>
    </xf>
    <xf numFmtId="0" fontId="59" fillId="20" borderId="63" xfId="0" applyFont="1" applyFill="1" applyBorder="1" applyAlignment="1" applyProtection="1">
      <alignment horizontal="center" vertical="center"/>
      <protection hidden="1"/>
    </xf>
    <xf numFmtId="0" fontId="59" fillId="20" borderId="85" xfId="0" applyFont="1" applyFill="1" applyBorder="1" applyAlignment="1" applyProtection="1">
      <alignment horizontal="center" vertical="center"/>
      <protection hidden="1"/>
    </xf>
    <xf numFmtId="0" fontId="3" fillId="8" borderId="0" xfId="0" applyFont="1" applyFill="1" applyAlignment="1" applyProtection="1">
      <alignment horizontal="center"/>
      <protection hidden="1"/>
    </xf>
    <xf numFmtId="0" fontId="3" fillId="8" borderId="0" xfId="0" applyFont="1" applyFill="1" applyAlignment="1" applyProtection="1">
      <protection hidden="1"/>
    </xf>
    <xf numFmtId="0" fontId="10" fillId="20" borderId="76" xfId="0" applyFont="1" applyFill="1" applyBorder="1" applyAlignment="1" applyProtection="1">
      <alignment horizontal="center"/>
      <protection hidden="1"/>
    </xf>
    <xf numFmtId="0" fontId="10" fillId="20" borderId="88" xfId="0" applyFont="1" applyFill="1" applyBorder="1" applyAlignment="1" applyProtection="1">
      <alignment horizontal="center"/>
      <protection hidden="1"/>
    </xf>
    <xf numFmtId="0" fontId="10" fillId="20" borderId="74" xfId="0" applyFont="1" applyFill="1" applyBorder="1" applyAlignment="1" applyProtection="1">
      <alignment horizontal="center"/>
      <protection hidden="1"/>
    </xf>
    <xf numFmtId="0" fontId="3" fillId="8" borderId="15" xfId="0" applyFont="1" applyFill="1" applyBorder="1" applyProtection="1">
      <protection hidden="1"/>
    </xf>
    <xf numFmtId="0" fontId="3" fillId="8" borderId="15" xfId="0" applyFont="1" applyFill="1" applyBorder="1" applyAlignment="1" applyProtection="1">
      <protection hidden="1"/>
    </xf>
    <xf numFmtId="0" fontId="26" fillId="8" borderId="64" xfId="0" applyFont="1" applyFill="1" applyBorder="1" applyAlignment="1">
      <alignment horizontal="center"/>
    </xf>
    <xf numFmtId="0" fontId="26" fillId="8" borderId="15" xfId="0" applyFont="1" applyFill="1" applyBorder="1" applyAlignment="1">
      <alignment horizontal="center"/>
    </xf>
    <xf numFmtId="0" fontId="4" fillId="8" borderId="14" xfId="0" applyFont="1" applyFill="1" applyBorder="1" applyAlignment="1" applyProtection="1">
      <alignment horizontal="center"/>
      <protection hidden="1"/>
    </xf>
    <xf numFmtId="0" fontId="4" fillId="8" borderId="16" xfId="0" applyFont="1" applyFill="1" applyBorder="1" applyAlignment="1" applyProtection="1">
      <alignment horizontal="center"/>
      <protection hidden="1"/>
    </xf>
    <xf numFmtId="0" fontId="26" fillId="8" borderId="17" xfId="0" applyFont="1" applyFill="1" applyBorder="1" applyAlignment="1">
      <alignment horizontal="center"/>
    </xf>
    <xf numFmtId="0" fontId="26" fillId="8" borderId="18" xfId="0" applyFont="1" applyFill="1" applyBorder="1" applyAlignment="1">
      <alignment horizontal="center"/>
    </xf>
    <xf numFmtId="171" fontId="0" fillId="2" borderId="91" xfId="0" applyNumberFormat="1" applyFont="1" applyFill="1" applyBorder="1" applyAlignment="1" applyProtection="1">
      <alignment horizontal="center"/>
      <protection locked="0"/>
    </xf>
    <xf numFmtId="179" fontId="49" fillId="2" borderId="0" xfId="0" applyNumberFormat="1" applyFont="1" applyFill="1" applyAlignment="1" applyProtection="1">
      <alignment horizontal="center" vertical="center"/>
      <protection hidden="1"/>
    </xf>
    <xf numFmtId="179" fontId="49" fillId="2" borderId="12" xfId="0" applyNumberFormat="1" applyFont="1" applyFill="1" applyBorder="1" applyAlignment="1" applyProtection="1">
      <alignment horizontal="center" vertical="center"/>
      <protection hidden="1"/>
    </xf>
    <xf numFmtId="179" fontId="49" fillId="2" borderId="64" xfId="0" applyNumberFormat="1" applyFont="1" applyFill="1" applyBorder="1" applyAlignment="1" applyProtection="1">
      <alignment horizontal="center" vertical="center"/>
      <protection hidden="1"/>
    </xf>
    <xf numFmtId="179" fontId="49" fillId="2" borderId="17" xfId="0" applyNumberFormat="1" applyFont="1" applyFill="1" applyBorder="1" applyAlignment="1" applyProtection="1">
      <alignment horizontal="center" vertical="center"/>
      <protection hidden="1"/>
    </xf>
    <xf numFmtId="0" fontId="50" fillId="2" borderId="77" xfId="0" applyFont="1" applyFill="1" applyBorder="1" applyAlignment="1" applyProtection="1">
      <alignment vertical="center"/>
      <protection hidden="1"/>
    </xf>
    <xf numFmtId="0" fontId="50" fillId="2" borderId="66" xfId="0" applyFont="1" applyFill="1" applyBorder="1" applyAlignment="1" applyProtection="1">
      <alignment horizontal="center" vertical="center"/>
      <protection hidden="1"/>
    </xf>
    <xf numFmtId="10" fontId="60" fillId="2" borderId="15" xfId="0" applyNumberFormat="1" applyFont="1" applyFill="1" applyBorder="1" applyAlignment="1" applyProtection="1">
      <alignment horizontal="center" vertical="center"/>
      <protection hidden="1"/>
    </xf>
    <xf numFmtId="10" fontId="60" fillId="2" borderId="18" xfId="0" applyNumberFormat="1" applyFont="1" applyFill="1" applyBorder="1" applyAlignment="1" applyProtection="1">
      <alignment horizontal="center" vertical="center"/>
      <protection hidden="1"/>
    </xf>
    <xf numFmtId="0" fontId="49" fillId="2" borderId="96" xfId="0" applyFont="1" applyFill="1" applyBorder="1" applyAlignment="1" applyProtection="1">
      <alignment horizontal="center" vertical="center"/>
      <protection hidden="1"/>
    </xf>
    <xf numFmtId="15" fontId="4" fillId="8" borderId="11" xfId="0" applyNumberFormat="1" applyFont="1" applyFill="1" applyBorder="1" applyAlignment="1" applyProtection="1">
      <alignment horizontal="center" vertical="center"/>
      <protection locked="0"/>
    </xf>
    <xf numFmtId="15" fontId="3" fillId="8" borderId="12" xfId="0" applyNumberFormat="1" applyFont="1" applyFill="1" applyBorder="1" applyAlignment="1" applyProtection="1">
      <alignment horizontal="center" vertical="center"/>
      <protection locked="0"/>
    </xf>
    <xf numFmtId="15" fontId="2" fillId="8" borderId="14" xfId="0" applyNumberFormat="1" applyFont="1" applyFill="1" applyBorder="1" applyAlignment="1" applyProtection="1">
      <alignment horizontal="center" vertical="center"/>
      <protection locked="0"/>
    </xf>
    <xf numFmtId="15" fontId="51" fillId="8" borderId="64" xfId="0" applyNumberFormat="1" applyFont="1" applyFill="1" applyBorder="1" applyAlignment="1" applyProtection="1">
      <alignment horizontal="center" vertical="center"/>
      <protection locked="0"/>
    </xf>
    <xf numFmtId="15" fontId="4" fillId="8" borderId="14" xfId="0" applyNumberFormat="1" applyFont="1" applyFill="1" applyBorder="1" applyAlignment="1" applyProtection="1">
      <alignment horizontal="center" vertical="center"/>
      <protection locked="0"/>
    </xf>
    <xf numFmtId="15" fontId="3" fillId="8" borderId="64" xfId="0" applyNumberFormat="1" applyFont="1" applyFill="1" applyBorder="1" applyAlignment="1" applyProtection="1">
      <alignment horizontal="center" vertical="center"/>
      <protection locked="0"/>
    </xf>
    <xf numFmtId="9" fontId="4" fillId="8" borderId="14" xfId="0" applyNumberFormat="1" applyFont="1" applyFill="1" applyBorder="1" applyAlignment="1" applyProtection="1">
      <alignment horizontal="center"/>
      <protection hidden="1"/>
    </xf>
    <xf numFmtId="165" fontId="52" fillId="8" borderId="64" xfId="0" applyNumberFormat="1" applyFont="1" applyFill="1" applyBorder="1" applyAlignment="1" applyProtection="1">
      <alignment horizontal="center"/>
      <protection hidden="1"/>
    </xf>
    <xf numFmtId="0" fontId="3" fillId="8" borderId="13" xfId="0" applyFont="1" applyFill="1" applyBorder="1" applyAlignment="1" applyProtection="1">
      <alignment horizontal="center" vertical="center"/>
      <protection locked="0" hidden="1"/>
    </xf>
    <xf numFmtId="0" fontId="51" fillId="8" borderId="15" xfId="0" applyFont="1" applyFill="1" applyBorder="1" applyAlignment="1" applyProtection="1">
      <alignment horizontal="center" vertical="center"/>
      <protection locked="0" hidden="1"/>
    </xf>
    <xf numFmtId="0" fontId="3" fillId="8" borderId="15" xfId="0" applyFont="1" applyFill="1" applyBorder="1" applyAlignment="1" applyProtection="1">
      <alignment horizontal="center" vertical="center"/>
      <protection locked="0" hidden="1"/>
    </xf>
    <xf numFmtId="165" fontId="52" fillId="8" borderId="15" xfId="0" applyNumberFormat="1" applyFont="1" applyFill="1" applyBorder="1" applyAlignment="1" applyProtection="1">
      <alignment horizontal="center"/>
      <protection hidden="1"/>
    </xf>
    <xf numFmtId="0" fontId="26" fillId="16" borderId="24" xfId="0" applyFont="1" applyFill="1" applyBorder="1" applyAlignment="1" applyProtection="1">
      <alignment horizontal="center"/>
      <protection locked="0"/>
    </xf>
    <xf numFmtId="0" fontId="26" fillId="16" borderId="42" xfId="0" applyFont="1" applyFill="1" applyBorder="1" applyAlignment="1" applyProtection="1">
      <alignment horizontal="center"/>
      <protection locked="0"/>
    </xf>
    <xf numFmtId="0" fontId="26" fillId="8" borderId="24" xfId="0" applyFont="1" applyFill="1" applyBorder="1" applyAlignment="1" applyProtection="1">
      <alignment horizontal="center"/>
      <protection locked="0"/>
    </xf>
    <xf numFmtId="0" fontId="26" fillId="8" borderId="42" xfId="0" applyFont="1" applyFill="1" applyBorder="1" applyAlignment="1" applyProtection="1">
      <alignment horizontal="center"/>
      <protection locked="0"/>
    </xf>
    <xf numFmtId="0" fontId="26" fillId="8" borderId="25" xfId="0" applyFont="1" applyFill="1" applyBorder="1" applyAlignment="1" applyProtection="1">
      <alignment horizontal="center"/>
      <protection locked="0"/>
    </xf>
    <xf numFmtId="0" fontId="26" fillId="8" borderId="43" xfId="0" applyFont="1" applyFill="1" applyBorder="1" applyAlignment="1" applyProtection="1">
      <alignment horizontal="center"/>
      <protection locked="0"/>
    </xf>
    <xf numFmtId="0" fontId="16" fillId="8" borderId="0" xfId="0" applyFont="1" applyFill="1" applyBorder="1" applyAlignment="1" applyProtection="1"/>
    <xf numFmtId="0" fontId="52" fillId="8" borderId="0" xfId="0" applyFont="1" applyFill="1" applyBorder="1" applyAlignment="1" applyProtection="1">
      <alignment horizontal="left"/>
    </xf>
    <xf numFmtId="0" fontId="52" fillId="2" borderId="0" xfId="0" applyFont="1" applyFill="1" applyAlignment="1" applyProtection="1">
      <alignment horizontal="left"/>
      <protection hidden="1"/>
    </xf>
    <xf numFmtId="0" fontId="16" fillId="8" borderId="0" xfId="0" applyFont="1" applyFill="1" applyBorder="1" applyAlignment="1" applyProtection="1">
      <alignment horizontal="left" vertical="center"/>
    </xf>
    <xf numFmtId="0" fontId="52" fillId="2" borderId="0" xfId="0" applyFont="1" applyFill="1" applyAlignment="1" applyProtection="1">
      <alignment horizontal="center" vertical="center"/>
      <protection hidden="1"/>
    </xf>
    <xf numFmtId="0" fontId="9" fillId="8" borderId="0" xfId="0" applyFont="1" applyFill="1" applyBorder="1" applyAlignment="1" applyProtection="1">
      <alignment horizontal="center"/>
      <protection hidden="1"/>
    </xf>
    <xf numFmtId="0" fontId="40" fillId="8" borderId="0" xfId="0" applyFont="1" applyFill="1" applyBorder="1" applyAlignment="1"/>
    <xf numFmtId="0" fontId="3" fillId="8" borderId="0" xfId="0" applyFont="1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protection locked="0"/>
    </xf>
    <xf numFmtId="0" fontId="3" fillId="8" borderId="0" xfId="0" applyFont="1" applyFill="1" applyBorder="1" applyAlignment="1" applyProtection="1">
      <protection locked="0"/>
    </xf>
    <xf numFmtId="0" fontId="0" fillId="2" borderId="11" xfId="0" applyFont="1" applyFill="1" applyBorder="1" applyProtection="1">
      <protection hidden="1"/>
    </xf>
    <xf numFmtId="0" fontId="0" fillId="2" borderId="16" xfId="0" applyFill="1" applyBorder="1" applyProtection="1">
      <protection hidden="1"/>
    </xf>
    <xf numFmtId="172" fontId="14" fillId="2" borderId="114" xfId="0" applyNumberFormat="1" applyFont="1" applyFill="1" applyBorder="1" applyAlignment="1" applyProtection="1">
      <alignment horizontal="center"/>
      <protection locked="0"/>
    </xf>
    <xf numFmtId="0" fontId="4" fillId="13" borderId="62" xfId="0" applyFont="1" applyFill="1" applyBorder="1" applyAlignment="1" applyProtection="1">
      <alignment horizontal="center" vertical="center"/>
      <protection hidden="1"/>
    </xf>
    <xf numFmtId="0" fontId="0" fillId="13" borderId="63" xfId="0" applyFill="1" applyBorder="1" applyAlignment="1" applyProtection="1">
      <alignment horizontal="center"/>
      <protection hidden="1"/>
    </xf>
    <xf numFmtId="0" fontId="0" fillId="13" borderId="85" xfId="0" applyFill="1" applyBorder="1" applyAlignment="1" applyProtection="1">
      <alignment horizontal="center"/>
      <protection hidden="1"/>
    </xf>
    <xf numFmtId="14" fontId="0" fillId="16" borderId="48" xfId="0" applyNumberFormat="1" applyFont="1" applyFill="1" applyBorder="1" applyAlignment="1" applyProtection="1">
      <alignment horizontal="center"/>
      <protection locked="0"/>
    </xf>
    <xf numFmtId="0" fontId="58" fillId="0" borderId="7" xfId="0" applyFont="1" applyBorder="1" applyAlignment="1"/>
    <xf numFmtId="0" fontId="58" fillId="0" borderId="8" xfId="0" applyFont="1" applyBorder="1" applyAlignment="1"/>
    <xf numFmtId="0" fontId="58" fillId="0" borderId="29" xfId="0" applyFont="1" applyBorder="1" applyAlignment="1"/>
    <xf numFmtId="180" fontId="62" fillId="2" borderId="94" xfId="0" applyNumberFormat="1" applyFont="1" applyFill="1" applyBorder="1" applyAlignment="1" applyProtection="1">
      <alignment horizontal="center"/>
      <protection locked="0"/>
    </xf>
    <xf numFmtId="180" fontId="62" fillId="2" borderId="14" xfId="0" applyNumberFormat="1" applyFont="1" applyFill="1" applyBorder="1" applyAlignment="1" applyProtection="1">
      <alignment horizontal="center"/>
      <protection hidden="1"/>
    </xf>
    <xf numFmtId="180" fontId="62" fillId="8" borderId="14" xfId="0" applyNumberFormat="1" applyFont="1" applyFill="1" applyBorder="1" applyAlignment="1">
      <alignment horizontal="center"/>
    </xf>
    <xf numFmtId="180" fontId="62" fillId="8" borderId="16" xfId="0" applyNumberFormat="1" applyFont="1" applyFill="1" applyBorder="1" applyAlignment="1">
      <alignment horizontal="center"/>
    </xf>
    <xf numFmtId="10" fontId="63" fillId="2" borderId="4" xfId="0" applyNumberFormat="1" applyFont="1" applyFill="1" applyBorder="1" applyAlignment="1" applyProtection="1">
      <alignment horizontal="center"/>
      <protection locked="0" hidden="1"/>
    </xf>
    <xf numFmtId="10" fontId="63" fillId="2" borderId="97" xfId="0" applyNumberFormat="1" applyFont="1" applyFill="1" applyBorder="1" applyAlignment="1" applyProtection="1">
      <alignment horizontal="center"/>
      <protection locked="0" hidden="1"/>
    </xf>
    <xf numFmtId="10" fontId="63" fillId="2" borderId="32" xfId="0" applyNumberFormat="1" applyFont="1" applyFill="1" applyBorder="1" applyAlignment="1" applyProtection="1">
      <alignment horizontal="center"/>
      <protection locked="0" hidden="1"/>
    </xf>
    <xf numFmtId="14" fontId="64" fillId="16" borderId="11" xfId="0" applyNumberFormat="1" applyFont="1" applyFill="1" applyBorder="1" applyAlignment="1">
      <alignment horizontal="center" vertical="center" wrapText="1"/>
    </xf>
    <xf numFmtId="0" fontId="2" fillId="2" borderId="90" xfId="0" applyFont="1" applyFill="1" applyBorder="1"/>
    <xf numFmtId="0" fontId="2" fillId="2" borderId="111" xfId="0" applyFont="1" applyFill="1" applyBorder="1" applyProtection="1">
      <protection hidden="1"/>
    </xf>
    <xf numFmtId="0" fontId="2" fillId="22" borderId="112" xfId="0" applyFont="1" applyFill="1" applyBorder="1" applyProtection="1">
      <protection locked="0" hidden="1"/>
    </xf>
    <xf numFmtId="0" fontId="2" fillId="2" borderId="119" xfId="0" applyFont="1" applyFill="1" applyBorder="1"/>
    <xf numFmtId="14" fontId="51" fillId="2" borderId="120" xfId="0" applyNumberFormat="1" applyFont="1" applyFill="1" applyBorder="1" applyAlignment="1">
      <alignment horizontal="center" wrapText="1"/>
    </xf>
    <xf numFmtId="170" fontId="14" fillId="2" borderId="116" xfId="0" applyNumberFormat="1" applyFont="1" applyFill="1" applyBorder="1" applyAlignment="1" applyProtection="1">
      <alignment horizontal="center"/>
    </xf>
    <xf numFmtId="170" fontId="14" fillId="2" borderId="117" xfId="0" applyNumberFormat="1" applyFont="1" applyFill="1" applyBorder="1" applyAlignment="1" applyProtection="1">
      <alignment horizontal="center"/>
    </xf>
    <xf numFmtId="172" fontId="14" fillId="2" borderId="89" xfId="0" applyNumberFormat="1" applyFont="1" applyFill="1" applyBorder="1" applyAlignment="1" applyProtection="1">
      <alignment horizontal="center"/>
      <protection locked="0"/>
    </xf>
    <xf numFmtId="14" fontId="0" fillId="8" borderId="48" xfId="0" applyNumberFormat="1" applyFont="1" applyFill="1" applyBorder="1" applyAlignment="1" applyProtection="1">
      <alignment horizontal="center"/>
      <protection locked="0"/>
    </xf>
    <xf numFmtId="0" fontId="44" fillId="19" borderId="121" xfId="1" applyFont="1" applyFill="1" applyBorder="1" applyAlignment="1" applyProtection="1">
      <alignment horizontal="center"/>
      <protection locked="0"/>
    </xf>
    <xf numFmtId="0" fontId="26" fillId="16" borderId="82" xfId="0" applyFont="1" applyFill="1" applyBorder="1" applyAlignment="1" applyProtection="1">
      <alignment horizontal="center"/>
      <protection locked="0"/>
    </xf>
    <xf numFmtId="0" fontId="26" fillId="16" borderId="121" xfId="0" applyFont="1" applyFill="1" applyBorder="1" applyAlignment="1" applyProtection="1">
      <alignment horizontal="center"/>
      <protection locked="0"/>
    </xf>
    <xf numFmtId="0" fontId="0" fillId="16" borderId="122" xfId="0" applyFont="1" applyFill="1" applyBorder="1" applyAlignment="1" applyProtection="1">
      <alignment horizontal="center"/>
      <protection locked="0"/>
    </xf>
    <xf numFmtId="171" fontId="0" fillId="16" borderId="122" xfId="0" applyNumberFormat="1" applyFont="1" applyFill="1" applyBorder="1" applyAlignment="1" applyProtection="1">
      <alignment horizontal="center"/>
      <protection locked="0"/>
    </xf>
    <xf numFmtId="172" fontId="0" fillId="16" borderId="122" xfId="0" applyNumberFormat="1" applyFont="1" applyFill="1" applyBorder="1" applyAlignment="1" applyProtection="1">
      <alignment horizontal="center"/>
      <protection locked="0"/>
    </xf>
    <xf numFmtId="171" fontId="25" fillId="16" borderId="48" xfId="1" applyNumberFormat="1" applyFill="1" applyBorder="1" applyAlignment="1" applyProtection="1">
      <alignment horizontal="center"/>
      <protection locked="0"/>
    </xf>
    <xf numFmtId="0" fontId="45" fillId="18" borderId="123" xfId="0" applyFont="1" applyFill="1" applyBorder="1" applyAlignment="1">
      <alignment horizontal="center"/>
    </xf>
    <xf numFmtId="0" fontId="34" fillId="18" borderId="124" xfId="0" applyFont="1" applyFill="1" applyBorder="1" applyAlignment="1">
      <alignment horizontal="center"/>
    </xf>
    <xf numFmtId="0" fontId="0" fillId="0" borderId="124" xfId="0" applyBorder="1" applyAlignment="1"/>
    <xf numFmtId="0" fontId="0" fillId="0" borderId="125" xfId="0" applyBorder="1" applyAlignment="1"/>
    <xf numFmtId="0" fontId="0" fillId="3" borderId="99" xfId="0" applyFill="1" applyBorder="1" applyAlignment="1" applyProtection="1">
      <alignment horizontal="left"/>
      <protection locked="0"/>
    </xf>
    <xf numFmtId="0" fontId="0" fillId="3" borderId="100" xfId="0" applyFont="1" applyFill="1" applyBorder="1" applyAlignment="1" applyProtection="1">
      <alignment horizontal="left"/>
      <protection locked="0"/>
    </xf>
    <xf numFmtId="0" fontId="0" fillId="3" borderId="101" xfId="0" applyFont="1" applyFill="1" applyBorder="1" applyAlignment="1" applyProtection="1">
      <alignment horizontal="left"/>
      <protection locked="0"/>
    </xf>
    <xf numFmtId="174" fontId="6" fillId="23" borderId="105" xfId="0" applyNumberFormat="1" applyFont="1" applyFill="1" applyBorder="1" applyAlignment="1" applyProtection="1">
      <alignment horizontal="center"/>
      <protection hidden="1"/>
    </xf>
    <xf numFmtId="0" fontId="0" fillId="0" borderId="106" xfId="0" applyBorder="1" applyAlignment="1" applyProtection="1">
      <alignment horizontal="center"/>
      <protection hidden="1"/>
    </xf>
    <xf numFmtId="0" fontId="4" fillId="3" borderId="59" xfId="0" applyFont="1" applyFill="1" applyBorder="1" applyAlignment="1" applyProtection="1">
      <alignment horizontal="center" vertical="center"/>
      <protection hidden="1"/>
    </xf>
    <xf numFmtId="0" fontId="0" fillId="3" borderId="60" xfId="0" applyFill="1" applyBorder="1" applyAlignment="1" applyProtection="1">
      <alignment horizontal="center" vertical="center"/>
      <protection hidden="1"/>
    </xf>
    <xf numFmtId="0" fontId="4" fillId="3" borderId="62" xfId="0" applyFont="1" applyFill="1" applyBorder="1" applyAlignment="1" applyProtection="1">
      <alignment horizontal="center"/>
      <protection hidden="1"/>
    </xf>
    <xf numFmtId="0" fontId="0" fillId="0" borderId="63" xfId="0" applyBorder="1" applyAlignment="1" applyProtection="1">
      <alignment horizontal="center"/>
      <protection hidden="1"/>
    </xf>
    <xf numFmtId="0" fontId="0" fillId="0" borderId="85" xfId="0" applyBorder="1" applyAlignment="1" applyProtection="1">
      <alignment horizontal="center"/>
      <protection hidden="1"/>
    </xf>
    <xf numFmtId="0" fontId="0" fillId="22" borderId="2" xfId="0" applyFont="1" applyFill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left"/>
      <protection locked="0"/>
    </xf>
    <xf numFmtId="0" fontId="0" fillId="0" borderId="8" xfId="0" applyBorder="1" applyAlignment="1" applyProtection="1">
      <alignment horizontal="left"/>
      <protection locked="0"/>
    </xf>
    <xf numFmtId="2" fontId="16" fillId="3" borderId="80" xfId="0" applyNumberFormat="1" applyFont="1" applyFill="1" applyBorder="1" applyAlignment="1" applyProtection="1">
      <alignment horizontal="center" vertical="center"/>
      <protection hidden="1"/>
    </xf>
    <xf numFmtId="0" fontId="0" fillId="0" borderId="111" xfId="0" applyBorder="1" applyAlignment="1" applyProtection="1">
      <alignment horizontal="center" vertical="center"/>
      <protection hidden="1"/>
    </xf>
    <xf numFmtId="0" fontId="2" fillId="22" borderId="99" xfId="0" applyFont="1" applyFill="1" applyBorder="1" applyAlignment="1" applyProtection="1">
      <alignment horizontal="left"/>
      <protection locked="0"/>
    </xf>
    <xf numFmtId="0" fontId="2" fillId="22" borderId="100" xfId="0" applyFont="1" applyFill="1" applyBorder="1" applyAlignment="1" applyProtection="1">
      <alignment horizontal="left"/>
      <protection locked="0"/>
    </xf>
    <xf numFmtId="0" fontId="2" fillId="22" borderId="101" xfId="0" applyFont="1" applyFill="1" applyBorder="1" applyAlignment="1" applyProtection="1">
      <alignment horizontal="left"/>
      <protection locked="0"/>
    </xf>
    <xf numFmtId="15" fontId="6" fillId="2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2" fillId="3" borderId="91" xfId="0" applyFont="1" applyFill="1" applyBorder="1" applyAlignment="1" applyProtection="1">
      <alignment horizontal="center"/>
      <protection hidden="1"/>
    </xf>
    <xf numFmtId="0" fontId="2" fillId="3" borderId="87" xfId="0" applyFont="1" applyFill="1" applyBorder="1" applyAlignment="1" applyProtection="1">
      <alignment horizontal="center"/>
      <protection hidden="1"/>
    </xf>
    <xf numFmtId="0" fontId="2" fillId="3" borderId="93" xfId="0" applyFont="1" applyFill="1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98" xfId="0" applyFont="1" applyFill="1" applyBorder="1" applyAlignment="1" applyProtection="1">
      <alignment horizontal="left"/>
      <protection locked="0"/>
    </xf>
    <xf numFmtId="0" fontId="0" fillId="3" borderId="7" xfId="0" applyFont="1" applyFill="1" applyBorder="1" applyAlignment="1" applyProtection="1">
      <alignment horizontal="left"/>
      <protection locked="0"/>
    </xf>
    <xf numFmtId="0" fontId="0" fillId="3" borderId="97" xfId="0" applyFill="1" applyBorder="1" applyAlignment="1" applyProtection="1">
      <alignment horizontal="left"/>
      <protection locked="0"/>
    </xf>
    <xf numFmtId="0" fontId="0" fillId="3" borderId="2" xfId="0" applyFont="1" applyFill="1" applyBorder="1" applyAlignment="1" applyProtection="1">
      <alignment horizontal="left"/>
      <protection locked="0"/>
    </xf>
    <xf numFmtId="0" fontId="0" fillId="3" borderId="8" xfId="0" applyFont="1" applyFill="1" applyBorder="1" applyAlignment="1" applyProtection="1">
      <alignment horizontal="left"/>
      <protection locked="0"/>
    </xf>
    <xf numFmtId="15" fontId="3" fillId="23" borderId="86" xfId="0" applyNumberFormat="1" applyFont="1" applyFill="1" applyBorder="1" applyAlignment="1" applyProtection="1">
      <alignment horizontal="center"/>
      <protection hidden="1"/>
    </xf>
    <xf numFmtId="0" fontId="0" fillId="0" borderId="93" xfId="0" applyBorder="1" applyAlignment="1" applyProtection="1">
      <alignment horizontal="center"/>
      <protection hidden="1"/>
    </xf>
    <xf numFmtId="15" fontId="0" fillId="23" borderId="91" xfId="0" applyNumberFormat="1" applyFill="1" applyBorder="1" applyAlignment="1" applyProtection="1">
      <alignment horizontal="center"/>
      <protection hidden="1"/>
    </xf>
    <xf numFmtId="0" fontId="0" fillId="0" borderId="89" xfId="0" applyBorder="1" applyAlignment="1" applyProtection="1">
      <alignment horizontal="center"/>
      <protection hidden="1"/>
    </xf>
    <xf numFmtId="0" fontId="0" fillId="0" borderId="100" xfId="0" applyFont="1" applyBorder="1" applyAlignment="1" applyProtection="1">
      <alignment horizontal="left"/>
      <protection locked="0"/>
    </xf>
    <xf numFmtId="0" fontId="0" fillId="0" borderId="101" xfId="0" applyFont="1" applyBorder="1" applyAlignment="1" applyProtection="1">
      <alignment horizontal="left"/>
      <protection locked="0"/>
    </xf>
    <xf numFmtId="0" fontId="25" fillId="0" borderId="99" xfId="1" quotePrefix="1" applyBorder="1" applyAlignment="1" applyProtection="1">
      <alignment horizontal="left"/>
      <protection locked="0"/>
    </xf>
    <xf numFmtId="0" fontId="53" fillId="0" borderId="100" xfId="0" quotePrefix="1" applyFont="1" applyBorder="1" applyAlignment="1" applyProtection="1">
      <alignment horizontal="left"/>
      <protection locked="0"/>
    </xf>
    <xf numFmtId="0" fontId="53" fillId="0" borderId="101" xfId="0" quotePrefix="1" applyFont="1" applyBorder="1" applyAlignment="1" applyProtection="1">
      <alignment horizontal="left"/>
      <protection locked="0"/>
    </xf>
    <xf numFmtId="2" fontId="16" fillId="3" borderId="109" xfId="0" applyNumberFormat="1" applyFont="1" applyFill="1" applyBorder="1" applyAlignment="1" applyProtection="1">
      <alignment horizontal="center" vertical="center"/>
      <protection hidden="1"/>
    </xf>
    <xf numFmtId="0" fontId="0" fillId="3" borderId="0" xfId="0" applyFill="1" applyBorder="1" applyAlignment="1" applyProtection="1">
      <alignment horizontal="center" vertical="center"/>
      <protection hidden="1"/>
    </xf>
    <xf numFmtId="0" fontId="14" fillId="2" borderId="87" xfId="0" applyFont="1" applyFill="1" applyBorder="1" applyAlignment="1" applyProtection="1">
      <alignment horizontal="left"/>
      <protection locked="0" hidden="1"/>
    </xf>
    <xf numFmtId="0" fontId="0" fillId="0" borderId="93" xfId="0" applyBorder="1" applyAlignment="1" applyProtection="1">
      <alignment horizontal="left"/>
      <protection locked="0" hidden="1"/>
    </xf>
    <xf numFmtId="0" fontId="14" fillId="2" borderId="4" xfId="0" applyFont="1" applyFill="1" applyBorder="1" applyAlignment="1" applyProtection="1">
      <alignment horizontal="left"/>
      <protection locked="0" hidden="1"/>
    </xf>
    <xf numFmtId="0" fontId="14" fillId="2" borderId="98" xfId="0" applyFont="1" applyFill="1" applyBorder="1" applyAlignment="1" applyProtection="1">
      <alignment horizontal="left"/>
      <protection locked="0" hidden="1"/>
    </xf>
    <xf numFmtId="0" fontId="14" fillId="2" borderId="7" xfId="0" applyFont="1" applyFill="1" applyBorder="1" applyAlignment="1" applyProtection="1">
      <alignment horizontal="left"/>
      <protection locked="0" hidden="1"/>
    </xf>
    <xf numFmtId="0" fontId="14" fillId="2" borderId="97" xfId="0" applyFont="1" applyFill="1" applyBorder="1" applyAlignment="1" applyProtection="1">
      <alignment horizontal="left"/>
      <protection locked="0" hidden="1"/>
    </xf>
    <xf numFmtId="0" fontId="14" fillId="2" borderId="2" xfId="0" applyFont="1" applyFill="1" applyBorder="1" applyAlignment="1" applyProtection="1">
      <alignment horizontal="left"/>
      <protection locked="0" hidden="1"/>
    </xf>
    <xf numFmtId="0" fontId="14" fillId="2" borderId="8" xfId="0" applyFont="1" applyFill="1" applyBorder="1" applyAlignment="1" applyProtection="1">
      <alignment horizontal="left"/>
      <protection locked="0" hidden="1"/>
    </xf>
    <xf numFmtId="0" fontId="4" fillId="2" borderId="107" xfId="0" applyFont="1" applyFill="1" applyBorder="1" applyAlignment="1" applyProtection="1">
      <alignment horizontal="center" vertical="center"/>
      <protection hidden="1"/>
    </xf>
    <xf numFmtId="0" fontId="2" fillId="2" borderId="49" xfId="0" applyFont="1" applyFill="1" applyBorder="1" applyAlignment="1" applyProtection="1">
      <alignment horizontal="center" vertical="center"/>
      <protection hidden="1"/>
    </xf>
    <xf numFmtId="0" fontId="2" fillId="2" borderId="108" xfId="0" applyFont="1" applyFill="1" applyBorder="1" applyAlignment="1" applyProtection="1">
      <alignment horizontal="center" vertical="center"/>
      <protection hidden="1"/>
    </xf>
    <xf numFmtId="170" fontId="14" fillId="2" borderId="98" xfId="0" applyNumberFormat="1" applyFont="1" applyFill="1" applyBorder="1" applyAlignment="1" applyProtection="1">
      <alignment horizontal="left"/>
    </xf>
    <xf numFmtId="170" fontId="14" fillId="2" borderId="7" xfId="0" applyNumberFormat="1" applyFont="1" applyFill="1" applyBorder="1" applyAlignment="1" applyProtection="1">
      <alignment horizontal="left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0" fillId="3" borderId="61" xfId="0" applyFill="1" applyBorder="1" applyAlignment="1" applyProtection="1">
      <alignment horizontal="center" vertical="center"/>
      <protection hidden="1"/>
    </xf>
    <xf numFmtId="0" fontId="0" fillId="0" borderId="54" xfId="0" applyBorder="1" applyAlignment="1">
      <alignment horizontal="center" vertical="center"/>
    </xf>
    <xf numFmtId="0" fontId="0" fillId="0" borderId="10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4" fillId="3" borderId="19" xfId="0" applyFont="1" applyFill="1" applyBorder="1" applyAlignment="1" applyProtection="1">
      <alignment horizontal="center" vertical="center"/>
      <protection hidden="1"/>
    </xf>
    <xf numFmtId="0" fontId="0" fillId="0" borderId="53" xfId="0" applyBorder="1" applyAlignment="1" applyProtection="1">
      <alignment horizontal="center" vertical="center"/>
      <protection hidden="1"/>
    </xf>
    <xf numFmtId="0" fontId="0" fillId="0" borderId="20" xfId="0" applyBorder="1" applyAlignment="1" applyProtection="1">
      <alignment horizontal="center" vertical="center"/>
      <protection hidden="1"/>
    </xf>
    <xf numFmtId="172" fontId="14" fillId="2" borderId="98" xfId="0" applyNumberFormat="1" applyFont="1" applyFill="1" applyBorder="1" applyAlignment="1" applyProtection="1">
      <alignment horizontal="left"/>
      <protection locked="0"/>
    </xf>
    <xf numFmtId="172" fontId="14" fillId="2" borderId="7" xfId="0" applyNumberFormat="1" applyFont="1" applyFill="1" applyBorder="1" applyAlignment="1" applyProtection="1">
      <alignment horizontal="left"/>
      <protection locked="0"/>
    </xf>
    <xf numFmtId="0" fontId="14" fillId="2" borderId="99" xfId="0" applyFont="1" applyFill="1" applyBorder="1" applyAlignment="1" applyProtection="1">
      <alignment horizontal="left"/>
      <protection locked="0"/>
    </xf>
    <xf numFmtId="0" fontId="14" fillId="2" borderId="100" xfId="0" applyFont="1" applyFill="1" applyBorder="1" applyAlignment="1" applyProtection="1">
      <alignment horizontal="left"/>
      <protection locked="0"/>
    </xf>
    <xf numFmtId="0" fontId="14" fillId="2" borderId="101" xfId="0" applyFont="1" applyFill="1" applyBorder="1" applyAlignment="1" applyProtection="1">
      <alignment horizontal="left"/>
      <protection locked="0"/>
    </xf>
    <xf numFmtId="0" fontId="4" fillId="3" borderId="4" xfId="0" applyFont="1" applyFill="1" applyBorder="1" applyAlignment="1" applyProtection="1">
      <alignment horizontal="center"/>
      <protection hidden="1"/>
    </xf>
    <xf numFmtId="0" fontId="4" fillId="3" borderId="98" xfId="0" applyFont="1" applyFill="1" applyBorder="1" applyAlignment="1" applyProtection="1">
      <alignment horizontal="center"/>
      <protection hidden="1"/>
    </xf>
    <xf numFmtId="0" fontId="4" fillId="3" borderId="7" xfId="0" applyFont="1" applyFill="1" applyBorder="1" applyAlignment="1" applyProtection="1">
      <alignment horizontal="center"/>
      <protection hidden="1"/>
    </xf>
    <xf numFmtId="0" fontId="3" fillId="3" borderId="99" xfId="0" applyFont="1" applyFill="1" applyBorder="1" applyAlignment="1" applyProtection="1">
      <alignment horizontal="center"/>
      <protection locked="0"/>
    </xf>
    <xf numFmtId="0" fontId="0" fillId="0" borderId="100" xfId="0" applyBorder="1" applyAlignment="1" applyProtection="1">
      <alignment horizontal="center"/>
      <protection locked="0"/>
    </xf>
    <xf numFmtId="0" fontId="0" fillId="0" borderId="101" xfId="0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horizontal="left"/>
      <protection locked="0"/>
    </xf>
    <xf numFmtId="0" fontId="0" fillId="0" borderId="98" xfId="0" applyFont="1" applyBorder="1" applyAlignment="1" applyProtection="1">
      <alignment horizontal="left"/>
      <protection locked="0"/>
    </xf>
    <xf numFmtId="0" fontId="0" fillId="0" borderId="7" xfId="0" applyFont="1" applyBorder="1" applyAlignment="1" applyProtection="1">
      <alignment horizontal="left"/>
      <protection locked="0"/>
    </xf>
    <xf numFmtId="0" fontId="4" fillId="3" borderId="62" xfId="0" applyFont="1" applyFill="1" applyBorder="1" applyAlignment="1" applyProtection="1">
      <alignment horizontal="center" vertical="center"/>
      <protection hidden="1"/>
    </xf>
    <xf numFmtId="0" fontId="2" fillId="0" borderId="53" xfId="0" applyFont="1" applyBorder="1" applyAlignment="1" applyProtection="1">
      <alignment horizontal="center" vertical="center"/>
      <protection hidden="1"/>
    </xf>
    <xf numFmtId="0" fontId="2" fillId="0" borderId="20" xfId="0" applyFont="1" applyBorder="1" applyAlignment="1" applyProtection="1">
      <alignment horizontal="center" vertical="center"/>
      <protection hidden="1"/>
    </xf>
    <xf numFmtId="0" fontId="14" fillId="2" borderId="33" xfId="0" applyFont="1" applyFill="1" applyBorder="1" applyAlignment="1" applyProtection="1">
      <alignment horizontal="left"/>
      <protection locked="0" hidden="1"/>
    </xf>
    <xf numFmtId="0" fontId="14" fillId="2" borderId="75" xfId="0" applyFont="1" applyFill="1" applyBorder="1" applyAlignment="1" applyProtection="1">
      <alignment horizontal="left"/>
      <protection locked="0" hidden="1"/>
    </xf>
    <xf numFmtId="0" fontId="14" fillId="2" borderId="73" xfId="0" applyFont="1" applyFill="1" applyBorder="1" applyAlignment="1" applyProtection="1">
      <alignment horizontal="left"/>
      <protection locked="0" hidden="1"/>
    </xf>
    <xf numFmtId="0" fontId="25" fillId="0" borderId="32" xfId="1" quotePrefix="1" applyBorder="1" applyAlignment="1" applyProtection="1">
      <alignment horizontal="left"/>
      <protection locked="0"/>
    </xf>
    <xf numFmtId="0" fontId="53" fillId="0" borderId="113" xfId="0" quotePrefix="1" applyFont="1" applyBorder="1" applyAlignment="1" applyProtection="1">
      <alignment horizontal="left"/>
      <protection locked="0"/>
    </xf>
    <xf numFmtId="0" fontId="53" fillId="0" borderId="44" xfId="0" quotePrefix="1" applyFont="1" applyBorder="1" applyAlignment="1" applyProtection="1">
      <alignment horizontal="left"/>
      <protection locked="0"/>
    </xf>
    <xf numFmtId="10" fontId="14" fillId="2" borderId="91" xfId="0" applyNumberFormat="1" applyFont="1" applyFill="1" applyBorder="1" applyAlignment="1" applyProtection="1">
      <alignment horizontal="center"/>
      <protection hidden="1"/>
    </xf>
    <xf numFmtId="0" fontId="0" fillId="0" borderId="87" xfId="0" applyBorder="1" applyAlignment="1">
      <alignment horizontal="center"/>
    </xf>
    <xf numFmtId="0" fontId="0" fillId="0" borderId="89" xfId="0" applyBorder="1" applyAlignment="1">
      <alignment horizontal="center"/>
    </xf>
    <xf numFmtId="0" fontId="0" fillId="22" borderId="118" xfId="0" applyFont="1" applyFill="1" applyBorder="1" applyAlignment="1" applyProtection="1">
      <alignment horizontal="center"/>
      <protection locked="0" hidden="1"/>
    </xf>
    <xf numFmtId="0" fontId="0" fillId="0" borderId="118" xfId="0" applyBorder="1" applyAlignment="1">
      <alignment horizontal="center"/>
    </xf>
    <xf numFmtId="0" fontId="0" fillId="0" borderId="106" xfId="0" applyBorder="1" applyAlignment="1">
      <alignment horizontal="center"/>
    </xf>
    <xf numFmtId="179" fontId="3" fillId="2" borderId="77" xfId="0" applyNumberFormat="1" applyFont="1" applyFill="1" applyBorder="1" applyAlignment="1" applyProtection="1">
      <alignment horizontal="center"/>
      <protection hidden="1"/>
    </xf>
    <xf numFmtId="0" fontId="0" fillId="0" borderId="78" xfId="0" applyBorder="1" applyAlignment="1">
      <alignment horizontal="center"/>
    </xf>
    <xf numFmtId="0" fontId="16" fillId="24" borderId="77" xfId="0" applyFont="1" applyFill="1" applyBorder="1" applyAlignment="1" applyProtection="1">
      <alignment horizontal="center" vertical="center"/>
      <protection hidden="1"/>
    </xf>
    <xf numFmtId="0" fontId="61" fillId="24" borderId="47" xfId="0" applyFont="1" applyFill="1" applyBorder="1" applyAlignment="1">
      <alignment horizontal="center" vertical="center"/>
    </xf>
    <xf numFmtId="0" fontId="61" fillId="24" borderId="78" xfId="0" applyFont="1" applyFill="1" applyBorder="1" applyAlignment="1">
      <alignment horizontal="center" vertical="center"/>
    </xf>
    <xf numFmtId="0" fontId="3" fillId="8" borderId="64" xfId="0" applyFont="1" applyFill="1" applyBorder="1" applyAlignment="1" applyProtection="1">
      <alignment horizontal="center" vertical="center"/>
      <protection locked="0" hidden="1"/>
    </xf>
    <xf numFmtId="0" fontId="0" fillId="8" borderId="64" xfId="0" applyFont="1" applyFill="1" applyBorder="1" applyAlignment="1">
      <alignment horizontal="center" vertical="center"/>
    </xf>
    <xf numFmtId="0" fontId="0" fillId="8" borderId="64" xfId="0" applyFont="1" applyFill="1" applyBorder="1" applyAlignment="1"/>
    <xf numFmtId="0" fontId="43" fillId="11" borderId="59" xfId="0" applyFont="1" applyFill="1" applyBorder="1" applyAlignment="1" applyProtection="1">
      <alignment horizontal="center" vertical="center" shrinkToFit="1"/>
      <protection hidden="1"/>
    </xf>
    <xf numFmtId="0" fontId="0" fillId="0" borderId="60" xfId="0" applyBorder="1" applyAlignment="1">
      <alignment horizontal="center" shrinkToFit="1"/>
    </xf>
    <xf numFmtId="0" fontId="30" fillId="11" borderId="115" xfId="0" applyFont="1" applyFill="1" applyBorder="1" applyAlignment="1" applyProtection="1">
      <alignment horizontal="center" vertical="center" shrinkToFit="1"/>
      <protection hidden="1"/>
    </xf>
    <xf numFmtId="0" fontId="0" fillId="0" borderId="47" xfId="0" applyBorder="1" applyAlignment="1"/>
    <xf numFmtId="0" fontId="0" fillId="0" borderId="78" xfId="0" applyBorder="1" applyAlignment="1"/>
    <xf numFmtId="0" fontId="26" fillId="8" borderId="32" xfId="0" applyFont="1" applyFill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0" fillId="0" borderId="113" xfId="0" applyFont="1" applyBorder="1" applyAlignment="1">
      <alignment horizontal="center"/>
    </xf>
    <xf numFmtId="0" fontId="55" fillId="2" borderId="87" xfId="0" applyFont="1" applyFill="1" applyBorder="1" applyAlignment="1" applyProtection="1">
      <alignment horizontal="left"/>
      <protection locked="0" hidden="1"/>
    </xf>
    <xf numFmtId="0" fontId="48" fillId="0" borderId="93" xfId="0" applyFont="1" applyBorder="1" applyAlignment="1" applyProtection="1">
      <alignment horizontal="left"/>
      <protection locked="0" hidden="1"/>
    </xf>
    <xf numFmtId="0" fontId="20" fillId="20" borderId="86" xfId="0" applyFont="1" applyFill="1" applyBorder="1" applyAlignment="1" applyProtection="1">
      <alignment horizontal="center" vertical="center"/>
      <protection hidden="1"/>
    </xf>
    <xf numFmtId="0" fontId="21" fillId="20" borderId="87" xfId="0" applyFont="1" applyFill="1" applyBorder="1" applyAlignment="1" applyProtection="1">
      <alignment horizontal="center" vertical="center"/>
      <protection hidden="1"/>
    </xf>
    <xf numFmtId="0" fontId="12" fillId="20" borderId="71" xfId="0" applyFont="1" applyFill="1" applyBorder="1" applyAlignment="1" applyProtection="1">
      <alignment horizontal="center" vertical="center"/>
      <protection hidden="1"/>
    </xf>
    <xf numFmtId="0" fontId="7" fillId="20" borderId="88" xfId="0" applyFont="1" applyFill="1" applyBorder="1" applyAlignment="1" applyProtection="1">
      <alignment horizontal="center" vertical="center"/>
      <protection hidden="1"/>
    </xf>
    <xf numFmtId="0" fontId="7" fillId="20" borderId="6" xfId="0" applyFont="1" applyFill="1" applyBorder="1" applyAlignment="1" applyProtection="1">
      <alignment horizontal="center" vertical="center"/>
      <protection hidden="1"/>
    </xf>
    <xf numFmtId="0" fontId="7" fillId="20" borderId="104" xfId="0" applyFont="1" applyFill="1" applyBorder="1" applyAlignment="1" applyProtection="1">
      <alignment horizontal="center" vertical="center"/>
      <protection hidden="1"/>
    </xf>
    <xf numFmtId="0" fontId="7" fillId="20" borderId="65" xfId="0" applyFont="1" applyFill="1" applyBorder="1" applyAlignment="1" applyProtection="1">
      <alignment horizontal="center" vertical="center"/>
      <protection hidden="1"/>
    </xf>
    <xf numFmtId="0" fontId="0" fillId="0" borderId="88" xfId="0" applyBorder="1" applyAlignment="1"/>
    <xf numFmtId="0" fontId="7" fillId="20" borderId="0" xfId="0" applyFont="1" applyFill="1" applyBorder="1" applyAlignment="1" applyProtection="1">
      <alignment horizontal="center" vertical="center"/>
      <protection hidden="1"/>
    </xf>
    <xf numFmtId="0" fontId="0" fillId="0" borderId="104" xfId="0" applyBorder="1" applyAlignment="1"/>
    <xf numFmtId="0" fontId="3" fillId="8" borderId="97" xfId="0" applyFont="1" applyFill="1" applyBorder="1" applyAlignment="1" applyProtection="1">
      <alignment horizontal="center" vertical="center"/>
      <protection locked="0" hidden="1"/>
    </xf>
    <xf numFmtId="0" fontId="3" fillId="8" borderId="8" xfId="0" applyFont="1" applyFill="1" applyBorder="1" applyAlignment="1" applyProtection="1">
      <alignment horizontal="center" vertical="center"/>
      <protection locked="0" hidden="1"/>
    </xf>
    <xf numFmtId="0" fontId="3" fillId="8" borderId="2" xfId="0" applyFont="1" applyFill="1" applyBorder="1" applyAlignment="1" applyProtection="1">
      <alignment horizontal="center" vertical="center"/>
      <protection locked="0" hidden="1"/>
    </xf>
    <xf numFmtId="0" fontId="51" fillId="8" borderId="97" xfId="0" applyFont="1" applyFill="1" applyBorder="1" applyAlignment="1" applyProtection="1">
      <alignment horizontal="center" vertical="center"/>
      <protection locked="0" hidden="1"/>
    </xf>
    <xf numFmtId="0" fontId="51" fillId="8" borderId="2" xfId="0" applyFont="1" applyFill="1" applyBorder="1" applyAlignment="1" applyProtection="1">
      <alignment horizontal="center" vertical="center"/>
      <protection locked="0" hidden="1"/>
    </xf>
    <xf numFmtId="0" fontId="51" fillId="8" borderId="8" xfId="0" applyFont="1" applyFill="1" applyBorder="1" applyAlignment="1" applyProtection="1">
      <alignment horizontal="center" vertical="center"/>
      <protection locked="0" hidden="1"/>
    </xf>
    <xf numFmtId="0" fontId="51" fillId="8" borderId="64" xfId="0" applyFont="1" applyFill="1" applyBorder="1" applyAlignment="1" applyProtection="1">
      <alignment horizontal="center" vertical="center"/>
      <protection locked="0" hidden="1"/>
    </xf>
    <xf numFmtId="0" fontId="3" fillId="8" borderId="12" xfId="0" applyFont="1" applyFill="1" applyBorder="1" applyAlignment="1" applyProtection="1">
      <alignment horizontal="center" vertical="center"/>
      <protection locked="0" hidden="1"/>
    </xf>
    <xf numFmtId="0" fontId="0" fillId="8" borderId="12" xfId="0" applyFont="1" applyFill="1" applyBorder="1" applyAlignment="1">
      <alignment horizontal="center" vertical="center"/>
    </xf>
    <xf numFmtId="0" fontId="0" fillId="8" borderId="12" xfId="0" applyFont="1" applyFill="1" applyBorder="1" applyAlignment="1"/>
    <xf numFmtId="0" fontId="12" fillId="20" borderId="87" xfId="0" applyFont="1" applyFill="1" applyBorder="1" applyAlignment="1" applyProtection="1">
      <alignment horizontal="center" vertical="center"/>
      <protection hidden="1"/>
    </xf>
    <xf numFmtId="0" fontId="7" fillId="20" borderId="89" xfId="0" applyFont="1" applyFill="1" applyBorder="1" applyAlignment="1" applyProtection="1">
      <alignment horizontal="center" vertical="center"/>
      <protection hidden="1"/>
    </xf>
    <xf numFmtId="0" fontId="42" fillId="2" borderId="0" xfId="1" applyFont="1" applyFill="1" applyBorder="1" applyAlignment="1" applyProtection="1">
      <alignment horizontal="center" vertical="center"/>
      <protection locked="0"/>
    </xf>
    <xf numFmtId="0" fontId="42" fillId="0" borderId="0" xfId="1" applyFont="1" applyAlignment="1" applyProtection="1">
      <alignment horizontal="center" vertical="center"/>
      <protection locked="0"/>
    </xf>
    <xf numFmtId="0" fontId="0" fillId="0" borderId="0" xfId="0" applyAlignment="1"/>
    <xf numFmtId="0" fontId="0" fillId="0" borderId="0" xfId="0" applyAlignment="1" applyProtection="1">
      <protection locked="0"/>
    </xf>
    <xf numFmtId="0" fontId="46" fillId="2" borderId="0" xfId="2" applyFont="1" applyFill="1" applyBorder="1" applyAlignment="1" applyProtection="1">
      <alignment horizontal="center" vertical="center"/>
      <protection locked="0"/>
    </xf>
    <xf numFmtId="0" fontId="47" fillId="0" borderId="0" xfId="0" applyFont="1" applyAlignment="1" applyProtection="1">
      <alignment vertical="center"/>
      <protection locked="0"/>
    </xf>
    <xf numFmtId="0" fontId="3" fillId="2" borderId="0" xfId="0" applyFont="1" applyFill="1" applyAlignment="1" applyProtection="1">
      <alignment horizontal="center"/>
      <protection hidden="1"/>
    </xf>
    <xf numFmtId="164" fontId="5" fillId="13" borderId="4" xfId="0" applyNumberFormat="1" applyFont="1" applyFill="1" applyBorder="1" applyAlignment="1" applyProtection="1">
      <alignment horizontal="center" vertical="center"/>
      <protection hidden="1"/>
    </xf>
    <xf numFmtId="164" fontId="5" fillId="13" borderId="58" xfId="0" applyNumberFormat="1" applyFont="1" applyFill="1" applyBorder="1" applyAlignment="1" applyProtection="1">
      <alignment horizontal="center" vertical="center"/>
      <protection hidden="1"/>
    </xf>
    <xf numFmtId="164" fontId="5" fillId="13" borderId="25" xfId="0" applyNumberFormat="1" applyFont="1" applyFill="1" applyBorder="1" applyAlignment="1" applyProtection="1">
      <alignment horizontal="center" vertical="center"/>
      <protection hidden="1"/>
    </xf>
    <xf numFmtId="164" fontId="5" fillId="13" borderId="29" xfId="0" applyNumberFormat="1" applyFont="1" applyFill="1" applyBorder="1" applyAlignment="1" applyProtection="1">
      <alignment horizontal="center" vertical="center"/>
      <protection hidden="1"/>
    </xf>
    <xf numFmtId="164" fontId="5" fillId="13" borderId="32" xfId="0" applyNumberFormat="1" applyFont="1" applyFill="1" applyBorder="1" applyAlignment="1" applyProtection="1">
      <alignment horizontal="center" vertical="center"/>
      <protection hidden="1"/>
    </xf>
    <xf numFmtId="164" fontId="5" fillId="13" borderId="44" xfId="0" applyNumberFormat="1" applyFont="1" applyFill="1" applyBorder="1" applyAlignment="1" applyProtection="1">
      <alignment horizontal="center" vertical="center"/>
      <protection hidden="1"/>
    </xf>
    <xf numFmtId="0" fontId="17" fillId="8" borderId="0" xfId="0" applyFont="1" applyFill="1" applyBorder="1" applyAlignment="1" applyProtection="1">
      <alignment horizontal="left" vertical="center" wrapText="1"/>
      <protection locked="0"/>
    </xf>
    <xf numFmtId="0" fontId="13" fillId="8" borderId="0" xfId="0" applyFont="1" applyFill="1" applyBorder="1" applyAlignment="1" applyProtection="1">
      <alignment horizontal="left" vertical="center" wrapText="1"/>
      <protection locked="0"/>
    </xf>
    <xf numFmtId="0" fontId="8" fillId="8" borderId="0" xfId="0" applyFont="1" applyFill="1" applyBorder="1" applyAlignment="1" applyProtection="1">
      <alignment horizontal="center" vertical="center"/>
      <protection hidden="1"/>
    </xf>
    <xf numFmtId="0" fontId="0" fillId="8" borderId="0" xfId="0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0" fillId="8" borderId="51" xfId="0" applyFill="1" applyBorder="1" applyAlignment="1">
      <alignment horizontal="center"/>
    </xf>
    <xf numFmtId="0" fontId="22" fillId="8" borderId="0" xfId="0" applyFont="1" applyFill="1" applyBorder="1" applyAlignment="1" applyProtection="1">
      <alignment horizontal="left" vertical="center" wrapText="1"/>
      <protection locked="0"/>
    </xf>
    <xf numFmtId="0" fontId="12" fillId="11" borderId="77" xfId="0" applyFont="1" applyFill="1" applyBorder="1" applyAlignment="1" applyProtection="1">
      <alignment horizontal="center" vertical="center"/>
      <protection hidden="1"/>
    </xf>
    <xf numFmtId="0" fontId="37" fillId="11" borderId="47" xfId="0" applyFont="1" applyFill="1" applyBorder="1" applyAlignment="1">
      <alignment horizontal="center" vertical="center"/>
    </xf>
    <xf numFmtId="0" fontId="37" fillId="11" borderId="78" xfId="0" applyFont="1" applyFill="1" applyBorder="1" applyAlignment="1">
      <alignment horizontal="center" vertical="center"/>
    </xf>
    <xf numFmtId="164" fontId="5" fillId="13" borderId="57" xfId="0" applyNumberFormat="1" applyFont="1" applyFill="1" applyBorder="1" applyAlignment="1" applyProtection="1">
      <alignment horizontal="center" vertical="center"/>
      <protection hidden="1"/>
    </xf>
    <xf numFmtId="164" fontId="5" fillId="13" borderId="7" xfId="0" applyNumberFormat="1" applyFont="1" applyFill="1" applyBorder="1" applyAlignment="1" applyProtection="1">
      <alignment horizontal="center" vertical="center"/>
      <protection hidden="1"/>
    </xf>
    <xf numFmtId="0" fontId="23" fillId="8" borderId="0" xfId="0" applyFont="1" applyFill="1" applyBorder="1" applyAlignment="1" applyProtection="1">
      <alignment horizontal="center" vertical="center"/>
      <protection hidden="1"/>
    </xf>
    <xf numFmtId="0" fontId="0" fillId="8" borderId="0" xfId="0" applyFill="1" applyBorder="1" applyAlignment="1" applyProtection="1">
      <alignment vertical="center"/>
      <protection hidden="1"/>
    </xf>
    <xf numFmtId="2" fontId="16" fillId="2" borderId="0" xfId="0" applyNumberFormat="1" applyFont="1" applyFill="1" applyBorder="1" applyAlignment="1" applyProtection="1">
      <alignment horizontal="left" vertical="top"/>
      <protection hidden="1"/>
    </xf>
    <xf numFmtId="0" fontId="4" fillId="2" borderId="0" xfId="0" applyFont="1" applyFill="1" applyAlignment="1" applyProtection="1">
      <alignment horizontal="left"/>
      <protection hidden="1"/>
    </xf>
    <xf numFmtId="0" fontId="26" fillId="0" borderId="0" xfId="0" applyFont="1" applyAlignment="1">
      <alignment horizontal="left"/>
    </xf>
    <xf numFmtId="0" fontId="12" fillId="8" borderId="59" xfId="0" applyFont="1" applyFill="1" applyBorder="1" applyAlignment="1" applyProtection="1">
      <alignment horizontal="center" vertical="center"/>
      <protection hidden="1"/>
    </xf>
    <xf numFmtId="0" fontId="0" fillId="8" borderId="50" xfId="0" applyFill="1" applyBorder="1" applyAlignment="1">
      <alignment horizontal="center" vertical="center"/>
    </xf>
    <xf numFmtId="0" fontId="32" fillId="14" borderId="77" xfId="0" applyFont="1" applyFill="1" applyBorder="1" applyAlignment="1" applyProtection="1">
      <alignment horizontal="center" vertical="center"/>
      <protection hidden="1"/>
    </xf>
    <xf numFmtId="0" fontId="34" fillId="14" borderId="47" xfId="0" applyFont="1" applyFill="1" applyBorder="1" applyAlignment="1">
      <alignment horizontal="center" vertical="center"/>
    </xf>
    <xf numFmtId="0" fontId="34" fillId="14" borderId="78" xfId="0" applyFont="1" applyFill="1" applyBorder="1" applyAlignment="1">
      <alignment horizontal="center" vertical="center"/>
    </xf>
    <xf numFmtId="0" fontId="33" fillId="9" borderId="77" xfId="0" applyFont="1" applyFill="1" applyBorder="1" applyAlignment="1" applyProtection="1">
      <alignment horizontal="center" vertical="center"/>
      <protection hidden="1"/>
    </xf>
    <xf numFmtId="0" fontId="34" fillId="0" borderId="47" xfId="0" applyFont="1" applyBorder="1" applyAlignment="1"/>
    <xf numFmtId="0" fontId="34" fillId="0" borderId="78" xfId="0" applyFont="1" applyBorder="1" applyAlignment="1"/>
    <xf numFmtId="0" fontId="35" fillId="15" borderId="77" xfId="0" applyFont="1" applyFill="1" applyBorder="1" applyAlignment="1" applyProtection="1">
      <protection hidden="1"/>
    </xf>
    <xf numFmtId="0" fontId="34" fillId="15" borderId="78" xfId="0" applyFont="1" applyFill="1" applyBorder="1" applyAlignment="1"/>
    <xf numFmtId="0" fontId="8" fillId="11" borderId="59" xfId="0" applyFont="1" applyFill="1" applyBorder="1" applyAlignment="1" applyProtection="1">
      <alignment horizontal="left" vertical="center"/>
      <protection hidden="1"/>
    </xf>
    <xf numFmtId="0" fontId="0" fillId="0" borderId="60" xfId="0" applyBorder="1" applyAlignment="1">
      <alignment horizontal="left"/>
    </xf>
    <xf numFmtId="0" fontId="0" fillId="0" borderId="50" xfId="0" applyBorder="1" applyAlignment="1">
      <alignment horizontal="left"/>
    </xf>
    <xf numFmtId="0" fontId="0" fillId="0" borderId="51" xfId="0" applyBorder="1" applyAlignment="1">
      <alignment horizontal="left"/>
    </xf>
    <xf numFmtId="0" fontId="39" fillId="11" borderId="60" xfId="0" applyFont="1" applyFill="1" applyBorder="1" applyAlignment="1" applyProtection="1">
      <alignment horizontal="left" vertical="center" indent="1"/>
      <protection hidden="1"/>
    </xf>
    <xf numFmtId="0" fontId="0" fillId="0" borderId="60" xfId="0" applyBorder="1" applyAlignment="1">
      <alignment horizontal="left" vertical="center" indent="1"/>
    </xf>
    <xf numFmtId="0" fontId="0" fillId="0" borderId="61" xfId="0" applyBorder="1" applyAlignment="1">
      <alignment horizontal="left" vertical="center" indent="1"/>
    </xf>
    <xf numFmtId="0" fontId="0" fillId="0" borderId="51" xfId="0" applyBorder="1" applyAlignment="1">
      <alignment horizontal="left" vertical="center" indent="1"/>
    </xf>
    <xf numFmtId="0" fontId="0" fillId="0" borderId="52" xfId="0" applyBorder="1" applyAlignment="1">
      <alignment horizontal="left" vertical="center" indent="1"/>
    </xf>
    <xf numFmtId="0" fontId="32" fillId="13" borderId="77" xfId="0" applyFont="1" applyFill="1" applyBorder="1" applyAlignment="1" applyProtection="1">
      <alignment horizontal="center" vertical="center"/>
      <protection hidden="1"/>
    </xf>
    <xf numFmtId="0" fontId="33" fillId="13" borderId="47" xfId="0" applyFont="1" applyFill="1" applyBorder="1" applyAlignment="1">
      <alignment horizontal="center" vertical="center"/>
    </xf>
    <xf numFmtId="0" fontId="33" fillId="13" borderId="78" xfId="0" applyFont="1" applyFill="1" applyBorder="1" applyAlignment="1">
      <alignment horizontal="center" vertical="center"/>
    </xf>
    <xf numFmtId="0" fontId="33" fillId="0" borderId="47" xfId="0" applyFont="1" applyBorder="1" applyAlignment="1"/>
    <xf numFmtId="0" fontId="33" fillId="0" borderId="78" xfId="0" applyFont="1" applyBorder="1" applyAlignment="1"/>
    <xf numFmtId="0" fontId="3" fillId="2" borderId="59" xfId="0" applyFont="1" applyFill="1" applyBorder="1" applyAlignment="1" applyProtection="1">
      <alignment horizontal="center"/>
      <protection hidden="1"/>
    </xf>
    <xf numFmtId="0" fontId="0" fillId="0" borderId="60" xfId="0" applyBorder="1" applyAlignment="1"/>
    <xf numFmtId="0" fontId="0" fillId="0" borderId="61" xfId="0" applyBorder="1" applyAlignment="1"/>
    <xf numFmtId="0" fontId="4" fillId="11" borderId="77" xfId="0" applyFont="1" applyFill="1" applyBorder="1" applyAlignment="1" applyProtection="1">
      <alignment horizontal="center"/>
      <protection hidden="1"/>
    </xf>
    <xf numFmtId="0" fontId="26" fillId="11" borderId="47" xfId="0" applyFont="1" applyFill="1" applyBorder="1" applyAlignment="1">
      <alignment horizontal="center"/>
    </xf>
    <xf numFmtId="0" fontId="26" fillId="11" borderId="78" xfId="0" applyFont="1" applyFill="1" applyBorder="1" applyAlignment="1">
      <alignment horizontal="center"/>
    </xf>
    <xf numFmtId="0" fontId="9" fillId="2" borderId="51" xfId="0" applyFont="1" applyFill="1" applyBorder="1" applyAlignment="1" applyProtection="1">
      <alignment horizontal="center"/>
      <protection hidden="1"/>
    </xf>
    <xf numFmtId="0" fontId="40" fillId="0" borderId="51" xfId="0" applyFont="1" applyBorder="1" applyAlignment="1"/>
    <xf numFmtId="0" fontId="3" fillId="2" borderId="24" xfId="0" applyFont="1" applyFill="1" applyBorder="1" applyAlignment="1" applyProtection="1">
      <alignment horizontal="center"/>
      <protection hidden="1"/>
    </xf>
    <xf numFmtId="0" fontId="0" fillId="0" borderId="2" xfId="0" applyBorder="1" applyAlignment="1"/>
    <xf numFmtId="0" fontId="0" fillId="0" borderId="48" xfId="0" applyBorder="1" applyAlignment="1"/>
    <xf numFmtId="0" fontId="42" fillId="2" borderId="0" xfId="1" applyFont="1" applyFill="1" applyBorder="1" applyAlignment="1" applyProtection="1">
      <alignment horizontal="center" vertical="center"/>
      <protection hidden="1"/>
    </xf>
    <xf numFmtId="0" fontId="42" fillId="0" borderId="0" xfId="1" applyFont="1" applyAlignment="1" applyProtection="1">
      <alignment horizontal="center" vertical="center"/>
    </xf>
    <xf numFmtId="0" fontId="26" fillId="16" borderId="79" xfId="0" applyFont="1" applyFill="1" applyBorder="1" applyAlignment="1" applyProtection="1">
      <alignment horizontal="center"/>
      <protection locked="0"/>
    </xf>
    <xf numFmtId="0" fontId="26" fillId="16" borderId="45" xfId="0" applyFont="1" applyFill="1" applyBorder="1" applyAlignment="1" applyProtection="1">
      <alignment horizontal="center"/>
      <protection locked="0"/>
    </xf>
    <xf numFmtId="14" fontId="0" fillId="16" borderId="73" xfId="0" applyNumberFormat="1" applyFont="1" applyFill="1" applyBorder="1" applyAlignment="1" applyProtection="1">
      <alignment horizontal="center"/>
      <protection locked="0"/>
    </xf>
    <xf numFmtId="171" fontId="25" fillId="16" borderId="73" xfId="1" applyNumberFormat="1" applyFill="1" applyBorder="1" applyAlignment="1" applyProtection="1">
      <alignment horizontal="center"/>
      <protection locked="0"/>
    </xf>
    <xf numFmtId="171" fontId="25" fillId="8" borderId="48" xfId="1" applyNumberFormat="1" applyFill="1" applyBorder="1" applyAlignment="1" applyProtection="1">
      <alignment horizontal="center"/>
      <protection locked="0"/>
    </xf>
    <xf numFmtId="171" fontId="0" fillId="16" borderId="73" xfId="0" applyNumberFormat="1" applyFont="1" applyFill="1" applyBorder="1" applyAlignment="1" applyProtection="1">
      <alignment horizontal="center"/>
      <protection locked="0"/>
    </xf>
    <xf numFmtId="0" fontId="0" fillId="16" borderId="73" xfId="0" applyFont="1" applyFill="1" applyBorder="1" applyAlignment="1" applyProtection="1">
      <alignment horizontal="center"/>
      <protection locked="0"/>
    </xf>
  </cellXfs>
  <cellStyles count="3">
    <cellStyle name="Lien hypertexte" xfId="1" builtinId="8"/>
    <cellStyle name="Lien hypertexte_FICHES JOUEURS &amp; STATISTIQUES 2014-2015" xfId="2" xr:uid="{00000000-0005-0000-0000-000001000000}"/>
    <cellStyle name="Normal" xfId="0" builtinId="0"/>
  </cellStyles>
  <dxfs count="132">
    <dxf>
      <font>
        <color indexed="9"/>
      </font>
    </dxf>
    <dxf>
      <font>
        <color indexed="9"/>
      </font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theme="5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indexed="9"/>
      </font>
    </dxf>
    <dxf>
      <font>
        <color indexed="9"/>
      </font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0"/>
      </font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ont>
        <color theme="1"/>
      </font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CCFF"/>
      <color rgb="FF0000FF"/>
      <color rgb="FFFFFF99"/>
      <color rgb="FFFF66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2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2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2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2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2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2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2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2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2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2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2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2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2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2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2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2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2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2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2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2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2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2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2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2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2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2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2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2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2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4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4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4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4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4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4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4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4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4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4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4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4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4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4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5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5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5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5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5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5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5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5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5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5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5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5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5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7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7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7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7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7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7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7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7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7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7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7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7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7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7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7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7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7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7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7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7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7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7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7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7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7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7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7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7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7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7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7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7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7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7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7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7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7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7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7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7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8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8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8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8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8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8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8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8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8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8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8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8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8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8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8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8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8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8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8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8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8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8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8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8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8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8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8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8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8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8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8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8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8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8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8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8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8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8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8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9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9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9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9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9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9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9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9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9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9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9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9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9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9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9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9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9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9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9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9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9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9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9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9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9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9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9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9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9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9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9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9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9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9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9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9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9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A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A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A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A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A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A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A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A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A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A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A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A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A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A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A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A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A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A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A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A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A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A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A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A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A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A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A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A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A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A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A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A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A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A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A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A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A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A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A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A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A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B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B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B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B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B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B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B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B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B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B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B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B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B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B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B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B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B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B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87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B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B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B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B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89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B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B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B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B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91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B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B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B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B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93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B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B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B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B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95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B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B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B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B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11</xdr:col>
      <xdr:colOff>664634</xdr:colOff>
      <xdr:row>97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B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C00-00001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C00-000017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4" name="ZoneTexte 23">
          <a:extLst>
            <a:ext uri="{FF2B5EF4-FFF2-40B4-BE49-F238E27FC236}">
              <a16:creationId xmlns:a16="http://schemas.microsoft.com/office/drawing/2014/main" id="{00000000-0008-0000-0C00-00001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C00-00001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C00-00001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C00-00001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C00-00001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C00-00001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00000000-0008-0000-0C00-00001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C00-00001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C00-00002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33" name="ZoneTexte 32">
          <a:extLst>
            <a:ext uri="{FF2B5EF4-FFF2-40B4-BE49-F238E27FC236}">
              <a16:creationId xmlns:a16="http://schemas.microsoft.com/office/drawing/2014/main" id="{00000000-0008-0000-0C00-000021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34" name="ZoneTexte 33">
          <a:extLst>
            <a:ext uri="{FF2B5EF4-FFF2-40B4-BE49-F238E27FC236}">
              <a16:creationId xmlns:a16="http://schemas.microsoft.com/office/drawing/2014/main" id="{00000000-0008-0000-0C00-000022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35" name="ZoneTexte 34">
          <a:extLst>
            <a:ext uri="{FF2B5EF4-FFF2-40B4-BE49-F238E27FC236}">
              <a16:creationId xmlns:a16="http://schemas.microsoft.com/office/drawing/2014/main" id="{00000000-0008-0000-0C00-00002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36" name="ZoneTexte 35">
          <a:extLst>
            <a:ext uri="{FF2B5EF4-FFF2-40B4-BE49-F238E27FC236}">
              <a16:creationId xmlns:a16="http://schemas.microsoft.com/office/drawing/2014/main" id="{00000000-0008-0000-0C00-00002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37" name="ZoneTexte 36">
          <a:extLst>
            <a:ext uri="{FF2B5EF4-FFF2-40B4-BE49-F238E27FC236}">
              <a16:creationId xmlns:a16="http://schemas.microsoft.com/office/drawing/2014/main" id="{00000000-0008-0000-0C00-000025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38" name="ZoneTexte 37">
          <a:extLst>
            <a:ext uri="{FF2B5EF4-FFF2-40B4-BE49-F238E27FC236}">
              <a16:creationId xmlns:a16="http://schemas.microsoft.com/office/drawing/2014/main" id="{00000000-0008-0000-0C00-00002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39" name="ZoneTexte 38">
          <a:extLst>
            <a:ext uri="{FF2B5EF4-FFF2-40B4-BE49-F238E27FC236}">
              <a16:creationId xmlns:a16="http://schemas.microsoft.com/office/drawing/2014/main" id="{00000000-0008-0000-0C00-00002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40" name="ZoneTexte 39">
          <a:extLst>
            <a:ext uri="{FF2B5EF4-FFF2-40B4-BE49-F238E27FC236}">
              <a16:creationId xmlns:a16="http://schemas.microsoft.com/office/drawing/2014/main" id="{00000000-0008-0000-0C00-00002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86</xdr:row>
      <xdr:rowOff>74083</xdr:rowOff>
    </xdr:from>
    <xdr:ext cx="196208" cy="252267"/>
    <xdr:sp macro="" textlink="">
      <xdr:nvSpPr>
        <xdr:cNvPr id="41" name="ZoneTexte 40">
          <a:extLst>
            <a:ext uri="{FF2B5EF4-FFF2-40B4-BE49-F238E27FC236}">
              <a16:creationId xmlns:a16="http://schemas.microsoft.com/office/drawing/2014/main" id="{00000000-0008-0000-0C00-00002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2" name="ZoneTexte 41">
          <a:extLst>
            <a:ext uri="{FF2B5EF4-FFF2-40B4-BE49-F238E27FC236}">
              <a16:creationId xmlns:a16="http://schemas.microsoft.com/office/drawing/2014/main" id="{00000000-0008-0000-0C00-00002A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3" name="ZoneTexte 42">
          <a:extLst>
            <a:ext uri="{FF2B5EF4-FFF2-40B4-BE49-F238E27FC236}">
              <a16:creationId xmlns:a16="http://schemas.microsoft.com/office/drawing/2014/main" id="{00000000-0008-0000-0C00-00002B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4" name="ZoneTexte 43">
          <a:extLst>
            <a:ext uri="{FF2B5EF4-FFF2-40B4-BE49-F238E27FC236}">
              <a16:creationId xmlns:a16="http://schemas.microsoft.com/office/drawing/2014/main" id="{00000000-0008-0000-0C00-00002C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88</xdr:row>
      <xdr:rowOff>74083</xdr:rowOff>
    </xdr:from>
    <xdr:ext cx="196208" cy="251921"/>
    <xdr:sp macro="" textlink="">
      <xdr:nvSpPr>
        <xdr:cNvPr id="45" name="ZoneTexte 44">
          <a:extLst>
            <a:ext uri="{FF2B5EF4-FFF2-40B4-BE49-F238E27FC236}">
              <a16:creationId xmlns:a16="http://schemas.microsoft.com/office/drawing/2014/main" id="{00000000-0008-0000-0C00-00002D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C00-00002E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C00-00002F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C00-000030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90</xdr:row>
      <xdr:rowOff>74083</xdr:rowOff>
    </xdr:from>
    <xdr:ext cx="196208" cy="252267"/>
    <xdr:sp macro="" textlink="">
      <xdr:nvSpPr>
        <xdr:cNvPr id="49" name="ZoneTexte 48">
          <a:extLst>
            <a:ext uri="{FF2B5EF4-FFF2-40B4-BE49-F238E27FC236}">
              <a16:creationId xmlns:a16="http://schemas.microsoft.com/office/drawing/2014/main" id="{00000000-0008-0000-0C00-000031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0" name="ZoneTexte 49">
          <a:extLst>
            <a:ext uri="{FF2B5EF4-FFF2-40B4-BE49-F238E27FC236}">
              <a16:creationId xmlns:a16="http://schemas.microsoft.com/office/drawing/2014/main" id="{00000000-0008-0000-0C00-000032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1" name="ZoneTexte 50">
          <a:extLst>
            <a:ext uri="{FF2B5EF4-FFF2-40B4-BE49-F238E27FC236}">
              <a16:creationId xmlns:a16="http://schemas.microsoft.com/office/drawing/2014/main" id="{00000000-0008-0000-0C00-000033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2" name="ZoneTexte 51">
          <a:extLst>
            <a:ext uri="{FF2B5EF4-FFF2-40B4-BE49-F238E27FC236}">
              <a16:creationId xmlns:a16="http://schemas.microsoft.com/office/drawing/2014/main" id="{00000000-0008-0000-0C00-000034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92</xdr:row>
      <xdr:rowOff>74083</xdr:rowOff>
    </xdr:from>
    <xdr:ext cx="196208" cy="251921"/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C00-000035000000}"/>
            </a:ext>
          </a:extLst>
        </xdr:cNvPr>
        <xdr:cNvSpPr txBox="1"/>
      </xdr:nvSpPr>
      <xdr:spPr>
        <a:xfrm>
          <a:off x="8065559" y="15925800"/>
          <a:ext cx="196208" cy="25192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4" name="ZoneTexte 53">
          <a:extLst>
            <a:ext uri="{FF2B5EF4-FFF2-40B4-BE49-F238E27FC236}">
              <a16:creationId xmlns:a16="http://schemas.microsoft.com/office/drawing/2014/main" id="{00000000-0008-0000-0C00-000036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5" name="ZoneTexte 54">
          <a:extLst>
            <a:ext uri="{FF2B5EF4-FFF2-40B4-BE49-F238E27FC236}">
              <a16:creationId xmlns:a16="http://schemas.microsoft.com/office/drawing/2014/main" id="{00000000-0008-0000-0C00-000037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6" name="ZoneTexte 55">
          <a:extLst>
            <a:ext uri="{FF2B5EF4-FFF2-40B4-BE49-F238E27FC236}">
              <a16:creationId xmlns:a16="http://schemas.microsoft.com/office/drawing/2014/main" id="{00000000-0008-0000-0C00-000038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94</xdr:row>
      <xdr:rowOff>74083</xdr:rowOff>
    </xdr:from>
    <xdr:ext cx="196208" cy="252267"/>
    <xdr:sp macro="" textlink="">
      <xdr:nvSpPr>
        <xdr:cNvPr id="57" name="ZoneTexte 56">
          <a:extLst>
            <a:ext uri="{FF2B5EF4-FFF2-40B4-BE49-F238E27FC236}">
              <a16:creationId xmlns:a16="http://schemas.microsoft.com/office/drawing/2014/main" id="{00000000-0008-0000-0C00-000039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58" name="ZoneTexte 57">
          <a:extLst>
            <a:ext uri="{FF2B5EF4-FFF2-40B4-BE49-F238E27FC236}">
              <a16:creationId xmlns:a16="http://schemas.microsoft.com/office/drawing/2014/main" id="{00000000-0008-0000-0C00-00003A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59" name="ZoneTexte 58">
          <a:extLst>
            <a:ext uri="{FF2B5EF4-FFF2-40B4-BE49-F238E27FC236}">
              <a16:creationId xmlns:a16="http://schemas.microsoft.com/office/drawing/2014/main" id="{00000000-0008-0000-0C00-00003B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60" name="ZoneTexte 59">
          <a:extLst>
            <a:ext uri="{FF2B5EF4-FFF2-40B4-BE49-F238E27FC236}">
              <a16:creationId xmlns:a16="http://schemas.microsoft.com/office/drawing/2014/main" id="{00000000-0008-0000-0C00-00003C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8</xdr:col>
      <xdr:colOff>664634</xdr:colOff>
      <xdr:row>96</xdr:row>
      <xdr:rowOff>0</xdr:rowOff>
    </xdr:from>
    <xdr:ext cx="196208" cy="252267"/>
    <xdr:sp macro="" textlink="">
      <xdr:nvSpPr>
        <xdr:cNvPr id="61" name="ZoneTexte 60">
          <a:extLst>
            <a:ext uri="{FF2B5EF4-FFF2-40B4-BE49-F238E27FC236}">
              <a16:creationId xmlns:a16="http://schemas.microsoft.com/office/drawing/2014/main" id="{00000000-0008-0000-0C00-00003D000000}"/>
            </a:ext>
          </a:extLst>
        </xdr:cNvPr>
        <xdr:cNvSpPr txBox="1"/>
      </xdr:nvSpPr>
      <xdr:spPr>
        <a:xfrm>
          <a:off x="8065559" y="15925800"/>
          <a:ext cx="196208" cy="25226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456@gmail.com" TargetMode="External"/><Relationship Id="rId2" Type="http://schemas.openxmlformats.org/officeDocument/2006/relationships/hyperlink" Target="mailto:234@gmail.com" TargetMode="External"/><Relationship Id="rId1" Type="http://schemas.openxmlformats.org/officeDocument/2006/relationships/hyperlink" Target="mailto:123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789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romain93470@live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omain93470@liv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romain93470@live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romain93470@live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romain93470@live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romain93470@live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mailto:romain93470@live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mailto:romain93470@live.fr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mailto:romain93470@live.fr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mailto:romain93470@live.fr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mailto:romain93470@live.fr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theme="8" tint="0.39997558519241921"/>
  </sheetPr>
  <dimension ref="A1:M72"/>
  <sheetViews>
    <sheetView showGridLines="0" showZeros="0"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7" sqref="B7"/>
    </sheetView>
  </sheetViews>
  <sheetFormatPr baseColWidth="10" defaultRowHeight="17.399999999999999" x14ac:dyDescent="0.45"/>
  <cols>
    <col min="1" max="1" width="12.33203125" style="171" customWidth="1"/>
    <col min="2" max="2" width="22.6640625" style="173" customWidth="1"/>
    <col min="3" max="3" width="22.6640625" style="178" customWidth="1"/>
    <col min="4" max="4" width="16" style="182" customWidth="1"/>
    <col min="5" max="6" width="16" customWidth="1"/>
    <col min="7" max="8" width="30.109375" customWidth="1"/>
    <col min="9" max="13" width="15.109375" customWidth="1"/>
  </cols>
  <sheetData>
    <row r="1" spans="1:13" ht="33.75" customHeight="1" thickBot="1" x14ac:dyDescent="0.85">
      <c r="A1" s="378" t="s">
        <v>115</v>
      </c>
      <c r="B1" s="379"/>
      <c r="C1" s="379"/>
      <c r="D1" s="379"/>
      <c r="E1" s="380"/>
      <c r="F1" s="380"/>
      <c r="G1" s="380"/>
      <c r="H1" s="380"/>
      <c r="I1" s="380"/>
      <c r="J1" s="380"/>
      <c r="K1" s="380"/>
      <c r="L1" s="380"/>
      <c r="M1" s="381"/>
    </row>
    <row r="2" spans="1:13" ht="25.5" customHeight="1" thickBot="1" x14ac:dyDescent="0.35">
      <c r="A2" s="361" t="s">
        <v>53</v>
      </c>
      <c r="B2" s="273" t="s">
        <v>45</v>
      </c>
      <c r="C2" s="274" t="s">
        <v>46</v>
      </c>
      <c r="D2" s="174" t="s">
        <v>143</v>
      </c>
      <c r="E2" s="174" t="s">
        <v>144</v>
      </c>
      <c r="F2" s="174" t="s">
        <v>145</v>
      </c>
      <c r="G2" s="174" t="s">
        <v>117</v>
      </c>
      <c r="H2" s="174" t="s">
        <v>119</v>
      </c>
      <c r="I2" s="174" t="s">
        <v>153</v>
      </c>
      <c r="J2" s="174" t="s">
        <v>153</v>
      </c>
      <c r="K2" s="174" t="s">
        <v>153</v>
      </c>
      <c r="L2" s="174" t="s">
        <v>153</v>
      </c>
      <c r="M2" s="174" t="s">
        <v>153</v>
      </c>
    </row>
    <row r="3" spans="1:13" x14ac:dyDescent="0.45">
      <c r="A3" s="175"/>
      <c r="B3" s="580" t="s">
        <v>155</v>
      </c>
      <c r="C3" s="581" t="s">
        <v>139</v>
      </c>
      <c r="D3" s="582" t="s">
        <v>147</v>
      </c>
      <c r="E3" s="583" t="s">
        <v>166</v>
      </c>
      <c r="F3" s="585" t="s">
        <v>157</v>
      </c>
      <c r="G3" s="586" t="s">
        <v>118</v>
      </c>
      <c r="H3" s="586" t="s">
        <v>133</v>
      </c>
      <c r="I3" s="586"/>
      <c r="J3" s="586"/>
      <c r="K3" s="586"/>
      <c r="L3" s="586"/>
      <c r="M3" s="586"/>
    </row>
    <row r="4" spans="1:13" x14ac:dyDescent="0.45">
      <c r="A4" s="176"/>
      <c r="B4" s="328" t="s">
        <v>162</v>
      </c>
      <c r="C4" s="329" t="s">
        <v>142</v>
      </c>
      <c r="D4" s="350" t="s">
        <v>151</v>
      </c>
      <c r="E4" s="377" t="s">
        <v>168</v>
      </c>
      <c r="F4" s="283" t="s">
        <v>161</v>
      </c>
      <c r="G4" s="179" t="s">
        <v>124</v>
      </c>
      <c r="H4" s="179"/>
      <c r="I4" s="179"/>
      <c r="J4" s="179"/>
      <c r="K4" s="179"/>
      <c r="L4" s="179"/>
      <c r="M4" s="179"/>
    </row>
    <row r="5" spans="1:13" x14ac:dyDescent="0.45">
      <c r="A5" s="176"/>
      <c r="B5" s="328" t="s">
        <v>141</v>
      </c>
      <c r="C5" s="329" t="s">
        <v>140</v>
      </c>
      <c r="D5" s="350" t="s">
        <v>148</v>
      </c>
      <c r="E5" s="377" t="s">
        <v>167</v>
      </c>
      <c r="F5" s="283" t="s">
        <v>159</v>
      </c>
      <c r="G5" s="179" t="s">
        <v>124</v>
      </c>
      <c r="H5" s="179"/>
      <c r="I5" s="179"/>
      <c r="J5" s="179"/>
      <c r="K5" s="179"/>
      <c r="L5" s="179"/>
      <c r="M5" s="179"/>
    </row>
    <row r="6" spans="1:13" x14ac:dyDescent="0.45">
      <c r="A6" s="176"/>
      <c r="B6" s="330" t="s">
        <v>169</v>
      </c>
      <c r="C6" s="331" t="s">
        <v>170</v>
      </c>
      <c r="D6" s="370" t="s">
        <v>150</v>
      </c>
      <c r="E6" s="284"/>
      <c r="F6" s="284" t="s">
        <v>158</v>
      </c>
      <c r="G6" s="180" t="s">
        <v>118</v>
      </c>
      <c r="H6" s="180" t="s">
        <v>132</v>
      </c>
      <c r="I6" s="180"/>
      <c r="J6" s="180"/>
      <c r="K6" s="180"/>
      <c r="L6" s="180"/>
      <c r="M6" s="180"/>
    </row>
    <row r="7" spans="1:13" x14ac:dyDescent="0.45">
      <c r="A7" s="176"/>
      <c r="B7" s="330" t="s">
        <v>154</v>
      </c>
      <c r="C7" s="331" t="s">
        <v>138</v>
      </c>
      <c r="D7" s="370" t="s">
        <v>146</v>
      </c>
      <c r="E7" s="584" t="s">
        <v>165</v>
      </c>
      <c r="F7" s="284" t="s">
        <v>156</v>
      </c>
      <c r="G7" s="180" t="s">
        <v>118</v>
      </c>
      <c r="H7" s="180" t="s">
        <v>133</v>
      </c>
      <c r="I7" s="180"/>
      <c r="J7" s="180"/>
      <c r="K7" s="180"/>
      <c r="L7" s="180"/>
      <c r="M7" s="180"/>
    </row>
    <row r="8" spans="1:13" x14ac:dyDescent="0.45">
      <c r="A8" s="176"/>
      <c r="B8" s="330" t="s">
        <v>171</v>
      </c>
      <c r="C8" s="331" t="s">
        <v>172</v>
      </c>
      <c r="D8" s="370" t="s">
        <v>152</v>
      </c>
      <c r="E8" s="284"/>
      <c r="F8" s="287"/>
      <c r="G8" s="180" t="s">
        <v>124</v>
      </c>
      <c r="H8" s="180"/>
      <c r="I8" s="180"/>
      <c r="J8" s="180"/>
      <c r="K8" s="180"/>
      <c r="L8" s="180"/>
      <c r="M8" s="180"/>
    </row>
    <row r="9" spans="1:13" x14ac:dyDescent="0.45">
      <c r="A9" s="176"/>
      <c r="B9" s="330" t="s">
        <v>164</v>
      </c>
      <c r="C9" s="331" t="s">
        <v>163</v>
      </c>
      <c r="D9" s="370" t="s">
        <v>149</v>
      </c>
      <c r="E9" s="284"/>
      <c r="F9" s="284" t="s">
        <v>160</v>
      </c>
      <c r="G9" s="180" t="s">
        <v>124</v>
      </c>
      <c r="H9" s="180"/>
      <c r="I9" s="180"/>
      <c r="J9" s="180"/>
      <c r="K9" s="180"/>
      <c r="L9" s="180"/>
      <c r="M9" s="180"/>
    </row>
    <row r="10" spans="1:13" x14ac:dyDescent="0.45">
      <c r="A10" s="176"/>
      <c r="B10" s="328"/>
      <c r="C10" s="329"/>
      <c r="D10" s="350"/>
      <c r="E10" s="283"/>
      <c r="F10" s="286"/>
      <c r="G10" s="179"/>
      <c r="H10" s="179"/>
      <c r="I10" s="179"/>
      <c r="J10" s="179"/>
      <c r="K10" s="179"/>
      <c r="L10" s="179"/>
      <c r="M10" s="179"/>
    </row>
    <row r="11" spans="1:13" x14ac:dyDescent="0.45">
      <c r="A11" s="176"/>
      <c r="B11" s="330"/>
      <c r="C11" s="331"/>
      <c r="D11" s="370"/>
      <c r="E11" s="284"/>
      <c r="F11" s="287"/>
      <c r="G11" s="180"/>
      <c r="H11" s="180"/>
      <c r="I11" s="180"/>
      <c r="J11" s="180"/>
      <c r="K11" s="180"/>
      <c r="L11" s="180"/>
      <c r="M11" s="180"/>
    </row>
    <row r="12" spans="1:13" x14ac:dyDescent="0.45">
      <c r="A12" s="176"/>
      <c r="B12" s="328"/>
      <c r="C12" s="329"/>
      <c r="D12" s="350"/>
      <c r="E12" s="283"/>
      <c r="F12" s="286"/>
      <c r="G12" s="179"/>
      <c r="H12" s="179"/>
      <c r="I12" s="179"/>
      <c r="J12" s="179"/>
      <c r="K12" s="179"/>
      <c r="L12" s="179"/>
      <c r="M12" s="179"/>
    </row>
    <row r="13" spans="1:13" x14ac:dyDescent="0.45">
      <c r="A13" s="176"/>
      <c r="B13" s="330"/>
      <c r="C13" s="331"/>
      <c r="D13" s="370"/>
      <c r="E13" s="284"/>
      <c r="F13" s="287"/>
      <c r="G13" s="180"/>
      <c r="H13" s="180"/>
      <c r="I13" s="180"/>
      <c r="J13" s="180"/>
      <c r="K13" s="180"/>
      <c r="L13" s="180"/>
      <c r="M13" s="180"/>
    </row>
    <row r="14" spans="1:13" x14ac:dyDescent="0.45">
      <c r="A14" s="176"/>
      <c r="B14" s="328"/>
      <c r="C14" s="329"/>
      <c r="D14" s="350"/>
      <c r="E14" s="283"/>
      <c r="F14" s="286"/>
      <c r="G14" s="179"/>
      <c r="H14" s="179"/>
      <c r="I14" s="179"/>
      <c r="J14" s="179"/>
      <c r="K14" s="179"/>
      <c r="L14" s="179"/>
      <c r="M14" s="179"/>
    </row>
    <row r="15" spans="1:13" x14ac:dyDescent="0.45">
      <c r="A15" s="176"/>
      <c r="B15" s="330"/>
      <c r="C15" s="331"/>
      <c r="D15" s="370"/>
      <c r="E15" s="284"/>
      <c r="F15" s="287"/>
      <c r="G15" s="180"/>
      <c r="H15" s="180"/>
      <c r="I15" s="180"/>
      <c r="J15" s="180"/>
      <c r="K15" s="180"/>
      <c r="L15" s="180"/>
      <c r="M15" s="180"/>
    </row>
    <row r="16" spans="1:13" x14ac:dyDescent="0.45">
      <c r="A16" s="176"/>
      <c r="B16" s="328"/>
      <c r="C16" s="329"/>
      <c r="D16" s="350"/>
      <c r="E16" s="283"/>
      <c r="F16" s="286"/>
      <c r="G16" s="179"/>
      <c r="H16" s="179"/>
      <c r="I16" s="179"/>
      <c r="J16" s="179"/>
      <c r="K16" s="179"/>
      <c r="L16" s="179"/>
      <c r="M16" s="179"/>
    </row>
    <row r="17" spans="1:13" x14ac:dyDescent="0.45">
      <c r="A17" s="176"/>
      <c r="B17" s="330"/>
      <c r="C17" s="331"/>
      <c r="D17" s="370"/>
      <c r="E17" s="284"/>
      <c r="F17" s="287"/>
      <c r="G17" s="180"/>
      <c r="H17" s="180"/>
      <c r="I17" s="180"/>
      <c r="J17" s="180"/>
      <c r="K17" s="180"/>
      <c r="L17" s="180"/>
      <c r="M17" s="180"/>
    </row>
    <row r="18" spans="1:13" x14ac:dyDescent="0.45">
      <c r="A18" s="176"/>
      <c r="B18" s="328"/>
      <c r="C18" s="329"/>
      <c r="D18" s="350"/>
      <c r="E18" s="283"/>
      <c r="F18" s="286"/>
      <c r="G18" s="179"/>
      <c r="H18" s="179"/>
      <c r="I18" s="179"/>
      <c r="J18" s="179"/>
      <c r="K18" s="179"/>
      <c r="L18" s="179"/>
      <c r="M18" s="179"/>
    </row>
    <row r="19" spans="1:13" x14ac:dyDescent="0.45">
      <c r="A19" s="176"/>
      <c r="B19" s="330"/>
      <c r="C19" s="331"/>
      <c r="D19" s="370"/>
      <c r="E19" s="284"/>
      <c r="F19" s="287"/>
      <c r="G19" s="180"/>
      <c r="H19" s="180"/>
      <c r="I19" s="180"/>
      <c r="J19" s="180"/>
      <c r="K19" s="180"/>
      <c r="L19" s="180"/>
      <c r="M19" s="180"/>
    </row>
    <row r="20" spans="1:13" x14ac:dyDescent="0.45">
      <c r="A20" s="176"/>
      <c r="B20" s="328"/>
      <c r="C20" s="329"/>
      <c r="D20" s="350"/>
      <c r="E20" s="283"/>
      <c r="F20" s="286"/>
      <c r="G20" s="179"/>
      <c r="H20" s="179"/>
      <c r="I20" s="179"/>
      <c r="J20" s="179"/>
      <c r="K20" s="179"/>
      <c r="L20" s="179"/>
      <c r="M20" s="179"/>
    </row>
    <row r="21" spans="1:13" x14ac:dyDescent="0.45">
      <c r="A21" s="176"/>
      <c r="B21" s="330"/>
      <c r="C21" s="331"/>
      <c r="D21" s="370"/>
      <c r="E21" s="284"/>
      <c r="F21" s="287"/>
      <c r="G21" s="180"/>
      <c r="H21" s="180"/>
      <c r="I21" s="180"/>
      <c r="J21" s="180"/>
      <c r="K21" s="180"/>
      <c r="L21" s="180"/>
      <c r="M21" s="180"/>
    </row>
    <row r="22" spans="1:13" x14ac:dyDescent="0.45">
      <c r="A22" s="176"/>
      <c r="B22" s="328"/>
      <c r="C22" s="329"/>
      <c r="D22" s="350"/>
      <c r="E22" s="283"/>
      <c r="F22" s="286"/>
      <c r="G22" s="179"/>
      <c r="H22" s="179"/>
      <c r="I22" s="179"/>
      <c r="J22" s="179"/>
      <c r="K22" s="179"/>
      <c r="L22" s="179"/>
      <c r="M22" s="179"/>
    </row>
    <row r="23" spans="1:13" x14ac:dyDescent="0.45">
      <c r="A23" s="176"/>
      <c r="B23" s="330"/>
      <c r="C23" s="331"/>
      <c r="D23" s="370"/>
      <c r="E23" s="284"/>
      <c r="F23" s="287"/>
      <c r="G23" s="180"/>
      <c r="H23" s="180"/>
      <c r="I23" s="180"/>
      <c r="J23" s="180"/>
      <c r="K23" s="180"/>
      <c r="L23" s="180"/>
      <c r="M23" s="180"/>
    </row>
    <row r="24" spans="1:13" x14ac:dyDescent="0.45">
      <c r="A24" s="176"/>
      <c r="B24" s="328"/>
      <c r="C24" s="329"/>
      <c r="D24" s="350"/>
      <c r="E24" s="283"/>
      <c r="F24" s="286"/>
      <c r="G24" s="179"/>
      <c r="H24" s="179"/>
      <c r="I24" s="179"/>
      <c r="J24" s="179"/>
      <c r="K24" s="179"/>
      <c r="L24" s="179"/>
      <c r="M24" s="179"/>
    </row>
    <row r="25" spans="1:13" x14ac:dyDescent="0.45">
      <c r="A25" s="176"/>
      <c r="B25" s="330"/>
      <c r="C25" s="331"/>
      <c r="D25" s="370"/>
      <c r="E25" s="284"/>
      <c r="F25" s="287"/>
      <c r="G25" s="180"/>
      <c r="H25" s="180"/>
      <c r="I25" s="180"/>
      <c r="J25" s="180"/>
      <c r="K25" s="180"/>
      <c r="L25" s="180"/>
      <c r="M25" s="180"/>
    </row>
    <row r="26" spans="1:13" x14ac:dyDescent="0.45">
      <c r="A26" s="176"/>
      <c r="B26" s="328"/>
      <c r="C26" s="329"/>
      <c r="D26" s="350"/>
      <c r="E26" s="283"/>
      <c r="F26" s="286"/>
      <c r="G26" s="179"/>
      <c r="H26" s="179"/>
      <c r="I26" s="179"/>
      <c r="J26" s="179"/>
      <c r="K26" s="179"/>
      <c r="L26" s="179"/>
      <c r="M26" s="179"/>
    </row>
    <row r="27" spans="1:13" x14ac:dyDescent="0.45">
      <c r="A27" s="176"/>
      <c r="B27" s="330"/>
      <c r="C27" s="331"/>
      <c r="D27" s="180"/>
      <c r="E27" s="284"/>
      <c r="F27" s="287"/>
      <c r="G27" s="180"/>
      <c r="H27" s="180"/>
      <c r="I27" s="180"/>
      <c r="J27" s="180"/>
      <c r="K27" s="180"/>
      <c r="L27" s="180"/>
      <c r="M27" s="180"/>
    </row>
    <row r="28" spans="1:13" x14ac:dyDescent="0.45">
      <c r="A28" s="176"/>
      <c r="B28" s="328"/>
      <c r="C28" s="329"/>
      <c r="D28" s="179"/>
      <c r="E28" s="283"/>
      <c r="F28" s="286"/>
      <c r="G28" s="179"/>
      <c r="H28" s="179"/>
      <c r="I28" s="179"/>
      <c r="J28" s="179"/>
      <c r="K28" s="179"/>
      <c r="L28" s="179"/>
      <c r="M28" s="179"/>
    </row>
    <row r="29" spans="1:13" x14ac:dyDescent="0.45">
      <c r="A29" s="176"/>
      <c r="B29" s="330"/>
      <c r="C29" s="331"/>
      <c r="D29" s="180"/>
      <c r="E29" s="284"/>
      <c r="F29" s="287"/>
      <c r="G29" s="180"/>
      <c r="H29" s="180"/>
      <c r="I29" s="180"/>
      <c r="J29" s="180"/>
      <c r="K29" s="180"/>
      <c r="L29" s="180"/>
      <c r="M29" s="180"/>
    </row>
    <row r="30" spans="1:13" x14ac:dyDescent="0.45">
      <c r="A30" s="176"/>
      <c r="B30" s="328"/>
      <c r="C30" s="329"/>
      <c r="D30" s="179"/>
      <c r="E30" s="283"/>
      <c r="F30" s="286"/>
      <c r="G30" s="179"/>
      <c r="H30" s="179"/>
      <c r="I30" s="179"/>
      <c r="J30" s="179"/>
      <c r="K30" s="179"/>
      <c r="L30" s="179"/>
      <c r="M30" s="179"/>
    </row>
    <row r="31" spans="1:13" x14ac:dyDescent="0.45">
      <c r="A31" s="176"/>
      <c r="B31" s="330"/>
      <c r="C31" s="331"/>
      <c r="D31" s="180"/>
      <c r="E31" s="284"/>
      <c r="F31" s="287"/>
      <c r="G31" s="180"/>
      <c r="H31" s="180"/>
      <c r="I31" s="180"/>
      <c r="J31" s="180"/>
      <c r="K31" s="180"/>
      <c r="L31" s="180"/>
      <c r="M31" s="180"/>
    </row>
    <row r="32" spans="1:13" x14ac:dyDescent="0.45">
      <c r="A32" s="176"/>
      <c r="B32" s="328"/>
      <c r="C32" s="329"/>
      <c r="D32" s="179"/>
      <c r="E32" s="283"/>
      <c r="F32" s="286"/>
      <c r="G32" s="179"/>
      <c r="H32" s="179"/>
      <c r="I32" s="179"/>
      <c r="J32" s="179"/>
      <c r="K32" s="179"/>
      <c r="L32" s="179"/>
      <c r="M32" s="179"/>
    </row>
    <row r="33" spans="1:13" x14ac:dyDescent="0.45">
      <c r="A33" s="176"/>
      <c r="B33" s="330"/>
      <c r="C33" s="331"/>
      <c r="D33" s="180"/>
      <c r="E33" s="284"/>
      <c r="F33" s="287"/>
      <c r="G33" s="180"/>
      <c r="H33" s="180"/>
      <c r="I33" s="180"/>
      <c r="J33" s="180"/>
      <c r="K33" s="180"/>
      <c r="L33" s="180"/>
      <c r="M33" s="180"/>
    </row>
    <row r="34" spans="1:13" x14ac:dyDescent="0.45">
      <c r="A34" s="176"/>
      <c r="B34" s="328"/>
      <c r="C34" s="329"/>
      <c r="D34" s="179"/>
      <c r="E34" s="283"/>
      <c r="F34" s="286"/>
      <c r="G34" s="179"/>
      <c r="H34" s="179"/>
      <c r="I34" s="179"/>
      <c r="J34" s="179"/>
      <c r="K34" s="179"/>
      <c r="L34" s="179"/>
      <c r="M34" s="179"/>
    </row>
    <row r="35" spans="1:13" x14ac:dyDescent="0.45">
      <c r="A35" s="176"/>
      <c r="B35" s="330"/>
      <c r="C35" s="331"/>
      <c r="D35" s="180"/>
      <c r="E35" s="284"/>
      <c r="F35" s="287"/>
      <c r="G35" s="180"/>
      <c r="H35" s="180"/>
      <c r="I35" s="180"/>
      <c r="J35" s="180"/>
      <c r="K35" s="180"/>
      <c r="L35" s="180"/>
      <c r="M35" s="180"/>
    </row>
    <row r="36" spans="1:13" x14ac:dyDescent="0.45">
      <c r="A36" s="176"/>
      <c r="B36" s="328"/>
      <c r="C36" s="329"/>
      <c r="D36" s="179"/>
      <c r="E36" s="283"/>
      <c r="F36" s="286"/>
      <c r="G36" s="179"/>
      <c r="H36" s="179"/>
      <c r="I36" s="179"/>
      <c r="J36" s="179"/>
      <c r="K36" s="179"/>
      <c r="L36" s="179"/>
      <c r="M36" s="179"/>
    </row>
    <row r="37" spans="1:13" ht="18" thickBot="1" x14ac:dyDescent="0.5">
      <c r="A37" s="177"/>
      <c r="B37" s="332"/>
      <c r="C37" s="333"/>
      <c r="D37" s="181"/>
      <c r="E37" s="285"/>
      <c r="F37" s="288"/>
      <c r="G37" s="181"/>
      <c r="H37" s="181"/>
      <c r="I37" s="181"/>
      <c r="J37" s="181"/>
      <c r="K37" s="181"/>
      <c r="L37" s="181"/>
      <c r="M37" s="181"/>
    </row>
    <row r="38" spans="1:13" hidden="1" x14ac:dyDescent="0.45">
      <c r="A38" s="371">
        <v>36</v>
      </c>
      <c r="B38" s="372" t="s">
        <v>51</v>
      </c>
      <c r="C38" s="373" t="s">
        <v>51</v>
      </c>
      <c r="D38" s="374"/>
      <c r="E38" s="375"/>
      <c r="F38" s="376"/>
      <c r="G38" s="374"/>
      <c r="H38" s="374"/>
    </row>
    <row r="39" spans="1:13" hidden="1" x14ac:dyDescent="0.45">
      <c r="A39" s="176">
        <v>37</v>
      </c>
      <c r="B39" s="330" t="s">
        <v>51</v>
      </c>
      <c r="C39" s="331" t="s">
        <v>51</v>
      </c>
      <c r="D39" s="180"/>
      <c r="E39" s="284"/>
      <c r="F39" s="287"/>
      <c r="G39" s="180"/>
      <c r="H39" s="180"/>
    </row>
    <row r="40" spans="1:13" hidden="1" x14ac:dyDescent="0.45">
      <c r="A40" s="176">
        <v>38</v>
      </c>
      <c r="B40" s="328" t="s">
        <v>51</v>
      </c>
      <c r="C40" s="329" t="s">
        <v>51</v>
      </c>
      <c r="D40" s="179"/>
      <c r="E40" s="283"/>
      <c r="F40" s="286"/>
      <c r="G40" s="179"/>
      <c r="H40" s="179"/>
    </row>
    <row r="41" spans="1:13" hidden="1" x14ac:dyDescent="0.45">
      <c r="A41" s="176">
        <v>39</v>
      </c>
      <c r="B41" s="330" t="s">
        <v>51</v>
      </c>
      <c r="C41" s="331" t="s">
        <v>51</v>
      </c>
      <c r="D41" s="180"/>
      <c r="E41" s="284"/>
      <c r="F41" s="287"/>
      <c r="G41" s="180"/>
      <c r="H41" s="180"/>
    </row>
    <row r="42" spans="1:13" hidden="1" x14ac:dyDescent="0.45">
      <c r="A42" s="176">
        <v>40</v>
      </c>
      <c r="B42" s="328" t="s">
        <v>51</v>
      </c>
      <c r="C42" s="329" t="s">
        <v>51</v>
      </c>
      <c r="D42" s="179"/>
      <c r="E42" s="283"/>
      <c r="F42" s="286"/>
      <c r="G42" s="179"/>
      <c r="H42" s="179"/>
    </row>
    <row r="43" spans="1:13" hidden="1" x14ac:dyDescent="0.45">
      <c r="A43" s="176">
        <v>41</v>
      </c>
      <c r="B43" s="330" t="s">
        <v>51</v>
      </c>
      <c r="C43" s="331" t="s">
        <v>51</v>
      </c>
      <c r="D43" s="180"/>
      <c r="E43" s="284"/>
      <c r="F43" s="287"/>
      <c r="G43" s="180"/>
      <c r="H43" s="180"/>
    </row>
    <row r="44" spans="1:13" hidden="1" x14ac:dyDescent="0.45">
      <c r="A44" s="176">
        <v>42</v>
      </c>
      <c r="B44" s="328" t="s">
        <v>51</v>
      </c>
      <c r="C44" s="329" t="s">
        <v>51</v>
      </c>
      <c r="D44" s="179"/>
      <c r="E44" s="283"/>
      <c r="F44" s="286"/>
      <c r="G44" s="179"/>
      <c r="H44" s="179"/>
    </row>
    <row r="45" spans="1:13" hidden="1" x14ac:dyDescent="0.45">
      <c r="A45" s="176">
        <v>43</v>
      </c>
      <c r="B45" s="330" t="s">
        <v>51</v>
      </c>
      <c r="C45" s="331" t="s">
        <v>51</v>
      </c>
      <c r="D45" s="180"/>
      <c r="E45" s="284"/>
      <c r="F45" s="287"/>
      <c r="G45" s="180"/>
      <c r="H45" s="180"/>
    </row>
    <row r="46" spans="1:13" hidden="1" x14ac:dyDescent="0.45">
      <c r="A46" s="176">
        <v>44</v>
      </c>
      <c r="B46" s="328" t="s">
        <v>51</v>
      </c>
      <c r="C46" s="329" t="s">
        <v>51</v>
      </c>
      <c r="D46" s="179"/>
      <c r="E46" s="283"/>
      <c r="F46" s="286"/>
      <c r="G46" s="179"/>
      <c r="H46" s="179"/>
    </row>
    <row r="47" spans="1:13" ht="18" hidden="1" thickBot="1" x14ac:dyDescent="0.5">
      <c r="A47" s="177">
        <v>45</v>
      </c>
      <c r="B47" s="332" t="s">
        <v>51</v>
      </c>
      <c r="C47" s="333" t="s">
        <v>51</v>
      </c>
      <c r="D47" s="181"/>
      <c r="E47" s="285"/>
      <c r="F47" s="288"/>
      <c r="G47" s="181"/>
      <c r="H47" s="181"/>
    </row>
    <row r="48" spans="1:13" x14ac:dyDescent="0.45">
      <c r="A48" s="172"/>
    </row>
    <row r="49" spans="1:4" x14ac:dyDescent="0.45">
      <c r="A49" s="172"/>
    </row>
    <row r="50" spans="1:4" x14ac:dyDescent="0.45">
      <c r="A50" s="172"/>
    </row>
    <row r="51" spans="1:4" x14ac:dyDescent="0.45">
      <c r="A51" s="172"/>
    </row>
    <row r="52" spans="1:4" x14ac:dyDescent="0.45">
      <c r="A52" s="172"/>
    </row>
    <row r="53" spans="1:4" x14ac:dyDescent="0.45">
      <c r="A53" s="172"/>
    </row>
    <row r="54" spans="1:4" x14ac:dyDescent="0.45">
      <c r="A54" s="172"/>
    </row>
    <row r="60" spans="1:4" hidden="1" x14ac:dyDescent="0.45">
      <c r="A60" s="171" t="s">
        <v>132</v>
      </c>
      <c r="C60" s="173" t="s">
        <v>118</v>
      </c>
      <c r="D60" s="275"/>
    </row>
    <row r="61" spans="1:4" hidden="1" x14ac:dyDescent="0.45">
      <c r="A61" s="171" t="s">
        <v>133</v>
      </c>
      <c r="C61" s="178" t="s">
        <v>120</v>
      </c>
      <c r="D61" s="275"/>
    </row>
    <row r="62" spans="1:4" hidden="1" x14ac:dyDescent="0.45">
      <c r="B62" s="280"/>
      <c r="C62" s="178" t="s">
        <v>121</v>
      </c>
      <c r="D62" s="275"/>
    </row>
    <row r="63" spans="1:4" hidden="1" x14ac:dyDescent="0.45">
      <c r="B63" s="280"/>
      <c r="C63" s="178" t="s">
        <v>124</v>
      </c>
      <c r="D63" s="275"/>
    </row>
    <row r="64" spans="1:4" hidden="1" x14ac:dyDescent="0.45">
      <c r="B64" s="281"/>
      <c r="C64" s="178" t="s">
        <v>123</v>
      </c>
      <c r="D64" s="275"/>
    </row>
    <row r="65" spans="2:4" hidden="1" x14ac:dyDescent="0.45">
      <c r="B65" s="281"/>
      <c r="C65" s="178" t="s">
        <v>125</v>
      </c>
      <c r="D65" s="282"/>
    </row>
    <row r="66" spans="2:4" hidden="1" x14ac:dyDescent="0.45">
      <c r="B66" s="281"/>
      <c r="C66" s="178" t="s">
        <v>122</v>
      </c>
      <c r="D66" s="275"/>
    </row>
    <row r="67" spans="2:4" hidden="1" x14ac:dyDescent="0.45">
      <c r="C67" s="178" t="s">
        <v>126</v>
      </c>
      <c r="D67" s="275"/>
    </row>
    <row r="68" spans="2:4" hidden="1" x14ac:dyDescent="0.45">
      <c r="C68" s="178" t="s">
        <v>127</v>
      </c>
      <c r="D68" s="275"/>
    </row>
    <row r="69" spans="2:4" hidden="1" x14ac:dyDescent="0.45">
      <c r="C69" s="178" t="s">
        <v>128</v>
      </c>
      <c r="D69" s="275"/>
    </row>
    <row r="70" spans="2:4" hidden="1" x14ac:dyDescent="0.45">
      <c r="C70" s="178" t="s">
        <v>129</v>
      </c>
    </row>
    <row r="71" spans="2:4" hidden="1" x14ac:dyDescent="0.45">
      <c r="C71" s="178" t="s">
        <v>130</v>
      </c>
    </row>
    <row r="72" spans="2:4" hidden="1" x14ac:dyDescent="0.45">
      <c r="C72" s="178" t="s">
        <v>131</v>
      </c>
    </row>
  </sheetData>
  <sheetProtection formatCells="0" selectLockedCells="1"/>
  <sortState xmlns:xlrd2="http://schemas.microsoft.com/office/spreadsheetml/2017/richdata2" ref="A3:M10">
    <sortCondition ref="B3:B10"/>
  </sortState>
  <mergeCells count="1">
    <mergeCell ref="A1:M1"/>
  </mergeCells>
  <conditionalFormatting sqref="C70:C71">
    <cfRule type="uniqueValues" dxfId="131" priority="1"/>
  </conditionalFormatting>
  <dataValidations count="2">
    <dataValidation type="list" allowBlank="1" showInputMessage="1" showErrorMessage="1" sqref="H3:H47" xr:uid="{00000000-0002-0000-0000-000000000000}">
      <formula1>$A$60:$A$61</formula1>
    </dataValidation>
    <dataValidation type="list" allowBlank="1" showInputMessage="1" sqref="G3:G47" xr:uid="{00000000-0002-0000-0000-000001000000}">
      <formula1>$C$60:$C$72</formula1>
    </dataValidation>
  </dataValidations>
  <hyperlinks>
    <hyperlink ref="A38" location="AJ!A1" display="AJ!A1" xr:uid="{00000000-0004-0000-0000-000000000000}"/>
    <hyperlink ref="A39" location="AK!A1" display="AK!A1" xr:uid="{00000000-0004-0000-0000-000001000000}"/>
    <hyperlink ref="A40" location="AL!A1" display="AL!A1" xr:uid="{00000000-0004-0000-0000-000002000000}"/>
    <hyperlink ref="A41" location="AM!A1" display="AM!A1" xr:uid="{00000000-0004-0000-0000-000003000000}"/>
    <hyperlink ref="A42" location="AN!A1" display="AN!A1" xr:uid="{00000000-0004-0000-0000-000004000000}"/>
    <hyperlink ref="A43" location="AO!A1" display="AO!A1" xr:uid="{00000000-0004-0000-0000-000005000000}"/>
    <hyperlink ref="A44" location="AP!A1" display="AP!A1" xr:uid="{00000000-0004-0000-0000-000006000000}"/>
    <hyperlink ref="A45" location="AQ!A1" display="AQ!A1" xr:uid="{00000000-0004-0000-0000-000007000000}"/>
    <hyperlink ref="A46" location="AR!A1" display="AR!A1" xr:uid="{00000000-0004-0000-0000-000008000000}"/>
    <hyperlink ref="A47" location="AS!A1" display="AS!A1" xr:uid="{00000000-0004-0000-0000-000009000000}"/>
    <hyperlink ref="E7" r:id="rId1" xr:uid="{00000000-0004-0000-0000-00000A000000}"/>
    <hyperlink ref="E3" r:id="rId2" xr:uid="{00000000-0004-0000-0000-00000B000000}"/>
    <hyperlink ref="E5" r:id="rId3" xr:uid="{00000000-0004-0000-0000-00000C000000}"/>
    <hyperlink ref="E4" r:id="rId4" xr:uid="{00000000-0004-0000-0000-00000D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1">
    <tabColor rgb="FFFFFF00"/>
  </sheetPr>
  <dimension ref="A1:M27"/>
  <sheetViews>
    <sheetView workbookViewId="0">
      <selection activeCell="A2" sqref="A2"/>
    </sheetView>
  </sheetViews>
  <sheetFormatPr baseColWidth="10" defaultRowHeight="14.4" x14ac:dyDescent="0.3"/>
  <cols>
    <col min="1" max="1" width="24.109375" customWidth="1"/>
    <col min="2" max="2" width="16.44140625" customWidth="1"/>
    <col min="3" max="3" width="2" customWidth="1"/>
    <col min="4" max="7" width="12.6640625" customWidth="1"/>
    <col min="8" max="13" width="18.33203125" customWidth="1"/>
  </cols>
  <sheetData>
    <row r="1" spans="1:13" x14ac:dyDescent="0.3">
      <c r="A1" s="192" t="s">
        <v>64</v>
      </c>
      <c r="B1" s="449" t="s">
        <v>65</v>
      </c>
      <c r="C1" s="450"/>
      <c r="D1" s="451"/>
      <c r="E1" s="193"/>
      <c r="F1" s="194">
        <v>0.8</v>
      </c>
      <c r="G1" s="195">
        <f>SUM($G$8*0.8)</f>
        <v>0</v>
      </c>
      <c r="H1" s="196">
        <f>SUM($H$8*0.8)</f>
        <v>0</v>
      </c>
      <c r="I1" s="195">
        <f>SUM($I$8*0.8)</f>
        <v>0</v>
      </c>
      <c r="J1" s="197" t="e">
        <f>SUM($J$8*0.8)</f>
        <v>#VALUE!</v>
      </c>
      <c r="K1" s="196">
        <f>SUM($K$8*0.8)</f>
        <v>0</v>
      </c>
      <c r="L1" s="197">
        <f>SUM($L$8*0.8)</f>
        <v>0</v>
      </c>
      <c r="M1" s="198">
        <f>SUM($M$8*0.8)</f>
        <v>0</v>
      </c>
    </row>
    <row r="2" spans="1:13" ht="15" thickBot="1" x14ac:dyDescent="0.35">
      <c r="A2" s="199" t="s">
        <v>66</v>
      </c>
      <c r="B2" s="452"/>
      <c r="C2" s="453"/>
      <c r="D2" s="454"/>
      <c r="E2" s="193"/>
      <c r="F2" s="200">
        <v>0.9</v>
      </c>
      <c r="G2" s="201">
        <f>SUM($G$8*0.9)</f>
        <v>0</v>
      </c>
      <c r="H2" s="202">
        <f>SUM($H$8*0.9)</f>
        <v>0</v>
      </c>
      <c r="I2" s="201">
        <f>SUM($I$8*0.9)</f>
        <v>0</v>
      </c>
      <c r="J2" s="203" t="e">
        <f>SUM($J$8*0.9)</f>
        <v>#VALUE!</v>
      </c>
      <c r="K2" s="202">
        <f>SUM($K$8*0.9)</f>
        <v>0</v>
      </c>
      <c r="L2" s="203">
        <f>SUM($L$8*0.9)</f>
        <v>0</v>
      </c>
      <c r="M2" s="204">
        <f>SUM($M$8*0.9)</f>
        <v>0</v>
      </c>
    </row>
    <row r="3" spans="1:13" ht="15" thickBot="1" x14ac:dyDescent="0.35">
      <c r="A3" s="205"/>
      <c r="B3" s="22"/>
      <c r="C3" s="22"/>
      <c r="D3" s="22"/>
      <c r="E3" s="193"/>
      <c r="F3" s="27"/>
      <c r="G3" s="206"/>
      <c r="H3" s="206"/>
      <c r="I3" s="206"/>
      <c r="J3" s="206"/>
      <c r="K3" s="206"/>
      <c r="L3" s="206"/>
      <c r="M3" s="206"/>
    </row>
    <row r="4" spans="1:13" x14ac:dyDescent="0.3">
      <c r="A4" s="207" t="s">
        <v>0</v>
      </c>
      <c r="B4" s="455" t="s">
        <v>67</v>
      </c>
      <c r="C4" s="456"/>
      <c r="D4" s="457"/>
      <c r="E4" s="193"/>
      <c r="F4" s="458" t="s">
        <v>62</v>
      </c>
      <c r="G4" s="390"/>
      <c r="H4" s="390"/>
      <c r="I4" s="391"/>
      <c r="J4" s="441" t="s">
        <v>3</v>
      </c>
      <c r="K4" s="459"/>
      <c r="L4" s="459"/>
      <c r="M4" s="460"/>
    </row>
    <row r="5" spans="1:13" x14ac:dyDescent="0.3">
      <c r="A5" s="208" t="s">
        <v>68</v>
      </c>
      <c r="B5" s="382" t="s">
        <v>69</v>
      </c>
      <c r="C5" s="416"/>
      <c r="D5" s="417"/>
      <c r="E5" s="193"/>
      <c r="F5" s="184" t="s">
        <v>63</v>
      </c>
      <c r="G5" s="185"/>
      <c r="H5" s="186"/>
      <c r="I5" s="187"/>
      <c r="J5" s="209" t="s">
        <v>5</v>
      </c>
      <c r="K5" s="210" t="s">
        <v>6</v>
      </c>
      <c r="L5" s="210" t="s">
        <v>7</v>
      </c>
      <c r="M5" s="211" t="s">
        <v>8</v>
      </c>
    </row>
    <row r="6" spans="1:13" ht="15" thickBot="1" x14ac:dyDescent="0.35">
      <c r="A6" s="212" t="s">
        <v>70</v>
      </c>
      <c r="B6" s="213">
        <v>25308</v>
      </c>
      <c r="C6" s="434">
        <f ca="1">INT((TODAY()-B6)/365)</f>
        <v>50</v>
      </c>
      <c r="D6" s="435"/>
      <c r="E6" s="193"/>
      <c r="F6" s="188">
        <v>0.14899999999999999</v>
      </c>
      <c r="G6" s="189"/>
      <c r="H6" s="190"/>
      <c r="I6" s="191"/>
      <c r="J6" s="214"/>
      <c r="K6" s="31"/>
      <c r="L6" s="39" t="str">
        <f>IF(K6&lt;&gt;"",VLOOKUP(K6,code3,2,FALSE),"")</f>
        <v/>
      </c>
      <c r="M6" s="32" t="str">
        <f>IF(K6&lt;&gt;"",VLOOKUP(K6,code3,3,FALSE),"")</f>
        <v/>
      </c>
    </row>
    <row r="7" spans="1:13" ht="15" thickBot="1" x14ac:dyDescent="0.35">
      <c r="A7" s="215" t="s">
        <v>71</v>
      </c>
      <c r="B7" s="216"/>
      <c r="C7" s="217"/>
      <c r="D7" s="218"/>
      <c r="E7" s="193"/>
      <c r="F7" s="272">
        <f>C9/B9/B9*10000</f>
        <v>23.589835468362743</v>
      </c>
      <c r="G7" s="436"/>
      <c r="H7" s="436"/>
      <c r="I7" s="436"/>
      <c r="J7" s="436"/>
      <c r="K7" s="436"/>
      <c r="L7" s="436"/>
      <c r="M7" s="33"/>
    </row>
    <row r="8" spans="1:13" x14ac:dyDescent="0.3">
      <c r="A8" s="219" t="s">
        <v>72</v>
      </c>
      <c r="B8" s="220"/>
      <c r="C8" s="221"/>
      <c r="D8" s="222"/>
      <c r="E8" s="193"/>
      <c r="F8" s="387" t="s">
        <v>73</v>
      </c>
      <c r="G8" s="388"/>
      <c r="H8" s="388"/>
      <c r="I8" s="437"/>
      <c r="J8" s="441" t="s">
        <v>74</v>
      </c>
      <c r="K8" s="442"/>
      <c r="L8" s="442"/>
      <c r="M8" s="443"/>
    </row>
    <row r="9" spans="1:13" x14ac:dyDescent="0.3">
      <c r="A9" s="212" t="s">
        <v>75</v>
      </c>
      <c r="B9" s="223">
        <v>183</v>
      </c>
      <c r="C9" s="444">
        <v>79</v>
      </c>
      <c r="D9" s="445"/>
      <c r="E9" s="193"/>
      <c r="F9" s="438"/>
      <c r="G9" s="439"/>
      <c r="H9" s="439"/>
      <c r="I9" s="440"/>
      <c r="J9" s="224"/>
      <c r="K9" s="225" t="s">
        <v>76</v>
      </c>
      <c r="L9" s="226" t="s">
        <v>77</v>
      </c>
      <c r="M9" s="227" t="s">
        <v>12</v>
      </c>
    </row>
    <row r="10" spans="1:13" x14ac:dyDescent="0.3">
      <c r="A10" s="228" t="s">
        <v>78</v>
      </c>
      <c r="B10" s="446">
        <v>45</v>
      </c>
      <c r="C10" s="447"/>
      <c r="D10" s="448"/>
      <c r="E10" s="193"/>
      <c r="F10" s="229" t="s">
        <v>79</v>
      </c>
      <c r="G10" s="230">
        <v>16</v>
      </c>
      <c r="H10" s="231" t="s">
        <v>80</v>
      </c>
      <c r="I10" s="232"/>
      <c r="J10" s="233" t="s">
        <v>81</v>
      </c>
      <c r="K10" s="400"/>
      <c r="L10" s="401"/>
      <c r="M10" s="402"/>
    </row>
    <row r="11" spans="1:13" x14ac:dyDescent="0.3">
      <c r="A11" s="234" t="s">
        <v>82</v>
      </c>
      <c r="B11" s="235">
        <f ca="1">((1.2*$F$7)+(0.23*$C$6)-(10.8*1)-5.4)/100</f>
        <v>0.23607802562035288</v>
      </c>
      <c r="C11" s="423"/>
      <c r="D11" s="424"/>
      <c r="E11" s="193"/>
      <c r="F11" s="236" t="s">
        <v>83</v>
      </c>
      <c r="G11" s="237">
        <v>184</v>
      </c>
      <c r="H11" s="238" t="s">
        <v>84</v>
      </c>
      <c r="I11" s="239">
        <v>52.5</v>
      </c>
      <c r="J11" s="240"/>
      <c r="K11" s="241"/>
      <c r="L11" s="242"/>
      <c r="M11" s="243">
        <f>SUM(K11-L11)</f>
        <v>0</v>
      </c>
    </row>
    <row r="12" spans="1:13" x14ac:dyDescent="0.3">
      <c r="A12" s="244" t="s">
        <v>85</v>
      </c>
      <c r="B12" s="425"/>
      <c r="C12" s="426"/>
      <c r="D12" s="427"/>
      <c r="E12" s="193"/>
      <c r="F12" s="236" t="s">
        <v>86</v>
      </c>
      <c r="G12" s="245">
        <v>137</v>
      </c>
      <c r="H12" s="246" t="s">
        <v>87</v>
      </c>
      <c r="I12" s="247">
        <v>176</v>
      </c>
      <c r="J12" s="412" t="s">
        <v>88</v>
      </c>
      <c r="K12" s="413"/>
      <c r="L12" s="414" t="s">
        <v>89</v>
      </c>
      <c r="M12" s="415"/>
    </row>
    <row r="13" spans="1:13" ht="15" thickBot="1" x14ac:dyDescent="0.35">
      <c r="A13" s="248" t="s">
        <v>90</v>
      </c>
      <c r="B13" s="428"/>
      <c r="C13" s="429"/>
      <c r="D13" s="430"/>
      <c r="E13" s="193"/>
      <c r="F13" s="236" t="s">
        <v>91</v>
      </c>
      <c r="G13" s="249">
        <v>169</v>
      </c>
      <c r="H13" s="250"/>
      <c r="I13" s="251"/>
      <c r="J13" s="252"/>
      <c r="K13" s="253">
        <f>L13/3.6</f>
        <v>0</v>
      </c>
      <c r="L13" s="385">
        <f>SUM(J13/100)</f>
        <v>0</v>
      </c>
      <c r="M13" s="386"/>
    </row>
    <row r="14" spans="1:13" ht="15" thickBot="1" x14ac:dyDescent="0.35">
      <c r="A14" s="248" t="s">
        <v>92</v>
      </c>
      <c r="B14" s="428"/>
      <c r="C14" s="429"/>
      <c r="D14" s="430"/>
      <c r="E14" s="193"/>
      <c r="F14" s="431"/>
      <c r="G14" s="432"/>
      <c r="H14" s="432"/>
      <c r="I14" s="433"/>
      <c r="J14" s="183"/>
      <c r="K14" s="22"/>
      <c r="L14" s="22"/>
      <c r="M14" s="22"/>
    </row>
    <row r="15" spans="1:13" x14ac:dyDescent="0.3">
      <c r="A15" s="254" t="s">
        <v>93</v>
      </c>
      <c r="B15" s="428" t="s">
        <v>94</v>
      </c>
      <c r="C15" s="429"/>
      <c r="D15" s="430"/>
      <c r="E15" s="193"/>
      <c r="F15" s="387" t="s">
        <v>95</v>
      </c>
      <c r="G15" s="388"/>
      <c r="H15" s="388"/>
      <c r="I15" s="388"/>
      <c r="J15" s="389" t="s">
        <v>74</v>
      </c>
      <c r="K15" s="390"/>
      <c r="L15" s="390"/>
      <c r="M15" s="391"/>
    </row>
    <row r="16" spans="1:13" x14ac:dyDescent="0.3">
      <c r="A16" s="255" t="s">
        <v>96</v>
      </c>
      <c r="B16" s="418" t="s">
        <v>97</v>
      </c>
      <c r="C16" s="419"/>
      <c r="D16" s="420"/>
      <c r="E16" s="193"/>
      <c r="F16" s="421" t="s">
        <v>98</v>
      </c>
      <c r="G16" s="422"/>
      <c r="H16" s="422"/>
      <c r="I16" s="422"/>
      <c r="J16" s="224"/>
      <c r="K16" s="225" t="s">
        <v>76</v>
      </c>
      <c r="L16" s="226" t="s">
        <v>77</v>
      </c>
      <c r="M16" s="227" t="s">
        <v>12</v>
      </c>
    </row>
    <row r="17" spans="1:13" x14ac:dyDescent="0.3">
      <c r="A17" s="403" t="s">
        <v>99</v>
      </c>
      <c r="B17" s="404"/>
      <c r="C17" s="404"/>
      <c r="D17" s="405"/>
      <c r="E17" s="193"/>
      <c r="F17" s="229" t="s">
        <v>100</v>
      </c>
      <c r="G17" s="256"/>
      <c r="H17" s="256"/>
      <c r="I17" s="232"/>
      <c r="J17" s="233" t="s">
        <v>81</v>
      </c>
      <c r="K17" s="400"/>
      <c r="L17" s="401"/>
      <c r="M17" s="402"/>
    </row>
    <row r="18" spans="1:13" x14ac:dyDescent="0.3">
      <c r="A18" s="406" t="s">
        <v>101</v>
      </c>
      <c r="B18" s="407"/>
      <c r="C18" s="407"/>
      <c r="D18" s="408"/>
      <c r="E18" s="193"/>
      <c r="F18" s="257" t="s">
        <v>102</v>
      </c>
      <c r="G18" s="238"/>
      <c r="H18" s="238"/>
      <c r="I18" s="258"/>
      <c r="J18" s="240"/>
      <c r="K18" s="241"/>
      <c r="L18" s="242"/>
      <c r="M18" s="243">
        <f>SUM(K18-L18)</f>
        <v>0</v>
      </c>
    </row>
    <row r="19" spans="1:13" x14ac:dyDescent="0.3">
      <c r="A19" s="409" t="s">
        <v>103</v>
      </c>
      <c r="B19" s="410"/>
      <c r="C19" s="410"/>
      <c r="D19" s="411"/>
      <c r="E19" s="193"/>
      <c r="F19" s="257" t="s">
        <v>104</v>
      </c>
      <c r="G19" s="246"/>
      <c r="H19" s="246"/>
      <c r="I19" s="259"/>
      <c r="J19" s="412" t="s">
        <v>88</v>
      </c>
      <c r="K19" s="413"/>
      <c r="L19" s="414" t="s">
        <v>89</v>
      </c>
      <c r="M19" s="415"/>
    </row>
    <row r="20" spans="1:13" ht="15" thickBot="1" x14ac:dyDescent="0.35">
      <c r="A20" s="382"/>
      <c r="B20" s="383"/>
      <c r="C20" s="383"/>
      <c r="D20" s="384"/>
      <c r="E20" s="193"/>
      <c r="F20" s="257" t="s">
        <v>105</v>
      </c>
      <c r="G20" s="250"/>
      <c r="H20" s="250"/>
      <c r="I20" s="251"/>
      <c r="J20" s="252"/>
      <c r="K20" s="253">
        <f>L20/3.6</f>
        <v>0</v>
      </c>
      <c r="L20" s="385">
        <f>SUM(J20/100)</f>
        <v>0</v>
      </c>
      <c r="M20" s="386"/>
    </row>
    <row r="21" spans="1:13" x14ac:dyDescent="0.3">
      <c r="A21" s="260" t="s">
        <v>106</v>
      </c>
      <c r="B21" s="261"/>
      <c r="C21" s="262" t="s">
        <v>107</v>
      </c>
      <c r="D21" s="263"/>
      <c r="E21" s="193"/>
      <c r="F21" s="387" t="s">
        <v>108</v>
      </c>
      <c r="G21" s="388"/>
      <c r="H21" s="388"/>
      <c r="I21" s="388"/>
      <c r="J21" s="389" t="s">
        <v>74</v>
      </c>
      <c r="K21" s="390"/>
      <c r="L21" s="390"/>
      <c r="M21" s="391"/>
    </row>
    <row r="22" spans="1:13" x14ac:dyDescent="0.3">
      <c r="A22" s="264" t="s">
        <v>109</v>
      </c>
      <c r="B22" s="392"/>
      <c r="C22" s="393"/>
      <c r="D22" s="394"/>
      <c r="E22" s="193"/>
      <c r="F22" s="395" t="s">
        <v>100</v>
      </c>
      <c r="G22" s="265" t="s">
        <v>110</v>
      </c>
      <c r="H22" s="265" t="s">
        <v>111</v>
      </c>
      <c r="I22" s="266" t="s">
        <v>112</v>
      </c>
      <c r="J22" s="224"/>
      <c r="K22" s="225" t="s">
        <v>76</v>
      </c>
      <c r="L22" s="226" t="s">
        <v>77</v>
      </c>
      <c r="M22" s="227" t="s">
        <v>12</v>
      </c>
    </row>
    <row r="23" spans="1:13" x14ac:dyDescent="0.3">
      <c r="A23" s="397"/>
      <c r="B23" s="398"/>
      <c r="C23" s="398"/>
      <c r="D23" s="399"/>
      <c r="E23" s="193"/>
      <c r="F23" s="396"/>
      <c r="G23" s="256"/>
      <c r="H23" s="256"/>
      <c r="I23" s="232"/>
      <c r="J23" s="233" t="s">
        <v>81</v>
      </c>
      <c r="K23" s="400"/>
      <c r="L23" s="401"/>
      <c r="M23" s="402"/>
    </row>
    <row r="24" spans="1:13" ht="18" x14ac:dyDescent="0.3">
      <c r="A24" s="267"/>
      <c r="B24" s="268"/>
      <c r="C24" s="268"/>
      <c r="D24" s="269"/>
      <c r="E24" s="193"/>
      <c r="F24" s="257" t="s">
        <v>102</v>
      </c>
      <c r="G24" s="270"/>
      <c r="H24" s="270"/>
      <c r="I24" s="271"/>
      <c r="J24" s="240"/>
      <c r="K24" s="241">
        <v>210</v>
      </c>
      <c r="L24" s="242">
        <v>85</v>
      </c>
      <c r="M24" s="243">
        <f>SUM(K24-L24)</f>
        <v>125</v>
      </c>
    </row>
    <row r="26" spans="1:13" x14ac:dyDescent="0.3">
      <c r="A26" t="s">
        <v>113</v>
      </c>
    </row>
    <row r="27" spans="1:13" x14ac:dyDescent="0.3">
      <c r="A27" t="s">
        <v>114</v>
      </c>
    </row>
  </sheetData>
  <sheetProtection algorithmName="SHA-512" hashValue="cacFQdlyo1f2TKVdhv7/mgOOfNKzvBIg9MmQC+SpMFSsmpArgZQ1aJxS6WGAo5ce+P8Dh1ifn+4sqYMJXvVxKQ==" saltValue="m3l4Ed5DoJHmmtSVrG48dA==" spinCount="100000" sheet="1" scenarios="1" formatCells="0" selectLockedCells="1"/>
  <mergeCells count="40">
    <mergeCell ref="B1:D1"/>
    <mergeCell ref="B2:D2"/>
    <mergeCell ref="B4:D4"/>
    <mergeCell ref="F4:I4"/>
    <mergeCell ref="J4:M4"/>
    <mergeCell ref="L12:M12"/>
    <mergeCell ref="B13:D13"/>
    <mergeCell ref="L13:M13"/>
    <mergeCell ref="C6:D6"/>
    <mergeCell ref="G7:L7"/>
    <mergeCell ref="F8:I9"/>
    <mergeCell ref="J8:M8"/>
    <mergeCell ref="C9:D9"/>
    <mergeCell ref="B10:D10"/>
    <mergeCell ref="K10:M10"/>
    <mergeCell ref="J12:K12"/>
    <mergeCell ref="B5:D5"/>
    <mergeCell ref="B16:D16"/>
    <mergeCell ref="F16:I16"/>
    <mergeCell ref="C11:D11"/>
    <mergeCell ref="B12:D12"/>
    <mergeCell ref="B14:D14"/>
    <mergeCell ref="F14:I14"/>
    <mergeCell ref="B15:D15"/>
    <mergeCell ref="F15:I15"/>
    <mergeCell ref="J15:M15"/>
    <mergeCell ref="A17:D17"/>
    <mergeCell ref="K17:M17"/>
    <mergeCell ref="A18:D18"/>
    <mergeCell ref="A19:D19"/>
    <mergeCell ref="J19:K19"/>
    <mergeCell ref="L19:M19"/>
    <mergeCell ref="A20:D20"/>
    <mergeCell ref="L20:M20"/>
    <mergeCell ref="F21:I21"/>
    <mergeCell ref="J21:M21"/>
    <mergeCell ref="B22:D22"/>
    <mergeCell ref="F22:F23"/>
    <mergeCell ref="A23:D23"/>
    <mergeCell ref="K23:M23"/>
  </mergeCells>
  <conditionalFormatting sqref="G6:I6">
    <cfRule type="top10" dxfId="130" priority="17" percent="1" rank="1"/>
  </conditionalFormatting>
  <conditionalFormatting sqref="G18:G20">
    <cfRule type="top10" dxfId="129" priority="16" rank="1"/>
  </conditionalFormatting>
  <conditionalFormatting sqref="H18:H20">
    <cfRule type="top10" dxfId="128" priority="15" rank="1"/>
  </conditionalFormatting>
  <conditionalFormatting sqref="I18:I20">
    <cfRule type="top10" dxfId="127" priority="14" rank="1"/>
  </conditionalFormatting>
  <conditionalFormatting sqref="G24">
    <cfRule type="top10" dxfId="126" priority="13" rank="1"/>
  </conditionalFormatting>
  <conditionalFormatting sqref="H24">
    <cfRule type="top10" dxfId="125" priority="12" rank="1"/>
  </conditionalFormatting>
  <conditionalFormatting sqref="I24">
    <cfRule type="top10" dxfId="124" priority="11" rank="1"/>
  </conditionalFormatting>
  <conditionalFormatting sqref="B11">
    <cfRule type="containsErrors" dxfId="123" priority="4">
      <formula>ISERROR(B11)</formula>
    </cfRule>
    <cfRule type="containsErrors" dxfId="122" priority="10">
      <formula>ISERROR(A1048565)</formula>
    </cfRule>
  </conditionalFormatting>
  <conditionalFormatting sqref="G1:M2">
    <cfRule type="cellIs" dxfId="121" priority="9" operator="equal">
      <formula>0</formula>
    </cfRule>
  </conditionalFormatting>
  <conditionalFormatting sqref="G18:G20">
    <cfRule type="top10" dxfId="120" priority="8" rank="1"/>
  </conditionalFormatting>
  <conditionalFormatting sqref="H18:H20">
    <cfRule type="top10" dxfId="119" priority="7" rank="1"/>
  </conditionalFormatting>
  <conditionalFormatting sqref="I18:I20">
    <cfRule type="top10" dxfId="118" priority="6" rank="1"/>
  </conditionalFormatting>
  <conditionalFormatting sqref="B11">
    <cfRule type="containsErrors" dxfId="117" priority="5">
      <formula>ISERROR(A1048565)</formula>
    </cfRule>
  </conditionalFormatting>
  <conditionalFormatting sqref="G18:G20">
    <cfRule type="top10" dxfId="116" priority="3" rank="1"/>
  </conditionalFormatting>
  <conditionalFormatting sqref="H18:H20">
    <cfRule type="top10" dxfId="115" priority="2" rank="1"/>
  </conditionalFormatting>
  <conditionalFormatting sqref="I18:I20">
    <cfRule type="top10" dxfId="114" priority="1" rank="1"/>
  </conditionalFormatting>
  <dataValidations count="4">
    <dataValidation type="list" allowBlank="1" sqref="D8" xr:uid="{00000000-0002-0000-0100-000000000000}">
      <formula1>$B$66:$B$70</formula1>
    </dataValidation>
    <dataValidation type="list" allowBlank="1" showInputMessage="1" showErrorMessage="1" sqref="B8" xr:uid="{00000000-0002-0000-0100-000001000000}">
      <formula1>$A$66:$A$71</formula1>
    </dataValidation>
    <dataValidation type="list" allowBlank="1" sqref="A2" xr:uid="{00000000-0002-0000-0100-000002000000}">
      <formula1>$A$74:$A$83</formula1>
    </dataValidation>
    <dataValidation type="list" allowBlank="1" showInputMessage="1" showErrorMessage="1" sqref="B21" xr:uid="{00000000-0002-0000-0100-000003000000}">
      <formula1>$A$26:$A$27</formula1>
    </dataValidation>
  </dataValidations>
  <hyperlinks>
    <hyperlink ref="B16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9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JOUEURS'!B38</f>
        <v>-</v>
      </c>
      <c r="C204" s="336"/>
    </row>
    <row r="205" spans="1:17" x14ac:dyDescent="0.25">
      <c r="A205" s="334" t="s">
        <v>24</v>
      </c>
      <c r="B205" s="335" t="str">
        <f>'LISTE DES JOUEURS'!C38</f>
        <v>-</v>
      </c>
      <c r="C205" s="336"/>
    </row>
    <row r="206" spans="1:17" x14ac:dyDescent="0.25">
      <c r="A206" s="337" t="s">
        <v>117</v>
      </c>
      <c r="B206" s="335">
        <f>'LISTE DES JOUEURS'!G38</f>
        <v>0</v>
      </c>
      <c r="C206" s="336"/>
    </row>
    <row r="225" spans="1:1" hidden="1" x14ac:dyDescent="0.25">
      <c r="A225" s="22" t="s">
        <v>52</v>
      </c>
    </row>
  </sheetData>
  <sheetProtection algorithmName="SHA-512" hashValue="jMcwzLuL9rm1myBmylfSRzyRwmuV75Xx5do/+JMgc6AwQI73VbxUMbR4zdkxQPCJ3P6KoQClICEV/3CO6P1JoQ==" saltValue="1gGetay2yqqlIhu0DKp8Ow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113" priority="10" stopIfTrue="1" operator="equal">
      <formula>0</formula>
    </cfRule>
  </conditionalFormatting>
  <conditionalFormatting sqref="O21:O28">
    <cfRule type="cellIs" dxfId="112" priority="9" stopIfTrue="1" operator="equal">
      <formula>0</formula>
    </cfRule>
  </conditionalFormatting>
  <conditionalFormatting sqref="E9:F17">
    <cfRule type="cellIs" dxfId="111" priority="16" operator="equal">
      <formula>"x"</formula>
    </cfRule>
  </conditionalFormatting>
  <conditionalFormatting sqref="C28:F28 E29:F30 E22:F27">
    <cfRule type="cellIs" dxfId="110" priority="15" operator="equal">
      <formula>"x"</formula>
    </cfRule>
  </conditionalFormatting>
  <conditionalFormatting sqref="N8:N32">
    <cfRule type="cellIs" dxfId="109" priority="8" operator="equal">
      <formula>"x"</formula>
    </cfRule>
  </conditionalFormatting>
  <conditionalFormatting sqref="H30">
    <cfRule type="cellIs" dxfId="108" priority="7" stopIfTrue="1" operator="equal">
      <formula>0</formula>
    </cfRule>
  </conditionalFormatting>
  <conditionalFormatting sqref="C14:D14">
    <cfRule type="cellIs" dxfId="107" priority="6" operator="equal">
      <formula>"x"</formula>
    </cfRule>
  </conditionalFormatting>
  <conditionalFormatting sqref="B10">
    <cfRule type="containsErrors" dxfId="106" priority="3">
      <formula>ISERROR(B10)</formula>
    </cfRule>
    <cfRule type="containsErrors" dxfId="105" priority="5">
      <formula>ISERROR(A1048568)</formula>
    </cfRule>
  </conditionalFormatting>
  <conditionalFormatting sqref="B10">
    <cfRule type="containsErrors" dxfId="104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103" priority="1" operator="equal">
      <formula>"x"</formula>
    </cfRule>
  </conditionalFormatting>
  <dataValidations count="4">
    <dataValidation type="list" allowBlank="1" showInputMessage="1" showErrorMessage="1" sqref="E9:F17 E22:F30 C28:D28" xr:uid="{00000000-0002-0000-0200-000000000000}">
      <formula1>$A$225</formula1>
    </dataValidation>
    <dataValidation allowBlank="1" showInputMessage="1" showErrorMessage="1" sqref="G31 H8:M31 O8:O31" xr:uid="{00000000-0002-0000-0200-000001000000}"/>
    <dataValidation type="list" allowBlank="1" sqref="A14" xr:uid="{00000000-0002-0000-0200-000002000000}">
      <formula1>#REF!</formula1>
    </dataValidation>
    <dataValidation type="list" allowBlank="1" showInputMessage="1" showErrorMessage="1" sqref="D14:D15" xr:uid="{00000000-0002-0000-0200-000003000000}">
      <formula1>$A$229</formula1>
    </dataValidation>
  </dataValidations>
  <hyperlinks>
    <hyperlink ref="A2:B2" location="'LISTE DES ÉLÈVES'!A1" display="LISTE DES ÉLÈVES" xr:uid="{00000000-0004-0000-0200-000000000000}"/>
    <hyperlink ref="A4" location="STAT!A1" display="STATISTIQUES" xr:uid="{00000000-0004-0000-0200-000001000000}"/>
    <hyperlink ref="B32" r:id="rId1" xr:uid="{00000000-0004-0000-02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0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JOUEURS'!B39</f>
        <v>-</v>
      </c>
      <c r="C204" s="336"/>
    </row>
    <row r="205" spans="1:17" x14ac:dyDescent="0.25">
      <c r="A205" s="334" t="s">
        <v>24</v>
      </c>
      <c r="B205" s="335" t="str">
        <f>'LISTE DES JOUEURS'!C39</f>
        <v>-</v>
      </c>
      <c r="C205" s="336"/>
    </row>
    <row r="206" spans="1:17" x14ac:dyDescent="0.25">
      <c r="A206" s="337" t="s">
        <v>117</v>
      </c>
      <c r="B206" s="335">
        <f>'LISTE DES JOUEURS'!G39</f>
        <v>0</v>
      </c>
      <c r="C206" s="336"/>
    </row>
    <row r="225" spans="1:1" hidden="1" x14ac:dyDescent="0.25">
      <c r="A225" s="22" t="s">
        <v>52</v>
      </c>
    </row>
  </sheetData>
  <sheetProtection algorithmName="SHA-512" hashValue="/KCNCjjOY3gI+f5P8EAyw+tzVXoLzPEm8mtzm7GSDn0lV29+oDCgl9PO4UrSnZWte3fGq1lCdBXe7Ulf2k62Tw==" saltValue="A+6/MqyTFliAYvEnn2fzzg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102" priority="10" stopIfTrue="1" operator="equal">
      <formula>0</formula>
    </cfRule>
  </conditionalFormatting>
  <conditionalFormatting sqref="O21:O28">
    <cfRule type="cellIs" dxfId="101" priority="9" stopIfTrue="1" operator="equal">
      <formula>0</formula>
    </cfRule>
  </conditionalFormatting>
  <conditionalFormatting sqref="E9:F17">
    <cfRule type="cellIs" dxfId="100" priority="16" operator="equal">
      <formula>"x"</formula>
    </cfRule>
  </conditionalFormatting>
  <conditionalFormatting sqref="C28:F28 E29:F30 E22:F27">
    <cfRule type="cellIs" dxfId="99" priority="15" operator="equal">
      <formula>"x"</formula>
    </cfRule>
  </conditionalFormatting>
  <conditionalFormatting sqref="N8:N32">
    <cfRule type="cellIs" dxfId="98" priority="8" operator="equal">
      <formula>"x"</formula>
    </cfRule>
  </conditionalFormatting>
  <conditionalFormatting sqref="H30">
    <cfRule type="cellIs" dxfId="97" priority="7" stopIfTrue="1" operator="equal">
      <formula>0</formula>
    </cfRule>
  </conditionalFormatting>
  <conditionalFormatting sqref="C14:D14">
    <cfRule type="cellIs" dxfId="96" priority="6" operator="equal">
      <formula>"x"</formula>
    </cfRule>
  </conditionalFormatting>
  <conditionalFormatting sqref="B10">
    <cfRule type="containsErrors" dxfId="95" priority="3">
      <formula>ISERROR(B10)</formula>
    </cfRule>
    <cfRule type="containsErrors" dxfId="94" priority="5">
      <formula>ISERROR(A1048568)</formula>
    </cfRule>
  </conditionalFormatting>
  <conditionalFormatting sqref="B10">
    <cfRule type="containsErrors" dxfId="93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92" priority="1" operator="equal">
      <formula>"x"</formula>
    </cfRule>
  </conditionalFormatting>
  <dataValidations count="4">
    <dataValidation type="list" allowBlank="1" showInputMessage="1" showErrorMessage="1" sqref="E9:F17 E22:F30 C28:D28" xr:uid="{00000000-0002-0000-0300-000000000000}">
      <formula1>$A$225</formula1>
    </dataValidation>
    <dataValidation allowBlank="1" showInputMessage="1" showErrorMessage="1" sqref="G31 H8:M31 O8:O31" xr:uid="{00000000-0002-0000-0300-000001000000}"/>
    <dataValidation type="list" allowBlank="1" sqref="A14" xr:uid="{00000000-0002-0000-0300-000002000000}">
      <formula1>#REF!</formula1>
    </dataValidation>
    <dataValidation type="list" allowBlank="1" showInputMessage="1" showErrorMessage="1" sqref="D14:D15" xr:uid="{00000000-0002-0000-0300-000003000000}">
      <formula1>$A$229</formula1>
    </dataValidation>
  </dataValidations>
  <hyperlinks>
    <hyperlink ref="A2:B2" location="'LISTE DES ÉLÈVES'!A1" display="LISTE DES ÉLÈVES" xr:uid="{00000000-0004-0000-0300-000000000000}"/>
    <hyperlink ref="A4" location="STAT!A1" display="STATISTIQUES" xr:uid="{00000000-0004-0000-0300-000001000000}"/>
    <hyperlink ref="B32" r:id="rId1" xr:uid="{00000000-0004-0000-03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1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JOUEURS'!B40</f>
        <v>-</v>
      </c>
      <c r="C204" s="336"/>
    </row>
    <row r="205" spans="1:17" x14ac:dyDescent="0.25">
      <c r="A205" s="334" t="s">
        <v>24</v>
      </c>
      <c r="B205" s="335" t="str">
        <f>'LISTE DES JOUEURS'!C40</f>
        <v>-</v>
      </c>
      <c r="C205" s="336"/>
    </row>
    <row r="206" spans="1:17" x14ac:dyDescent="0.25">
      <c r="A206" s="337" t="s">
        <v>117</v>
      </c>
      <c r="B206" s="335">
        <f>'LISTE DES JOUEURS'!G40</f>
        <v>0</v>
      </c>
      <c r="C206" s="336"/>
    </row>
    <row r="225" spans="1:1" hidden="1" x14ac:dyDescent="0.25">
      <c r="A225" s="22" t="s">
        <v>52</v>
      </c>
    </row>
  </sheetData>
  <sheetProtection algorithmName="SHA-512" hashValue="yGRLQN/OgVl+gv0h2rZSGaUhI9ALwYSYOUSiBpTwAb2iC6zkVpWzx8DHrfSITfYE2NKqwn3ox8S5YJJg1ixqvw==" saltValue="o/prjCmePIn1/MBUucxEOQ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91" priority="10" stopIfTrue="1" operator="equal">
      <formula>0</formula>
    </cfRule>
  </conditionalFormatting>
  <conditionalFormatting sqref="O21:O28">
    <cfRule type="cellIs" dxfId="90" priority="9" stopIfTrue="1" operator="equal">
      <formula>0</formula>
    </cfRule>
  </conditionalFormatting>
  <conditionalFormatting sqref="E9:F17">
    <cfRule type="cellIs" dxfId="89" priority="16" operator="equal">
      <formula>"x"</formula>
    </cfRule>
  </conditionalFormatting>
  <conditionalFormatting sqref="C28:F28 E29:F30 E22:F27">
    <cfRule type="cellIs" dxfId="88" priority="15" operator="equal">
      <formula>"x"</formula>
    </cfRule>
  </conditionalFormatting>
  <conditionalFormatting sqref="N8:N32">
    <cfRule type="cellIs" dxfId="87" priority="8" operator="equal">
      <formula>"x"</formula>
    </cfRule>
  </conditionalFormatting>
  <conditionalFormatting sqref="H30">
    <cfRule type="cellIs" dxfId="86" priority="7" stopIfTrue="1" operator="equal">
      <formula>0</formula>
    </cfRule>
  </conditionalFormatting>
  <conditionalFormatting sqref="C14:D14">
    <cfRule type="cellIs" dxfId="85" priority="6" operator="equal">
      <formula>"x"</formula>
    </cfRule>
  </conditionalFormatting>
  <conditionalFormatting sqref="B10">
    <cfRule type="containsErrors" dxfId="84" priority="3">
      <formula>ISERROR(B10)</formula>
    </cfRule>
    <cfRule type="containsErrors" dxfId="83" priority="5">
      <formula>ISERROR(A1048568)</formula>
    </cfRule>
  </conditionalFormatting>
  <conditionalFormatting sqref="B10">
    <cfRule type="containsErrors" dxfId="82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81" priority="1" operator="equal">
      <formula>"x"</formula>
    </cfRule>
  </conditionalFormatting>
  <dataValidations count="4">
    <dataValidation type="list" allowBlank="1" showInputMessage="1" showErrorMessage="1" sqref="E9:F17 E22:F30 C28:D28" xr:uid="{00000000-0002-0000-0400-000000000000}">
      <formula1>$A$225</formula1>
    </dataValidation>
    <dataValidation allowBlank="1" showInputMessage="1" showErrorMessage="1" sqref="G31 H8:M31 O8:O31" xr:uid="{00000000-0002-0000-0400-000001000000}"/>
    <dataValidation type="list" allowBlank="1" sqref="A14" xr:uid="{00000000-0002-0000-0400-000002000000}">
      <formula1>#REF!</formula1>
    </dataValidation>
    <dataValidation type="list" allowBlank="1" showInputMessage="1" showErrorMessage="1" sqref="D14:D15" xr:uid="{00000000-0002-0000-0400-000003000000}">
      <formula1>$A$229</formula1>
    </dataValidation>
  </dataValidations>
  <hyperlinks>
    <hyperlink ref="A2:B2" location="'LISTE DES ÉLÈVES'!A1" display="LISTE DES ÉLÈVES" xr:uid="{00000000-0004-0000-0400-000000000000}"/>
    <hyperlink ref="A4" location="STAT!A1" display="STATISTIQUES" xr:uid="{00000000-0004-0000-0400-000001000000}"/>
    <hyperlink ref="B32" r:id="rId1" xr:uid="{00000000-0004-0000-04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2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JOUEURS'!B41</f>
        <v>-</v>
      </c>
      <c r="C204" s="336"/>
    </row>
    <row r="205" spans="1:17" x14ac:dyDescent="0.25">
      <c r="A205" s="334" t="s">
        <v>24</v>
      </c>
      <c r="B205" s="335" t="str">
        <f>'LISTE DES JOUEURS'!C41</f>
        <v>-</v>
      </c>
      <c r="C205" s="336"/>
    </row>
    <row r="206" spans="1:17" x14ac:dyDescent="0.25">
      <c r="A206" s="337" t="s">
        <v>117</v>
      </c>
      <c r="B206" s="335">
        <f>'LISTE DES JOUEURS'!G41</f>
        <v>0</v>
      </c>
      <c r="C206" s="336"/>
    </row>
    <row r="225" spans="1:1" hidden="1" x14ac:dyDescent="0.25">
      <c r="A225" s="22" t="s">
        <v>52</v>
      </c>
    </row>
  </sheetData>
  <sheetProtection algorithmName="SHA-512" hashValue="eWvYLvp5+mfOjsxo68swwJqCmUmgbOJCEx/WvLLjhl6mEYoBsmLgAuMO54LmkG+H+t8m4vkOTGb4OnizHEAB2A==" saltValue="W0vGsi2/gT3rObn11KL4EQ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80" priority="10" stopIfTrue="1" operator="equal">
      <formula>0</formula>
    </cfRule>
  </conditionalFormatting>
  <conditionalFormatting sqref="O21:O28">
    <cfRule type="cellIs" dxfId="79" priority="9" stopIfTrue="1" operator="equal">
      <formula>0</formula>
    </cfRule>
  </conditionalFormatting>
  <conditionalFormatting sqref="E9:F17">
    <cfRule type="cellIs" dxfId="78" priority="16" operator="equal">
      <formula>"x"</formula>
    </cfRule>
  </conditionalFormatting>
  <conditionalFormatting sqref="C28:F28 E29:F30 E22:F27">
    <cfRule type="cellIs" dxfId="77" priority="15" operator="equal">
      <formula>"x"</formula>
    </cfRule>
  </conditionalFormatting>
  <conditionalFormatting sqref="N8:N32">
    <cfRule type="cellIs" dxfId="76" priority="8" operator="equal">
      <formula>"x"</formula>
    </cfRule>
  </conditionalFormatting>
  <conditionalFormatting sqref="H30">
    <cfRule type="cellIs" dxfId="75" priority="7" stopIfTrue="1" operator="equal">
      <formula>0</formula>
    </cfRule>
  </conditionalFormatting>
  <conditionalFormatting sqref="C14:D14">
    <cfRule type="cellIs" dxfId="74" priority="6" operator="equal">
      <formula>"x"</formula>
    </cfRule>
  </conditionalFormatting>
  <conditionalFormatting sqref="B10">
    <cfRule type="containsErrors" dxfId="73" priority="3">
      <formula>ISERROR(B10)</formula>
    </cfRule>
    <cfRule type="containsErrors" dxfId="72" priority="5">
      <formula>ISERROR(A1048568)</formula>
    </cfRule>
  </conditionalFormatting>
  <conditionalFormatting sqref="B10">
    <cfRule type="containsErrors" dxfId="71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70" priority="1" operator="equal">
      <formula>"x"</formula>
    </cfRule>
  </conditionalFormatting>
  <dataValidations count="4">
    <dataValidation type="list" allowBlank="1" sqref="A14" xr:uid="{00000000-0002-0000-0500-000000000000}">
      <formula1>#REF!</formula1>
    </dataValidation>
    <dataValidation type="list" allowBlank="1" showInputMessage="1" showErrorMessage="1" sqref="E9:F17 E22:F30 C28:D28" xr:uid="{00000000-0002-0000-0500-000001000000}">
      <formula1>$A$225</formula1>
    </dataValidation>
    <dataValidation allowBlank="1" showInputMessage="1" showErrorMessage="1" sqref="G31 H8:M31 O8:O31" xr:uid="{00000000-0002-0000-0500-000002000000}"/>
    <dataValidation type="list" allowBlank="1" showInputMessage="1" showErrorMessage="1" sqref="D14:D15" xr:uid="{00000000-0002-0000-0500-000003000000}">
      <formula1>$A$229</formula1>
    </dataValidation>
  </dataValidations>
  <hyperlinks>
    <hyperlink ref="A2:B2" location="'LISTE DES ÉLÈVES'!A1" display="LISTE DES ÉLÈVES" xr:uid="{00000000-0004-0000-0500-000000000000}"/>
    <hyperlink ref="A4" location="STAT!A1" display="STATISTIQUES" xr:uid="{00000000-0004-0000-0500-000001000000}"/>
    <hyperlink ref="B32" r:id="rId1" xr:uid="{00000000-0004-0000-05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43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JOUEURS'!B42</f>
        <v>-</v>
      </c>
      <c r="C204" s="336"/>
    </row>
    <row r="205" spans="1:17" x14ac:dyDescent="0.25">
      <c r="A205" s="334" t="s">
        <v>24</v>
      </c>
      <c r="B205" s="335" t="str">
        <f>'LISTE DES JOUEURS'!C42</f>
        <v>-</v>
      </c>
      <c r="C205" s="336"/>
    </row>
    <row r="206" spans="1:17" x14ac:dyDescent="0.25">
      <c r="A206" s="337" t="s">
        <v>117</v>
      </c>
      <c r="B206" s="335">
        <f>'LISTE DES JOUEURS'!G42</f>
        <v>0</v>
      </c>
      <c r="C206" s="336"/>
    </row>
    <row r="225" spans="1:1" hidden="1" x14ac:dyDescent="0.25">
      <c r="A225" s="22" t="s">
        <v>52</v>
      </c>
    </row>
  </sheetData>
  <sheetProtection algorithmName="SHA-512" hashValue="pllvqdNXYNH9UCMpWQ2Jed10V5bDPB1yPFpfYGyTX3Q7V++91HdfME0/p/tp6vDmbCwl4R4EGdmBiHZZP93JUQ==" saltValue="2UqED+bCtAVeL6jyHn+IVA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69" priority="10" stopIfTrue="1" operator="equal">
      <formula>0</formula>
    </cfRule>
  </conditionalFormatting>
  <conditionalFormatting sqref="O21:O28">
    <cfRule type="cellIs" dxfId="68" priority="9" stopIfTrue="1" operator="equal">
      <formula>0</formula>
    </cfRule>
  </conditionalFormatting>
  <conditionalFormatting sqref="E9:F17">
    <cfRule type="cellIs" dxfId="67" priority="16" operator="equal">
      <formula>"x"</formula>
    </cfRule>
  </conditionalFormatting>
  <conditionalFormatting sqref="C28:F28 E29:F30 E22:F27">
    <cfRule type="cellIs" dxfId="66" priority="15" operator="equal">
      <formula>"x"</formula>
    </cfRule>
  </conditionalFormatting>
  <conditionalFormatting sqref="N8:N32">
    <cfRule type="cellIs" dxfId="65" priority="8" operator="equal">
      <formula>"x"</formula>
    </cfRule>
  </conditionalFormatting>
  <conditionalFormatting sqref="H30">
    <cfRule type="cellIs" dxfId="64" priority="7" stopIfTrue="1" operator="equal">
      <formula>0</formula>
    </cfRule>
  </conditionalFormatting>
  <conditionalFormatting sqref="C14:D14">
    <cfRule type="cellIs" dxfId="63" priority="6" operator="equal">
      <formula>"x"</formula>
    </cfRule>
  </conditionalFormatting>
  <conditionalFormatting sqref="B10">
    <cfRule type="containsErrors" dxfId="62" priority="3">
      <formula>ISERROR(B10)</formula>
    </cfRule>
    <cfRule type="containsErrors" dxfId="61" priority="5">
      <formula>ISERROR(A1048568)</formula>
    </cfRule>
  </conditionalFormatting>
  <conditionalFormatting sqref="B10">
    <cfRule type="containsErrors" dxfId="60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59" priority="1" operator="equal">
      <formula>"x"</formula>
    </cfRule>
  </conditionalFormatting>
  <dataValidations count="4">
    <dataValidation type="list" allowBlank="1" sqref="A14" xr:uid="{00000000-0002-0000-0600-000000000000}">
      <formula1>#REF!</formula1>
    </dataValidation>
    <dataValidation type="list" allowBlank="1" showInputMessage="1" showErrorMessage="1" sqref="E9:F17 E22:F30 C28:D28" xr:uid="{00000000-0002-0000-0600-000001000000}">
      <formula1>$A$225</formula1>
    </dataValidation>
    <dataValidation allowBlank="1" showInputMessage="1" showErrorMessage="1" sqref="G31 H8:M31 O8:O31" xr:uid="{00000000-0002-0000-0600-000002000000}"/>
    <dataValidation type="list" allowBlank="1" showInputMessage="1" showErrorMessage="1" sqref="D14:D15" xr:uid="{00000000-0002-0000-0600-000003000000}">
      <formula1>$A$229</formula1>
    </dataValidation>
  </dataValidations>
  <hyperlinks>
    <hyperlink ref="A2:B2" location="'LISTE DES ÉLÈVES'!A1" display="LISTE DES ÉLÈVES" xr:uid="{00000000-0004-0000-0600-000000000000}"/>
    <hyperlink ref="A4" location="STAT!A1" display="STATISTIQUES" xr:uid="{00000000-0004-0000-0600-000001000000}"/>
    <hyperlink ref="B32" r:id="rId1" xr:uid="{00000000-0004-0000-06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44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JOUEURS'!B43</f>
        <v>-</v>
      </c>
      <c r="C204" s="336"/>
    </row>
    <row r="205" spans="1:17" x14ac:dyDescent="0.25">
      <c r="A205" s="334" t="s">
        <v>24</v>
      </c>
      <c r="B205" s="335" t="str">
        <f>'LISTE DES JOUEURS'!C43</f>
        <v>-</v>
      </c>
      <c r="C205" s="336"/>
    </row>
    <row r="206" spans="1:17" x14ac:dyDescent="0.25">
      <c r="A206" s="337" t="s">
        <v>117</v>
      </c>
      <c r="B206" s="335">
        <f>'LISTE DES JOUEURS'!G43</f>
        <v>0</v>
      </c>
      <c r="C206" s="336"/>
    </row>
    <row r="225" spans="1:1" hidden="1" x14ac:dyDescent="0.25">
      <c r="A225" s="22" t="s">
        <v>52</v>
      </c>
    </row>
  </sheetData>
  <sheetProtection algorithmName="SHA-512" hashValue="IPw2AZk2+HQeZpu0RSaVKeH+b1z1ufpVogAjS1grAc14jf2hA4zOlptKLfNMTxXMbhfGhbSPPQQoUoImOzAdNg==" saltValue="uUeTLbHghSwevQZWfH8zJQ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58" priority="10" stopIfTrue="1" operator="equal">
      <formula>0</formula>
    </cfRule>
  </conditionalFormatting>
  <conditionalFormatting sqref="O21:O28">
    <cfRule type="cellIs" dxfId="57" priority="9" stopIfTrue="1" operator="equal">
      <formula>0</formula>
    </cfRule>
  </conditionalFormatting>
  <conditionalFormatting sqref="E9:F17">
    <cfRule type="cellIs" dxfId="56" priority="16" operator="equal">
      <formula>"x"</formula>
    </cfRule>
  </conditionalFormatting>
  <conditionalFormatting sqref="C28:F28 E29:F30 E22:F27">
    <cfRule type="cellIs" dxfId="55" priority="15" operator="equal">
      <formula>"x"</formula>
    </cfRule>
  </conditionalFormatting>
  <conditionalFormatting sqref="N8:N32">
    <cfRule type="cellIs" dxfId="54" priority="8" operator="equal">
      <formula>"x"</formula>
    </cfRule>
  </conditionalFormatting>
  <conditionalFormatting sqref="H30">
    <cfRule type="cellIs" dxfId="53" priority="7" stopIfTrue="1" operator="equal">
      <formula>0</formula>
    </cfRule>
  </conditionalFormatting>
  <conditionalFormatting sqref="C14:D14">
    <cfRule type="cellIs" dxfId="52" priority="6" operator="equal">
      <formula>"x"</formula>
    </cfRule>
  </conditionalFormatting>
  <conditionalFormatting sqref="B10">
    <cfRule type="containsErrors" dxfId="51" priority="3">
      <formula>ISERROR(B10)</formula>
    </cfRule>
    <cfRule type="containsErrors" dxfId="50" priority="5">
      <formula>ISERROR(A1048568)</formula>
    </cfRule>
  </conditionalFormatting>
  <conditionalFormatting sqref="B10">
    <cfRule type="containsErrors" dxfId="49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48" priority="1" operator="equal">
      <formula>"x"</formula>
    </cfRule>
  </conditionalFormatting>
  <dataValidations count="4">
    <dataValidation type="list" allowBlank="1" sqref="A14" xr:uid="{00000000-0002-0000-0700-000000000000}">
      <formula1>#REF!</formula1>
    </dataValidation>
    <dataValidation type="list" allowBlank="1" showInputMessage="1" showErrorMessage="1" sqref="E9:F17 E22:F30 C28:D28" xr:uid="{00000000-0002-0000-0700-000001000000}">
      <formula1>$A$225</formula1>
    </dataValidation>
    <dataValidation allowBlank="1" showInputMessage="1" showErrorMessage="1" sqref="G31 H8:M31 O8:O31" xr:uid="{00000000-0002-0000-0700-000002000000}"/>
    <dataValidation type="list" allowBlank="1" showInputMessage="1" showErrorMessage="1" sqref="D14:D15" xr:uid="{00000000-0002-0000-0700-000003000000}">
      <formula1>$A$229</formula1>
    </dataValidation>
  </dataValidations>
  <hyperlinks>
    <hyperlink ref="A2:B2" location="'LISTE DES ÉLÈVES'!A1" display="LISTE DES ÉLÈVES" xr:uid="{00000000-0004-0000-0700-000000000000}"/>
    <hyperlink ref="A4" location="STAT!A1" display="STATISTIQUES" xr:uid="{00000000-0004-0000-0700-000001000000}"/>
    <hyperlink ref="B32" r:id="rId1" xr:uid="{00000000-0004-0000-07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5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JOUEURS'!B44</f>
        <v>-</v>
      </c>
      <c r="C204" s="336"/>
    </row>
    <row r="205" spans="1:17" x14ac:dyDescent="0.25">
      <c r="A205" s="334" t="s">
        <v>24</v>
      </c>
      <c r="B205" s="335" t="str">
        <f>'LISTE DES JOUEURS'!C44</f>
        <v>-</v>
      </c>
      <c r="C205" s="336"/>
    </row>
    <row r="206" spans="1:17" x14ac:dyDescent="0.25">
      <c r="A206" s="337" t="s">
        <v>117</v>
      </c>
      <c r="B206" s="335">
        <f>'LISTE DES JOUEURS'!G44</f>
        <v>0</v>
      </c>
      <c r="C206" s="336"/>
    </row>
    <row r="225" spans="1:1" hidden="1" x14ac:dyDescent="0.25">
      <c r="A225" s="22" t="s">
        <v>52</v>
      </c>
    </row>
  </sheetData>
  <sheetProtection algorithmName="SHA-512" hashValue="01M/UYAVUglYcbW5FqGZyzeT8ajBNdgQidq+UdCKwtr/nBPwvm5Ti/Np9zwrc8C/90hgpnblPrnn9Brs1TJ9Kg==" saltValue="qLnUN+lMX45I7VhSqKvsIg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47" priority="10" stopIfTrue="1" operator="equal">
      <formula>0</formula>
    </cfRule>
  </conditionalFormatting>
  <conditionalFormatting sqref="O21:O28">
    <cfRule type="cellIs" dxfId="46" priority="9" stopIfTrue="1" operator="equal">
      <formula>0</formula>
    </cfRule>
  </conditionalFormatting>
  <conditionalFormatting sqref="E9:F17">
    <cfRule type="cellIs" dxfId="45" priority="16" operator="equal">
      <formula>"x"</formula>
    </cfRule>
  </conditionalFormatting>
  <conditionalFormatting sqref="C28:F28 E29:F30 E22:F27">
    <cfRule type="cellIs" dxfId="44" priority="15" operator="equal">
      <formula>"x"</formula>
    </cfRule>
  </conditionalFormatting>
  <conditionalFormatting sqref="N8:N32">
    <cfRule type="cellIs" dxfId="43" priority="8" operator="equal">
      <formula>"x"</formula>
    </cfRule>
  </conditionalFormatting>
  <conditionalFormatting sqref="H30">
    <cfRule type="cellIs" dxfId="42" priority="7" stopIfTrue="1" operator="equal">
      <formula>0</formula>
    </cfRule>
  </conditionalFormatting>
  <conditionalFormatting sqref="C14:D14">
    <cfRule type="cellIs" dxfId="41" priority="6" operator="equal">
      <formula>"x"</formula>
    </cfRule>
  </conditionalFormatting>
  <conditionalFormatting sqref="B10">
    <cfRule type="containsErrors" dxfId="40" priority="3">
      <formula>ISERROR(B10)</formula>
    </cfRule>
    <cfRule type="containsErrors" dxfId="39" priority="5">
      <formula>ISERROR(A1048568)</formula>
    </cfRule>
  </conditionalFormatting>
  <conditionalFormatting sqref="B10">
    <cfRule type="containsErrors" dxfId="38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37" priority="1" operator="equal">
      <formula>"x"</formula>
    </cfRule>
  </conditionalFormatting>
  <dataValidations count="4">
    <dataValidation type="list" allowBlank="1" sqref="A14" xr:uid="{00000000-0002-0000-0800-000000000000}">
      <formula1>#REF!</formula1>
    </dataValidation>
    <dataValidation type="list" allowBlank="1" showInputMessage="1" showErrorMessage="1" sqref="E9:F17 E22:F30 C28:D28" xr:uid="{00000000-0002-0000-0800-000001000000}">
      <formula1>$A$225</formula1>
    </dataValidation>
    <dataValidation allowBlank="1" showInputMessage="1" showErrorMessage="1" sqref="G31 H8:M31 O8:O31" xr:uid="{00000000-0002-0000-0800-000002000000}"/>
    <dataValidation type="list" allowBlank="1" showInputMessage="1" showErrorMessage="1" sqref="D14:D15" xr:uid="{00000000-0002-0000-0800-000003000000}">
      <formula1>$A$229</formula1>
    </dataValidation>
  </dataValidations>
  <hyperlinks>
    <hyperlink ref="A2:B2" location="'LISTE DES ÉLÈVES'!A1" display="LISTE DES ÉLÈVES" xr:uid="{00000000-0004-0000-0800-000000000000}"/>
    <hyperlink ref="A4" location="STAT!A1" display="STATISTIQUES" xr:uid="{00000000-0004-0000-0800-000001000000}"/>
    <hyperlink ref="B32" r:id="rId1" xr:uid="{00000000-0004-0000-08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46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JOUEURS'!B45</f>
        <v>-</v>
      </c>
      <c r="C204" s="336"/>
    </row>
    <row r="205" spans="1:17" x14ac:dyDescent="0.25">
      <c r="A205" s="334" t="s">
        <v>24</v>
      </c>
      <c r="B205" s="335" t="str">
        <f>'LISTE DES JOUEURS'!C45</f>
        <v>-</v>
      </c>
      <c r="C205" s="336"/>
    </row>
    <row r="206" spans="1:17" x14ac:dyDescent="0.25">
      <c r="A206" s="337" t="s">
        <v>117</v>
      </c>
      <c r="B206" s="335">
        <f>'LISTE DES JOUEURS'!G45</f>
        <v>0</v>
      </c>
      <c r="C206" s="336"/>
    </row>
    <row r="225" spans="1:1" hidden="1" x14ac:dyDescent="0.25">
      <c r="A225" s="22" t="s">
        <v>52</v>
      </c>
    </row>
  </sheetData>
  <sheetProtection algorithmName="SHA-512" hashValue="1u87Iw5Vq79NVzRO/3OI7r0j69M8859hrFShjvX116zOPZ/WdcTpaH1brsf8RKADMwZlsfQOaCaisGtXejAd4g==" saltValue="ubhMcI+PGH9AtEzrKzXhcw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36" priority="10" stopIfTrue="1" operator="equal">
      <formula>0</formula>
    </cfRule>
  </conditionalFormatting>
  <conditionalFormatting sqref="O21:O28">
    <cfRule type="cellIs" dxfId="35" priority="9" stopIfTrue="1" operator="equal">
      <formula>0</formula>
    </cfRule>
  </conditionalFormatting>
  <conditionalFormatting sqref="E9:F17">
    <cfRule type="cellIs" dxfId="34" priority="16" operator="equal">
      <formula>"x"</formula>
    </cfRule>
  </conditionalFormatting>
  <conditionalFormatting sqref="C28:F28 E29:F30 E22:F27">
    <cfRule type="cellIs" dxfId="33" priority="15" operator="equal">
      <formula>"x"</formula>
    </cfRule>
  </conditionalFormatting>
  <conditionalFormatting sqref="N8:N32">
    <cfRule type="cellIs" dxfId="32" priority="8" operator="equal">
      <formula>"x"</formula>
    </cfRule>
  </conditionalFormatting>
  <conditionalFormatting sqref="H30">
    <cfRule type="cellIs" dxfId="31" priority="7" stopIfTrue="1" operator="equal">
      <formula>0</formula>
    </cfRule>
  </conditionalFormatting>
  <conditionalFormatting sqref="C14:D14">
    <cfRule type="cellIs" dxfId="30" priority="6" operator="equal">
      <formula>"x"</formula>
    </cfRule>
  </conditionalFormatting>
  <conditionalFormatting sqref="B10">
    <cfRule type="containsErrors" dxfId="29" priority="3">
      <formula>ISERROR(B10)</formula>
    </cfRule>
    <cfRule type="containsErrors" dxfId="28" priority="5">
      <formula>ISERROR(A1048568)</formula>
    </cfRule>
  </conditionalFormatting>
  <conditionalFormatting sqref="B10">
    <cfRule type="containsErrors" dxfId="27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26" priority="1" operator="equal">
      <formula>"x"</formula>
    </cfRule>
  </conditionalFormatting>
  <dataValidations count="4">
    <dataValidation type="list" allowBlank="1" showInputMessage="1" showErrorMessage="1" sqref="E9:F17 E22:F30 C28:D28" xr:uid="{00000000-0002-0000-0900-000000000000}">
      <formula1>$A$225</formula1>
    </dataValidation>
    <dataValidation allowBlank="1" showInputMessage="1" showErrorMessage="1" sqref="G31 H8:M31 O8:O31" xr:uid="{00000000-0002-0000-0900-000001000000}"/>
    <dataValidation type="list" allowBlank="1" sqref="A14" xr:uid="{00000000-0002-0000-0900-000002000000}">
      <formula1>#REF!</formula1>
    </dataValidation>
    <dataValidation type="list" allowBlank="1" showInputMessage="1" showErrorMessage="1" sqref="D14:D15" xr:uid="{00000000-0002-0000-0900-000003000000}">
      <formula1>$A$229</formula1>
    </dataValidation>
  </dataValidations>
  <hyperlinks>
    <hyperlink ref="A2:B2" location="'LISTE DES ÉLÈVES'!A1" display="LISTE DES ÉLÈVES" xr:uid="{00000000-0004-0000-0900-000000000000}"/>
    <hyperlink ref="A4" location="STAT!A1" display="STATISTIQUES" xr:uid="{00000000-0004-0000-0900-000001000000}"/>
    <hyperlink ref="B32" r:id="rId1" xr:uid="{00000000-0004-0000-09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47">
    <tabColor theme="3" tint="-0.249977111117893"/>
    <pageSetUpPr fitToPage="1"/>
  </sheetPr>
  <dimension ref="A1:Q225"/>
  <sheetViews>
    <sheetView showZeros="0" topLeftCell="A39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JOUEURS'!B46</f>
        <v>-</v>
      </c>
      <c r="C204" s="336"/>
    </row>
    <row r="205" spans="1:17" x14ac:dyDescent="0.25">
      <c r="A205" s="334" t="s">
        <v>24</v>
      </c>
      <c r="B205" s="335" t="str">
        <f>'LISTE DES JOUEURS'!C46</f>
        <v>-</v>
      </c>
      <c r="C205" s="336"/>
    </row>
    <row r="206" spans="1:17" x14ac:dyDescent="0.25">
      <c r="A206" s="337" t="s">
        <v>117</v>
      </c>
      <c r="B206" s="335">
        <f>'LISTE DES JOUEURS'!G46</f>
        <v>0</v>
      </c>
      <c r="C206" s="336"/>
    </row>
    <row r="225" spans="1:1" hidden="1" x14ac:dyDescent="0.25">
      <c r="A225" s="22" t="s">
        <v>52</v>
      </c>
    </row>
  </sheetData>
  <sheetProtection algorithmName="SHA-512" hashValue="EhHQknPUjEPNRBYNn0Na63kRM2+0fsUoNemfvFpl+myIoxayzCtmCbjBS83677AqR9QMzHp8InZ0h0V3maJqgg==" saltValue="j9IoGk0uwmKIRIpOpdtbWQ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25" priority="10" stopIfTrue="1" operator="equal">
      <formula>0</formula>
    </cfRule>
  </conditionalFormatting>
  <conditionalFormatting sqref="O21:O28">
    <cfRule type="cellIs" dxfId="24" priority="9" stopIfTrue="1" operator="equal">
      <formula>0</formula>
    </cfRule>
  </conditionalFormatting>
  <conditionalFormatting sqref="E9:F17">
    <cfRule type="cellIs" dxfId="23" priority="16" operator="equal">
      <formula>"x"</formula>
    </cfRule>
  </conditionalFormatting>
  <conditionalFormatting sqref="C28:F28 E29:F30 E22:F27">
    <cfRule type="cellIs" dxfId="22" priority="15" operator="equal">
      <formula>"x"</formula>
    </cfRule>
  </conditionalFormatting>
  <conditionalFormatting sqref="N8:N32">
    <cfRule type="cellIs" dxfId="21" priority="8" operator="equal">
      <formula>"x"</formula>
    </cfRule>
  </conditionalFormatting>
  <conditionalFormatting sqref="H30">
    <cfRule type="cellIs" dxfId="20" priority="7" stopIfTrue="1" operator="equal">
      <formula>0</formula>
    </cfRule>
  </conditionalFormatting>
  <conditionalFormatting sqref="C14:D14">
    <cfRule type="cellIs" dxfId="19" priority="6" operator="equal">
      <formula>"x"</formula>
    </cfRule>
  </conditionalFormatting>
  <conditionalFormatting sqref="B10">
    <cfRule type="containsErrors" dxfId="18" priority="3">
      <formula>ISERROR(B10)</formula>
    </cfRule>
    <cfRule type="containsErrors" dxfId="17" priority="5">
      <formula>ISERROR(A1048568)</formula>
    </cfRule>
  </conditionalFormatting>
  <conditionalFormatting sqref="B10">
    <cfRule type="containsErrors" dxfId="16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15" priority="1" operator="equal">
      <formula>"x"</formula>
    </cfRule>
  </conditionalFormatting>
  <dataValidations count="4">
    <dataValidation type="list" allowBlank="1" showInputMessage="1" showErrorMessage="1" sqref="E9:F17 E22:F30 C28:D28" xr:uid="{00000000-0002-0000-0A00-000000000000}">
      <formula1>$A$225</formula1>
    </dataValidation>
    <dataValidation allowBlank="1" showInputMessage="1" showErrorMessage="1" sqref="G31 H8:M31 O8:O31" xr:uid="{00000000-0002-0000-0A00-000001000000}"/>
    <dataValidation type="list" allowBlank="1" sqref="A14" xr:uid="{00000000-0002-0000-0A00-000002000000}">
      <formula1>#REF!</formula1>
    </dataValidation>
    <dataValidation type="list" allowBlank="1" showInputMessage="1" showErrorMessage="1" sqref="D14:D15" xr:uid="{00000000-0002-0000-0A00-000003000000}">
      <formula1>$A$229</formula1>
    </dataValidation>
  </dataValidations>
  <hyperlinks>
    <hyperlink ref="A2:B2" location="'LISTE DES ÉLÈVES'!A1" display="LISTE DES ÉLÈVES" xr:uid="{00000000-0004-0000-0A00-000000000000}"/>
    <hyperlink ref="A4" location="STAT!A1" display="STATISTIQUES" xr:uid="{00000000-0004-0000-0A00-000001000000}"/>
    <hyperlink ref="B32" r:id="rId1" xr:uid="{00000000-0004-0000-0A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48">
    <tabColor theme="3" tint="-0.249977111117893"/>
    <pageSetUpPr fitToPage="1"/>
  </sheetPr>
  <dimension ref="A1:Q225"/>
  <sheetViews>
    <sheetView showZeros="0" zoomScale="90" zoomScaleNormal="90" workbookViewId="0">
      <selection activeCell="G8" sqref="G8"/>
    </sheetView>
  </sheetViews>
  <sheetFormatPr baseColWidth="10" defaultColWidth="10.88671875" defaultRowHeight="13.8" x14ac:dyDescent="0.25"/>
  <cols>
    <col min="1" max="1" width="23.109375" style="22" customWidth="1"/>
    <col min="2" max="2" width="14.44140625" style="23" customWidth="1"/>
    <col min="3" max="3" width="10" style="23" customWidth="1"/>
    <col min="4" max="4" width="4.109375" style="23" customWidth="1"/>
    <col min="5" max="6" width="2.6640625" style="23" customWidth="1"/>
    <col min="7" max="8" width="14.5546875" style="77" customWidth="1"/>
    <col min="9" max="10" width="24.88671875" style="77" customWidth="1"/>
    <col min="11" max="11" width="20.88671875" style="77" customWidth="1"/>
    <col min="12" max="13" width="20.88671875" style="22" customWidth="1"/>
    <col min="14" max="15" width="19.6640625" style="22" customWidth="1"/>
    <col min="16" max="16" width="10.88671875" style="22"/>
    <col min="17" max="17" width="10.88671875" style="22" hidden="1" customWidth="1"/>
    <col min="18" max="16384" width="10.88671875" style="22"/>
  </cols>
  <sheetData>
    <row r="1" spans="1:17" ht="0.75" customHeight="1" x14ac:dyDescent="0.25"/>
    <row r="2" spans="1:17" ht="15" customHeight="1" x14ac:dyDescent="0.25">
      <c r="A2" s="513" t="s">
        <v>116</v>
      </c>
      <c r="B2" s="514"/>
      <c r="C2" s="515"/>
      <c r="D2" s="515"/>
      <c r="E2" s="24"/>
      <c r="F2" s="24"/>
      <c r="G2" s="528" t="s">
        <v>136</v>
      </c>
      <c r="H2" s="529"/>
      <c r="I2" s="529"/>
      <c r="J2" s="530"/>
      <c r="K2" s="530"/>
      <c r="L2" s="530"/>
      <c r="M2" s="529"/>
      <c r="N2" s="529"/>
      <c r="O2" s="529"/>
    </row>
    <row r="3" spans="1:17" ht="16.5" customHeight="1" thickBot="1" x14ac:dyDescent="0.3">
      <c r="A3" s="516"/>
      <c r="B3" s="516"/>
      <c r="C3" s="515"/>
      <c r="D3" s="515"/>
      <c r="G3" s="531"/>
      <c r="H3" s="531"/>
      <c r="I3" s="531"/>
      <c r="J3" s="531"/>
      <c r="K3" s="531"/>
      <c r="L3" s="531"/>
      <c r="M3" s="531"/>
      <c r="N3" s="531"/>
      <c r="O3" s="531"/>
    </row>
    <row r="4" spans="1:17" ht="26.25" customHeight="1" thickBot="1" x14ac:dyDescent="0.35">
      <c r="A4" s="517" t="s">
        <v>16</v>
      </c>
      <c r="B4" s="518"/>
      <c r="C4" s="515"/>
      <c r="D4" s="515"/>
      <c r="G4" s="481" t="str">
        <f>(B204&amp;"  "&amp;B205)</f>
        <v>-  -</v>
      </c>
      <c r="H4" s="482"/>
      <c r="I4" s="482"/>
      <c r="J4" s="482"/>
      <c r="K4" s="483">
        <f>B206</f>
        <v>0</v>
      </c>
      <c r="L4" s="484"/>
      <c r="M4" s="484"/>
      <c r="N4" s="484"/>
      <c r="O4" s="485"/>
    </row>
    <row r="5" spans="1:17" ht="20.25" hidden="1" customHeight="1" x14ac:dyDescent="0.3">
      <c r="G5" s="489">
        <f>C9/B9/B9*10000</f>
        <v>21.913805697589481</v>
      </c>
      <c r="H5" s="490"/>
      <c r="I5" s="291"/>
      <c r="J5" s="291"/>
      <c r="K5" s="291"/>
      <c r="L5" s="291"/>
      <c r="M5" s="291"/>
      <c r="N5" s="291"/>
      <c r="O5" s="292"/>
    </row>
    <row r="6" spans="1:17" ht="19.5" customHeight="1" x14ac:dyDescent="0.25">
      <c r="D6" s="336"/>
      <c r="E6" s="336"/>
      <c r="G6" s="491" t="s">
        <v>54</v>
      </c>
      <c r="H6" s="492"/>
      <c r="I6" s="493" t="s">
        <v>55</v>
      </c>
      <c r="J6" s="494"/>
      <c r="K6" s="493" t="s">
        <v>56</v>
      </c>
      <c r="L6" s="497"/>
      <c r="M6" s="498"/>
      <c r="N6" s="511" t="s">
        <v>57</v>
      </c>
      <c r="O6" s="512"/>
    </row>
    <row r="7" spans="1:17" ht="19.5" customHeight="1" thickBot="1" x14ac:dyDescent="0.3">
      <c r="D7" s="336"/>
      <c r="E7" s="336"/>
      <c r="G7" s="290" t="s">
        <v>58</v>
      </c>
      <c r="H7" s="295" t="s">
        <v>59</v>
      </c>
      <c r="I7" s="495"/>
      <c r="J7" s="496"/>
      <c r="K7" s="495"/>
      <c r="L7" s="499"/>
      <c r="M7" s="500"/>
      <c r="N7" s="296" t="s">
        <v>60</v>
      </c>
      <c r="O7" s="297" t="s">
        <v>61</v>
      </c>
    </row>
    <row r="8" spans="1:17" ht="19.5" customHeight="1" x14ac:dyDescent="0.3">
      <c r="A8" s="365" t="s">
        <v>70</v>
      </c>
      <c r="B8" s="366" t="str">
        <f>'LISTE DES JOUEURS'!D3</f>
        <v>NANCY</v>
      </c>
      <c r="C8" s="367" t="e">
        <f ca="1">INT((TODAY()-B8)/365)</f>
        <v>#VALUE!</v>
      </c>
      <c r="D8" s="368"/>
      <c r="E8" s="336"/>
      <c r="G8" s="316">
        <v>43418</v>
      </c>
      <c r="H8" s="317">
        <v>43423</v>
      </c>
      <c r="I8" s="508"/>
      <c r="J8" s="509"/>
      <c r="K8" s="508"/>
      <c r="L8" s="510"/>
      <c r="M8" s="510"/>
      <c r="N8" s="308">
        <f>H8-G8</f>
        <v>5</v>
      </c>
      <c r="O8" s="324"/>
    </row>
    <row r="9" spans="1:17" ht="19.5" customHeight="1" x14ac:dyDescent="0.3">
      <c r="A9" s="362" t="s">
        <v>135</v>
      </c>
      <c r="B9" s="306">
        <v>185</v>
      </c>
      <c r="C9" s="346">
        <v>75</v>
      </c>
      <c r="D9" s="369"/>
      <c r="E9" s="338"/>
      <c r="F9" s="60"/>
      <c r="G9" s="318">
        <v>43456</v>
      </c>
      <c r="H9" s="319">
        <v>43470</v>
      </c>
      <c r="I9" s="478"/>
      <c r="J9" s="479"/>
      <c r="K9" s="507"/>
      <c r="L9" s="480"/>
      <c r="M9" s="480"/>
      <c r="N9" s="309">
        <f t="shared" ref="N9:N32" si="0">H9-G9</f>
        <v>14</v>
      </c>
      <c r="O9" s="325"/>
      <c r="Q9" s="307">
        <f>H9-G9</f>
        <v>14</v>
      </c>
    </row>
    <row r="10" spans="1:17" ht="19.5" customHeight="1" x14ac:dyDescent="0.3">
      <c r="A10" s="363" t="s">
        <v>82</v>
      </c>
      <c r="B10" s="467" t="e">
        <f ca="1">((1.2*G5)+(0.23*C8)-(10.8*1)-5.4)/100</f>
        <v>#VALUE!</v>
      </c>
      <c r="C10" s="468"/>
      <c r="D10" s="469"/>
      <c r="E10" s="338"/>
      <c r="F10" s="60"/>
      <c r="G10" s="320"/>
      <c r="H10" s="321"/>
      <c r="I10" s="478"/>
      <c r="J10" s="479"/>
      <c r="K10" s="478"/>
      <c r="L10" s="480"/>
      <c r="M10" s="480"/>
      <c r="N10" s="309">
        <f t="shared" si="0"/>
        <v>0</v>
      </c>
      <c r="O10" s="326"/>
      <c r="Q10" s="307">
        <f t="shared" ref="Q10:Q32" si="1">H10-G10</f>
        <v>0</v>
      </c>
    </row>
    <row r="11" spans="1:17" ht="19.5" customHeight="1" thickBot="1" x14ac:dyDescent="0.35">
      <c r="A11" s="364" t="s">
        <v>106</v>
      </c>
      <c r="B11" s="470" t="str">
        <f>'LISTE DES JOUEURS'!H3</f>
        <v>DROITIER</v>
      </c>
      <c r="C11" s="471"/>
      <c r="D11" s="472"/>
      <c r="E11" s="338"/>
      <c r="F11" s="60"/>
      <c r="G11" s="318"/>
      <c r="H11" s="319"/>
      <c r="I11" s="478"/>
      <c r="J11" s="479"/>
      <c r="K11" s="507"/>
      <c r="L11" s="480"/>
      <c r="M11" s="480"/>
      <c r="N11" s="309">
        <f t="shared" si="0"/>
        <v>0</v>
      </c>
      <c r="O11" s="325"/>
      <c r="Q11" s="307">
        <f t="shared" si="1"/>
        <v>0</v>
      </c>
    </row>
    <row r="12" spans="1:17" ht="19.5" customHeight="1" thickBot="1" x14ac:dyDescent="0.35">
      <c r="A12" s="275"/>
      <c r="B12" s="193"/>
      <c r="C12" s="278"/>
      <c r="D12" s="278"/>
      <c r="E12" s="338"/>
      <c r="F12" s="60"/>
      <c r="G12" s="320"/>
      <c r="H12" s="321"/>
      <c r="I12" s="478"/>
      <c r="J12" s="479"/>
      <c r="K12" s="478"/>
      <c r="L12" s="480"/>
      <c r="M12" s="480"/>
      <c r="N12" s="309">
        <f t="shared" si="0"/>
        <v>0</v>
      </c>
      <c r="O12" s="326"/>
      <c r="Q12" s="307">
        <f t="shared" si="1"/>
        <v>0</v>
      </c>
    </row>
    <row r="13" spans="1:17" ht="19.5" customHeight="1" thickBot="1" x14ac:dyDescent="0.35">
      <c r="A13" s="311" t="s">
        <v>134</v>
      </c>
      <c r="B13" s="312">
        <f>COUNTA(G9:G32)</f>
        <v>1</v>
      </c>
      <c r="C13" s="473">
        <f>SUM(Q8:R32)</f>
        <v>14</v>
      </c>
      <c r="D13" s="474"/>
      <c r="E13" s="338"/>
      <c r="F13" s="60"/>
      <c r="G13" s="318"/>
      <c r="H13" s="319"/>
      <c r="I13" s="478"/>
      <c r="J13" s="479"/>
      <c r="K13" s="507"/>
      <c r="L13" s="480"/>
      <c r="M13" s="480"/>
      <c r="N13" s="309">
        <f t="shared" si="0"/>
        <v>0</v>
      </c>
      <c r="O13" s="325"/>
      <c r="Q13" s="307">
        <f t="shared" si="1"/>
        <v>0</v>
      </c>
    </row>
    <row r="14" spans="1:17" ht="19.5" customHeight="1" thickBot="1" x14ac:dyDescent="0.35">
      <c r="A14" s="277"/>
      <c r="B14" s="276"/>
      <c r="C14" s="278"/>
      <c r="D14" s="278"/>
      <c r="E14" s="338"/>
      <c r="F14" s="60"/>
      <c r="G14" s="320"/>
      <c r="H14" s="321"/>
      <c r="I14" s="478"/>
      <c r="J14" s="479"/>
      <c r="K14" s="478"/>
      <c r="L14" s="480"/>
      <c r="M14" s="480"/>
      <c r="N14" s="309">
        <f t="shared" si="0"/>
        <v>0</v>
      </c>
      <c r="O14" s="326"/>
      <c r="Q14" s="307">
        <f t="shared" si="1"/>
        <v>0</v>
      </c>
    </row>
    <row r="15" spans="1:17" ht="19.5" customHeight="1" x14ac:dyDescent="0.3">
      <c r="A15" s="347" t="s">
        <v>62</v>
      </c>
      <c r="B15" s="348"/>
      <c r="C15" s="348"/>
      <c r="D15" s="349"/>
      <c r="E15" s="338"/>
      <c r="F15" s="60"/>
      <c r="G15" s="318"/>
      <c r="H15" s="319"/>
      <c r="I15" s="478"/>
      <c r="J15" s="479"/>
      <c r="K15" s="507"/>
      <c r="L15" s="480"/>
      <c r="M15" s="480"/>
      <c r="N15" s="309">
        <f t="shared" si="0"/>
        <v>0</v>
      </c>
      <c r="O15" s="325"/>
      <c r="Q15" s="307">
        <f t="shared" si="1"/>
        <v>0</v>
      </c>
    </row>
    <row r="16" spans="1:17" ht="19.5" customHeight="1" x14ac:dyDescent="0.3">
      <c r="A16" s="354">
        <v>43329</v>
      </c>
      <c r="B16" s="358">
        <v>0.14899999999999999</v>
      </c>
      <c r="C16" s="351"/>
      <c r="D16" s="315"/>
      <c r="E16" s="338"/>
      <c r="F16" s="60"/>
      <c r="G16" s="320"/>
      <c r="H16" s="321"/>
      <c r="I16" s="478"/>
      <c r="J16" s="479"/>
      <c r="K16" s="478"/>
      <c r="L16" s="480"/>
      <c r="M16" s="480"/>
      <c r="N16" s="309">
        <f t="shared" si="0"/>
        <v>0</v>
      </c>
      <c r="O16" s="326"/>
      <c r="Q16" s="307">
        <f t="shared" si="1"/>
        <v>0</v>
      </c>
    </row>
    <row r="17" spans="1:17" ht="19.5" customHeight="1" x14ac:dyDescent="0.3">
      <c r="A17" s="355">
        <v>43332</v>
      </c>
      <c r="B17" s="359">
        <v>0.13800000000000001</v>
      </c>
      <c r="C17" s="352"/>
      <c r="D17" s="313">
        <f t="shared" ref="D17:D27" si="2">B17-B16</f>
        <v>-1.0999999999999982E-2</v>
      </c>
      <c r="E17" s="338"/>
      <c r="F17" s="60"/>
      <c r="G17" s="318"/>
      <c r="H17" s="319"/>
      <c r="I17" s="478"/>
      <c r="J17" s="479"/>
      <c r="K17" s="507"/>
      <c r="L17" s="480"/>
      <c r="M17" s="480"/>
      <c r="N17" s="309">
        <f t="shared" si="0"/>
        <v>0</v>
      </c>
      <c r="O17" s="325"/>
      <c r="Q17" s="307">
        <f t="shared" si="1"/>
        <v>0</v>
      </c>
    </row>
    <row r="18" spans="1:17" ht="19.5" customHeight="1" x14ac:dyDescent="0.3">
      <c r="A18" s="355">
        <v>43358</v>
      </c>
      <c r="B18" s="359">
        <v>0.157</v>
      </c>
      <c r="C18" s="352"/>
      <c r="D18" s="313">
        <f t="shared" si="2"/>
        <v>1.8999999999999989E-2</v>
      </c>
      <c r="E18" s="60"/>
      <c r="F18" s="60"/>
      <c r="G18" s="320"/>
      <c r="H18" s="321"/>
      <c r="I18" s="478"/>
      <c r="J18" s="479"/>
      <c r="K18" s="478"/>
      <c r="L18" s="480"/>
      <c r="M18" s="480"/>
      <c r="N18" s="309">
        <f t="shared" si="0"/>
        <v>0</v>
      </c>
      <c r="O18" s="326"/>
      <c r="Q18" s="307">
        <f t="shared" si="1"/>
        <v>0</v>
      </c>
    </row>
    <row r="19" spans="1:17" ht="19.5" customHeight="1" x14ac:dyDescent="0.3">
      <c r="A19" s="355">
        <v>43398</v>
      </c>
      <c r="B19" s="359">
        <v>0.129</v>
      </c>
      <c r="C19" s="352"/>
      <c r="D19" s="313">
        <f t="shared" si="2"/>
        <v>-2.7999999999999997E-2</v>
      </c>
      <c r="E19" s="60"/>
      <c r="F19" s="60"/>
      <c r="G19" s="318"/>
      <c r="H19" s="319"/>
      <c r="I19" s="501"/>
      <c r="J19" s="502"/>
      <c r="K19" s="504"/>
      <c r="L19" s="505"/>
      <c r="M19" s="506"/>
      <c r="N19" s="309">
        <f t="shared" si="0"/>
        <v>0</v>
      </c>
      <c r="O19" s="325"/>
      <c r="Q19" s="307">
        <f t="shared" si="1"/>
        <v>0</v>
      </c>
    </row>
    <row r="20" spans="1:17" ht="19.5" customHeight="1" x14ac:dyDescent="0.3">
      <c r="A20" s="355">
        <v>43419</v>
      </c>
      <c r="B20" s="359">
        <v>0.16800000000000001</v>
      </c>
      <c r="C20" s="352"/>
      <c r="D20" s="313">
        <f t="shared" si="2"/>
        <v>3.9000000000000007E-2</v>
      </c>
      <c r="E20" s="60"/>
      <c r="F20" s="60"/>
      <c r="G20" s="320"/>
      <c r="H20" s="321"/>
      <c r="I20" s="501"/>
      <c r="J20" s="502"/>
      <c r="K20" s="501"/>
      <c r="L20" s="503"/>
      <c r="M20" s="502"/>
      <c r="N20" s="309">
        <f t="shared" si="0"/>
        <v>0</v>
      </c>
      <c r="O20" s="298"/>
      <c r="Q20" s="307">
        <f t="shared" si="1"/>
        <v>0</v>
      </c>
    </row>
    <row r="21" spans="1:17" ht="19.5" customHeight="1" x14ac:dyDescent="0.3">
      <c r="A21" s="356">
        <v>43454</v>
      </c>
      <c r="B21" s="359">
        <v>0.14799999999999999</v>
      </c>
      <c r="C21" s="352"/>
      <c r="D21" s="313">
        <f t="shared" si="2"/>
        <v>-2.0000000000000018E-2</v>
      </c>
      <c r="E21" s="60"/>
      <c r="F21" s="60"/>
      <c r="G21" s="318"/>
      <c r="H21" s="319"/>
      <c r="I21" s="501"/>
      <c r="J21" s="502"/>
      <c r="K21" s="501"/>
      <c r="L21" s="503"/>
      <c r="M21" s="502"/>
      <c r="N21" s="309">
        <f t="shared" si="0"/>
        <v>0</v>
      </c>
      <c r="O21" s="327"/>
      <c r="Q21" s="307">
        <f t="shared" si="1"/>
        <v>0</v>
      </c>
    </row>
    <row r="22" spans="1:17" ht="19.5" customHeight="1" x14ac:dyDescent="0.3">
      <c r="A22" s="356">
        <v>43474</v>
      </c>
      <c r="B22" s="359">
        <v>0.159</v>
      </c>
      <c r="C22" s="352"/>
      <c r="D22" s="313">
        <f t="shared" si="2"/>
        <v>1.100000000000001E-2</v>
      </c>
      <c r="E22" s="60"/>
      <c r="F22" s="60"/>
      <c r="G22" s="320"/>
      <c r="H22" s="321"/>
      <c r="I22" s="501"/>
      <c r="J22" s="502"/>
      <c r="K22" s="501"/>
      <c r="L22" s="503"/>
      <c r="M22" s="502"/>
      <c r="N22" s="309">
        <f t="shared" si="0"/>
        <v>0</v>
      </c>
      <c r="O22" s="327"/>
      <c r="Q22" s="307">
        <f t="shared" si="1"/>
        <v>0</v>
      </c>
    </row>
    <row r="23" spans="1:17" ht="19.5" customHeight="1" x14ac:dyDescent="0.3">
      <c r="A23" s="356">
        <v>43511</v>
      </c>
      <c r="B23" s="359">
        <v>0.13200000000000001</v>
      </c>
      <c r="C23" s="352"/>
      <c r="D23" s="313">
        <f t="shared" si="2"/>
        <v>-2.6999999999999996E-2</v>
      </c>
      <c r="E23" s="60"/>
      <c r="F23" s="60"/>
      <c r="G23" s="318"/>
      <c r="H23" s="319"/>
      <c r="I23" s="478"/>
      <c r="J23" s="479"/>
      <c r="K23" s="478"/>
      <c r="L23" s="480"/>
      <c r="M23" s="480"/>
      <c r="N23" s="309">
        <f t="shared" si="0"/>
        <v>0</v>
      </c>
      <c r="O23" s="327"/>
      <c r="Q23" s="307">
        <f t="shared" si="1"/>
        <v>0</v>
      </c>
    </row>
    <row r="24" spans="1:17" ht="19.5" customHeight="1" x14ac:dyDescent="0.3">
      <c r="A24" s="356">
        <v>43529</v>
      </c>
      <c r="B24" s="359">
        <v>0.19500000000000001</v>
      </c>
      <c r="C24" s="352"/>
      <c r="D24" s="313">
        <f t="shared" si="2"/>
        <v>6.3E-2</v>
      </c>
      <c r="E24" s="60"/>
      <c r="F24" s="60"/>
      <c r="G24" s="320"/>
      <c r="H24" s="321"/>
      <c r="I24" s="478"/>
      <c r="J24" s="479"/>
      <c r="K24" s="478"/>
      <c r="L24" s="480"/>
      <c r="M24" s="480"/>
      <c r="N24" s="309">
        <f t="shared" si="0"/>
        <v>0</v>
      </c>
      <c r="O24" s="327"/>
      <c r="Q24" s="307">
        <f t="shared" si="1"/>
        <v>0</v>
      </c>
    </row>
    <row r="25" spans="1:17" ht="19.5" customHeight="1" x14ac:dyDescent="0.3">
      <c r="A25" s="356"/>
      <c r="B25" s="359"/>
      <c r="C25" s="352"/>
      <c r="D25" s="313">
        <f t="shared" si="2"/>
        <v>-0.19500000000000001</v>
      </c>
      <c r="E25" s="60"/>
      <c r="F25" s="60"/>
      <c r="G25" s="318"/>
      <c r="H25" s="319"/>
      <c r="I25" s="478"/>
      <c r="J25" s="479"/>
      <c r="K25" s="478"/>
      <c r="L25" s="480"/>
      <c r="M25" s="480"/>
      <c r="N25" s="309">
        <f t="shared" si="0"/>
        <v>0</v>
      </c>
      <c r="O25" s="327"/>
      <c r="Q25" s="307">
        <f t="shared" si="1"/>
        <v>0</v>
      </c>
    </row>
    <row r="26" spans="1:17" ht="19.5" customHeight="1" x14ac:dyDescent="0.3">
      <c r="A26" s="356"/>
      <c r="B26" s="359"/>
      <c r="C26" s="352"/>
      <c r="D26" s="313">
        <f t="shared" si="2"/>
        <v>0</v>
      </c>
      <c r="E26" s="60"/>
      <c r="F26" s="60"/>
      <c r="G26" s="320"/>
      <c r="H26" s="321"/>
      <c r="I26" s="478"/>
      <c r="J26" s="479"/>
      <c r="K26" s="478"/>
      <c r="L26" s="480"/>
      <c r="M26" s="480"/>
      <c r="N26" s="309">
        <f t="shared" si="0"/>
        <v>0</v>
      </c>
      <c r="O26" s="327"/>
      <c r="Q26" s="307">
        <f t="shared" si="1"/>
        <v>0</v>
      </c>
    </row>
    <row r="27" spans="1:17" ht="19.5" customHeight="1" thickBot="1" x14ac:dyDescent="0.35">
      <c r="A27" s="357"/>
      <c r="B27" s="360"/>
      <c r="C27" s="353"/>
      <c r="D27" s="314">
        <f t="shared" si="2"/>
        <v>0</v>
      </c>
      <c r="E27" s="60"/>
      <c r="F27" s="60"/>
      <c r="G27" s="318"/>
      <c r="H27" s="319"/>
      <c r="I27" s="478"/>
      <c r="J27" s="479"/>
      <c r="K27" s="478"/>
      <c r="L27" s="480"/>
      <c r="M27" s="480"/>
      <c r="N27" s="309">
        <f t="shared" si="0"/>
        <v>0</v>
      </c>
      <c r="O27" s="327"/>
      <c r="Q27" s="307">
        <f t="shared" si="1"/>
        <v>0</v>
      </c>
    </row>
    <row r="28" spans="1:17" ht="19.5" customHeight="1" x14ac:dyDescent="0.3">
      <c r="A28" s="125"/>
      <c r="C28" s="60"/>
      <c r="D28" s="60"/>
      <c r="E28" s="60"/>
      <c r="F28" s="60"/>
      <c r="G28" s="320"/>
      <c r="H28" s="321"/>
      <c r="I28" s="478"/>
      <c r="J28" s="479"/>
      <c r="K28" s="478"/>
      <c r="L28" s="480"/>
      <c r="M28" s="480"/>
      <c r="N28" s="309">
        <f t="shared" si="0"/>
        <v>0</v>
      </c>
      <c r="O28" s="327"/>
      <c r="Q28" s="307">
        <f t="shared" si="1"/>
        <v>0</v>
      </c>
    </row>
    <row r="29" spans="1:17" ht="19.5" customHeight="1" thickBot="1" x14ac:dyDescent="0.35">
      <c r="E29" s="60"/>
      <c r="F29" s="60"/>
      <c r="G29" s="318"/>
      <c r="H29" s="319"/>
      <c r="I29" s="478"/>
      <c r="J29" s="479"/>
      <c r="K29" s="478"/>
      <c r="L29" s="480"/>
      <c r="M29" s="480"/>
      <c r="N29" s="309">
        <f t="shared" si="0"/>
        <v>0</v>
      </c>
      <c r="O29" s="299"/>
      <c r="Q29" s="307">
        <f t="shared" si="1"/>
        <v>0</v>
      </c>
    </row>
    <row r="30" spans="1:17" ht="19.5" customHeight="1" thickBot="1" x14ac:dyDescent="0.35">
      <c r="A30" s="475" t="s">
        <v>137</v>
      </c>
      <c r="B30" s="476"/>
      <c r="C30" s="476"/>
      <c r="D30" s="477"/>
      <c r="E30" s="60"/>
      <c r="F30" s="60"/>
      <c r="G30" s="322"/>
      <c r="H30" s="323"/>
      <c r="I30" s="478"/>
      <c r="J30" s="479"/>
      <c r="K30" s="478"/>
      <c r="L30" s="480"/>
      <c r="M30" s="480"/>
      <c r="N30" s="309">
        <f t="shared" si="0"/>
        <v>0</v>
      </c>
      <c r="O30" s="301"/>
      <c r="Q30" s="307">
        <f t="shared" si="1"/>
        <v>0</v>
      </c>
    </row>
    <row r="31" spans="1:17" ht="19.5" customHeight="1" x14ac:dyDescent="0.3">
      <c r="A31" s="344" t="s">
        <v>93</v>
      </c>
      <c r="B31" s="461" t="s">
        <v>94</v>
      </c>
      <c r="C31" s="462"/>
      <c r="D31" s="463"/>
      <c r="G31" s="302"/>
      <c r="H31" s="300"/>
      <c r="I31" s="478"/>
      <c r="J31" s="479"/>
      <c r="K31" s="478"/>
      <c r="L31" s="480"/>
      <c r="M31" s="480"/>
      <c r="N31" s="309">
        <f t="shared" si="0"/>
        <v>0</v>
      </c>
      <c r="O31" s="301"/>
      <c r="Q31" s="307">
        <f t="shared" si="1"/>
        <v>0</v>
      </c>
    </row>
    <row r="32" spans="1:17" ht="19.5" customHeight="1" thickBot="1" x14ac:dyDescent="0.35">
      <c r="A32" s="345" t="s">
        <v>96</v>
      </c>
      <c r="B32" s="464" t="s">
        <v>97</v>
      </c>
      <c r="C32" s="465"/>
      <c r="D32" s="466"/>
      <c r="G32" s="303"/>
      <c r="H32" s="304"/>
      <c r="I32" s="486"/>
      <c r="J32" s="487"/>
      <c r="K32" s="486"/>
      <c r="L32" s="488"/>
      <c r="M32" s="487"/>
      <c r="N32" s="310">
        <f t="shared" si="0"/>
        <v>0</v>
      </c>
      <c r="O32" s="305"/>
      <c r="Q32" s="307">
        <f t="shared" si="1"/>
        <v>0</v>
      </c>
    </row>
    <row r="33" spans="1:15" ht="19.5" customHeight="1" x14ac:dyDescent="0.25">
      <c r="G33" s="279"/>
      <c r="H33" s="279"/>
      <c r="I33" s="279"/>
      <c r="J33" s="279"/>
      <c r="K33" s="279"/>
      <c r="L33" s="289"/>
      <c r="M33" s="289"/>
      <c r="N33" s="289"/>
      <c r="O33" s="289"/>
    </row>
    <row r="34" spans="1:15" ht="19.5" customHeight="1" x14ac:dyDescent="0.45">
      <c r="A34" s="125"/>
      <c r="G34" s="339"/>
      <c r="H34" s="340"/>
      <c r="I34" s="340"/>
      <c r="J34" s="340"/>
      <c r="K34" s="340"/>
      <c r="L34" s="340"/>
      <c r="M34" s="340"/>
      <c r="N34" s="340"/>
      <c r="O34" s="340"/>
    </row>
    <row r="35" spans="1:15" ht="26.25" customHeight="1" x14ac:dyDescent="0.3">
      <c r="A35" s="125"/>
      <c r="B35" s="27"/>
      <c r="C35" s="27"/>
      <c r="D35" s="27"/>
      <c r="G35" s="341"/>
      <c r="H35" s="342"/>
      <c r="I35" s="342"/>
      <c r="J35" s="342"/>
      <c r="K35" s="342"/>
      <c r="L35" s="342"/>
      <c r="M35" s="342"/>
      <c r="N35" s="342"/>
      <c r="O35" s="342"/>
    </row>
    <row r="36" spans="1:15" ht="26.25" customHeight="1" x14ac:dyDescent="0.3">
      <c r="A36" s="125"/>
      <c r="B36" s="27"/>
      <c r="C36" s="27"/>
      <c r="D36" s="27"/>
      <c r="G36" s="341"/>
      <c r="H36" s="342"/>
      <c r="I36" s="342"/>
      <c r="J36" s="342"/>
      <c r="K36" s="342"/>
      <c r="L36" s="342"/>
      <c r="M36" s="342"/>
      <c r="N36" s="342"/>
      <c r="O36" s="342"/>
    </row>
    <row r="37" spans="1:15" ht="26.25" customHeight="1" x14ac:dyDescent="0.3">
      <c r="A37" s="125"/>
      <c r="G37" s="341"/>
      <c r="H37" s="342"/>
      <c r="I37" s="342"/>
      <c r="J37" s="342"/>
      <c r="K37" s="342"/>
      <c r="L37" s="342"/>
      <c r="M37" s="342"/>
      <c r="N37" s="342"/>
      <c r="O37" s="342"/>
    </row>
    <row r="38" spans="1:15" ht="26.25" customHeight="1" x14ac:dyDescent="0.3">
      <c r="A38" s="125"/>
      <c r="G38" s="341"/>
      <c r="H38" s="342"/>
      <c r="I38" s="342"/>
      <c r="J38" s="342"/>
      <c r="K38" s="342"/>
      <c r="L38" s="342"/>
      <c r="M38" s="342"/>
      <c r="N38" s="342"/>
      <c r="O38" s="342"/>
    </row>
    <row r="39" spans="1:15" ht="26.25" customHeight="1" x14ac:dyDescent="0.3">
      <c r="A39" s="125"/>
      <c r="G39" s="341"/>
      <c r="H39" s="342"/>
      <c r="I39" s="342"/>
      <c r="J39" s="342"/>
      <c r="K39" s="342"/>
      <c r="L39" s="342"/>
      <c r="M39" s="342"/>
      <c r="N39" s="342"/>
      <c r="O39" s="342"/>
    </row>
    <row r="40" spans="1:15" ht="26.25" customHeight="1" x14ac:dyDescent="0.3">
      <c r="A40" s="125"/>
      <c r="G40" s="341"/>
      <c r="H40" s="342"/>
      <c r="I40" s="342"/>
      <c r="J40" s="342"/>
      <c r="K40" s="342"/>
      <c r="L40" s="342"/>
      <c r="M40" s="342"/>
      <c r="N40" s="342"/>
      <c r="O40" s="342"/>
    </row>
    <row r="41" spans="1:15" ht="26.25" customHeight="1" x14ac:dyDescent="0.3">
      <c r="A41" s="125"/>
      <c r="G41" s="341"/>
      <c r="H41" s="342"/>
      <c r="I41" s="342"/>
      <c r="J41" s="342"/>
      <c r="K41" s="342"/>
      <c r="L41" s="342"/>
      <c r="M41" s="342"/>
      <c r="N41" s="342"/>
      <c r="O41" s="342"/>
    </row>
    <row r="42" spans="1:15" ht="26.25" customHeight="1" x14ac:dyDescent="0.3">
      <c r="A42" s="125"/>
      <c r="G42" s="341"/>
      <c r="H42" s="342"/>
      <c r="I42" s="342"/>
      <c r="J42" s="342"/>
      <c r="K42" s="342"/>
      <c r="L42" s="342"/>
      <c r="M42" s="342"/>
      <c r="N42" s="342"/>
      <c r="O42" s="342"/>
    </row>
    <row r="43" spans="1:15" ht="26.25" customHeight="1" x14ac:dyDescent="0.3">
      <c r="A43" s="125"/>
      <c r="G43" s="341"/>
      <c r="H43" s="341"/>
      <c r="I43" s="341"/>
      <c r="J43" s="341"/>
      <c r="K43" s="341"/>
      <c r="L43" s="343"/>
      <c r="M43" s="343"/>
      <c r="N43" s="343"/>
      <c r="O43" s="343"/>
    </row>
    <row r="44" spans="1:15" ht="10.5" customHeight="1" x14ac:dyDescent="0.3">
      <c r="A44" s="125"/>
      <c r="G44" s="279"/>
      <c r="H44" s="279"/>
      <c r="I44" s="279"/>
      <c r="J44" s="279"/>
      <c r="K44" s="279"/>
      <c r="L44" s="289"/>
      <c r="M44" s="289"/>
      <c r="N44" s="289"/>
      <c r="O44" s="289"/>
    </row>
    <row r="45" spans="1:15" ht="10.5" customHeight="1" x14ac:dyDescent="0.3">
      <c r="A45" s="125"/>
      <c r="G45" s="279"/>
      <c r="H45" s="279"/>
      <c r="I45" s="279"/>
      <c r="J45" s="279"/>
      <c r="K45" s="279"/>
      <c r="L45" s="289"/>
      <c r="M45" s="289"/>
      <c r="N45" s="289"/>
      <c r="O45" s="289"/>
    </row>
    <row r="46" spans="1:15" ht="25.5" customHeight="1" x14ac:dyDescent="0.45">
      <c r="A46" s="125"/>
      <c r="G46" s="339"/>
      <c r="H46" s="340"/>
      <c r="I46" s="340"/>
      <c r="J46" s="340"/>
      <c r="K46" s="340"/>
      <c r="L46" s="340"/>
      <c r="M46" s="340"/>
      <c r="N46" s="340"/>
      <c r="O46" s="340"/>
    </row>
    <row r="47" spans="1:15" ht="26.25" customHeight="1" x14ac:dyDescent="0.3">
      <c r="A47" s="125"/>
      <c r="G47" s="341"/>
      <c r="H47" s="342"/>
      <c r="I47" s="342"/>
      <c r="J47" s="342"/>
      <c r="K47" s="342"/>
      <c r="L47" s="342"/>
      <c r="M47" s="342"/>
      <c r="N47" s="342"/>
      <c r="O47" s="342"/>
    </row>
    <row r="48" spans="1:15" ht="26.25" customHeight="1" x14ac:dyDescent="0.3">
      <c r="A48" s="125"/>
      <c r="G48" s="341"/>
      <c r="H48" s="342"/>
      <c r="I48" s="342"/>
      <c r="J48" s="342"/>
      <c r="K48" s="342"/>
      <c r="L48" s="342"/>
      <c r="M48" s="342"/>
      <c r="N48" s="342"/>
      <c r="O48" s="342"/>
    </row>
    <row r="49" spans="1:15" ht="26.25" customHeight="1" x14ac:dyDescent="0.3">
      <c r="A49" s="125"/>
      <c r="G49" s="341"/>
      <c r="H49" s="342"/>
      <c r="I49" s="342"/>
      <c r="J49" s="342"/>
      <c r="K49" s="342"/>
      <c r="L49" s="342"/>
      <c r="M49" s="342"/>
      <c r="N49" s="342"/>
      <c r="O49" s="342"/>
    </row>
    <row r="50" spans="1:15" ht="26.25" customHeight="1" x14ac:dyDescent="0.3">
      <c r="A50" s="125"/>
      <c r="G50" s="341"/>
      <c r="H50" s="342"/>
      <c r="I50" s="342"/>
      <c r="J50" s="342"/>
      <c r="K50" s="342"/>
      <c r="L50" s="342"/>
      <c r="M50" s="342"/>
      <c r="N50" s="342"/>
      <c r="O50" s="342"/>
    </row>
    <row r="51" spans="1:15" ht="26.25" customHeight="1" x14ac:dyDescent="0.3">
      <c r="A51" s="125"/>
      <c r="G51" s="341"/>
      <c r="H51" s="342"/>
      <c r="I51" s="342"/>
      <c r="J51" s="342"/>
      <c r="K51" s="342"/>
      <c r="L51" s="342"/>
      <c r="M51" s="342"/>
      <c r="N51" s="342"/>
      <c r="O51" s="342"/>
    </row>
    <row r="52" spans="1:15" ht="26.25" customHeight="1" x14ac:dyDescent="0.3">
      <c r="A52" s="125"/>
      <c r="G52" s="341"/>
      <c r="H52" s="342"/>
      <c r="I52" s="342"/>
      <c r="J52" s="342"/>
      <c r="K52" s="342"/>
      <c r="L52" s="342"/>
      <c r="M52" s="342"/>
      <c r="N52" s="342"/>
      <c r="O52" s="342"/>
    </row>
    <row r="53" spans="1:15" ht="26.25" customHeight="1" x14ac:dyDescent="0.3">
      <c r="A53" s="125"/>
      <c r="G53" s="341"/>
      <c r="H53" s="342"/>
      <c r="I53" s="342"/>
      <c r="J53" s="342"/>
      <c r="K53" s="342"/>
      <c r="L53" s="342"/>
      <c r="M53" s="342"/>
      <c r="N53" s="342"/>
      <c r="O53" s="342"/>
    </row>
    <row r="54" spans="1:15" ht="26.25" customHeight="1" x14ac:dyDescent="0.3">
      <c r="A54" s="125"/>
      <c r="G54" s="341"/>
      <c r="H54" s="342"/>
      <c r="I54" s="342"/>
      <c r="J54" s="342"/>
      <c r="K54" s="342"/>
      <c r="L54" s="342"/>
      <c r="M54" s="342"/>
      <c r="N54" s="342"/>
      <c r="O54" s="342"/>
    </row>
    <row r="55" spans="1:15" ht="26.25" customHeight="1" x14ac:dyDescent="0.3">
      <c r="A55" s="125"/>
      <c r="G55" s="341"/>
      <c r="H55" s="341"/>
      <c r="I55" s="341"/>
      <c r="J55" s="341"/>
      <c r="K55" s="341"/>
      <c r="L55" s="343"/>
      <c r="M55" s="343"/>
      <c r="N55" s="343"/>
      <c r="O55" s="343"/>
    </row>
    <row r="56" spans="1:15" ht="16.5" customHeight="1" x14ac:dyDescent="0.3">
      <c r="A56" s="125"/>
      <c r="G56" s="293"/>
      <c r="H56" s="293"/>
      <c r="I56" s="293"/>
      <c r="J56" s="293"/>
      <c r="K56" s="293"/>
      <c r="L56" s="294"/>
      <c r="M56" s="294"/>
      <c r="N56" s="294"/>
      <c r="O56" s="294"/>
    </row>
    <row r="57" spans="1:15" ht="16.5" customHeight="1" x14ac:dyDescent="0.3">
      <c r="A57" s="125"/>
    </row>
    <row r="58" spans="1:15" ht="16.5" customHeight="1" x14ac:dyDescent="0.3">
      <c r="A58" s="125"/>
    </row>
    <row r="59" spans="1:15" ht="16.5" customHeight="1" x14ac:dyDescent="0.3">
      <c r="A59" s="125"/>
    </row>
    <row r="60" spans="1:15" ht="16.5" hidden="1" customHeight="1" x14ac:dyDescent="0.3">
      <c r="A60" s="125"/>
    </row>
    <row r="61" spans="1:15" ht="16.5" hidden="1" customHeight="1" x14ac:dyDescent="0.3">
      <c r="A61" s="125"/>
    </row>
    <row r="62" spans="1:15" ht="16.5" hidden="1" customHeight="1" x14ac:dyDescent="0.3">
      <c r="A62" s="126"/>
    </row>
    <row r="63" spans="1:15" ht="16.5" hidden="1" customHeight="1" x14ac:dyDescent="0.3">
      <c r="A63" s="125"/>
      <c r="G63" s="540" t="s">
        <v>19</v>
      </c>
      <c r="H63" s="515"/>
      <c r="I63" s="515"/>
      <c r="J63" s="515"/>
      <c r="K63" s="515"/>
      <c r="L63" s="515"/>
      <c r="M63" s="515"/>
      <c r="N63" s="33"/>
    </row>
    <row r="64" spans="1:15" ht="16.5" hidden="1" customHeight="1" x14ac:dyDescent="0.3">
      <c r="A64" s="125"/>
      <c r="G64" s="540" t="s">
        <v>17</v>
      </c>
      <c r="H64" s="515"/>
      <c r="I64" s="515"/>
      <c r="J64" s="515"/>
      <c r="K64" s="515"/>
      <c r="L64" s="515"/>
      <c r="M64" s="515"/>
    </row>
    <row r="65" spans="1:17" ht="16.5" hidden="1" customHeight="1" x14ac:dyDescent="0.3">
      <c r="A65" s="125"/>
      <c r="G65" s="540" t="s">
        <v>18</v>
      </c>
      <c r="H65" s="515"/>
      <c r="I65" s="515"/>
      <c r="J65" s="515"/>
      <c r="K65" s="515"/>
      <c r="L65" s="515"/>
      <c r="M65" s="515"/>
    </row>
    <row r="66" spans="1:17" ht="16.5" hidden="1" customHeight="1" x14ac:dyDescent="0.3">
      <c r="A66" s="127"/>
      <c r="G66" s="541" t="s">
        <v>22</v>
      </c>
      <c r="H66" s="542"/>
      <c r="I66" s="542"/>
      <c r="J66" s="542"/>
      <c r="K66" s="542"/>
      <c r="L66" s="542"/>
      <c r="M66" s="515"/>
      <c r="N66" s="515"/>
      <c r="O66" s="515"/>
    </row>
    <row r="67" spans="1:17" ht="16.5" hidden="1" customHeight="1" x14ac:dyDescent="0.3">
      <c r="A67" s="127"/>
      <c r="G67" s="75" t="s">
        <v>20</v>
      </c>
      <c r="H67" s="519" t="s">
        <v>21</v>
      </c>
      <c r="I67" s="515"/>
      <c r="J67" s="515"/>
      <c r="K67" s="515"/>
      <c r="L67" s="515"/>
    </row>
    <row r="68" spans="1:17" ht="16.5" hidden="1" customHeight="1" x14ac:dyDescent="0.3">
      <c r="A68" s="125"/>
      <c r="L68" s="77"/>
      <c r="M68" s="77"/>
      <c r="N68" s="77"/>
    </row>
    <row r="69" spans="1:17" ht="16.5" hidden="1" customHeight="1" x14ac:dyDescent="0.3">
      <c r="A69" s="125"/>
      <c r="L69" s="77"/>
      <c r="M69" s="77"/>
      <c r="N69" s="77"/>
      <c r="O69" s="60"/>
    </row>
    <row r="70" spans="1:17" ht="16.5" hidden="1" customHeight="1" thickBot="1" x14ac:dyDescent="0.35">
      <c r="A70" s="125"/>
      <c r="L70" s="77"/>
      <c r="M70" s="77"/>
      <c r="N70" s="77"/>
      <c r="O70" s="60"/>
    </row>
    <row r="71" spans="1:17" ht="16.5" hidden="1" customHeight="1" thickBot="1" x14ac:dyDescent="0.35">
      <c r="A71" s="128"/>
      <c r="G71" s="533" t="s">
        <v>4</v>
      </c>
      <c r="H71" s="534"/>
      <c r="I71" s="534"/>
      <c r="J71" s="535"/>
      <c r="K71" s="42"/>
      <c r="L71" s="77"/>
      <c r="M71" s="77"/>
      <c r="N71" s="77"/>
      <c r="O71" s="60"/>
    </row>
    <row r="72" spans="1:17" s="60" customFormat="1" ht="33.75" hidden="1" customHeight="1" x14ac:dyDescent="0.25">
      <c r="A72" s="129"/>
      <c r="G72" s="135" t="s">
        <v>1</v>
      </c>
      <c r="H72" s="136" t="s">
        <v>2</v>
      </c>
      <c r="I72" s="137" t="s">
        <v>1</v>
      </c>
      <c r="J72" s="138" t="s">
        <v>2</v>
      </c>
      <c r="K72" s="61"/>
      <c r="L72" s="61"/>
      <c r="M72" s="61"/>
      <c r="N72" s="61"/>
      <c r="O72" s="61"/>
      <c r="Q72" s="22"/>
    </row>
    <row r="73" spans="1:17" ht="16.5" hidden="1" customHeight="1" x14ac:dyDescent="0.3">
      <c r="A73" s="130"/>
      <c r="G73" s="35">
        <v>190</v>
      </c>
      <c r="H73" s="36">
        <v>44</v>
      </c>
      <c r="I73" s="37"/>
      <c r="J73" s="38"/>
      <c r="L73" s="77"/>
      <c r="M73" s="77"/>
      <c r="N73" s="77"/>
    </row>
    <row r="74" spans="1:17" ht="16.5" hidden="1" customHeight="1" x14ac:dyDescent="0.3">
      <c r="A74" s="131"/>
      <c r="G74" s="536" t="s">
        <v>12</v>
      </c>
      <c r="H74" s="537"/>
      <c r="I74" s="520" t="s">
        <v>12</v>
      </c>
      <c r="J74" s="521"/>
    </row>
    <row r="75" spans="1:17" ht="16.5" hidden="1" customHeight="1" thickBot="1" x14ac:dyDescent="0.35">
      <c r="A75" s="131"/>
      <c r="G75" s="522">
        <f>SUM(G73-H73)</f>
        <v>146</v>
      </c>
      <c r="H75" s="523"/>
      <c r="I75" s="524">
        <f>SUM(I73-J73)</f>
        <v>0</v>
      </c>
      <c r="J75" s="525"/>
    </row>
    <row r="76" spans="1:17" ht="16.5" hidden="1" customHeight="1" x14ac:dyDescent="0.3">
      <c r="A76" s="131"/>
      <c r="Q76" s="60"/>
    </row>
    <row r="77" spans="1:17" ht="16.5" hidden="1" customHeight="1" x14ac:dyDescent="0.3">
      <c r="A77" s="132"/>
    </row>
    <row r="78" spans="1:17" ht="16.5" hidden="1" customHeight="1" x14ac:dyDescent="0.3">
      <c r="A78" s="132"/>
    </row>
    <row r="79" spans="1:17" ht="16.5" hidden="1" customHeight="1" x14ac:dyDescent="0.3">
      <c r="A79" s="133"/>
    </row>
    <row r="80" spans="1:17" ht="16.5" hidden="1" customHeight="1" x14ac:dyDescent="0.25">
      <c r="A80" s="134"/>
    </row>
    <row r="81" spans="1:15" ht="16.5" hidden="1" customHeight="1" x14ac:dyDescent="0.3">
      <c r="A81" s="538"/>
      <c r="H81"/>
      <c r="O81" s="34"/>
    </row>
    <row r="82" spans="1:15" ht="16.5" hidden="1" customHeight="1" x14ac:dyDescent="0.25">
      <c r="A82" s="539"/>
    </row>
    <row r="83" spans="1:15" ht="16.5" hidden="1" customHeight="1" x14ac:dyDescent="0.25">
      <c r="A83" s="532"/>
      <c r="G83" s="22"/>
      <c r="H83" s="22"/>
      <c r="I83" s="22"/>
      <c r="J83" s="22"/>
      <c r="K83" s="22"/>
    </row>
    <row r="84" spans="1:15" ht="16.5" hidden="1" customHeight="1" x14ac:dyDescent="0.25">
      <c r="A84" s="527"/>
      <c r="G84" s="43"/>
      <c r="H84" s="44"/>
      <c r="I84" s="44"/>
      <c r="J84" s="44"/>
      <c r="K84" s="44"/>
      <c r="L84" s="44"/>
      <c r="M84" s="44"/>
      <c r="N84" s="44"/>
    </row>
    <row r="85" spans="1:15" ht="16.5" hidden="1" customHeight="1" x14ac:dyDescent="0.25">
      <c r="A85" s="532"/>
      <c r="G85" s="45"/>
      <c r="H85" s="46"/>
      <c r="I85" s="47"/>
      <c r="J85" s="48"/>
      <c r="K85" s="47"/>
      <c r="L85" s="48"/>
      <c r="M85" s="47"/>
      <c r="N85" s="48"/>
    </row>
    <row r="86" spans="1:15" ht="16.5" hidden="1" customHeight="1" x14ac:dyDescent="0.25">
      <c r="A86" s="527"/>
      <c r="G86" s="49"/>
      <c r="H86" s="49"/>
      <c r="I86" s="48"/>
      <c r="J86" s="48"/>
      <c r="K86" s="48"/>
      <c r="L86" s="48"/>
      <c r="M86" s="49"/>
      <c r="N86" s="49"/>
    </row>
    <row r="87" spans="1:15" ht="16.5" hidden="1" customHeight="1" x14ac:dyDescent="0.25">
      <c r="A87" s="532"/>
      <c r="G87" s="50"/>
      <c r="H87" s="51"/>
      <c r="I87" s="52"/>
      <c r="J87" s="53"/>
      <c r="K87" s="52"/>
      <c r="L87" s="53"/>
      <c r="M87" s="52"/>
      <c r="N87" s="52"/>
    </row>
    <row r="88" spans="1:15" ht="16.5" hidden="1" customHeight="1" x14ac:dyDescent="0.25">
      <c r="A88" s="527"/>
      <c r="G88" s="54"/>
      <c r="H88" s="54"/>
      <c r="I88" s="53"/>
      <c r="J88" s="53"/>
      <c r="K88" s="53"/>
      <c r="L88" s="53"/>
      <c r="M88" s="53"/>
      <c r="N88" s="53"/>
    </row>
    <row r="89" spans="1:15" ht="16.5" hidden="1" customHeight="1" thickBot="1" x14ac:dyDescent="0.3">
      <c r="A89" s="526"/>
      <c r="G89" s="50"/>
      <c r="H89" s="51"/>
      <c r="I89" s="52"/>
      <c r="J89" s="53"/>
      <c r="K89" s="52"/>
      <c r="L89" s="53"/>
      <c r="M89" s="52"/>
      <c r="N89" s="52"/>
    </row>
    <row r="90" spans="1:15" ht="16.5" hidden="1" customHeight="1" x14ac:dyDescent="0.25">
      <c r="A90" s="527"/>
      <c r="G90" s="54"/>
      <c r="H90" s="54"/>
      <c r="I90" s="53"/>
      <c r="J90" s="53"/>
      <c r="K90" s="53"/>
      <c r="L90" s="441" t="s">
        <v>3</v>
      </c>
      <c r="M90" s="459"/>
      <c r="N90" s="459"/>
      <c r="O90" s="460"/>
    </row>
    <row r="91" spans="1:15" ht="16.5" hidden="1" customHeight="1" x14ac:dyDescent="0.25">
      <c r="A91" s="526"/>
      <c r="G91" s="50"/>
      <c r="H91" s="51"/>
      <c r="I91" s="52"/>
      <c r="J91" s="53"/>
      <c r="K91" s="52"/>
      <c r="L91" s="28" t="s">
        <v>5</v>
      </c>
      <c r="M91" s="29" t="s">
        <v>6</v>
      </c>
      <c r="N91" s="29" t="s">
        <v>7</v>
      </c>
      <c r="O91" s="30" t="s">
        <v>8</v>
      </c>
    </row>
    <row r="92" spans="1:15" ht="16.5" hidden="1" customHeight="1" thickBot="1" x14ac:dyDescent="0.3">
      <c r="A92" s="527"/>
      <c r="G92" s="54"/>
      <c r="H92" s="54"/>
      <c r="I92" s="53"/>
      <c r="J92" s="53"/>
      <c r="K92" s="53"/>
      <c r="L92" s="40"/>
      <c r="M92" s="31"/>
      <c r="N92" s="39" t="str">
        <f>IF(M92&lt;&gt;"",VLOOKUP(M92,code3,2,FALSE),"")</f>
        <v/>
      </c>
      <c r="O92" s="32" t="str">
        <f>IF(M92&lt;&gt;"",VLOOKUP(M92,code3,3,FALSE),"")</f>
        <v/>
      </c>
    </row>
    <row r="93" spans="1:15" ht="16.5" hidden="1" customHeight="1" x14ac:dyDescent="0.25">
      <c r="A93" s="526"/>
      <c r="G93" s="50"/>
      <c r="H93" s="51"/>
      <c r="I93" s="52"/>
      <c r="J93" s="53"/>
      <c r="K93" s="52"/>
      <c r="L93" s="53"/>
      <c r="M93" s="52"/>
      <c r="N93" s="52"/>
    </row>
    <row r="94" spans="1:15" ht="16.5" hidden="1" customHeight="1" x14ac:dyDescent="0.25">
      <c r="A94" s="527"/>
      <c r="G94" s="54"/>
      <c r="H94" s="54"/>
      <c r="I94" s="53"/>
      <c r="J94" s="53"/>
      <c r="K94" s="53"/>
      <c r="L94" s="53"/>
      <c r="M94" s="53"/>
      <c r="N94" s="53"/>
    </row>
    <row r="95" spans="1:15" ht="16.5" hidden="1" customHeight="1" x14ac:dyDescent="0.25">
      <c r="A95" s="526"/>
      <c r="G95" s="50"/>
      <c r="H95" s="51"/>
      <c r="I95" s="52"/>
      <c r="J95" s="53"/>
      <c r="K95" s="52"/>
      <c r="L95" s="53"/>
      <c r="M95" s="52"/>
      <c r="N95" s="52"/>
    </row>
    <row r="96" spans="1:15" ht="16.5" hidden="1" customHeight="1" x14ac:dyDescent="0.25">
      <c r="A96" s="527"/>
      <c r="G96" s="54"/>
      <c r="H96" s="54"/>
      <c r="I96" s="53"/>
      <c r="J96" s="53"/>
      <c r="K96" s="53"/>
      <c r="L96" s="53"/>
      <c r="M96" s="53"/>
      <c r="N96" s="53"/>
    </row>
    <row r="97" spans="1:17" ht="16.5" hidden="1" customHeight="1" x14ac:dyDescent="0.25">
      <c r="A97" s="124"/>
      <c r="G97" s="50"/>
      <c r="H97" s="51"/>
      <c r="I97" s="52"/>
      <c r="J97" s="53"/>
      <c r="K97" s="52"/>
      <c r="L97" s="53"/>
      <c r="M97" s="52"/>
      <c r="N97" s="52"/>
    </row>
    <row r="98" spans="1:17" s="77" customFormat="1" ht="22.8" hidden="1" x14ac:dyDescent="0.4">
      <c r="A98" s="73">
        <v>0.1</v>
      </c>
      <c r="B98" s="23"/>
      <c r="C98" s="23"/>
      <c r="D98" s="23"/>
      <c r="E98" s="23"/>
      <c r="F98" s="23"/>
      <c r="G98" s="62">
        <v>4</v>
      </c>
      <c r="L98" s="22"/>
      <c r="M98" s="22"/>
      <c r="N98" s="22"/>
      <c r="O98" s="22"/>
      <c r="Q98" s="22"/>
    </row>
    <row r="99" spans="1:17" s="77" customFormat="1" hidden="1" x14ac:dyDescent="0.25">
      <c r="A99" s="73">
        <v>0.11</v>
      </c>
      <c r="B99" s="23"/>
      <c r="C99" s="23"/>
      <c r="D99" s="23"/>
      <c r="E99" s="23"/>
      <c r="F99" s="23"/>
      <c r="L99" s="22"/>
      <c r="M99" s="22"/>
      <c r="N99" s="22"/>
      <c r="O99" s="22"/>
      <c r="Q99" s="22"/>
    </row>
    <row r="100" spans="1:17" s="77" customFormat="1" hidden="1" x14ac:dyDescent="0.25">
      <c r="A100" s="73">
        <v>0.12</v>
      </c>
      <c r="B100" s="23"/>
      <c r="C100" s="23"/>
      <c r="D100" s="23"/>
      <c r="E100" s="23"/>
      <c r="F100" s="23"/>
      <c r="L100" s="22"/>
      <c r="M100" s="22"/>
      <c r="N100" s="22"/>
      <c r="O100" s="22"/>
      <c r="Q100" s="22"/>
    </row>
    <row r="101" spans="1:17" s="77" customFormat="1" hidden="1" x14ac:dyDescent="0.25">
      <c r="A101" s="73">
        <v>0.13</v>
      </c>
      <c r="B101" s="23"/>
      <c r="C101" s="23"/>
      <c r="D101" s="23"/>
      <c r="E101" s="23"/>
      <c r="F101" s="23"/>
      <c r="L101" s="22"/>
      <c r="M101" s="22"/>
      <c r="N101" s="22"/>
      <c r="O101" s="22"/>
      <c r="Q101" s="22"/>
    </row>
    <row r="102" spans="1:17" s="77" customFormat="1" hidden="1" x14ac:dyDescent="0.25">
      <c r="A102" s="73">
        <v>0.14000000000000001</v>
      </c>
      <c r="B102" s="23"/>
      <c r="C102" s="23"/>
      <c r="D102" s="23"/>
      <c r="E102" s="23"/>
      <c r="F102" s="23"/>
      <c r="L102" s="22"/>
      <c r="M102" s="22"/>
      <c r="N102" s="22"/>
      <c r="O102" s="22"/>
      <c r="Q102" s="22"/>
    </row>
    <row r="103" spans="1:17" s="77" customFormat="1" hidden="1" x14ac:dyDescent="0.25">
      <c r="A103" s="73">
        <v>0.15</v>
      </c>
      <c r="B103" s="23"/>
      <c r="C103" s="23"/>
      <c r="D103" s="23"/>
      <c r="E103" s="23"/>
      <c r="F103" s="23"/>
      <c r="L103" s="22"/>
      <c r="M103" s="22"/>
      <c r="N103" s="22"/>
      <c r="O103" s="22"/>
      <c r="Q103" s="22"/>
    </row>
    <row r="104" spans="1:17" s="77" customFormat="1" hidden="1" x14ac:dyDescent="0.25">
      <c r="A104" s="73">
        <v>0.16</v>
      </c>
      <c r="B104" s="23"/>
      <c r="C104" s="23"/>
      <c r="D104" s="23"/>
      <c r="E104" s="23"/>
      <c r="F104" s="23"/>
      <c r="L104" s="22"/>
      <c r="M104" s="22"/>
      <c r="N104" s="22"/>
      <c r="O104" s="22"/>
      <c r="Q104" s="22"/>
    </row>
    <row r="105" spans="1:17" s="77" customFormat="1" hidden="1" x14ac:dyDescent="0.25">
      <c r="A105" s="73">
        <v>0.17</v>
      </c>
      <c r="B105" s="23"/>
      <c r="C105" s="23"/>
      <c r="D105" s="23"/>
      <c r="E105" s="23"/>
      <c r="F105" s="23"/>
      <c r="L105" s="22"/>
      <c r="M105" s="22"/>
      <c r="N105" s="22"/>
      <c r="O105" s="22"/>
      <c r="Q105" s="22"/>
    </row>
    <row r="106" spans="1:17" s="77" customFormat="1" hidden="1" x14ac:dyDescent="0.25">
      <c r="A106" s="73">
        <v>0.18</v>
      </c>
      <c r="B106" s="23"/>
      <c r="C106" s="23"/>
      <c r="D106" s="23"/>
      <c r="E106" s="23"/>
      <c r="F106" s="23"/>
      <c r="L106" s="22"/>
      <c r="M106" s="22"/>
      <c r="N106" s="22"/>
      <c r="O106" s="22"/>
      <c r="Q106" s="22"/>
    </row>
    <row r="107" spans="1:17" s="77" customFormat="1" hidden="1" x14ac:dyDescent="0.25">
      <c r="A107" s="73">
        <v>0.19</v>
      </c>
      <c r="B107" s="23"/>
      <c r="C107" s="23"/>
      <c r="D107" s="23"/>
      <c r="E107" s="23"/>
      <c r="F107" s="23"/>
      <c r="L107" s="22"/>
      <c r="M107" s="22"/>
      <c r="N107" s="22"/>
      <c r="O107" s="22"/>
      <c r="Q107" s="22"/>
    </row>
    <row r="108" spans="1:17" s="77" customFormat="1" hidden="1" x14ac:dyDescent="0.25">
      <c r="A108" s="73">
        <v>0.2</v>
      </c>
      <c r="B108" s="23"/>
      <c r="C108" s="23"/>
      <c r="D108" s="23"/>
      <c r="E108" s="23"/>
      <c r="F108" s="23"/>
      <c r="L108" s="22"/>
      <c r="M108" s="22"/>
      <c r="N108" s="22"/>
      <c r="O108" s="22"/>
      <c r="Q108" s="22"/>
    </row>
    <row r="109" spans="1:17" s="77" customFormat="1" hidden="1" x14ac:dyDescent="0.25">
      <c r="A109" s="73">
        <v>0.21</v>
      </c>
      <c r="B109" s="23"/>
      <c r="C109" s="23"/>
      <c r="D109" s="23"/>
      <c r="E109" s="23"/>
      <c r="F109" s="23"/>
      <c r="L109" s="22"/>
      <c r="M109" s="22"/>
      <c r="N109" s="22"/>
      <c r="O109" s="22"/>
      <c r="Q109" s="22"/>
    </row>
    <row r="110" spans="1:17" s="77" customFormat="1" hidden="1" x14ac:dyDescent="0.25">
      <c r="A110" s="73">
        <v>0.22</v>
      </c>
      <c r="B110" s="23"/>
      <c r="C110" s="23"/>
      <c r="D110" s="23"/>
      <c r="E110" s="23"/>
      <c r="F110" s="23"/>
      <c r="L110" s="22"/>
      <c r="M110" s="22"/>
      <c r="N110" s="22"/>
      <c r="O110" s="22"/>
      <c r="Q110" s="22"/>
    </row>
    <row r="111" spans="1:17" s="77" customFormat="1" hidden="1" x14ac:dyDescent="0.25">
      <c r="A111" s="73">
        <v>0.23</v>
      </c>
      <c r="B111" s="23"/>
      <c r="C111" s="23"/>
      <c r="D111" s="23"/>
      <c r="E111" s="23"/>
      <c r="F111" s="23"/>
      <c r="L111" s="22"/>
      <c r="M111" s="22"/>
      <c r="N111" s="22"/>
      <c r="O111" s="22"/>
      <c r="Q111" s="22"/>
    </row>
    <row r="112" spans="1:17" s="77" customFormat="1" hidden="1" x14ac:dyDescent="0.25">
      <c r="A112" s="73">
        <v>0.24</v>
      </c>
      <c r="B112" s="23"/>
      <c r="C112" s="23"/>
      <c r="D112" s="23"/>
      <c r="E112" s="23"/>
      <c r="F112" s="23"/>
      <c r="L112" s="22"/>
      <c r="M112" s="22"/>
      <c r="N112" s="22"/>
      <c r="O112" s="22"/>
      <c r="Q112" s="22"/>
    </row>
    <row r="113" spans="1:17" s="77" customFormat="1" hidden="1" x14ac:dyDescent="0.25">
      <c r="A113" s="73">
        <v>0.25</v>
      </c>
      <c r="B113" s="23"/>
      <c r="C113" s="23"/>
      <c r="D113" s="23"/>
      <c r="E113" s="23"/>
      <c r="F113" s="23"/>
      <c r="L113" s="22"/>
      <c r="M113" s="22"/>
      <c r="N113" s="22"/>
      <c r="O113" s="22"/>
      <c r="Q113" s="22"/>
    </row>
    <row r="114" spans="1:17" s="23" customFormat="1" hidden="1" x14ac:dyDescent="0.25">
      <c r="A114" s="73">
        <v>0.26</v>
      </c>
      <c r="G114" s="77"/>
      <c r="H114" s="77"/>
      <c r="I114" s="77"/>
      <c r="J114" s="77"/>
      <c r="K114" s="77"/>
      <c r="L114" s="22"/>
      <c r="M114" s="22"/>
      <c r="N114" s="22"/>
      <c r="O114" s="22"/>
      <c r="Q114" s="22"/>
    </row>
    <row r="115" spans="1:17" s="23" customFormat="1" hidden="1" x14ac:dyDescent="0.25">
      <c r="A115" s="73">
        <v>0.27</v>
      </c>
      <c r="G115" s="77"/>
      <c r="H115" s="77"/>
      <c r="I115" s="77"/>
      <c r="J115" s="77"/>
      <c r="K115" s="77"/>
      <c r="L115" s="22"/>
      <c r="M115" s="22"/>
      <c r="N115" s="22"/>
      <c r="O115" s="22"/>
      <c r="Q115" s="22"/>
    </row>
    <row r="116" spans="1:17" s="23" customFormat="1" hidden="1" x14ac:dyDescent="0.25">
      <c r="A116" s="73">
        <v>0.28000000000000003</v>
      </c>
      <c r="G116" s="77"/>
      <c r="H116" s="77"/>
      <c r="I116" s="77"/>
      <c r="J116" s="77"/>
      <c r="K116" s="77"/>
      <c r="L116" s="22"/>
      <c r="M116" s="22"/>
      <c r="N116" s="22"/>
      <c r="O116" s="22"/>
      <c r="Q116" s="22"/>
    </row>
    <row r="117" spans="1:17" s="23" customFormat="1" hidden="1" x14ac:dyDescent="0.25">
      <c r="A117" s="73">
        <v>0.28999999999999998</v>
      </c>
      <c r="G117" s="77"/>
      <c r="H117" s="77"/>
      <c r="I117" s="77"/>
      <c r="J117" s="77"/>
      <c r="K117" s="77"/>
      <c r="L117" s="22"/>
      <c r="M117" s="22"/>
      <c r="N117" s="22"/>
      <c r="O117" s="22"/>
      <c r="Q117" s="22"/>
    </row>
    <row r="118" spans="1:17" s="23" customFormat="1" hidden="1" x14ac:dyDescent="0.25">
      <c r="A118" s="73">
        <v>0.3</v>
      </c>
      <c r="G118" s="77"/>
      <c r="H118" s="77"/>
      <c r="I118" s="77"/>
      <c r="J118" s="77"/>
      <c r="K118" s="77"/>
      <c r="L118" s="22"/>
      <c r="M118" s="22"/>
      <c r="N118" s="22"/>
      <c r="O118" s="22"/>
      <c r="Q118" s="22"/>
    </row>
    <row r="119" spans="1:17" s="23" customFormat="1" hidden="1" x14ac:dyDescent="0.25">
      <c r="A119" s="73">
        <v>0.31</v>
      </c>
      <c r="G119" s="77"/>
      <c r="H119" s="77"/>
      <c r="I119" s="77"/>
      <c r="J119" s="77"/>
      <c r="K119" s="77"/>
      <c r="L119" s="22"/>
      <c r="M119" s="22"/>
      <c r="N119" s="22"/>
      <c r="O119" s="22"/>
      <c r="Q119" s="22"/>
    </row>
    <row r="120" spans="1:17" s="23" customFormat="1" hidden="1" x14ac:dyDescent="0.25">
      <c r="A120" s="73">
        <v>0.32</v>
      </c>
      <c r="G120" s="77"/>
      <c r="H120" s="77"/>
      <c r="I120" s="77"/>
      <c r="J120" s="77"/>
      <c r="K120" s="77"/>
      <c r="L120" s="22"/>
      <c r="M120" s="22"/>
      <c r="N120" s="22"/>
      <c r="O120" s="22"/>
      <c r="Q120" s="22"/>
    </row>
    <row r="121" spans="1:17" s="23" customFormat="1" hidden="1" x14ac:dyDescent="0.25">
      <c r="A121" s="73">
        <v>0.33</v>
      </c>
      <c r="G121" s="77"/>
      <c r="H121" s="77"/>
      <c r="I121" s="77"/>
      <c r="J121" s="77"/>
      <c r="K121" s="77"/>
      <c r="L121" s="22"/>
      <c r="M121" s="22"/>
      <c r="N121" s="22"/>
      <c r="O121" s="22"/>
      <c r="Q121" s="22"/>
    </row>
    <row r="122" spans="1:17" s="23" customFormat="1" hidden="1" x14ac:dyDescent="0.25">
      <c r="A122" s="73">
        <v>0.34</v>
      </c>
      <c r="G122" s="77"/>
      <c r="H122" s="77"/>
      <c r="I122" s="77"/>
      <c r="J122" s="77"/>
      <c r="K122" s="77"/>
      <c r="L122" s="22"/>
      <c r="M122" s="22"/>
      <c r="N122" s="22"/>
      <c r="O122" s="22"/>
      <c r="Q122" s="22"/>
    </row>
    <row r="123" spans="1:17" s="23" customFormat="1" hidden="1" x14ac:dyDescent="0.25">
      <c r="A123" s="73">
        <v>0.35</v>
      </c>
      <c r="G123" s="77"/>
      <c r="H123" s="77"/>
      <c r="I123" s="77"/>
      <c r="J123" s="77"/>
      <c r="K123" s="77"/>
      <c r="L123" s="22"/>
      <c r="M123" s="22"/>
      <c r="N123" s="22"/>
      <c r="O123" s="22"/>
      <c r="Q123" s="22"/>
    </row>
    <row r="124" spans="1:17" s="23" customFormat="1" hidden="1" x14ac:dyDescent="0.25">
      <c r="A124" s="73">
        <v>0.36</v>
      </c>
      <c r="G124" s="77"/>
      <c r="H124" s="77"/>
      <c r="I124" s="77"/>
      <c r="J124" s="77"/>
      <c r="K124" s="77"/>
      <c r="L124" s="22"/>
      <c r="M124" s="22"/>
      <c r="N124" s="22"/>
      <c r="O124" s="22"/>
      <c r="Q124" s="22"/>
    </row>
    <row r="125" spans="1:17" s="23" customFormat="1" hidden="1" x14ac:dyDescent="0.25">
      <c r="A125" s="73">
        <v>0.37</v>
      </c>
      <c r="G125" s="77"/>
      <c r="H125" s="77"/>
      <c r="I125" s="77"/>
      <c r="J125" s="77"/>
      <c r="K125" s="77"/>
      <c r="L125" s="22"/>
      <c r="M125" s="22"/>
      <c r="N125" s="22"/>
      <c r="O125" s="22"/>
      <c r="Q125" s="22"/>
    </row>
    <row r="126" spans="1:17" s="23" customFormat="1" hidden="1" x14ac:dyDescent="0.25">
      <c r="A126" s="73">
        <v>0.38</v>
      </c>
      <c r="G126" s="77"/>
      <c r="H126" s="77"/>
      <c r="I126" s="77"/>
      <c r="J126" s="77"/>
      <c r="K126" s="77"/>
      <c r="L126" s="22"/>
      <c r="M126" s="22"/>
      <c r="N126" s="22"/>
      <c r="O126" s="22"/>
      <c r="Q126" s="22"/>
    </row>
    <row r="127" spans="1:17" s="23" customFormat="1" hidden="1" x14ac:dyDescent="0.25">
      <c r="A127" s="73">
        <v>0.39</v>
      </c>
      <c r="G127" s="77"/>
      <c r="H127" s="77"/>
      <c r="I127" s="77"/>
      <c r="J127" s="77"/>
      <c r="K127" s="77"/>
      <c r="L127" s="22"/>
      <c r="M127" s="22"/>
      <c r="N127" s="22"/>
      <c r="O127" s="22"/>
      <c r="Q127" s="22"/>
    </row>
    <row r="128" spans="1:17" s="23" customFormat="1" hidden="1" x14ac:dyDescent="0.25">
      <c r="A128" s="73">
        <v>0.4</v>
      </c>
      <c r="G128" s="77"/>
      <c r="H128" s="77"/>
      <c r="I128" s="77"/>
      <c r="J128" s="77"/>
      <c r="K128" s="77"/>
      <c r="L128" s="22"/>
      <c r="M128" s="22"/>
      <c r="N128" s="22"/>
      <c r="O128" s="22"/>
      <c r="Q128" s="22"/>
    </row>
    <row r="129" spans="1:17" s="23" customFormat="1" hidden="1" x14ac:dyDescent="0.25">
      <c r="A129" s="73">
        <v>0.41</v>
      </c>
      <c r="G129" s="77"/>
      <c r="H129" s="77"/>
      <c r="I129" s="77"/>
      <c r="J129" s="77"/>
      <c r="K129" s="77"/>
      <c r="L129" s="22"/>
      <c r="M129" s="22"/>
      <c r="N129" s="22"/>
      <c r="O129" s="22"/>
      <c r="Q129" s="22"/>
    </row>
    <row r="130" spans="1:17" s="23" customFormat="1" hidden="1" x14ac:dyDescent="0.25">
      <c r="A130" s="73">
        <v>0.42</v>
      </c>
      <c r="G130" s="77"/>
      <c r="H130" s="77"/>
      <c r="I130" s="77"/>
      <c r="J130" s="77"/>
      <c r="K130" s="77"/>
      <c r="L130" s="22"/>
      <c r="M130" s="22"/>
      <c r="N130" s="22"/>
      <c r="O130" s="22"/>
      <c r="Q130" s="22"/>
    </row>
    <row r="131" spans="1:17" s="23" customFormat="1" hidden="1" x14ac:dyDescent="0.25">
      <c r="A131" s="73">
        <v>0.43</v>
      </c>
      <c r="G131" s="77"/>
      <c r="H131" s="77"/>
      <c r="I131" s="77"/>
      <c r="J131" s="77"/>
      <c r="K131" s="77"/>
      <c r="L131" s="22"/>
      <c r="M131" s="22"/>
      <c r="N131" s="22"/>
      <c r="O131" s="22"/>
      <c r="Q131" s="22"/>
    </row>
    <row r="132" spans="1:17" s="23" customFormat="1" hidden="1" x14ac:dyDescent="0.25">
      <c r="A132" s="73">
        <v>0.44</v>
      </c>
      <c r="G132" s="77"/>
      <c r="H132" s="77"/>
      <c r="I132" s="77"/>
      <c r="J132" s="77"/>
      <c r="K132" s="77"/>
      <c r="L132" s="22"/>
      <c r="M132" s="22"/>
      <c r="N132" s="22"/>
      <c r="O132" s="22"/>
      <c r="Q132" s="22"/>
    </row>
    <row r="133" spans="1:17" s="23" customFormat="1" hidden="1" x14ac:dyDescent="0.25">
      <c r="A133" s="73">
        <v>0.45</v>
      </c>
      <c r="G133" s="77"/>
      <c r="H133" s="77"/>
      <c r="I133" s="77"/>
      <c r="J133" s="77"/>
      <c r="K133" s="77"/>
      <c r="L133" s="22"/>
      <c r="M133" s="22"/>
      <c r="N133" s="22"/>
      <c r="O133" s="22"/>
      <c r="Q133" s="22"/>
    </row>
    <row r="134" spans="1:17" s="23" customFormat="1" hidden="1" x14ac:dyDescent="0.25">
      <c r="A134" s="73">
        <v>0.46</v>
      </c>
      <c r="G134" s="77"/>
      <c r="H134" s="77"/>
      <c r="I134" s="77"/>
      <c r="J134" s="77"/>
      <c r="K134" s="77"/>
      <c r="L134" s="22"/>
      <c r="M134" s="22"/>
      <c r="N134" s="22"/>
      <c r="O134" s="22"/>
      <c r="Q134" s="22"/>
    </row>
    <row r="135" spans="1:17" s="23" customFormat="1" hidden="1" x14ac:dyDescent="0.25">
      <c r="A135" s="73">
        <v>0.47</v>
      </c>
      <c r="G135" s="77"/>
      <c r="H135" s="77"/>
      <c r="I135" s="77"/>
      <c r="J135" s="77"/>
      <c r="K135" s="77"/>
      <c r="L135" s="22"/>
      <c r="M135" s="22"/>
      <c r="N135" s="22"/>
      <c r="O135" s="22"/>
      <c r="Q135" s="22"/>
    </row>
    <row r="136" spans="1:17" s="23" customFormat="1" hidden="1" x14ac:dyDescent="0.25">
      <c r="A136" s="73">
        <v>0.48</v>
      </c>
      <c r="G136" s="77"/>
      <c r="H136" s="77"/>
      <c r="I136" s="77"/>
      <c r="J136" s="77"/>
      <c r="K136" s="77"/>
      <c r="L136" s="22"/>
      <c r="M136" s="22"/>
      <c r="N136" s="22"/>
      <c r="O136" s="22"/>
      <c r="Q136" s="22"/>
    </row>
    <row r="137" spans="1:17" s="23" customFormat="1" hidden="1" x14ac:dyDescent="0.25">
      <c r="A137" s="73">
        <v>0.49</v>
      </c>
      <c r="G137" s="77"/>
      <c r="H137" s="77"/>
      <c r="I137" s="77"/>
      <c r="J137" s="77"/>
      <c r="K137" s="77"/>
      <c r="L137" s="22"/>
      <c r="M137" s="22"/>
      <c r="N137" s="22"/>
      <c r="O137" s="22"/>
      <c r="Q137" s="22"/>
    </row>
    <row r="138" spans="1:17" s="23" customFormat="1" hidden="1" x14ac:dyDescent="0.25">
      <c r="A138" s="73">
        <v>0.5</v>
      </c>
      <c r="G138" s="77"/>
      <c r="H138" s="77"/>
      <c r="I138" s="77"/>
      <c r="J138" s="77"/>
      <c r="K138" s="77"/>
      <c r="L138" s="22"/>
      <c r="M138" s="22"/>
      <c r="N138" s="22"/>
      <c r="O138" s="22"/>
      <c r="Q138" s="22"/>
    </row>
    <row r="139" spans="1:17" s="23" customFormat="1" hidden="1" x14ac:dyDescent="0.25">
      <c r="A139" s="73">
        <v>0.51</v>
      </c>
      <c r="G139" s="77"/>
      <c r="H139" s="77"/>
      <c r="I139" s="77"/>
      <c r="J139" s="77"/>
      <c r="K139" s="77"/>
      <c r="L139" s="22"/>
      <c r="M139" s="22"/>
      <c r="N139" s="22"/>
      <c r="O139" s="22"/>
      <c r="Q139" s="22"/>
    </row>
    <row r="140" spans="1:17" s="23" customFormat="1" hidden="1" x14ac:dyDescent="0.25">
      <c r="A140" s="73">
        <v>0.52</v>
      </c>
      <c r="G140" s="77"/>
      <c r="H140" s="77"/>
      <c r="I140" s="77"/>
      <c r="J140" s="77"/>
      <c r="K140" s="77"/>
      <c r="L140" s="22"/>
      <c r="M140" s="22"/>
      <c r="N140" s="22"/>
      <c r="O140" s="22"/>
      <c r="Q140" s="22"/>
    </row>
    <row r="141" spans="1:17" s="23" customFormat="1" hidden="1" x14ac:dyDescent="0.25">
      <c r="A141" s="73">
        <v>0.53</v>
      </c>
      <c r="G141" s="77"/>
      <c r="H141" s="77"/>
      <c r="I141" s="77"/>
      <c r="J141" s="77"/>
      <c r="K141" s="77"/>
      <c r="L141" s="22"/>
      <c r="M141" s="22"/>
      <c r="N141" s="22"/>
      <c r="O141" s="22"/>
      <c r="Q141" s="22"/>
    </row>
    <row r="142" spans="1:17" s="23" customFormat="1" hidden="1" x14ac:dyDescent="0.25">
      <c r="A142" s="73">
        <v>0.54</v>
      </c>
      <c r="G142" s="77"/>
      <c r="H142" s="77"/>
      <c r="I142" s="77"/>
      <c r="J142" s="77"/>
      <c r="K142" s="77"/>
      <c r="L142" s="22"/>
      <c r="M142" s="22"/>
      <c r="N142" s="22"/>
      <c r="O142" s="22"/>
      <c r="Q142" s="22"/>
    </row>
    <row r="143" spans="1:17" s="23" customFormat="1" hidden="1" x14ac:dyDescent="0.25">
      <c r="A143" s="73">
        <v>0.55000000000000004</v>
      </c>
      <c r="G143" s="77"/>
      <c r="H143" s="77"/>
      <c r="I143" s="77"/>
      <c r="J143" s="77"/>
      <c r="K143" s="77"/>
      <c r="L143" s="22"/>
      <c r="M143" s="22"/>
      <c r="N143" s="22"/>
      <c r="O143" s="22"/>
      <c r="Q143" s="22"/>
    </row>
    <row r="144" spans="1:17" s="23" customFormat="1" hidden="1" x14ac:dyDescent="0.25">
      <c r="A144" s="73">
        <v>0.56000000000000005</v>
      </c>
      <c r="G144" s="77"/>
      <c r="H144" s="77"/>
      <c r="I144" s="77"/>
      <c r="J144" s="77"/>
      <c r="K144" s="77"/>
      <c r="L144" s="22"/>
      <c r="M144" s="22"/>
      <c r="N144" s="22"/>
      <c r="O144" s="22"/>
      <c r="Q144" s="22"/>
    </row>
    <row r="145" spans="1:17" s="23" customFormat="1" hidden="1" x14ac:dyDescent="0.25">
      <c r="A145" s="73">
        <v>0.56999999999999995</v>
      </c>
      <c r="G145" s="77"/>
      <c r="H145" s="77"/>
      <c r="I145" s="77"/>
      <c r="J145" s="77"/>
      <c r="K145" s="77"/>
      <c r="L145" s="22"/>
      <c r="M145" s="22"/>
      <c r="N145" s="22"/>
      <c r="O145" s="22"/>
      <c r="Q145" s="22"/>
    </row>
    <row r="146" spans="1:17" s="23" customFormat="1" hidden="1" x14ac:dyDescent="0.25">
      <c r="A146" s="73">
        <v>0.57999999999999996</v>
      </c>
      <c r="G146" s="77"/>
      <c r="H146" s="77"/>
      <c r="I146" s="77"/>
      <c r="J146" s="77"/>
      <c r="K146" s="77"/>
      <c r="L146" s="22"/>
      <c r="M146" s="22"/>
      <c r="N146" s="22"/>
      <c r="O146" s="22"/>
      <c r="Q146" s="22"/>
    </row>
    <row r="147" spans="1:17" s="23" customFormat="1" hidden="1" x14ac:dyDescent="0.25">
      <c r="A147" s="73">
        <v>0.59</v>
      </c>
      <c r="G147" s="77"/>
      <c r="H147" s="77"/>
      <c r="I147" s="77"/>
      <c r="J147" s="77"/>
      <c r="K147" s="77"/>
      <c r="L147" s="22"/>
      <c r="M147" s="22"/>
      <c r="N147" s="22"/>
      <c r="O147" s="22"/>
      <c r="Q147" s="22"/>
    </row>
    <row r="148" spans="1:17" s="23" customFormat="1" hidden="1" x14ac:dyDescent="0.25">
      <c r="A148" s="73">
        <v>0.6</v>
      </c>
      <c r="G148" s="77"/>
      <c r="H148" s="77"/>
      <c r="I148" s="77"/>
      <c r="J148" s="77"/>
      <c r="K148" s="77"/>
      <c r="L148" s="22"/>
      <c r="M148" s="22"/>
      <c r="N148" s="22"/>
      <c r="O148" s="22"/>
      <c r="Q148" s="22"/>
    </row>
    <row r="149" spans="1:17" s="23" customFormat="1" hidden="1" x14ac:dyDescent="0.25">
      <c r="A149" s="73">
        <v>0.61</v>
      </c>
      <c r="G149" s="77"/>
      <c r="H149" s="77"/>
      <c r="I149" s="77"/>
      <c r="J149" s="77"/>
      <c r="K149" s="77"/>
      <c r="L149" s="22"/>
      <c r="M149" s="22"/>
      <c r="N149" s="22"/>
      <c r="O149" s="22"/>
      <c r="Q149" s="22"/>
    </row>
    <row r="150" spans="1:17" s="23" customFormat="1" hidden="1" x14ac:dyDescent="0.25">
      <c r="A150" s="73">
        <v>0.62</v>
      </c>
      <c r="G150" s="77"/>
      <c r="H150" s="77"/>
      <c r="I150" s="77"/>
      <c r="J150" s="77"/>
      <c r="K150" s="77"/>
      <c r="L150" s="22"/>
      <c r="M150" s="22"/>
      <c r="N150" s="22"/>
      <c r="O150" s="22"/>
      <c r="Q150" s="22"/>
    </row>
    <row r="151" spans="1:17" s="23" customFormat="1" hidden="1" x14ac:dyDescent="0.25">
      <c r="A151" s="73">
        <v>0.63</v>
      </c>
      <c r="G151" s="77"/>
      <c r="H151" s="77"/>
      <c r="I151" s="77"/>
      <c r="J151" s="77"/>
      <c r="K151" s="77"/>
      <c r="L151" s="22"/>
      <c r="M151" s="22"/>
      <c r="N151" s="22"/>
      <c r="O151" s="22"/>
      <c r="Q151" s="22"/>
    </row>
    <row r="152" spans="1:17" s="23" customFormat="1" hidden="1" x14ac:dyDescent="0.25">
      <c r="A152" s="73">
        <v>0.64</v>
      </c>
      <c r="G152" s="77"/>
      <c r="H152" s="77"/>
      <c r="I152" s="77"/>
      <c r="J152" s="77"/>
      <c r="K152" s="77"/>
      <c r="L152" s="22"/>
      <c r="M152" s="22"/>
      <c r="N152" s="22"/>
      <c r="O152" s="22"/>
      <c r="Q152" s="22"/>
    </row>
    <row r="153" spans="1:17" s="23" customFormat="1" hidden="1" x14ac:dyDescent="0.25">
      <c r="A153" s="73">
        <v>0.65</v>
      </c>
      <c r="G153" s="77"/>
      <c r="H153" s="77"/>
      <c r="I153" s="77"/>
      <c r="J153" s="77"/>
      <c r="K153" s="77"/>
      <c r="L153" s="22"/>
      <c r="M153" s="22"/>
      <c r="N153" s="22"/>
      <c r="O153" s="22"/>
      <c r="Q153" s="22"/>
    </row>
    <row r="154" spans="1:17" s="23" customFormat="1" hidden="1" x14ac:dyDescent="0.25">
      <c r="A154" s="73">
        <v>0.66</v>
      </c>
      <c r="G154" s="77"/>
      <c r="H154" s="77"/>
      <c r="I154" s="77"/>
      <c r="J154" s="77"/>
      <c r="K154" s="77"/>
      <c r="L154" s="22"/>
      <c r="M154" s="22"/>
      <c r="N154" s="22"/>
      <c r="O154" s="22"/>
      <c r="Q154" s="22"/>
    </row>
    <row r="155" spans="1:17" s="23" customFormat="1" hidden="1" x14ac:dyDescent="0.25">
      <c r="A155" s="73">
        <v>0.67</v>
      </c>
      <c r="G155" s="77"/>
      <c r="H155" s="77"/>
      <c r="I155" s="77"/>
      <c r="J155" s="77"/>
      <c r="K155" s="77"/>
      <c r="L155" s="22"/>
      <c r="M155" s="22"/>
      <c r="N155" s="22"/>
      <c r="O155" s="22"/>
      <c r="Q155" s="22"/>
    </row>
    <row r="156" spans="1:17" s="23" customFormat="1" hidden="1" x14ac:dyDescent="0.25">
      <c r="A156" s="73">
        <v>0.68</v>
      </c>
      <c r="G156" s="77"/>
      <c r="H156" s="77"/>
      <c r="I156" s="77"/>
      <c r="J156" s="77"/>
      <c r="K156" s="77"/>
      <c r="L156" s="22"/>
      <c r="M156" s="22"/>
      <c r="N156" s="22"/>
      <c r="O156" s="22"/>
      <c r="Q156" s="22"/>
    </row>
    <row r="157" spans="1:17" s="23" customFormat="1" hidden="1" x14ac:dyDescent="0.25">
      <c r="A157" s="73">
        <v>0.69</v>
      </c>
      <c r="G157" s="77"/>
      <c r="H157" s="77"/>
      <c r="I157" s="77"/>
      <c r="J157" s="77"/>
      <c r="K157" s="77"/>
      <c r="L157" s="22"/>
      <c r="M157" s="22"/>
      <c r="N157" s="22"/>
      <c r="O157" s="22"/>
      <c r="Q157" s="22"/>
    </row>
    <row r="158" spans="1:17" s="23" customFormat="1" hidden="1" x14ac:dyDescent="0.25">
      <c r="A158" s="73">
        <v>0.7</v>
      </c>
      <c r="G158" s="77"/>
      <c r="H158" s="77"/>
      <c r="I158" s="77"/>
      <c r="J158" s="77"/>
      <c r="K158" s="77"/>
      <c r="L158" s="22"/>
      <c r="M158" s="22"/>
      <c r="N158" s="22"/>
      <c r="O158" s="22"/>
      <c r="Q158" s="22"/>
    </row>
    <row r="159" spans="1:17" s="23" customFormat="1" hidden="1" x14ac:dyDescent="0.25">
      <c r="A159" s="73">
        <v>0.71</v>
      </c>
      <c r="G159" s="77"/>
      <c r="H159" s="77"/>
      <c r="I159" s="77"/>
      <c r="J159" s="77"/>
      <c r="K159" s="77"/>
      <c r="L159" s="22"/>
      <c r="M159" s="22"/>
      <c r="N159" s="22"/>
      <c r="O159" s="22"/>
      <c r="Q159" s="22"/>
    </row>
    <row r="160" spans="1:17" s="23" customFormat="1" hidden="1" x14ac:dyDescent="0.25">
      <c r="A160" s="73">
        <v>0.72</v>
      </c>
      <c r="G160" s="77"/>
      <c r="H160" s="77"/>
      <c r="I160" s="77"/>
      <c r="J160" s="77"/>
      <c r="K160" s="77"/>
      <c r="L160" s="22"/>
      <c r="M160" s="22"/>
      <c r="N160" s="22"/>
      <c r="O160" s="22"/>
      <c r="Q160" s="22"/>
    </row>
    <row r="161" spans="1:17" s="23" customFormat="1" hidden="1" x14ac:dyDescent="0.25">
      <c r="A161" s="73">
        <v>0.73</v>
      </c>
      <c r="G161" s="77"/>
      <c r="H161" s="77"/>
      <c r="I161" s="77"/>
      <c r="J161" s="77"/>
      <c r="K161" s="77"/>
      <c r="L161" s="22"/>
      <c r="M161" s="22"/>
      <c r="N161" s="22"/>
      <c r="O161" s="22"/>
      <c r="Q161" s="22"/>
    </row>
    <row r="162" spans="1:17" s="23" customFormat="1" hidden="1" x14ac:dyDescent="0.25">
      <c r="A162" s="73">
        <v>0.74</v>
      </c>
      <c r="G162" s="77"/>
      <c r="H162" s="77"/>
      <c r="I162" s="77"/>
      <c r="J162" s="77"/>
      <c r="K162" s="77"/>
      <c r="L162" s="22"/>
      <c r="M162" s="22"/>
      <c r="N162" s="22"/>
      <c r="O162" s="22"/>
      <c r="Q162" s="22"/>
    </row>
    <row r="163" spans="1:17" s="23" customFormat="1" hidden="1" x14ac:dyDescent="0.25">
      <c r="A163" s="73">
        <v>0.75</v>
      </c>
      <c r="G163" s="77"/>
      <c r="H163" s="77"/>
      <c r="I163" s="77"/>
      <c r="J163" s="77"/>
      <c r="K163" s="77"/>
      <c r="L163" s="22"/>
      <c r="M163" s="22"/>
      <c r="N163" s="22"/>
      <c r="O163" s="22"/>
      <c r="Q163" s="22"/>
    </row>
    <row r="164" spans="1:17" s="23" customFormat="1" hidden="1" x14ac:dyDescent="0.25">
      <c r="A164" s="73">
        <v>0.76</v>
      </c>
      <c r="G164" s="77"/>
      <c r="H164" s="77"/>
      <c r="I164" s="77"/>
      <c r="J164" s="77"/>
      <c r="K164" s="77"/>
      <c r="L164" s="22"/>
      <c r="M164" s="22"/>
      <c r="N164" s="22"/>
      <c r="O164" s="22"/>
      <c r="Q164" s="22"/>
    </row>
    <row r="165" spans="1:17" s="23" customFormat="1" hidden="1" x14ac:dyDescent="0.25">
      <c r="A165" s="73">
        <v>0.77</v>
      </c>
      <c r="G165" s="77"/>
      <c r="H165" s="77"/>
      <c r="I165" s="77"/>
      <c r="J165" s="77"/>
      <c r="K165" s="77"/>
      <c r="L165" s="22"/>
      <c r="M165" s="22"/>
      <c r="N165" s="22"/>
      <c r="O165" s="22"/>
      <c r="Q165" s="22"/>
    </row>
    <row r="166" spans="1:17" s="23" customFormat="1" hidden="1" x14ac:dyDescent="0.25">
      <c r="A166" s="73">
        <v>0.78</v>
      </c>
      <c r="G166" s="77"/>
      <c r="H166" s="77"/>
      <c r="I166" s="77"/>
      <c r="J166" s="77"/>
      <c r="K166" s="77"/>
      <c r="L166" s="22"/>
      <c r="M166" s="22"/>
      <c r="N166" s="22"/>
      <c r="O166" s="22"/>
      <c r="Q166" s="22"/>
    </row>
    <row r="167" spans="1:17" s="23" customFormat="1" hidden="1" x14ac:dyDescent="0.25">
      <c r="A167" s="73">
        <v>0.79</v>
      </c>
      <c r="G167" s="77"/>
      <c r="H167" s="77"/>
      <c r="I167" s="77"/>
      <c r="J167" s="77"/>
      <c r="K167" s="77"/>
      <c r="L167" s="22"/>
      <c r="M167" s="22"/>
      <c r="N167" s="22"/>
      <c r="O167" s="22"/>
      <c r="Q167" s="22"/>
    </row>
    <row r="168" spans="1:17" s="23" customFormat="1" hidden="1" x14ac:dyDescent="0.25">
      <c r="A168" s="73">
        <v>0.8</v>
      </c>
      <c r="G168" s="77"/>
      <c r="H168" s="77"/>
      <c r="I168" s="77"/>
      <c r="J168" s="77"/>
      <c r="K168" s="77"/>
      <c r="L168" s="22"/>
      <c r="M168" s="22"/>
      <c r="N168" s="22"/>
      <c r="O168" s="22"/>
      <c r="Q168" s="22"/>
    </row>
    <row r="169" spans="1:17" s="23" customFormat="1" hidden="1" x14ac:dyDescent="0.25">
      <c r="A169" s="73">
        <v>0.81</v>
      </c>
      <c r="G169" s="77"/>
      <c r="H169" s="77"/>
      <c r="I169" s="77"/>
      <c r="J169" s="77"/>
      <c r="K169" s="77"/>
      <c r="L169" s="22"/>
      <c r="M169" s="22"/>
      <c r="N169" s="22"/>
      <c r="O169" s="22"/>
      <c r="Q169" s="22"/>
    </row>
    <row r="170" spans="1:17" s="23" customFormat="1" hidden="1" x14ac:dyDescent="0.25">
      <c r="A170" s="73">
        <v>0.82</v>
      </c>
      <c r="G170" s="77"/>
      <c r="H170" s="77"/>
      <c r="I170" s="77"/>
      <c r="J170" s="77"/>
      <c r="K170" s="77"/>
      <c r="L170" s="22"/>
      <c r="M170" s="22"/>
      <c r="N170" s="22"/>
      <c r="O170" s="22"/>
      <c r="Q170" s="22"/>
    </row>
    <row r="171" spans="1:17" s="23" customFormat="1" hidden="1" x14ac:dyDescent="0.25">
      <c r="A171" s="73">
        <v>0.83</v>
      </c>
      <c r="G171" s="77"/>
      <c r="H171" s="77"/>
      <c r="I171" s="77"/>
      <c r="J171" s="77"/>
      <c r="K171" s="77"/>
      <c r="L171" s="22"/>
      <c r="M171" s="22"/>
      <c r="N171" s="22"/>
      <c r="O171" s="22"/>
      <c r="Q171" s="22"/>
    </row>
    <row r="172" spans="1:17" s="23" customFormat="1" hidden="1" x14ac:dyDescent="0.25">
      <c r="A172" s="73">
        <v>0.84</v>
      </c>
      <c r="G172" s="77"/>
      <c r="H172" s="77"/>
      <c r="I172" s="77"/>
      <c r="J172" s="77"/>
      <c r="K172" s="77"/>
      <c r="L172" s="22"/>
      <c r="M172" s="22"/>
      <c r="N172" s="22"/>
      <c r="O172" s="22"/>
      <c r="Q172" s="22"/>
    </row>
    <row r="173" spans="1:17" s="23" customFormat="1" hidden="1" x14ac:dyDescent="0.25">
      <c r="A173" s="73">
        <v>0.85</v>
      </c>
      <c r="G173" s="77"/>
      <c r="H173" s="77"/>
      <c r="I173" s="77"/>
      <c r="J173" s="77"/>
      <c r="K173" s="77"/>
      <c r="L173" s="22"/>
      <c r="M173" s="22"/>
      <c r="N173" s="22"/>
      <c r="O173" s="22"/>
      <c r="Q173" s="22"/>
    </row>
    <row r="174" spans="1:17" s="23" customFormat="1" hidden="1" x14ac:dyDescent="0.25">
      <c r="A174" s="73">
        <v>0.86</v>
      </c>
      <c r="G174" s="77"/>
      <c r="H174" s="77"/>
      <c r="I174" s="77"/>
      <c r="J174" s="77"/>
      <c r="K174" s="77"/>
      <c r="L174" s="22"/>
      <c r="M174" s="22"/>
      <c r="N174" s="22"/>
      <c r="O174" s="22"/>
      <c r="Q174" s="22"/>
    </row>
    <row r="175" spans="1:17" s="23" customFormat="1" hidden="1" x14ac:dyDescent="0.25">
      <c r="A175" s="73">
        <v>0.87</v>
      </c>
      <c r="G175" s="77"/>
      <c r="H175" s="77"/>
      <c r="I175" s="77"/>
      <c r="J175" s="77"/>
      <c r="K175" s="77"/>
      <c r="L175" s="22"/>
      <c r="M175" s="22"/>
      <c r="N175" s="22"/>
      <c r="O175" s="22"/>
      <c r="Q175" s="22"/>
    </row>
    <row r="176" spans="1:17" s="23" customFormat="1" hidden="1" x14ac:dyDescent="0.25">
      <c r="A176" s="73">
        <v>0.88</v>
      </c>
      <c r="G176" s="77"/>
      <c r="H176" s="77"/>
      <c r="I176" s="77"/>
      <c r="J176" s="77"/>
      <c r="K176" s="77"/>
      <c r="L176" s="22"/>
      <c r="M176" s="22"/>
      <c r="N176" s="22"/>
      <c r="O176" s="22"/>
      <c r="Q176" s="22"/>
    </row>
    <row r="177" spans="1:17" s="23" customFormat="1" hidden="1" x14ac:dyDescent="0.25">
      <c r="A177" s="73">
        <v>0.89</v>
      </c>
      <c r="G177" s="77"/>
      <c r="H177" s="77"/>
      <c r="I177" s="77"/>
      <c r="J177" s="77"/>
      <c r="K177" s="77"/>
      <c r="L177" s="22"/>
      <c r="M177" s="22"/>
      <c r="N177" s="22"/>
      <c r="O177" s="22"/>
      <c r="Q177" s="22"/>
    </row>
    <row r="178" spans="1:17" s="23" customFormat="1" hidden="1" x14ac:dyDescent="0.25">
      <c r="A178" s="73">
        <v>0.9</v>
      </c>
      <c r="G178" s="77"/>
      <c r="H178" s="77"/>
      <c r="I178" s="77"/>
      <c r="J178" s="77"/>
      <c r="K178" s="77"/>
      <c r="L178" s="22"/>
      <c r="M178" s="22"/>
      <c r="N178" s="22"/>
      <c r="O178" s="22"/>
      <c r="Q178" s="22"/>
    </row>
    <row r="179" spans="1:17" s="23" customFormat="1" hidden="1" x14ac:dyDescent="0.25">
      <c r="A179" s="73">
        <v>0.91</v>
      </c>
      <c r="G179" s="77"/>
      <c r="H179" s="77"/>
      <c r="I179" s="77"/>
      <c r="J179" s="77"/>
      <c r="K179" s="77"/>
      <c r="L179" s="22"/>
      <c r="M179" s="22"/>
      <c r="N179" s="22"/>
      <c r="O179" s="22"/>
      <c r="Q179" s="22"/>
    </row>
    <row r="180" spans="1:17" s="23" customFormat="1" hidden="1" x14ac:dyDescent="0.25">
      <c r="A180" s="73">
        <v>0.92</v>
      </c>
      <c r="G180" s="77"/>
      <c r="H180" s="77"/>
      <c r="I180" s="77"/>
      <c r="J180" s="77"/>
      <c r="K180" s="77"/>
      <c r="L180" s="22"/>
      <c r="M180" s="22"/>
      <c r="N180" s="22"/>
      <c r="O180" s="22"/>
      <c r="Q180" s="22"/>
    </row>
    <row r="181" spans="1:17" s="23" customFormat="1" hidden="1" x14ac:dyDescent="0.25">
      <c r="A181" s="73">
        <v>0.93</v>
      </c>
      <c r="G181" s="77"/>
      <c r="H181" s="77"/>
      <c r="I181" s="77"/>
      <c r="J181" s="77"/>
      <c r="K181" s="77"/>
      <c r="L181" s="22"/>
      <c r="M181" s="22"/>
      <c r="N181" s="22"/>
      <c r="O181" s="22"/>
      <c r="Q181" s="22"/>
    </row>
    <row r="182" spans="1:17" s="23" customFormat="1" hidden="1" x14ac:dyDescent="0.25">
      <c r="A182" s="73">
        <v>0.94</v>
      </c>
      <c r="G182" s="77"/>
      <c r="H182" s="77"/>
      <c r="I182" s="77"/>
      <c r="J182" s="77"/>
      <c r="K182" s="77"/>
      <c r="L182" s="22"/>
      <c r="M182" s="22"/>
      <c r="N182" s="22"/>
      <c r="O182" s="22"/>
      <c r="Q182" s="22"/>
    </row>
    <row r="183" spans="1:17" s="23" customFormat="1" hidden="1" x14ac:dyDescent="0.25">
      <c r="A183" s="73">
        <v>0.95</v>
      </c>
      <c r="G183" s="77"/>
      <c r="H183" s="77"/>
      <c r="I183" s="77"/>
      <c r="J183" s="77"/>
      <c r="K183" s="77"/>
      <c r="L183" s="22"/>
      <c r="M183" s="22"/>
      <c r="N183" s="22"/>
      <c r="O183" s="22"/>
      <c r="Q183" s="22"/>
    </row>
    <row r="184" spans="1:17" s="23" customFormat="1" hidden="1" x14ac:dyDescent="0.25">
      <c r="A184" s="22"/>
      <c r="G184" s="77"/>
      <c r="H184" s="77"/>
      <c r="I184" s="77"/>
      <c r="J184" s="77"/>
      <c r="K184" s="77"/>
      <c r="L184" s="22"/>
      <c r="M184" s="22"/>
      <c r="N184" s="22"/>
      <c r="O184" s="22"/>
      <c r="Q184" s="22"/>
    </row>
    <row r="185" spans="1:17" s="23" customFormat="1" hidden="1" x14ac:dyDescent="0.25">
      <c r="A185" s="22"/>
      <c r="G185" s="77"/>
      <c r="H185" s="77"/>
      <c r="I185" s="77"/>
      <c r="J185" s="77"/>
      <c r="K185" s="77"/>
      <c r="L185" s="22"/>
      <c r="M185" s="22"/>
      <c r="N185" s="22"/>
      <c r="O185" s="22"/>
      <c r="Q185" s="22"/>
    </row>
    <row r="186" spans="1:17" s="23" customFormat="1" hidden="1" x14ac:dyDescent="0.25">
      <c r="A186" s="22"/>
      <c r="G186" s="77"/>
      <c r="H186" s="77"/>
      <c r="I186" s="77"/>
      <c r="J186" s="77"/>
      <c r="K186" s="77"/>
      <c r="L186" s="22"/>
      <c r="M186" s="22"/>
      <c r="N186" s="22"/>
      <c r="O186" s="22"/>
      <c r="Q186" s="22"/>
    </row>
    <row r="187" spans="1:17" s="23" customFormat="1" hidden="1" x14ac:dyDescent="0.25">
      <c r="A187" s="22"/>
      <c r="G187" s="77"/>
      <c r="H187" s="77"/>
      <c r="I187" s="77"/>
      <c r="J187" s="77"/>
      <c r="K187" s="77"/>
      <c r="L187" s="22"/>
      <c r="M187" s="22"/>
      <c r="N187" s="22"/>
      <c r="O187" s="22"/>
      <c r="Q187" s="22"/>
    </row>
    <row r="188" spans="1:17" s="23" customFormat="1" hidden="1" x14ac:dyDescent="0.25">
      <c r="A188" s="22"/>
      <c r="G188" s="77"/>
      <c r="H188" s="77"/>
      <c r="I188" s="77"/>
      <c r="J188" s="77"/>
      <c r="K188" s="77"/>
      <c r="L188" s="22"/>
      <c r="M188" s="22"/>
      <c r="N188" s="22"/>
      <c r="O188" s="22"/>
      <c r="Q188" s="22"/>
    </row>
    <row r="189" spans="1:17" s="23" customFormat="1" hidden="1" x14ac:dyDescent="0.25">
      <c r="A189" s="22"/>
      <c r="G189" s="77"/>
      <c r="H189" s="77"/>
      <c r="I189" s="77"/>
      <c r="J189" s="77"/>
      <c r="K189" s="77"/>
      <c r="L189" s="22"/>
      <c r="M189" s="22"/>
      <c r="N189" s="22"/>
      <c r="O189" s="22"/>
      <c r="Q189" s="22"/>
    </row>
    <row r="190" spans="1:17" s="23" customFormat="1" hidden="1" x14ac:dyDescent="0.25">
      <c r="A190" s="22"/>
      <c r="G190" s="77"/>
      <c r="H190" s="77"/>
      <c r="I190" s="77"/>
      <c r="J190" s="77"/>
      <c r="K190" s="77"/>
      <c r="L190" s="22"/>
      <c r="M190" s="22"/>
      <c r="N190" s="22"/>
      <c r="O190" s="22"/>
      <c r="Q190" s="22"/>
    </row>
    <row r="191" spans="1:17" s="23" customFormat="1" hidden="1" x14ac:dyDescent="0.25">
      <c r="A191" s="22"/>
      <c r="G191" s="77"/>
      <c r="H191" s="77"/>
      <c r="I191" s="77"/>
      <c r="J191" s="77"/>
      <c r="K191" s="77"/>
      <c r="L191" s="22"/>
      <c r="M191" s="22"/>
      <c r="N191" s="22"/>
      <c r="O191" s="22"/>
      <c r="Q191" s="22"/>
    </row>
    <row r="192" spans="1:17" s="23" customFormat="1" hidden="1" x14ac:dyDescent="0.25">
      <c r="A192" s="22"/>
      <c r="G192" s="77"/>
      <c r="H192" s="77"/>
      <c r="I192" s="77"/>
      <c r="J192" s="77"/>
      <c r="K192" s="77"/>
      <c r="L192" s="22"/>
      <c r="M192" s="22"/>
      <c r="N192" s="22"/>
      <c r="O192" s="22"/>
      <c r="Q192" s="22"/>
    </row>
    <row r="193" spans="1:17" s="23" customFormat="1" hidden="1" x14ac:dyDescent="0.25">
      <c r="A193" s="22"/>
      <c r="G193" s="77"/>
      <c r="H193" s="77"/>
      <c r="I193" s="77"/>
      <c r="J193" s="77"/>
      <c r="K193" s="77"/>
      <c r="L193" s="22"/>
      <c r="M193" s="22"/>
      <c r="N193" s="22"/>
      <c r="O193" s="22"/>
      <c r="Q193" s="22"/>
    </row>
    <row r="194" spans="1:17" hidden="1" x14ac:dyDescent="0.25"/>
    <row r="195" spans="1:17" hidden="1" x14ac:dyDescent="0.25"/>
    <row r="196" spans="1:17" hidden="1" x14ac:dyDescent="0.25"/>
    <row r="197" spans="1:17" hidden="1" x14ac:dyDescent="0.25"/>
    <row r="198" spans="1:17" hidden="1" x14ac:dyDescent="0.25"/>
    <row r="199" spans="1:17" hidden="1" x14ac:dyDescent="0.25"/>
    <row r="204" spans="1:17" x14ac:dyDescent="0.25">
      <c r="A204" s="334" t="s">
        <v>0</v>
      </c>
      <c r="B204" s="335" t="str">
        <f>'LISTE DES JOUEURS'!B47</f>
        <v>-</v>
      </c>
      <c r="C204" s="336"/>
    </row>
    <row r="205" spans="1:17" x14ac:dyDescent="0.25">
      <c r="A205" s="334" t="s">
        <v>24</v>
      </c>
      <c r="B205" s="335" t="str">
        <f>'LISTE DES JOUEURS'!C47</f>
        <v>-</v>
      </c>
      <c r="C205" s="336"/>
    </row>
    <row r="206" spans="1:17" x14ac:dyDescent="0.25">
      <c r="A206" s="337" t="s">
        <v>117</v>
      </c>
      <c r="B206" s="335">
        <f>'LISTE DES JOUEURS'!G47</f>
        <v>0</v>
      </c>
      <c r="C206" s="336"/>
    </row>
    <row r="225" spans="1:1" hidden="1" x14ac:dyDescent="0.25">
      <c r="A225" s="22" t="s">
        <v>52</v>
      </c>
    </row>
  </sheetData>
  <sheetProtection algorithmName="SHA-512" hashValue="VAvfTYwi2SozMPs2smMMEeyVd4bklNU6hAB/tSlhNh03ez0LWDv+Sct1omNd7+6Psv1F4rupyVuJP1aGRITURw==" saltValue="W77aZ+izc2k3CSZNuYBVIg==" spinCount="100000" sheet="1" scenarios="1" formatCells="0" selectLockedCells="1"/>
  <mergeCells count="85">
    <mergeCell ref="A93:A94"/>
    <mergeCell ref="A95:A96"/>
    <mergeCell ref="G2:O3"/>
    <mergeCell ref="A83:A84"/>
    <mergeCell ref="A85:A86"/>
    <mergeCell ref="A87:A88"/>
    <mergeCell ref="A89:A90"/>
    <mergeCell ref="L90:O90"/>
    <mergeCell ref="A91:A92"/>
    <mergeCell ref="G71:J71"/>
    <mergeCell ref="G74:H74"/>
    <mergeCell ref="A81:A82"/>
    <mergeCell ref="G63:M63"/>
    <mergeCell ref="G64:M64"/>
    <mergeCell ref="G65:M65"/>
    <mergeCell ref="G66:O66"/>
    <mergeCell ref="H67:L67"/>
    <mergeCell ref="I9:J9"/>
    <mergeCell ref="K9:M9"/>
    <mergeCell ref="I74:J74"/>
    <mergeCell ref="G75:H75"/>
    <mergeCell ref="I75:J75"/>
    <mergeCell ref="I10:J10"/>
    <mergeCell ref="K10:M10"/>
    <mergeCell ref="I11:J11"/>
    <mergeCell ref="K11:M11"/>
    <mergeCell ref="I12:J12"/>
    <mergeCell ref="K12:M12"/>
    <mergeCell ref="I13:J13"/>
    <mergeCell ref="K13:M13"/>
    <mergeCell ref="I14:J14"/>
    <mergeCell ref="K14:M14"/>
    <mergeCell ref="I8:J8"/>
    <mergeCell ref="K8:M8"/>
    <mergeCell ref="N6:O6"/>
    <mergeCell ref="A2:D3"/>
    <mergeCell ref="A4:D4"/>
    <mergeCell ref="I15:J15"/>
    <mergeCell ref="K15:M15"/>
    <mergeCell ref="I16:J16"/>
    <mergeCell ref="K16:M16"/>
    <mergeCell ref="I17:J17"/>
    <mergeCell ref="K17:M17"/>
    <mergeCell ref="I18:J18"/>
    <mergeCell ref="K18:M18"/>
    <mergeCell ref="I19:J19"/>
    <mergeCell ref="K19:M19"/>
    <mergeCell ref="I20:J20"/>
    <mergeCell ref="K20:M20"/>
    <mergeCell ref="I21:J21"/>
    <mergeCell ref="K21:M21"/>
    <mergeCell ref="I22:J22"/>
    <mergeCell ref="K22:M22"/>
    <mergeCell ref="I23:J23"/>
    <mergeCell ref="K23:M23"/>
    <mergeCell ref="I29:J29"/>
    <mergeCell ref="K29:M29"/>
    <mergeCell ref="I24:J24"/>
    <mergeCell ref="K24:M24"/>
    <mergeCell ref="I25:J25"/>
    <mergeCell ref="K25:M25"/>
    <mergeCell ref="I26:J26"/>
    <mergeCell ref="K26:M26"/>
    <mergeCell ref="I30:J30"/>
    <mergeCell ref="K30:M30"/>
    <mergeCell ref="G4:J4"/>
    <mergeCell ref="K4:O4"/>
    <mergeCell ref="I32:J32"/>
    <mergeCell ref="K32:M32"/>
    <mergeCell ref="I31:J31"/>
    <mergeCell ref="K31:M31"/>
    <mergeCell ref="G5:H5"/>
    <mergeCell ref="G6:H6"/>
    <mergeCell ref="I6:J7"/>
    <mergeCell ref="K6:M7"/>
    <mergeCell ref="I27:J27"/>
    <mergeCell ref="K27:M27"/>
    <mergeCell ref="I28:J28"/>
    <mergeCell ref="K28:M28"/>
    <mergeCell ref="B31:D31"/>
    <mergeCell ref="B32:D32"/>
    <mergeCell ref="B10:D10"/>
    <mergeCell ref="B11:D11"/>
    <mergeCell ref="C13:D13"/>
    <mergeCell ref="A30:D30"/>
  </mergeCells>
  <conditionalFormatting sqref="H20:H28">
    <cfRule type="cellIs" dxfId="14" priority="10" stopIfTrue="1" operator="equal">
      <formula>0</formula>
    </cfRule>
  </conditionalFormatting>
  <conditionalFormatting sqref="O21:O28">
    <cfRule type="cellIs" dxfId="13" priority="9" stopIfTrue="1" operator="equal">
      <formula>0</formula>
    </cfRule>
  </conditionalFormatting>
  <conditionalFormatting sqref="E9:F17">
    <cfRule type="cellIs" dxfId="12" priority="16" operator="equal">
      <formula>"x"</formula>
    </cfRule>
  </conditionalFormatting>
  <conditionalFormatting sqref="C28:F28 E29:F30 E22:F27">
    <cfRule type="cellIs" dxfId="11" priority="15" operator="equal">
      <formula>"x"</formula>
    </cfRule>
  </conditionalFormatting>
  <conditionalFormatting sqref="N8:N32">
    <cfRule type="cellIs" dxfId="10" priority="8" operator="equal">
      <formula>"x"</formula>
    </cfRule>
  </conditionalFormatting>
  <conditionalFormatting sqref="H30">
    <cfRule type="cellIs" dxfId="9" priority="7" stopIfTrue="1" operator="equal">
      <formula>0</formula>
    </cfRule>
  </conditionalFormatting>
  <conditionalFormatting sqref="C14:D14">
    <cfRule type="cellIs" dxfId="8" priority="6" operator="equal">
      <formula>"x"</formula>
    </cfRule>
  </conditionalFormatting>
  <conditionalFormatting sqref="B10">
    <cfRule type="containsErrors" dxfId="7" priority="3">
      <formula>ISERROR(B10)</formula>
    </cfRule>
    <cfRule type="containsErrors" dxfId="6" priority="5">
      <formula>ISERROR(A1048568)</formula>
    </cfRule>
  </conditionalFormatting>
  <conditionalFormatting sqref="B10">
    <cfRule type="containsErrors" dxfId="5" priority="4">
      <formula>ISERROR(A1048568)</formula>
    </cfRule>
  </conditionalFormatting>
  <conditionalFormatting sqref="D17:D27">
    <cfRule type="iconSet" priority="2">
      <iconSet iconSet="3Arrows" reverse="1">
        <cfvo type="percent" val="0"/>
        <cfvo type="num" val="0"/>
        <cfvo type="num" val="0"/>
      </iconSet>
    </cfRule>
  </conditionalFormatting>
  <conditionalFormatting sqref="Q9:Q32">
    <cfRule type="cellIs" dxfId="4" priority="1" operator="equal">
      <formula>"x"</formula>
    </cfRule>
  </conditionalFormatting>
  <dataValidations count="4">
    <dataValidation type="list" allowBlank="1" showInputMessage="1" showErrorMessage="1" sqref="E9:F17 E22:F30 C28:D28" xr:uid="{00000000-0002-0000-0B00-000000000000}">
      <formula1>$A$225</formula1>
    </dataValidation>
    <dataValidation allowBlank="1" showInputMessage="1" showErrorMessage="1" sqref="G31 H8:M31 O8:O31" xr:uid="{00000000-0002-0000-0B00-000001000000}"/>
    <dataValidation type="list" allowBlank="1" sqref="A14" xr:uid="{00000000-0002-0000-0B00-000002000000}">
      <formula1>#REF!</formula1>
    </dataValidation>
    <dataValidation type="list" allowBlank="1" showInputMessage="1" showErrorMessage="1" sqref="D14:D15" xr:uid="{00000000-0002-0000-0B00-000003000000}">
      <formula1>$A$229</formula1>
    </dataValidation>
  </dataValidations>
  <hyperlinks>
    <hyperlink ref="A2:B2" location="'LISTE DES ÉLÈVES'!A1" display="LISTE DES ÉLÈVES" xr:uid="{00000000-0004-0000-0B00-000000000000}"/>
    <hyperlink ref="A4" location="STAT!A1" display="STATISTIQUES" xr:uid="{00000000-0004-0000-0B00-000001000000}"/>
    <hyperlink ref="B32" r:id="rId1" xr:uid="{00000000-0004-0000-0B00-000002000000}"/>
  </hyperlinks>
  <printOptions horizontalCentered="1"/>
  <pageMargins left="0.19685039370078741" right="0.19685039370078741" top="0.19685039370078741" bottom="0.19685039370078741" header="0" footer="0"/>
  <pageSetup paperSize="9" scale="70" orientation="portrait" r:id="rId2"/>
  <headerFooter alignWithMargins="0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50">
    <tabColor theme="3" tint="-0.249977111117893"/>
    <pageSetUpPr fitToPage="1"/>
  </sheetPr>
  <dimension ref="A1:L198"/>
  <sheetViews>
    <sheetView showZeros="0" workbookViewId="0">
      <selection activeCell="A14" sqref="A14"/>
    </sheetView>
  </sheetViews>
  <sheetFormatPr baseColWidth="10" defaultColWidth="10.88671875" defaultRowHeight="13.8" x14ac:dyDescent="0.25"/>
  <cols>
    <col min="1" max="1" width="14" style="22" customWidth="1"/>
    <col min="2" max="2" width="22.109375" style="23" customWidth="1"/>
    <col min="3" max="3" width="3" style="23" customWidth="1"/>
    <col min="4" max="4" width="11.88671875" style="77" customWidth="1"/>
    <col min="5" max="8" width="15" style="77" customWidth="1"/>
    <col min="9" max="12" width="15" style="22" customWidth="1"/>
    <col min="13" max="16384" width="10.88671875" style="22"/>
  </cols>
  <sheetData>
    <row r="1" spans="1:12" ht="0.75" customHeight="1" thickBot="1" x14ac:dyDescent="0.3"/>
    <row r="2" spans="1:12" ht="15" customHeight="1" x14ac:dyDescent="0.25">
      <c r="A2" s="76"/>
      <c r="B2" s="24"/>
      <c r="C2" s="24"/>
      <c r="D2" s="553" t="s">
        <v>47</v>
      </c>
      <c r="E2" s="554"/>
      <c r="F2" s="554"/>
      <c r="G2" s="554"/>
      <c r="H2" s="554"/>
      <c r="I2" s="557" t="str">
        <f>(B5&amp;"  "&amp;B6)</f>
        <v>ALIACCIO  LEONARD</v>
      </c>
      <c r="J2" s="558"/>
      <c r="K2" s="558"/>
      <c r="L2" s="559"/>
    </row>
    <row r="3" spans="1:12" ht="16.5" customHeight="1" thickBot="1" x14ac:dyDescent="0.3">
      <c r="D3" s="555"/>
      <c r="E3" s="556"/>
      <c r="F3" s="556"/>
      <c r="G3" s="556"/>
      <c r="H3" s="556"/>
      <c r="I3" s="560"/>
      <c r="J3" s="560"/>
      <c r="K3" s="560"/>
      <c r="L3" s="561"/>
    </row>
    <row r="4" spans="1:12" ht="36.75" customHeight="1" thickBot="1" x14ac:dyDescent="0.35">
      <c r="D4" s="25"/>
      <c r="E4" s="25"/>
      <c r="F4" s="25"/>
      <c r="G4" s="25"/>
      <c r="H4" s="25"/>
      <c r="I4" s="25"/>
      <c r="J4" s="25"/>
      <c r="K4" s="25"/>
    </row>
    <row r="5" spans="1:12" ht="31.5" customHeight="1" thickBot="1" x14ac:dyDescent="0.6">
      <c r="A5" s="161" t="s">
        <v>0</v>
      </c>
      <c r="B5" s="162" t="str">
        <f>'LISTE DES JOUEURS'!B3</f>
        <v>ALIACCIO</v>
      </c>
      <c r="D5" s="543" t="s">
        <v>14</v>
      </c>
      <c r="E5" s="562" t="s">
        <v>26</v>
      </c>
      <c r="F5" s="563"/>
      <c r="G5" s="563"/>
      <c r="H5" s="563"/>
      <c r="I5" s="564"/>
      <c r="J5" s="548" t="s">
        <v>27</v>
      </c>
      <c r="K5" s="565"/>
      <c r="L5" s="566"/>
    </row>
    <row r="6" spans="1:12" ht="42.75" customHeight="1" thickBot="1" x14ac:dyDescent="0.3">
      <c r="A6" s="161" t="s">
        <v>24</v>
      </c>
      <c r="B6" s="162" t="str">
        <f>'LISTE DES JOUEURS'!C3</f>
        <v>LEONARD</v>
      </c>
      <c r="D6" s="544"/>
      <c r="E6" s="164" t="s">
        <v>43</v>
      </c>
      <c r="F6" s="98" t="s">
        <v>42</v>
      </c>
      <c r="G6" s="98" t="s">
        <v>31</v>
      </c>
      <c r="H6" s="99" t="s">
        <v>30</v>
      </c>
      <c r="I6" s="100" t="s">
        <v>29</v>
      </c>
      <c r="J6" s="96" t="s">
        <v>33</v>
      </c>
      <c r="K6" s="97" t="s">
        <v>28</v>
      </c>
      <c r="L6" s="93" t="s">
        <v>34</v>
      </c>
    </row>
    <row r="7" spans="1:12" ht="31.5" customHeight="1" thickBot="1" x14ac:dyDescent="0.45">
      <c r="A7" s="78"/>
      <c r="D7" s="59" t="s">
        <v>23</v>
      </c>
      <c r="E7" s="55">
        <v>65</v>
      </c>
      <c r="F7" s="57"/>
      <c r="G7" s="89"/>
      <c r="H7" s="80"/>
      <c r="I7" s="85"/>
      <c r="J7" s="57">
        <v>25</v>
      </c>
      <c r="K7" s="89">
        <v>20</v>
      </c>
      <c r="L7" s="56">
        <v>20</v>
      </c>
    </row>
    <row r="8" spans="1:12" ht="16.5" customHeight="1" x14ac:dyDescent="0.25">
      <c r="A8" s="163" t="s">
        <v>25</v>
      </c>
      <c r="B8" s="79"/>
      <c r="D8" s="147">
        <v>0.1</v>
      </c>
      <c r="E8" s="63">
        <f>SUM($E$7*D8)</f>
        <v>6.5</v>
      </c>
      <c r="F8" s="86">
        <f>SUM($F$7*D8)</f>
        <v>0</v>
      </c>
      <c r="G8" s="90">
        <f>SUM($G$7*D8)</f>
        <v>0</v>
      </c>
      <c r="H8" s="81">
        <f>SUM($H$7*D8)</f>
        <v>0</v>
      </c>
      <c r="I8" s="65">
        <f>SUM($I$7*D8)</f>
        <v>0</v>
      </c>
      <c r="J8" s="86">
        <f>SUM($J$7*D8)</f>
        <v>2.5</v>
      </c>
      <c r="K8" s="90">
        <f>SUM($K$7*D8)</f>
        <v>2</v>
      </c>
      <c r="L8" s="84">
        <f t="shared" ref="L8:L16" si="0">SUM($L$7*D8)</f>
        <v>2</v>
      </c>
    </row>
    <row r="9" spans="1:12" ht="16.5" customHeight="1" x14ac:dyDescent="0.25">
      <c r="A9" s="26"/>
      <c r="D9" s="148">
        <v>0.2</v>
      </c>
      <c r="E9" s="151">
        <f t="shared" ref="E9:E16" si="1">SUM($E$7*D9)</f>
        <v>13</v>
      </c>
      <c r="F9" s="152">
        <f t="shared" ref="F9:F16" si="2">SUM($F$7*D9)</f>
        <v>0</v>
      </c>
      <c r="G9" s="153">
        <f t="shared" ref="G9:G16" si="3">SUM($G$7*D9)</f>
        <v>0</v>
      </c>
      <c r="H9" s="154">
        <f t="shared" ref="H9:H16" si="4">SUM($H$7*D9)</f>
        <v>0</v>
      </c>
      <c r="I9" s="155">
        <f t="shared" ref="I9:I16" si="5">SUM($I$7*D9)</f>
        <v>0</v>
      </c>
      <c r="J9" s="156">
        <f t="shared" ref="J9:J16" si="6">SUM($J$7*D9)</f>
        <v>5</v>
      </c>
      <c r="K9" s="157">
        <f t="shared" ref="K9:K16" si="7">SUM($K$7*D9)</f>
        <v>4</v>
      </c>
      <c r="L9" s="158">
        <f t="shared" si="0"/>
        <v>4</v>
      </c>
    </row>
    <row r="10" spans="1:12" ht="16.5" customHeight="1" x14ac:dyDescent="0.35">
      <c r="A10" s="41"/>
      <c r="D10" s="149">
        <v>0.32</v>
      </c>
      <c r="E10" s="67">
        <f t="shared" si="1"/>
        <v>20.8</v>
      </c>
      <c r="F10" s="87">
        <f t="shared" si="2"/>
        <v>0</v>
      </c>
      <c r="G10" s="91">
        <f t="shared" si="3"/>
        <v>0</v>
      </c>
      <c r="H10" s="82">
        <f t="shared" si="4"/>
        <v>0</v>
      </c>
      <c r="I10" s="68">
        <f t="shared" si="5"/>
        <v>0</v>
      </c>
      <c r="J10" s="87">
        <f t="shared" si="6"/>
        <v>8</v>
      </c>
      <c r="K10" s="91">
        <f t="shared" si="7"/>
        <v>6.4</v>
      </c>
      <c r="L10" s="94">
        <f t="shared" si="0"/>
        <v>6.4</v>
      </c>
    </row>
    <row r="11" spans="1:12" ht="16.5" customHeight="1" x14ac:dyDescent="0.25">
      <c r="A11" s="169"/>
      <c r="B11" s="27"/>
      <c r="D11" s="148">
        <v>0.4</v>
      </c>
      <c r="E11" s="151">
        <f t="shared" si="1"/>
        <v>26</v>
      </c>
      <c r="F11" s="152">
        <f t="shared" si="2"/>
        <v>0</v>
      </c>
      <c r="G11" s="153">
        <f t="shared" si="3"/>
        <v>0</v>
      </c>
      <c r="H11" s="154">
        <f t="shared" si="4"/>
        <v>0</v>
      </c>
      <c r="I11" s="155">
        <f t="shared" si="5"/>
        <v>0</v>
      </c>
      <c r="J11" s="156">
        <f t="shared" si="6"/>
        <v>10</v>
      </c>
      <c r="K11" s="157">
        <f t="shared" si="7"/>
        <v>8</v>
      </c>
      <c r="L11" s="158">
        <f t="shared" si="0"/>
        <v>8</v>
      </c>
    </row>
    <row r="12" spans="1:12" ht="16.5" customHeight="1" x14ac:dyDescent="0.25">
      <c r="A12" s="578" t="s">
        <v>50</v>
      </c>
      <c r="B12" s="579"/>
      <c r="D12" s="149">
        <v>0.5</v>
      </c>
      <c r="E12" s="67">
        <f t="shared" si="1"/>
        <v>32.5</v>
      </c>
      <c r="F12" s="87">
        <f t="shared" si="2"/>
        <v>0</v>
      </c>
      <c r="G12" s="91">
        <f t="shared" si="3"/>
        <v>0</v>
      </c>
      <c r="H12" s="82">
        <f t="shared" si="4"/>
        <v>0</v>
      </c>
      <c r="I12" s="68">
        <f t="shared" si="5"/>
        <v>0</v>
      </c>
      <c r="J12" s="87">
        <f t="shared" si="6"/>
        <v>12.5</v>
      </c>
      <c r="K12" s="91">
        <f t="shared" si="7"/>
        <v>10</v>
      </c>
      <c r="L12" s="94">
        <f t="shared" si="0"/>
        <v>10</v>
      </c>
    </row>
    <row r="13" spans="1:12" ht="16.5" customHeight="1" x14ac:dyDescent="0.25">
      <c r="A13" s="515"/>
      <c r="B13" s="515"/>
      <c r="D13" s="148">
        <v>0.6</v>
      </c>
      <c r="E13" s="151">
        <f t="shared" si="1"/>
        <v>39</v>
      </c>
      <c r="F13" s="152">
        <f t="shared" si="2"/>
        <v>0</v>
      </c>
      <c r="G13" s="153">
        <f t="shared" si="3"/>
        <v>0</v>
      </c>
      <c r="H13" s="154">
        <f t="shared" si="4"/>
        <v>0</v>
      </c>
      <c r="I13" s="155">
        <f t="shared" si="5"/>
        <v>0</v>
      </c>
      <c r="J13" s="156">
        <f t="shared" si="6"/>
        <v>15</v>
      </c>
      <c r="K13" s="157">
        <f t="shared" si="7"/>
        <v>12</v>
      </c>
      <c r="L13" s="158">
        <f t="shared" si="0"/>
        <v>12</v>
      </c>
    </row>
    <row r="14" spans="1:12" ht="16.5" customHeight="1" x14ac:dyDescent="0.25">
      <c r="A14" s="74"/>
      <c r="B14" s="27"/>
      <c r="D14" s="149">
        <v>0.7</v>
      </c>
      <c r="E14" s="67">
        <f t="shared" si="1"/>
        <v>45.5</v>
      </c>
      <c r="F14" s="87">
        <f t="shared" si="2"/>
        <v>0</v>
      </c>
      <c r="G14" s="91">
        <f t="shared" si="3"/>
        <v>0</v>
      </c>
      <c r="H14" s="82">
        <f t="shared" si="4"/>
        <v>0</v>
      </c>
      <c r="I14" s="68">
        <f t="shared" si="5"/>
        <v>0</v>
      </c>
      <c r="J14" s="87">
        <f t="shared" si="6"/>
        <v>17.5</v>
      </c>
      <c r="K14" s="91">
        <f t="shared" si="7"/>
        <v>14</v>
      </c>
      <c r="L14" s="94">
        <f t="shared" si="0"/>
        <v>14</v>
      </c>
    </row>
    <row r="15" spans="1:12" ht="16.5" customHeight="1" x14ac:dyDescent="0.25">
      <c r="A15" s="170"/>
      <c r="B15" s="27"/>
      <c r="D15" s="148">
        <v>0.8</v>
      </c>
      <c r="E15" s="151">
        <f t="shared" si="1"/>
        <v>52</v>
      </c>
      <c r="F15" s="152">
        <f t="shared" si="2"/>
        <v>0</v>
      </c>
      <c r="G15" s="153">
        <f t="shared" si="3"/>
        <v>0</v>
      </c>
      <c r="H15" s="154">
        <f t="shared" si="4"/>
        <v>0</v>
      </c>
      <c r="I15" s="155">
        <f t="shared" si="5"/>
        <v>0</v>
      </c>
      <c r="J15" s="156">
        <f t="shared" si="6"/>
        <v>20</v>
      </c>
      <c r="K15" s="157">
        <f t="shared" si="7"/>
        <v>16</v>
      </c>
      <c r="L15" s="158">
        <f t="shared" si="0"/>
        <v>16</v>
      </c>
    </row>
    <row r="16" spans="1:12" ht="16.5" customHeight="1" thickBot="1" x14ac:dyDescent="0.35">
      <c r="A16" s="125"/>
      <c r="B16" s="27"/>
      <c r="D16" s="150">
        <v>0.9</v>
      </c>
      <c r="E16" s="70">
        <f t="shared" si="1"/>
        <v>58.5</v>
      </c>
      <c r="F16" s="88">
        <f t="shared" si="2"/>
        <v>0</v>
      </c>
      <c r="G16" s="92">
        <f t="shared" si="3"/>
        <v>0</v>
      </c>
      <c r="H16" s="83">
        <f t="shared" si="4"/>
        <v>0</v>
      </c>
      <c r="I16" s="71">
        <f t="shared" si="5"/>
        <v>0</v>
      </c>
      <c r="J16" s="88">
        <f t="shared" si="6"/>
        <v>22.5</v>
      </c>
      <c r="K16" s="92">
        <f t="shared" si="7"/>
        <v>18</v>
      </c>
      <c r="L16" s="95">
        <f t="shared" si="0"/>
        <v>18</v>
      </c>
    </row>
    <row r="17" spans="1:12" ht="16.5" customHeight="1" thickBot="1" x14ac:dyDescent="0.35">
      <c r="A17" s="125"/>
      <c r="B17" s="27"/>
    </row>
    <row r="18" spans="1:12" ht="31.5" customHeight="1" thickBot="1" x14ac:dyDescent="0.6">
      <c r="A18" s="125"/>
      <c r="B18" s="27"/>
      <c r="D18" s="543" t="s">
        <v>14</v>
      </c>
      <c r="E18" s="545" t="s">
        <v>32</v>
      </c>
      <c r="F18" s="546"/>
      <c r="G18" s="547"/>
      <c r="H18" s="548" t="s">
        <v>38</v>
      </c>
      <c r="I18" s="549"/>
      <c r="J18" s="550"/>
      <c r="K18" s="551"/>
      <c r="L18" s="552"/>
    </row>
    <row r="19" spans="1:12" ht="42.75" customHeight="1" thickBot="1" x14ac:dyDescent="0.35">
      <c r="A19" s="125"/>
      <c r="B19" s="27"/>
      <c r="D19" s="544"/>
      <c r="E19" s="121" t="s">
        <v>37</v>
      </c>
      <c r="F19" s="122" t="s">
        <v>36</v>
      </c>
      <c r="G19" s="123" t="s">
        <v>35</v>
      </c>
      <c r="H19" s="106" t="s">
        <v>39</v>
      </c>
      <c r="I19" s="109" t="s">
        <v>40</v>
      </c>
      <c r="J19" s="110" t="s">
        <v>41</v>
      </c>
      <c r="K19" s="159" t="s">
        <v>15</v>
      </c>
      <c r="L19" s="160" t="s">
        <v>15</v>
      </c>
    </row>
    <row r="20" spans="1:12" ht="31.5" customHeight="1" thickBot="1" x14ac:dyDescent="0.35">
      <c r="A20" s="125"/>
      <c r="B20" s="27"/>
      <c r="D20" s="101" t="s">
        <v>23</v>
      </c>
      <c r="E20" s="105">
        <v>100</v>
      </c>
      <c r="F20" s="57">
        <v>40</v>
      </c>
      <c r="G20" s="85">
        <v>15</v>
      </c>
      <c r="H20" s="107">
        <v>15</v>
      </c>
      <c r="I20" s="89">
        <v>25</v>
      </c>
      <c r="J20" s="85">
        <v>10</v>
      </c>
      <c r="K20" s="56"/>
      <c r="L20" s="58"/>
    </row>
    <row r="21" spans="1:12" ht="16.5" customHeight="1" x14ac:dyDescent="0.3">
      <c r="A21" s="125"/>
      <c r="D21" s="102">
        <v>0.1</v>
      </c>
      <c r="E21" s="63">
        <f>SUM($E$20*D21)</f>
        <v>10</v>
      </c>
      <c r="F21" s="64">
        <f>SUM($F$20*D21)</f>
        <v>4</v>
      </c>
      <c r="G21" s="65">
        <f>SUM($G$20*D21)</f>
        <v>1.5</v>
      </c>
      <c r="H21" s="108">
        <f>SUM($H$20*D21)</f>
        <v>1.5</v>
      </c>
      <c r="I21" s="90">
        <f>SUM($I$20*D21)</f>
        <v>2.5</v>
      </c>
      <c r="J21" s="65">
        <f>SUM($J$20*D21)</f>
        <v>1</v>
      </c>
      <c r="K21" s="66">
        <f>SUM($K$20*D21)</f>
        <v>0</v>
      </c>
      <c r="L21" s="66">
        <f>SUM($L$20*D21)</f>
        <v>0</v>
      </c>
    </row>
    <row r="22" spans="1:12" ht="16.5" customHeight="1" x14ac:dyDescent="0.3">
      <c r="A22" s="125"/>
      <c r="D22" s="145">
        <v>0.2</v>
      </c>
      <c r="E22" s="139">
        <f t="shared" ref="E22:E29" si="8">SUM($E$20*D22)</f>
        <v>20</v>
      </c>
      <c r="F22" s="140">
        <f t="shared" ref="F22:F29" si="9">SUM($F$20*D22)</f>
        <v>8</v>
      </c>
      <c r="G22" s="141">
        <f t="shared" ref="G22:G29" si="10">SUM($G$20*D22)</f>
        <v>3</v>
      </c>
      <c r="H22" s="142">
        <f t="shared" ref="H22:H29" si="11">SUM($H$20*D22)</f>
        <v>3</v>
      </c>
      <c r="I22" s="143">
        <f t="shared" ref="I22:I29" si="12">SUM($I$20*D22)</f>
        <v>5</v>
      </c>
      <c r="J22" s="144">
        <f t="shared" ref="J22:J29" si="13">SUM($J$20*D22)</f>
        <v>2</v>
      </c>
      <c r="K22" s="146">
        <f t="shared" ref="K22:K29" si="14">SUM($K$20*D22)</f>
        <v>0</v>
      </c>
      <c r="L22" s="146">
        <f t="shared" ref="L22:L29" si="15">SUM($L$20*D22)</f>
        <v>0</v>
      </c>
    </row>
    <row r="23" spans="1:12" ht="16.5" customHeight="1" x14ac:dyDescent="0.3">
      <c r="A23" s="125"/>
      <c r="D23" s="103">
        <v>0.32</v>
      </c>
      <c r="E23" s="117">
        <f t="shared" si="8"/>
        <v>32</v>
      </c>
      <c r="F23" s="118">
        <f t="shared" si="9"/>
        <v>12.8</v>
      </c>
      <c r="G23" s="111">
        <f t="shared" si="10"/>
        <v>4.8</v>
      </c>
      <c r="H23" s="112">
        <f t="shared" si="11"/>
        <v>4.8</v>
      </c>
      <c r="I23" s="113">
        <f t="shared" si="12"/>
        <v>8</v>
      </c>
      <c r="J23" s="111">
        <f t="shared" si="13"/>
        <v>3.2</v>
      </c>
      <c r="K23" s="69">
        <f t="shared" si="14"/>
        <v>0</v>
      </c>
      <c r="L23" s="69">
        <f t="shared" si="15"/>
        <v>0</v>
      </c>
    </row>
    <row r="24" spans="1:12" ht="16.5" customHeight="1" x14ac:dyDescent="0.3">
      <c r="A24" s="125"/>
      <c r="D24" s="145">
        <v>0.4</v>
      </c>
      <c r="E24" s="139">
        <f t="shared" si="8"/>
        <v>40</v>
      </c>
      <c r="F24" s="140">
        <f t="shared" si="9"/>
        <v>16</v>
      </c>
      <c r="G24" s="141">
        <f t="shared" si="10"/>
        <v>6</v>
      </c>
      <c r="H24" s="142">
        <f t="shared" si="11"/>
        <v>6</v>
      </c>
      <c r="I24" s="143">
        <f t="shared" si="12"/>
        <v>10</v>
      </c>
      <c r="J24" s="144">
        <f t="shared" si="13"/>
        <v>4</v>
      </c>
      <c r="K24" s="146">
        <f t="shared" si="14"/>
        <v>0</v>
      </c>
      <c r="L24" s="146">
        <f t="shared" si="15"/>
        <v>0</v>
      </c>
    </row>
    <row r="25" spans="1:12" ht="16.5" customHeight="1" x14ac:dyDescent="0.3">
      <c r="A25" s="125"/>
      <c r="D25" s="103">
        <v>0.5</v>
      </c>
      <c r="E25" s="117">
        <f t="shared" si="8"/>
        <v>50</v>
      </c>
      <c r="F25" s="118">
        <f t="shared" si="9"/>
        <v>20</v>
      </c>
      <c r="G25" s="111">
        <f t="shared" si="10"/>
        <v>7.5</v>
      </c>
      <c r="H25" s="112">
        <f t="shared" si="11"/>
        <v>7.5</v>
      </c>
      <c r="I25" s="113">
        <f t="shared" si="12"/>
        <v>12.5</v>
      </c>
      <c r="J25" s="111">
        <f t="shared" si="13"/>
        <v>5</v>
      </c>
      <c r="K25" s="69">
        <f t="shared" si="14"/>
        <v>0</v>
      </c>
      <c r="L25" s="69">
        <f t="shared" si="15"/>
        <v>0</v>
      </c>
    </row>
    <row r="26" spans="1:12" ht="16.5" customHeight="1" x14ac:dyDescent="0.3">
      <c r="A26" s="125"/>
      <c r="D26" s="145">
        <v>0.6</v>
      </c>
      <c r="E26" s="139">
        <f t="shared" si="8"/>
        <v>60</v>
      </c>
      <c r="F26" s="140">
        <f t="shared" si="9"/>
        <v>24</v>
      </c>
      <c r="G26" s="141">
        <f t="shared" si="10"/>
        <v>9</v>
      </c>
      <c r="H26" s="142">
        <f t="shared" si="11"/>
        <v>9</v>
      </c>
      <c r="I26" s="143">
        <f t="shared" si="12"/>
        <v>15</v>
      </c>
      <c r="J26" s="144">
        <f t="shared" si="13"/>
        <v>6</v>
      </c>
      <c r="K26" s="146">
        <f t="shared" si="14"/>
        <v>0</v>
      </c>
      <c r="L26" s="146">
        <f t="shared" si="15"/>
        <v>0</v>
      </c>
    </row>
    <row r="27" spans="1:12" ht="16.5" customHeight="1" x14ac:dyDescent="0.3">
      <c r="A27" s="125"/>
      <c r="D27" s="103">
        <v>0.7</v>
      </c>
      <c r="E27" s="117">
        <f t="shared" si="8"/>
        <v>70</v>
      </c>
      <c r="F27" s="118">
        <f t="shared" si="9"/>
        <v>28</v>
      </c>
      <c r="G27" s="111">
        <f t="shared" si="10"/>
        <v>10.5</v>
      </c>
      <c r="H27" s="112">
        <f t="shared" si="11"/>
        <v>10.5</v>
      </c>
      <c r="I27" s="113">
        <f t="shared" si="12"/>
        <v>17.5</v>
      </c>
      <c r="J27" s="111">
        <f t="shared" si="13"/>
        <v>7</v>
      </c>
      <c r="K27" s="69">
        <f t="shared" si="14"/>
        <v>0</v>
      </c>
      <c r="L27" s="69">
        <f t="shared" si="15"/>
        <v>0</v>
      </c>
    </row>
    <row r="28" spans="1:12" ht="16.5" customHeight="1" x14ac:dyDescent="0.3">
      <c r="A28" s="125"/>
      <c r="D28" s="145">
        <v>0.8</v>
      </c>
      <c r="E28" s="139">
        <f t="shared" si="8"/>
        <v>80</v>
      </c>
      <c r="F28" s="140">
        <f t="shared" si="9"/>
        <v>32</v>
      </c>
      <c r="G28" s="141">
        <f t="shared" si="10"/>
        <v>12</v>
      </c>
      <c r="H28" s="142">
        <f t="shared" si="11"/>
        <v>12</v>
      </c>
      <c r="I28" s="143">
        <f t="shared" si="12"/>
        <v>20</v>
      </c>
      <c r="J28" s="144">
        <f t="shared" si="13"/>
        <v>8</v>
      </c>
      <c r="K28" s="146">
        <f t="shared" si="14"/>
        <v>0</v>
      </c>
      <c r="L28" s="146">
        <f t="shared" si="15"/>
        <v>0</v>
      </c>
    </row>
    <row r="29" spans="1:12" ht="16.5" customHeight="1" thickBot="1" x14ac:dyDescent="0.35">
      <c r="A29" s="125"/>
      <c r="D29" s="104">
        <v>0.9</v>
      </c>
      <c r="E29" s="119">
        <f t="shared" si="8"/>
        <v>90</v>
      </c>
      <c r="F29" s="120">
        <f t="shared" si="9"/>
        <v>36</v>
      </c>
      <c r="G29" s="114">
        <f t="shared" si="10"/>
        <v>13.5</v>
      </c>
      <c r="H29" s="115">
        <f t="shared" si="11"/>
        <v>13.5</v>
      </c>
      <c r="I29" s="116">
        <f t="shared" si="12"/>
        <v>22.5</v>
      </c>
      <c r="J29" s="114">
        <f t="shared" si="13"/>
        <v>9</v>
      </c>
      <c r="K29" s="72">
        <f t="shared" si="14"/>
        <v>0</v>
      </c>
      <c r="L29" s="72">
        <f t="shared" si="15"/>
        <v>0</v>
      </c>
    </row>
    <row r="30" spans="1:12" ht="16.5" customHeight="1" thickBot="1" x14ac:dyDescent="0.35">
      <c r="A30" s="125"/>
    </row>
    <row r="31" spans="1:12" ht="16.5" customHeight="1" thickBot="1" x14ac:dyDescent="0.35">
      <c r="A31" s="125"/>
      <c r="D31" s="570" t="s">
        <v>44</v>
      </c>
      <c r="E31" s="571"/>
      <c r="F31" s="571"/>
      <c r="G31" s="571"/>
      <c r="H31" s="571"/>
      <c r="I31" s="571"/>
      <c r="J31" s="571"/>
      <c r="K31" s="571"/>
      <c r="L31" s="572"/>
    </row>
    <row r="32" spans="1:12" ht="16.5" customHeight="1" x14ac:dyDescent="0.3">
      <c r="A32" s="125"/>
    </row>
    <row r="33" spans="1:12" ht="25.5" customHeight="1" thickBot="1" x14ac:dyDescent="0.5">
      <c r="A33" s="125"/>
      <c r="D33" s="573" t="s">
        <v>49</v>
      </c>
      <c r="E33" s="574"/>
      <c r="F33" s="574"/>
      <c r="G33" s="574"/>
      <c r="H33" s="574"/>
      <c r="I33" s="574"/>
      <c r="J33" s="574"/>
      <c r="K33" s="574"/>
      <c r="L33" s="574"/>
    </row>
    <row r="34" spans="1:12" ht="26.25" customHeight="1" x14ac:dyDescent="0.3">
      <c r="A34" s="125"/>
      <c r="D34" s="567"/>
      <c r="E34" s="568"/>
      <c r="F34" s="568"/>
      <c r="G34" s="568"/>
      <c r="H34" s="568"/>
      <c r="I34" s="568"/>
      <c r="J34" s="568"/>
      <c r="K34" s="568"/>
      <c r="L34" s="569"/>
    </row>
    <row r="35" spans="1:12" ht="26.25" customHeight="1" x14ac:dyDescent="0.3">
      <c r="A35" s="125"/>
      <c r="D35" s="575"/>
      <c r="E35" s="576"/>
      <c r="F35" s="576"/>
      <c r="G35" s="576"/>
      <c r="H35" s="576"/>
      <c r="I35" s="576"/>
      <c r="J35" s="576"/>
      <c r="K35" s="576"/>
      <c r="L35" s="577"/>
    </row>
    <row r="36" spans="1:12" ht="26.25" customHeight="1" x14ac:dyDescent="0.3">
      <c r="A36" s="125"/>
      <c r="D36" s="575"/>
      <c r="E36" s="576"/>
      <c r="F36" s="576"/>
      <c r="G36" s="576"/>
      <c r="H36" s="576"/>
      <c r="I36" s="576"/>
      <c r="J36" s="576"/>
      <c r="K36" s="576"/>
      <c r="L36" s="577"/>
    </row>
    <row r="37" spans="1:12" ht="26.25" customHeight="1" x14ac:dyDescent="0.3">
      <c r="A37" s="125"/>
      <c r="D37" s="575"/>
      <c r="E37" s="576"/>
      <c r="F37" s="576"/>
      <c r="G37" s="576"/>
      <c r="H37" s="576"/>
      <c r="I37" s="576"/>
      <c r="J37" s="576"/>
      <c r="K37" s="576"/>
      <c r="L37" s="577"/>
    </row>
    <row r="38" spans="1:12" ht="26.25" customHeight="1" x14ac:dyDescent="0.3">
      <c r="A38" s="125"/>
      <c r="D38" s="575"/>
      <c r="E38" s="576"/>
      <c r="F38" s="576"/>
      <c r="G38" s="576"/>
      <c r="H38" s="576"/>
      <c r="I38" s="576"/>
      <c r="J38" s="576"/>
      <c r="K38" s="576"/>
      <c r="L38" s="577"/>
    </row>
    <row r="39" spans="1:12" ht="26.25" customHeight="1" x14ac:dyDescent="0.3">
      <c r="A39" s="125"/>
      <c r="D39" s="575"/>
      <c r="E39" s="576"/>
      <c r="F39" s="576"/>
      <c r="G39" s="576"/>
      <c r="H39" s="576"/>
      <c r="I39" s="576"/>
      <c r="J39" s="576"/>
      <c r="K39" s="576"/>
      <c r="L39" s="577"/>
    </row>
    <row r="40" spans="1:12" ht="26.25" customHeight="1" x14ac:dyDescent="0.3">
      <c r="A40" s="125"/>
      <c r="D40" s="575"/>
      <c r="E40" s="576"/>
      <c r="F40" s="576"/>
      <c r="G40" s="576"/>
      <c r="H40" s="576"/>
      <c r="I40" s="576"/>
      <c r="J40" s="576"/>
      <c r="K40" s="576"/>
      <c r="L40" s="577"/>
    </row>
    <row r="41" spans="1:12" ht="26.25" customHeight="1" x14ac:dyDescent="0.3">
      <c r="A41" s="125"/>
      <c r="D41" s="575"/>
      <c r="E41" s="576"/>
      <c r="F41" s="576"/>
      <c r="G41" s="576"/>
      <c r="H41" s="576"/>
      <c r="I41" s="576"/>
      <c r="J41" s="576"/>
      <c r="K41" s="576"/>
      <c r="L41" s="577"/>
    </row>
    <row r="42" spans="1:12" ht="26.25" customHeight="1" thickBot="1" x14ac:dyDescent="0.35">
      <c r="A42" s="125"/>
      <c r="D42" s="165"/>
      <c r="E42" s="166"/>
      <c r="F42" s="166"/>
      <c r="G42" s="166"/>
      <c r="H42" s="166"/>
      <c r="I42" s="167"/>
      <c r="J42" s="167"/>
      <c r="K42" s="167"/>
      <c r="L42" s="168"/>
    </row>
    <row r="43" spans="1:12" ht="10.5" customHeight="1" x14ac:dyDescent="0.3">
      <c r="A43" s="125"/>
    </row>
    <row r="44" spans="1:12" ht="10.5" customHeight="1" x14ac:dyDescent="0.3">
      <c r="A44" s="125"/>
    </row>
    <row r="45" spans="1:12" ht="25.5" customHeight="1" thickBot="1" x14ac:dyDescent="0.5">
      <c r="A45" s="125"/>
      <c r="D45" s="573" t="s">
        <v>48</v>
      </c>
      <c r="E45" s="574"/>
      <c r="F45" s="574"/>
      <c r="G45" s="574"/>
      <c r="H45" s="574"/>
      <c r="I45" s="574"/>
      <c r="J45" s="574"/>
      <c r="K45" s="574"/>
      <c r="L45" s="574"/>
    </row>
    <row r="46" spans="1:12" ht="26.25" customHeight="1" x14ac:dyDescent="0.3">
      <c r="A46" s="125"/>
      <c r="D46" s="567"/>
      <c r="E46" s="568"/>
      <c r="F46" s="568"/>
      <c r="G46" s="568"/>
      <c r="H46" s="568"/>
      <c r="I46" s="568"/>
      <c r="J46" s="568"/>
      <c r="K46" s="568"/>
      <c r="L46" s="569"/>
    </row>
    <row r="47" spans="1:12" ht="26.25" customHeight="1" x14ac:dyDescent="0.3">
      <c r="A47" s="125"/>
      <c r="D47" s="575"/>
      <c r="E47" s="576"/>
      <c r="F47" s="576"/>
      <c r="G47" s="576"/>
      <c r="H47" s="576"/>
      <c r="I47" s="576"/>
      <c r="J47" s="576"/>
      <c r="K47" s="576"/>
      <c r="L47" s="577"/>
    </row>
    <row r="48" spans="1:12" ht="26.25" customHeight="1" x14ac:dyDescent="0.3">
      <c r="A48" s="125"/>
      <c r="D48" s="575"/>
      <c r="E48" s="576"/>
      <c r="F48" s="576"/>
      <c r="G48" s="576"/>
      <c r="H48" s="576"/>
      <c r="I48" s="576"/>
      <c r="J48" s="576"/>
      <c r="K48" s="576"/>
      <c r="L48" s="577"/>
    </row>
    <row r="49" spans="1:12" ht="26.25" customHeight="1" x14ac:dyDescent="0.3">
      <c r="A49" s="125"/>
      <c r="D49" s="575"/>
      <c r="E49" s="576"/>
      <c r="F49" s="576"/>
      <c r="G49" s="576"/>
      <c r="H49" s="576"/>
      <c r="I49" s="576"/>
      <c r="J49" s="576"/>
      <c r="K49" s="576"/>
      <c r="L49" s="577"/>
    </row>
    <row r="50" spans="1:12" ht="26.25" customHeight="1" x14ac:dyDescent="0.3">
      <c r="A50" s="125"/>
      <c r="D50" s="575"/>
      <c r="E50" s="576"/>
      <c r="F50" s="576"/>
      <c r="G50" s="576"/>
      <c r="H50" s="576"/>
      <c r="I50" s="576"/>
      <c r="J50" s="576"/>
      <c r="K50" s="576"/>
      <c r="L50" s="577"/>
    </row>
    <row r="51" spans="1:12" ht="26.25" customHeight="1" x14ac:dyDescent="0.3">
      <c r="A51" s="125"/>
      <c r="D51" s="575"/>
      <c r="E51" s="576"/>
      <c r="F51" s="576"/>
      <c r="G51" s="576"/>
      <c r="H51" s="576"/>
      <c r="I51" s="576"/>
      <c r="J51" s="576"/>
      <c r="K51" s="576"/>
      <c r="L51" s="577"/>
    </row>
    <row r="52" spans="1:12" ht="26.25" customHeight="1" x14ac:dyDescent="0.3">
      <c r="A52" s="125"/>
      <c r="D52" s="575"/>
      <c r="E52" s="576"/>
      <c r="F52" s="576"/>
      <c r="G52" s="576"/>
      <c r="H52" s="576"/>
      <c r="I52" s="576"/>
      <c r="J52" s="576"/>
      <c r="K52" s="576"/>
      <c r="L52" s="577"/>
    </row>
    <row r="53" spans="1:12" ht="26.25" customHeight="1" x14ac:dyDescent="0.3">
      <c r="A53" s="125"/>
      <c r="D53" s="575"/>
      <c r="E53" s="576"/>
      <c r="F53" s="576"/>
      <c r="G53" s="576"/>
      <c r="H53" s="576"/>
      <c r="I53" s="576"/>
      <c r="J53" s="576"/>
      <c r="K53" s="576"/>
      <c r="L53" s="577"/>
    </row>
    <row r="54" spans="1:12" ht="26.25" customHeight="1" thickBot="1" x14ac:dyDescent="0.35">
      <c r="A54" s="125"/>
      <c r="D54" s="165"/>
      <c r="E54" s="166"/>
      <c r="F54" s="166"/>
      <c r="G54" s="166"/>
      <c r="H54" s="166"/>
      <c r="I54" s="167"/>
      <c r="J54" s="167"/>
      <c r="K54" s="167"/>
      <c r="L54" s="168"/>
    </row>
    <row r="55" spans="1:12" ht="16.5" customHeight="1" x14ac:dyDescent="0.3">
      <c r="A55" s="125"/>
    </row>
    <row r="56" spans="1:12" ht="16.5" customHeight="1" x14ac:dyDescent="0.3">
      <c r="A56" s="125"/>
    </row>
    <row r="57" spans="1:12" ht="16.5" customHeight="1" x14ac:dyDescent="0.3">
      <c r="A57" s="125"/>
    </row>
    <row r="58" spans="1:12" ht="16.5" customHeight="1" x14ac:dyDescent="0.3">
      <c r="A58" s="125"/>
    </row>
    <row r="59" spans="1:12" ht="16.5" hidden="1" customHeight="1" x14ac:dyDescent="0.3">
      <c r="A59" s="125"/>
    </row>
    <row r="60" spans="1:12" ht="16.5" hidden="1" customHeight="1" x14ac:dyDescent="0.3">
      <c r="A60" s="125"/>
    </row>
    <row r="61" spans="1:12" ht="16.5" hidden="1" customHeight="1" x14ac:dyDescent="0.3">
      <c r="A61" s="126"/>
    </row>
    <row r="62" spans="1:12" ht="16.5" hidden="1" customHeight="1" x14ac:dyDescent="0.3">
      <c r="A62" s="125"/>
      <c r="D62" s="540" t="s">
        <v>19</v>
      </c>
      <c r="E62" s="515"/>
      <c r="F62" s="515"/>
      <c r="G62" s="515"/>
      <c r="H62" s="515"/>
      <c r="I62" s="515"/>
      <c r="J62" s="515"/>
      <c r="K62" s="33"/>
    </row>
    <row r="63" spans="1:12" ht="16.5" hidden="1" customHeight="1" x14ac:dyDescent="0.3">
      <c r="A63" s="125"/>
      <c r="D63" s="540" t="s">
        <v>17</v>
      </c>
      <c r="E63" s="515"/>
      <c r="F63" s="515"/>
      <c r="G63" s="515"/>
      <c r="H63" s="515"/>
      <c r="I63" s="515"/>
      <c r="J63" s="515"/>
    </row>
    <row r="64" spans="1:12" ht="16.5" hidden="1" customHeight="1" x14ac:dyDescent="0.3">
      <c r="A64" s="125"/>
      <c r="D64" s="540" t="s">
        <v>18</v>
      </c>
      <c r="E64" s="515"/>
      <c r="F64" s="515"/>
      <c r="G64" s="515"/>
      <c r="H64" s="515"/>
      <c r="I64" s="515"/>
      <c r="J64" s="515"/>
    </row>
    <row r="65" spans="1:12" ht="16.5" hidden="1" customHeight="1" x14ac:dyDescent="0.3">
      <c r="A65" s="127"/>
      <c r="D65" s="541" t="s">
        <v>22</v>
      </c>
      <c r="E65" s="542"/>
      <c r="F65" s="542"/>
      <c r="G65" s="542"/>
      <c r="H65" s="542"/>
      <c r="I65" s="542"/>
      <c r="J65" s="515"/>
      <c r="K65" s="515"/>
      <c r="L65" s="515"/>
    </row>
    <row r="66" spans="1:12" ht="16.5" hidden="1" customHeight="1" x14ac:dyDescent="0.3">
      <c r="A66" s="127"/>
      <c r="D66" s="75" t="s">
        <v>20</v>
      </c>
      <c r="E66" s="519" t="s">
        <v>21</v>
      </c>
      <c r="F66" s="515"/>
      <c r="G66" s="515"/>
      <c r="H66" s="515"/>
      <c r="I66" s="515"/>
    </row>
    <row r="67" spans="1:12" ht="16.5" hidden="1" customHeight="1" x14ac:dyDescent="0.3">
      <c r="A67" s="125"/>
      <c r="I67" s="77"/>
      <c r="J67" s="77"/>
      <c r="K67" s="77"/>
    </row>
    <row r="68" spans="1:12" ht="16.5" hidden="1" customHeight="1" x14ac:dyDescent="0.3">
      <c r="A68" s="125"/>
      <c r="I68" s="77"/>
      <c r="J68" s="77"/>
      <c r="K68" s="77"/>
      <c r="L68" s="60"/>
    </row>
    <row r="69" spans="1:12" ht="16.5" hidden="1" customHeight="1" thickBot="1" x14ac:dyDescent="0.35">
      <c r="A69" s="125"/>
      <c r="I69" s="77"/>
      <c r="J69" s="77"/>
      <c r="K69" s="77"/>
      <c r="L69" s="60"/>
    </row>
    <row r="70" spans="1:12" ht="16.5" hidden="1" customHeight="1" thickBot="1" x14ac:dyDescent="0.35">
      <c r="A70" s="128"/>
      <c r="D70" s="533" t="s">
        <v>4</v>
      </c>
      <c r="E70" s="534"/>
      <c r="F70" s="534"/>
      <c r="G70" s="535"/>
      <c r="H70" s="42"/>
      <c r="I70" s="77"/>
      <c r="J70" s="77"/>
      <c r="K70" s="77"/>
      <c r="L70" s="60"/>
    </row>
    <row r="71" spans="1:12" s="60" customFormat="1" ht="33.75" hidden="1" customHeight="1" x14ac:dyDescent="0.25">
      <c r="A71" s="129"/>
      <c r="D71" s="135" t="s">
        <v>1</v>
      </c>
      <c r="E71" s="136" t="s">
        <v>2</v>
      </c>
      <c r="F71" s="137" t="s">
        <v>1</v>
      </c>
      <c r="G71" s="138" t="s">
        <v>2</v>
      </c>
      <c r="H71" s="61"/>
      <c r="I71" s="61"/>
      <c r="J71" s="61"/>
      <c r="K71" s="61"/>
      <c r="L71" s="61"/>
    </row>
    <row r="72" spans="1:12" ht="16.5" hidden="1" customHeight="1" x14ac:dyDescent="0.3">
      <c r="A72" s="130"/>
      <c r="D72" s="35">
        <v>190</v>
      </c>
      <c r="E72" s="36">
        <v>44</v>
      </c>
      <c r="F72" s="37"/>
      <c r="G72" s="38"/>
      <c r="I72" s="77"/>
      <c r="J72" s="77"/>
      <c r="K72" s="77"/>
    </row>
    <row r="73" spans="1:12" ht="16.5" hidden="1" customHeight="1" x14ac:dyDescent="0.3">
      <c r="A73" s="131"/>
      <c r="D73" s="536" t="s">
        <v>12</v>
      </c>
      <c r="E73" s="537"/>
      <c r="F73" s="520" t="s">
        <v>12</v>
      </c>
      <c r="G73" s="521"/>
    </row>
    <row r="74" spans="1:12" ht="16.5" hidden="1" customHeight="1" thickBot="1" x14ac:dyDescent="0.35">
      <c r="A74" s="131"/>
      <c r="D74" s="522">
        <f>SUM(D72-E72)</f>
        <v>146</v>
      </c>
      <c r="E74" s="523"/>
      <c r="F74" s="524">
        <f>SUM(F72-G72)</f>
        <v>0</v>
      </c>
      <c r="G74" s="525"/>
    </row>
    <row r="75" spans="1:12" ht="16.5" hidden="1" customHeight="1" x14ac:dyDescent="0.3">
      <c r="A75" s="131"/>
    </row>
    <row r="76" spans="1:12" ht="16.5" hidden="1" customHeight="1" x14ac:dyDescent="0.3">
      <c r="A76" s="132"/>
    </row>
    <row r="77" spans="1:12" ht="16.5" hidden="1" customHeight="1" x14ac:dyDescent="0.3">
      <c r="A77" s="132"/>
    </row>
    <row r="78" spans="1:12" ht="16.5" hidden="1" customHeight="1" x14ac:dyDescent="0.3">
      <c r="A78" s="133"/>
    </row>
    <row r="79" spans="1:12" ht="16.5" hidden="1" customHeight="1" x14ac:dyDescent="0.25">
      <c r="A79" s="134"/>
    </row>
    <row r="80" spans="1:12" ht="16.5" hidden="1" customHeight="1" x14ac:dyDescent="0.3">
      <c r="A80" s="538"/>
      <c r="E80"/>
      <c r="L80" s="34"/>
    </row>
    <row r="81" spans="1:12" ht="16.5" hidden="1" customHeight="1" x14ac:dyDescent="0.25">
      <c r="A81" s="539"/>
    </row>
    <row r="82" spans="1:12" ht="16.5" hidden="1" customHeight="1" x14ac:dyDescent="0.25">
      <c r="A82" s="532"/>
      <c r="D82" s="22"/>
      <c r="E82" s="22"/>
      <c r="F82" s="22"/>
      <c r="G82" s="22"/>
      <c r="H82" s="22"/>
    </row>
    <row r="83" spans="1:12" ht="16.5" hidden="1" customHeight="1" x14ac:dyDescent="0.25">
      <c r="A83" s="527"/>
      <c r="D83" s="43"/>
      <c r="E83" s="44"/>
      <c r="F83" s="44"/>
      <c r="G83" s="44"/>
      <c r="H83" s="44"/>
      <c r="I83" s="44"/>
      <c r="J83" s="44"/>
      <c r="K83" s="44"/>
    </row>
    <row r="84" spans="1:12" ht="16.5" hidden="1" customHeight="1" x14ac:dyDescent="0.25">
      <c r="A84" s="532"/>
      <c r="D84" s="45"/>
      <c r="E84" s="46"/>
      <c r="F84" s="47"/>
      <c r="G84" s="48"/>
      <c r="H84" s="47"/>
      <c r="I84" s="48"/>
      <c r="J84" s="47"/>
      <c r="K84" s="48"/>
    </row>
    <row r="85" spans="1:12" ht="16.5" hidden="1" customHeight="1" x14ac:dyDescent="0.25">
      <c r="A85" s="527"/>
      <c r="D85" s="49"/>
      <c r="E85" s="49"/>
      <c r="F85" s="48"/>
      <c r="G85" s="48"/>
      <c r="H85" s="48"/>
      <c r="I85" s="48"/>
      <c r="J85" s="49"/>
      <c r="K85" s="49"/>
    </row>
    <row r="86" spans="1:12" ht="16.5" hidden="1" customHeight="1" x14ac:dyDescent="0.25">
      <c r="A86" s="532"/>
      <c r="D86" s="50"/>
      <c r="E86" s="51"/>
      <c r="F86" s="52"/>
      <c r="G86" s="53"/>
      <c r="H86" s="52"/>
      <c r="I86" s="53"/>
      <c r="J86" s="52"/>
      <c r="K86" s="52"/>
    </row>
    <row r="87" spans="1:12" ht="16.5" hidden="1" customHeight="1" x14ac:dyDescent="0.25">
      <c r="A87" s="527"/>
      <c r="D87" s="54"/>
      <c r="E87" s="54"/>
      <c r="F87" s="53"/>
      <c r="G87" s="53"/>
      <c r="H87" s="53"/>
      <c r="I87" s="53"/>
      <c r="J87" s="53"/>
      <c r="K87" s="53"/>
    </row>
    <row r="88" spans="1:12" ht="16.5" hidden="1" customHeight="1" thickBot="1" x14ac:dyDescent="0.3">
      <c r="A88" s="526"/>
      <c r="D88" s="50"/>
      <c r="E88" s="51"/>
      <c r="F88" s="52"/>
      <c r="G88" s="53"/>
      <c r="H88" s="52"/>
      <c r="I88" s="53"/>
      <c r="J88" s="52"/>
      <c r="K88" s="52"/>
    </row>
    <row r="89" spans="1:12" ht="16.5" hidden="1" customHeight="1" x14ac:dyDescent="0.25">
      <c r="A89" s="527"/>
      <c r="D89" s="54"/>
      <c r="E89" s="54"/>
      <c r="F89" s="53"/>
      <c r="G89" s="53"/>
      <c r="H89" s="53"/>
      <c r="I89" s="441" t="s">
        <v>3</v>
      </c>
      <c r="J89" s="459"/>
      <c r="K89" s="459"/>
      <c r="L89" s="460"/>
    </row>
    <row r="90" spans="1:12" ht="16.5" hidden="1" customHeight="1" x14ac:dyDescent="0.25">
      <c r="A90" s="526"/>
      <c r="D90" s="50"/>
      <c r="E90" s="51"/>
      <c r="F90" s="52"/>
      <c r="G90" s="53"/>
      <c r="H90" s="52"/>
      <c r="I90" s="28" t="s">
        <v>5</v>
      </c>
      <c r="J90" s="29" t="s">
        <v>6</v>
      </c>
      <c r="K90" s="29" t="s">
        <v>7</v>
      </c>
      <c r="L90" s="30" t="s">
        <v>8</v>
      </c>
    </row>
    <row r="91" spans="1:12" ht="16.5" hidden="1" customHeight="1" thickBot="1" x14ac:dyDescent="0.3">
      <c r="A91" s="527"/>
      <c r="D91" s="54"/>
      <c r="E91" s="54"/>
      <c r="F91" s="53"/>
      <c r="G91" s="53"/>
      <c r="H91" s="53"/>
      <c r="I91" s="40"/>
      <c r="J91" s="31"/>
      <c r="K91" s="39" t="str">
        <f>IF(J91&lt;&gt;"",VLOOKUP(J91,code3,2,FALSE),"")</f>
        <v/>
      </c>
      <c r="L91" s="32" t="str">
        <f>IF(J91&lt;&gt;"",VLOOKUP(J91,code3,3,FALSE),"")</f>
        <v/>
      </c>
    </row>
    <row r="92" spans="1:12" ht="16.5" hidden="1" customHeight="1" x14ac:dyDescent="0.25">
      <c r="A92" s="526"/>
      <c r="D92" s="50"/>
      <c r="E92" s="51"/>
      <c r="F92" s="52"/>
      <c r="G92" s="53"/>
      <c r="H92" s="52"/>
      <c r="I92" s="53"/>
      <c r="J92" s="52"/>
      <c r="K92" s="52"/>
    </row>
    <row r="93" spans="1:12" ht="16.5" hidden="1" customHeight="1" x14ac:dyDescent="0.25">
      <c r="A93" s="527"/>
      <c r="D93" s="54"/>
      <c r="E93" s="54"/>
      <c r="F93" s="53"/>
      <c r="G93" s="53"/>
      <c r="H93" s="53"/>
      <c r="I93" s="53"/>
      <c r="J93" s="53"/>
      <c r="K93" s="53"/>
    </row>
    <row r="94" spans="1:12" ht="16.5" hidden="1" customHeight="1" x14ac:dyDescent="0.25">
      <c r="A94" s="526"/>
      <c r="D94" s="50"/>
      <c r="E94" s="51"/>
      <c r="F94" s="52"/>
      <c r="G94" s="53"/>
      <c r="H94" s="52"/>
      <c r="I94" s="53"/>
      <c r="J94" s="52"/>
      <c r="K94" s="52"/>
    </row>
    <row r="95" spans="1:12" ht="16.5" hidden="1" customHeight="1" x14ac:dyDescent="0.25">
      <c r="A95" s="527"/>
      <c r="D95" s="54"/>
      <c r="E95" s="54"/>
      <c r="F95" s="53"/>
      <c r="G95" s="53"/>
      <c r="H95" s="53"/>
      <c r="I95" s="53"/>
      <c r="J95" s="53"/>
      <c r="K95" s="53"/>
    </row>
    <row r="96" spans="1:12" ht="16.5" hidden="1" customHeight="1" x14ac:dyDescent="0.25">
      <c r="A96" s="124"/>
      <c r="D96" s="50"/>
      <c r="E96" s="51"/>
      <c r="F96" s="52"/>
      <c r="G96" s="53"/>
      <c r="H96" s="52"/>
      <c r="I96" s="53"/>
      <c r="J96" s="52"/>
      <c r="K96" s="52"/>
    </row>
    <row r="97" spans="1:4" ht="22.8" hidden="1" x14ac:dyDescent="0.4">
      <c r="A97" s="73">
        <v>0.1</v>
      </c>
      <c r="D97" s="62">
        <v>4</v>
      </c>
    </row>
    <row r="98" spans="1:4" hidden="1" x14ac:dyDescent="0.25">
      <c r="A98" s="73">
        <v>0.11</v>
      </c>
    </row>
    <row r="99" spans="1:4" hidden="1" x14ac:dyDescent="0.25">
      <c r="A99" s="73">
        <v>0.12</v>
      </c>
    </row>
    <row r="100" spans="1:4" hidden="1" x14ac:dyDescent="0.25">
      <c r="A100" s="73">
        <v>0.13</v>
      </c>
    </row>
    <row r="101" spans="1:4" hidden="1" x14ac:dyDescent="0.25">
      <c r="A101" s="73">
        <v>0.14000000000000001</v>
      </c>
    </row>
    <row r="102" spans="1:4" hidden="1" x14ac:dyDescent="0.25">
      <c r="A102" s="73">
        <v>0.15</v>
      </c>
    </row>
    <row r="103" spans="1:4" hidden="1" x14ac:dyDescent="0.25">
      <c r="A103" s="73">
        <v>0.16</v>
      </c>
    </row>
    <row r="104" spans="1:4" hidden="1" x14ac:dyDescent="0.25">
      <c r="A104" s="73">
        <v>0.17</v>
      </c>
    </row>
    <row r="105" spans="1:4" hidden="1" x14ac:dyDescent="0.25">
      <c r="A105" s="73">
        <v>0.18</v>
      </c>
    </row>
    <row r="106" spans="1:4" hidden="1" x14ac:dyDescent="0.25">
      <c r="A106" s="73">
        <v>0.19</v>
      </c>
    </row>
    <row r="107" spans="1:4" hidden="1" x14ac:dyDescent="0.25">
      <c r="A107" s="73">
        <v>0.2</v>
      </c>
    </row>
    <row r="108" spans="1:4" hidden="1" x14ac:dyDescent="0.25">
      <c r="A108" s="73">
        <v>0.21</v>
      </c>
    </row>
    <row r="109" spans="1:4" hidden="1" x14ac:dyDescent="0.25">
      <c r="A109" s="73">
        <v>0.22</v>
      </c>
    </row>
    <row r="110" spans="1:4" hidden="1" x14ac:dyDescent="0.25">
      <c r="A110" s="73">
        <v>0.23</v>
      </c>
    </row>
    <row r="111" spans="1:4" hidden="1" x14ac:dyDescent="0.25">
      <c r="A111" s="73">
        <v>0.24</v>
      </c>
    </row>
    <row r="112" spans="1:4" hidden="1" x14ac:dyDescent="0.25">
      <c r="A112" s="73">
        <v>0.25</v>
      </c>
    </row>
    <row r="113" spans="1:1" hidden="1" x14ac:dyDescent="0.25">
      <c r="A113" s="73">
        <v>0.26</v>
      </c>
    </row>
    <row r="114" spans="1:1" hidden="1" x14ac:dyDescent="0.25">
      <c r="A114" s="73">
        <v>0.27</v>
      </c>
    </row>
    <row r="115" spans="1:1" hidden="1" x14ac:dyDescent="0.25">
      <c r="A115" s="73">
        <v>0.28000000000000003</v>
      </c>
    </row>
    <row r="116" spans="1:1" hidden="1" x14ac:dyDescent="0.25">
      <c r="A116" s="73">
        <v>0.28999999999999998</v>
      </c>
    </row>
    <row r="117" spans="1:1" hidden="1" x14ac:dyDescent="0.25">
      <c r="A117" s="73">
        <v>0.3</v>
      </c>
    </row>
    <row r="118" spans="1:1" hidden="1" x14ac:dyDescent="0.25">
      <c r="A118" s="73">
        <v>0.31</v>
      </c>
    </row>
    <row r="119" spans="1:1" hidden="1" x14ac:dyDescent="0.25">
      <c r="A119" s="73">
        <v>0.32</v>
      </c>
    </row>
    <row r="120" spans="1:1" hidden="1" x14ac:dyDescent="0.25">
      <c r="A120" s="73">
        <v>0.33</v>
      </c>
    </row>
    <row r="121" spans="1:1" hidden="1" x14ac:dyDescent="0.25">
      <c r="A121" s="73">
        <v>0.34</v>
      </c>
    </row>
    <row r="122" spans="1:1" hidden="1" x14ac:dyDescent="0.25">
      <c r="A122" s="73">
        <v>0.35</v>
      </c>
    </row>
    <row r="123" spans="1:1" hidden="1" x14ac:dyDescent="0.25">
      <c r="A123" s="73">
        <v>0.36</v>
      </c>
    </row>
    <row r="124" spans="1:1" hidden="1" x14ac:dyDescent="0.25">
      <c r="A124" s="73">
        <v>0.37</v>
      </c>
    </row>
    <row r="125" spans="1:1" hidden="1" x14ac:dyDescent="0.25">
      <c r="A125" s="73">
        <v>0.38</v>
      </c>
    </row>
    <row r="126" spans="1:1" hidden="1" x14ac:dyDescent="0.25">
      <c r="A126" s="73">
        <v>0.39</v>
      </c>
    </row>
    <row r="127" spans="1:1" hidden="1" x14ac:dyDescent="0.25">
      <c r="A127" s="73">
        <v>0.4</v>
      </c>
    </row>
    <row r="128" spans="1:1" hidden="1" x14ac:dyDescent="0.25">
      <c r="A128" s="73">
        <v>0.41</v>
      </c>
    </row>
    <row r="129" spans="1:1" hidden="1" x14ac:dyDescent="0.25">
      <c r="A129" s="73">
        <v>0.42</v>
      </c>
    </row>
    <row r="130" spans="1:1" hidden="1" x14ac:dyDescent="0.25">
      <c r="A130" s="73">
        <v>0.43</v>
      </c>
    </row>
    <row r="131" spans="1:1" hidden="1" x14ac:dyDescent="0.25">
      <c r="A131" s="73">
        <v>0.44</v>
      </c>
    </row>
    <row r="132" spans="1:1" hidden="1" x14ac:dyDescent="0.25">
      <c r="A132" s="73">
        <v>0.45</v>
      </c>
    </row>
    <row r="133" spans="1:1" hidden="1" x14ac:dyDescent="0.25">
      <c r="A133" s="73">
        <v>0.46</v>
      </c>
    </row>
    <row r="134" spans="1:1" hidden="1" x14ac:dyDescent="0.25">
      <c r="A134" s="73">
        <v>0.47</v>
      </c>
    </row>
    <row r="135" spans="1:1" hidden="1" x14ac:dyDescent="0.25">
      <c r="A135" s="73">
        <v>0.48</v>
      </c>
    </row>
    <row r="136" spans="1:1" hidden="1" x14ac:dyDescent="0.25">
      <c r="A136" s="73">
        <v>0.49</v>
      </c>
    </row>
    <row r="137" spans="1:1" hidden="1" x14ac:dyDescent="0.25">
      <c r="A137" s="73">
        <v>0.5</v>
      </c>
    </row>
    <row r="138" spans="1:1" hidden="1" x14ac:dyDescent="0.25">
      <c r="A138" s="73">
        <v>0.51</v>
      </c>
    </row>
    <row r="139" spans="1:1" hidden="1" x14ac:dyDescent="0.25">
      <c r="A139" s="73">
        <v>0.52</v>
      </c>
    </row>
    <row r="140" spans="1:1" hidden="1" x14ac:dyDescent="0.25">
      <c r="A140" s="73">
        <v>0.53</v>
      </c>
    </row>
    <row r="141" spans="1:1" hidden="1" x14ac:dyDescent="0.25">
      <c r="A141" s="73">
        <v>0.54</v>
      </c>
    </row>
    <row r="142" spans="1:1" hidden="1" x14ac:dyDescent="0.25">
      <c r="A142" s="73">
        <v>0.55000000000000004</v>
      </c>
    </row>
    <row r="143" spans="1:1" hidden="1" x14ac:dyDescent="0.25">
      <c r="A143" s="73">
        <v>0.56000000000000005</v>
      </c>
    </row>
    <row r="144" spans="1:1" hidden="1" x14ac:dyDescent="0.25">
      <c r="A144" s="73">
        <v>0.56999999999999995</v>
      </c>
    </row>
    <row r="145" spans="1:1" hidden="1" x14ac:dyDescent="0.25">
      <c r="A145" s="73">
        <v>0.57999999999999996</v>
      </c>
    </row>
    <row r="146" spans="1:1" hidden="1" x14ac:dyDescent="0.25">
      <c r="A146" s="73">
        <v>0.59</v>
      </c>
    </row>
    <row r="147" spans="1:1" hidden="1" x14ac:dyDescent="0.25">
      <c r="A147" s="73">
        <v>0.6</v>
      </c>
    </row>
    <row r="148" spans="1:1" hidden="1" x14ac:dyDescent="0.25">
      <c r="A148" s="73">
        <v>0.61</v>
      </c>
    </row>
    <row r="149" spans="1:1" hidden="1" x14ac:dyDescent="0.25">
      <c r="A149" s="73">
        <v>0.62</v>
      </c>
    </row>
    <row r="150" spans="1:1" hidden="1" x14ac:dyDescent="0.25">
      <c r="A150" s="73">
        <v>0.63</v>
      </c>
    </row>
    <row r="151" spans="1:1" hidden="1" x14ac:dyDescent="0.25">
      <c r="A151" s="73">
        <v>0.64</v>
      </c>
    </row>
    <row r="152" spans="1:1" hidden="1" x14ac:dyDescent="0.25">
      <c r="A152" s="73">
        <v>0.65</v>
      </c>
    </row>
    <row r="153" spans="1:1" hidden="1" x14ac:dyDescent="0.25">
      <c r="A153" s="73">
        <v>0.66</v>
      </c>
    </row>
    <row r="154" spans="1:1" hidden="1" x14ac:dyDescent="0.25">
      <c r="A154" s="73">
        <v>0.67</v>
      </c>
    </row>
    <row r="155" spans="1:1" hidden="1" x14ac:dyDescent="0.25">
      <c r="A155" s="73">
        <v>0.68</v>
      </c>
    </row>
    <row r="156" spans="1:1" hidden="1" x14ac:dyDescent="0.25">
      <c r="A156" s="73">
        <v>0.69</v>
      </c>
    </row>
    <row r="157" spans="1:1" hidden="1" x14ac:dyDescent="0.25">
      <c r="A157" s="73">
        <v>0.7</v>
      </c>
    </row>
    <row r="158" spans="1:1" hidden="1" x14ac:dyDescent="0.25">
      <c r="A158" s="73">
        <v>0.71</v>
      </c>
    </row>
    <row r="159" spans="1:1" hidden="1" x14ac:dyDescent="0.25">
      <c r="A159" s="73">
        <v>0.72</v>
      </c>
    </row>
    <row r="160" spans="1:1" hidden="1" x14ac:dyDescent="0.25">
      <c r="A160" s="73">
        <v>0.73</v>
      </c>
    </row>
    <row r="161" spans="1:1" hidden="1" x14ac:dyDescent="0.25">
      <c r="A161" s="73">
        <v>0.74</v>
      </c>
    </row>
    <row r="162" spans="1:1" hidden="1" x14ac:dyDescent="0.25">
      <c r="A162" s="73">
        <v>0.75</v>
      </c>
    </row>
    <row r="163" spans="1:1" hidden="1" x14ac:dyDescent="0.25">
      <c r="A163" s="73">
        <v>0.76</v>
      </c>
    </row>
    <row r="164" spans="1:1" hidden="1" x14ac:dyDescent="0.25">
      <c r="A164" s="73">
        <v>0.77</v>
      </c>
    </row>
    <row r="165" spans="1:1" hidden="1" x14ac:dyDescent="0.25">
      <c r="A165" s="73">
        <v>0.78</v>
      </c>
    </row>
    <row r="166" spans="1:1" hidden="1" x14ac:dyDescent="0.25">
      <c r="A166" s="73">
        <v>0.79</v>
      </c>
    </row>
    <row r="167" spans="1:1" hidden="1" x14ac:dyDescent="0.25">
      <c r="A167" s="73">
        <v>0.8</v>
      </c>
    </row>
    <row r="168" spans="1:1" hidden="1" x14ac:dyDescent="0.25">
      <c r="A168" s="73">
        <v>0.81</v>
      </c>
    </row>
    <row r="169" spans="1:1" hidden="1" x14ac:dyDescent="0.25">
      <c r="A169" s="73">
        <v>0.82</v>
      </c>
    </row>
    <row r="170" spans="1:1" hidden="1" x14ac:dyDescent="0.25">
      <c r="A170" s="73">
        <v>0.83</v>
      </c>
    </row>
    <row r="171" spans="1:1" hidden="1" x14ac:dyDescent="0.25">
      <c r="A171" s="73">
        <v>0.84</v>
      </c>
    </row>
    <row r="172" spans="1:1" hidden="1" x14ac:dyDescent="0.25">
      <c r="A172" s="73">
        <v>0.85</v>
      </c>
    </row>
    <row r="173" spans="1:1" hidden="1" x14ac:dyDescent="0.25">
      <c r="A173" s="73">
        <v>0.86</v>
      </c>
    </row>
    <row r="174" spans="1:1" hidden="1" x14ac:dyDescent="0.25">
      <c r="A174" s="73">
        <v>0.87</v>
      </c>
    </row>
    <row r="175" spans="1:1" hidden="1" x14ac:dyDescent="0.25">
      <c r="A175" s="73">
        <v>0.88</v>
      </c>
    </row>
    <row r="176" spans="1:1" hidden="1" x14ac:dyDescent="0.25">
      <c r="A176" s="73">
        <v>0.89</v>
      </c>
    </row>
    <row r="177" spans="1:1" hidden="1" x14ac:dyDescent="0.25">
      <c r="A177" s="73">
        <v>0.9</v>
      </c>
    </row>
    <row r="178" spans="1:1" hidden="1" x14ac:dyDescent="0.25">
      <c r="A178" s="73">
        <v>0.91</v>
      </c>
    </row>
    <row r="179" spans="1:1" hidden="1" x14ac:dyDescent="0.25">
      <c r="A179" s="73">
        <v>0.92</v>
      </c>
    </row>
    <row r="180" spans="1:1" hidden="1" x14ac:dyDescent="0.25">
      <c r="A180" s="73">
        <v>0.93</v>
      </c>
    </row>
    <row r="181" spans="1:1" hidden="1" x14ac:dyDescent="0.25">
      <c r="A181" s="73">
        <v>0.94</v>
      </c>
    </row>
    <row r="182" spans="1:1" hidden="1" x14ac:dyDescent="0.25">
      <c r="A182" s="73">
        <v>0.95</v>
      </c>
    </row>
    <row r="183" spans="1:1" hidden="1" x14ac:dyDescent="0.25"/>
    <row r="184" spans="1:1" hidden="1" x14ac:dyDescent="0.25"/>
    <row r="185" spans="1:1" hidden="1" x14ac:dyDescent="0.25"/>
    <row r="186" spans="1:1" hidden="1" x14ac:dyDescent="0.25"/>
    <row r="187" spans="1:1" hidden="1" x14ac:dyDescent="0.25"/>
    <row r="188" spans="1:1" hidden="1" x14ac:dyDescent="0.25"/>
    <row r="189" spans="1:1" hidden="1" x14ac:dyDescent="0.25"/>
    <row r="190" spans="1:1" hidden="1" x14ac:dyDescent="0.25"/>
    <row r="191" spans="1:1" hidden="1" x14ac:dyDescent="0.25"/>
    <row r="192" spans="1:1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</sheetData>
  <sheetProtection algorithmName="SHA-512" hashValue="lqZfD7uVLhHCuEpiFKWswtDJDvsVLocvyVceVLUJE65aO+fLFD327w6npZ9BBslS1BKaxp7aNUaQ72UcKOVrzw==" saltValue="kSdAhUEMPvADlqSVQglQmg==" spinCount="100000" sheet="1" scenarios="1" formatCells="0" selectLockedCells="1"/>
  <mergeCells count="48">
    <mergeCell ref="A92:A93"/>
    <mergeCell ref="A94:A95"/>
    <mergeCell ref="A12:B13"/>
    <mergeCell ref="A82:A83"/>
    <mergeCell ref="A84:A85"/>
    <mergeCell ref="A86:A87"/>
    <mergeCell ref="A88:A89"/>
    <mergeCell ref="I89:L89"/>
    <mergeCell ref="A90:A91"/>
    <mergeCell ref="D70:G70"/>
    <mergeCell ref="D73:E73"/>
    <mergeCell ref="F73:G73"/>
    <mergeCell ref="D74:E74"/>
    <mergeCell ref="F74:G74"/>
    <mergeCell ref="A80:A81"/>
    <mergeCell ref="E66:I66"/>
    <mergeCell ref="D47:L47"/>
    <mergeCell ref="D48:L48"/>
    <mergeCell ref="D49:L49"/>
    <mergeCell ref="D50:L50"/>
    <mergeCell ref="D51:L51"/>
    <mergeCell ref="D52:L52"/>
    <mergeCell ref="D53:L53"/>
    <mergeCell ref="D62:J62"/>
    <mergeCell ref="D63:J63"/>
    <mergeCell ref="D64:J64"/>
    <mergeCell ref="D65:L65"/>
    <mergeCell ref="D46:L46"/>
    <mergeCell ref="D31:L31"/>
    <mergeCell ref="D33:L33"/>
    <mergeCell ref="D34:L34"/>
    <mergeCell ref="D35:L35"/>
    <mergeCell ref="D36:L36"/>
    <mergeCell ref="D37:L37"/>
    <mergeCell ref="D38:L38"/>
    <mergeCell ref="D39:L39"/>
    <mergeCell ref="D40:L40"/>
    <mergeCell ref="D41:L41"/>
    <mergeCell ref="D45:L45"/>
    <mergeCell ref="D18:D19"/>
    <mergeCell ref="E18:G18"/>
    <mergeCell ref="H18:J18"/>
    <mergeCell ref="K18:L18"/>
    <mergeCell ref="D2:H3"/>
    <mergeCell ref="I2:L3"/>
    <mergeCell ref="D5:D6"/>
    <mergeCell ref="E5:I5"/>
    <mergeCell ref="J5:L5"/>
  </mergeCells>
  <conditionalFormatting sqref="E8:K16">
    <cfRule type="cellIs" dxfId="3" priority="4" stopIfTrue="1" operator="equal">
      <formula>0</formula>
    </cfRule>
  </conditionalFormatting>
  <conditionalFormatting sqref="L8:L16">
    <cfRule type="cellIs" dxfId="2" priority="3" stopIfTrue="1" operator="equal">
      <formula>0</formula>
    </cfRule>
  </conditionalFormatting>
  <conditionalFormatting sqref="E21:K29">
    <cfRule type="cellIs" dxfId="1" priority="2" stopIfTrue="1" operator="equal">
      <formula>0</formula>
    </cfRule>
  </conditionalFormatting>
  <conditionalFormatting sqref="L21:L29">
    <cfRule type="cellIs" dxfId="0" priority="1" stopIfTrue="1" operator="equal">
      <formula>0</formula>
    </cfRule>
  </conditionalFormatting>
  <dataValidations count="10">
    <dataValidation type="list" allowBlank="1" sqref="A14" xr:uid="{00000000-0002-0000-0C00-000000000000}">
      <formula1>#REF!</formula1>
    </dataValidation>
    <dataValidation type="list" allowBlank="1" showInputMessage="1" sqref="D16 D29" xr:uid="{00000000-0002-0000-0C00-000001000000}">
      <formula1>$A$177:$A$182</formula1>
    </dataValidation>
    <dataValidation type="list" allowBlank="1" showInputMessage="1" sqref="D15 D28" xr:uid="{00000000-0002-0000-0C00-000002000000}">
      <formula1>$A$167:$A$176</formula1>
    </dataValidation>
    <dataValidation type="list" allowBlank="1" showInputMessage="1" sqref="D14 D27" xr:uid="{00000000-0002-0000-0C00-000003000000}">
      <formula1>$A$157:$A$166</formula1>
    </dataValidation>
    <dataValidation type="list" allowBlank="1" showInputMessage="1" sqref="D13 D26" xr:uid="{00000000-0002-0000-0C00-000004000000}">
      <formula1>$A$147:$A$156</formula1>
    </dataValidation>
    <dataValidation type="list" allowBlank="1" showInputMessage="1" sqref="D12 D25" xr:uid="{00000000-0002-0000-0C00-000005000000}">
      <formula1>$A$137:$A$146</formula1>
    </dataValidation>
    <dataValidation type="list" allowBlank="1" showInputMessage="1" sqref="D11 D24" xr:uid="{00000000-0002-0000-0C00-000006000000}">
      <formula1>$A$127:$A$136</formula1>
    </dataValidation>
    <dataValidation type="list" allowBlank="1" showInputMessage="1" sqref="D10 D23" xr:uid="{00000000-0002-0000-0C00-000007000000}">
      <formula1>$A$117:$A$126</formula1>
    </dataValidation>
    <dataValidation type="list" allowBlank="1" showInputMessage="1" sqref="D9 D22" xr:uid="{00000000-0002-0000-0C00-000008000000}">
      <formula1>$A$107:$A$116</formula1>
    </dataValidation>
    <dataValidation type="list" allowBlank="1" showInputMessage="1" sqref="D8 D21" xr:uid="{00000000-0002-0000-0C00-000009000000}">
      <formula1>$A$97:$A$106</formula1>
    </dataValidation>
  </dataValidations>
  <hyperlinks>
    <hyperlink ref="A12:B12" location="'LISTE DES ÉLÈVES'!A1" display="LISTE DES ÉLÈVES" xr:uid="{00000000-0004-0000-0C00-000000000000}"/>
  </hyperlinks>
  <printOptions horizontalCentered="1"/>
  <pageMargins left="0.39370078740157483" right="0.39370078740157483" top="0.39370078740157483" bottom="0.39370078740157483" header="0" footer="0"/>
  <pageSetup paperSize="9" scale="55" orientation="portrait" r:id="rId1"/>
  <headerFooter alignWithMargins="0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8"/>
  <dimension ref="A1:F43"/>
  <sheetViews>
    <sheetView topLeftCell="A9" workbookViewId="0">
      <selection activeCell="B10" sqref="B10:F44"/>
    </sheetView>
  </sheetViews>
  <sheetFormatPr baseColWidth="10" defaultColWidth="10.88671875" defaultRowHeight="14.4" x14ac:dyDescent="0.3"/>
  <cols>
    <col min="1" max="16384" width="10.88671875" style="2"/>
  </cols>
  <sheetData>
    <row r="1" spans="1:6" hidden="1" x14ac:dyDescent="0.3">
      <c r="A1" s="1"/>
      <c r="B1" s="1"/>
      <c r="C1" s="1"/>
      <c r="D1" s="1"/>
      <c r="E1" s="1"/>
    </row>
    <row r="2" spans="1:6" hidden="1" x14ac:dyDescent="0.3">
      <c r="A2" s="1"/>
      <c r="B2" s="3" t="s">
        <v>9</v>
      </c>
      <c r="C2" s="1"/>
      <c r="D2" s="1"/>
      <c r="E2" s="1"/>
    </row>
    <row r="3" spans="1:6" ht="15" hidden="1" thickBot="1" x14ac:dyDescent="0.35">
      <c r="A3" s="1"/>
      <c r="B3" s="4"/>
      <c r="C3" s="5"/>
      <c r="D3" s="1"/>
      <c r="E3" s="1"/>
    </row>
    <row r="4" spans="1:6" ht="15" hidden="1" thickBot="1" x14ac:dyDescent="0.35">
      <c r="A4" s="1"/>
      <c r="B4" s="4"/>
      <c r="C4" s="5"/>
      <c r="D4" s="1"/>
      <c r="E4" s="1"/>
    </row>
    <row r="5" spans="1:6" ht="15" hidden="1" thickBot="1" x14ac:dyDescent="0.35">
      <c r="A5" s="1"/>
      <c r="B5" s="6"/>
      <c r="C5" s="7"/>
      <c r="D5" s="8"/>
      <c r="E5" s="1"/>
    </row>
    <row r="6" spans="1:6" hidden="1" x14ac:dyDescent="0.3">
      <c r="A6" s="1"/>
      <c r="B6" s="1"/>
      <c r="C6" s="1"/>
      <c r="D6" s="1"/>
      <c r="E6" s="1"/>
    </row>
    <row r="7" spans="1:6" hidden="1" x14ac:dyDescent="0.3">
      <c r="A7" s="1"/>
      <c r="B7" s="9" t="s">
        <v>10</v>
      </c>
      <c r="C7" s="1"/>
      <c r="D7" s="1"/>
      <c r="E7" s="1"/>
    </row>
    <row r="8" spans="1:6" hidden="1" x14ac:dyDescent="0.3">
      <c r="A8" s="1"/>
      <c r="B8" s="9" t="s">
        <v>11</v>
      </c>
      <c r="C8" s="1"/>
      <c r="D8" s="1"/>
      <c r="E8" s="1"/>
    </row>
    <row r="9" spans="1:6" ht="15" thickBot="1" x14ac:dyDescent="0.35">
      <c r="A9" s="1"/>
      <c r="B9" s="10" t="s">
        <v>13</v>
      </c>
      <c r="C9" s="1"/>
      <c r="D9" s="1"/>
      <c r="E9" s="1"/>
    </row>
    <row r="10" spans="1:6" x14ac:dyDescent="0.3">
      <c r="A10" s="1"/>
      <c r="B10" s="11"/>
      <c r="C10" s="12"/>
      <c r="D10" s="12"/>
      <c r="E10" s="12"/>
      <c r="F10" s="13"/>
    </row>
    <row r="11" spans="1:6" x14ac:dyDescent="0.3">
      <c r="A11" s="1"/>
      <c r="B11" s="14">
        <v>1</v>
      </c>
      <c r="C11" s="15">
        <v>8</v>
      </c>
      <c r="D11" s="16">
        <v>100</v>
      </c>
      <c r="E11" s="16">
        <v>45</v>
      </c>
      <c r="F11" s="17">
        <v>67</v>
      </c>
    </row>
    <row r="12" spans="1:6" x14ac:dyDescent="0.3">
      <c r="A12" s="1"/>
      <c r="B12" s="14">
        <v>2</v>
      </c>
      <c r="C12" s="15">
        <v>8.5</v>
      </c>
      <c r="D12" s="16">
        <f>SUM(D11+6.25)</f>
        <v>106.25</v>
      </c>
      <c r="E12" s="16">
        <v>42.5</v>
      </c>
      <c r="F12" s="17">
        <f>SUM(F11+4)</f>
        <v>71</v>
      </c>
    </row>
    <row r="13" spans="1:6" x14ac:dyDescent="0.3">
      <c r="A13" s="1"/>
      <c r="B13" s="14">
        <v>3</v>
      </c>
      <c r="C13" s="15">
        <v>9</v>
      </c>
      <c r="D13" s="16">
        <f>SUM(D12+6.25)</f>
        <v>112.5</v>
      </c>
      <c r="E13" s="16">
        <v>40</v>
      </c>
      <c r="F13" s="17">
        <f t="shared" ref="F13:F43" si="0">SUM(F12+4)</f>
        <v>75</v>
      </c>
    </row>
    <row r="14" spans="1:6" x14ac:dyDescent="0.3">
      <c r="A14" s="1"/>
      <c r="B14" s="14">
        <v>4</v>
      </c>
      <c r="C14" s="15">
        <v>9.5</v>
      </c>
      <c r="D14" s="16">
        <f>SUM(D13+6.25)</f>
        <v>118.75</v>
      </c>
      <c r="E14" s="16">
        <v>37.89</v>
      </c>
      <c r="F14" s="17">
        <f t="shared" si="0"/>
        <v>79</v>
      </c>
    </row>
    <row r="15" spans="1:6" x14ac:dyDescent="0.3">
      <c r="A15" s="1"/>
      <c r="B15" s="14">
        <v>5</v>
      </c>
      <c r="C15" s="15">
        <v>10</v>
      </c>
      <c r="D15" s="16">
        <f>SUM(D14+6.25)</f>
        <v>125</v>
      </c>
      <c r="E15" s="16">
        <v>36</v>
      </c>
      <c r="F15" s="17">
        <f t="shared" si="0"/>
        <v>83</v>
      </c>
    </row>
    <row r="16" spans="1:6" x14ac:dyDescent="0.3">
      <c r="A16" s="1"/>
      <c r="B16" s="14">
        <v>6</v>
      </c>
      <c r="C16" s="15">
        <v>10.5</v>
      </c>
      <c r="D16" s="16">
        <f t="shared" ref="D16:D43" si="1">SUM(D15+6.25)</f>
        <v>131.25</v>
      </c>
      <c r="E16" s="16">
        <v>34.29</v>
      </c>
      <c r="F16" s="17">
        <v>88</v>
      </c>
    </row>
    <row r="17" spans="1:6" x14ac:dyDescent="0.3">
      <c r="A17" s="1"/>
      <c r="B17" s="14">
        <v>7</v>
      </c>
      <c r="C17" s="15">
        <v>11</v>
      </c>
      <c r="D17" s="16">
        <f t="shared" si="1"/>
        <v>137.5</v>
      </c>
      <c r="E17" s="16">
        <v>32.729999999999997</v>
      </c>
      <c r="F17" s="17">
        <f t="shared" si="0"/>
        <v>92</v>
      </c>
    </row>
    <row r="18" spans="1:6" x14ac:dyDescent="0.3">
      <c r="A18" s="1"/>
      <c r="B18" s="14">
        <v>8</v>
      </c>
      <c r="C18" s="15">
        <v>11.5</v>
      </c>
      <c r="D18" s="16">
        <f t="shared" si="1"/>
        <v>143.75</v>
      </c>
      <c r="E18" s="16">
        <v>31.3</v>
      </c>
      <c r="F18" s="17">
        <f t="shared" si="0"/>
        <v>96</v>
      </c>
    </row>
    <row r="19" spans="1:6" x14ac:dyDescent="0.3">
      <c r="A19" s="1"/>
      <c r="B19" s="14">
        <v>9</v>
      </c>
      <c r="C19" s="15">
        <v>12</v>
      </c>
      <c r="D19" s="16">
        <f t="shared" si="1"/>
        <v>150</v>
      </c>
      <c r="E19" s="16">
        <v>30</v>
      </c>
      <c r="F19" s="17">
        <f t="shared" si="0"/>
        <v>100</v>
      </c>
    </row>
    <row r="20" spans="1:6" x14ac:dyDescent="0.3">
      <c r="A20" s="1"/>
      <c r="B20" s="14">
        <v>10</v>
      </c>
      <c r="C20" s="15">
        <v>12.5</v>
      </c>
      <c r="D20" s="16">
        <f t="shared" si="1"/>
        <v>156.25</v>
      </c>
      <c r="E20" s="16">
        <v>28.8</v>
      </c>
      <c r="F20" s="17">
        <f t="shared" si="0"/>
        <v>104</v>
      </c>
    </row>
    <row r="21" spans="1:6" x14ac:dyDescent="0.3">
      <c r="A21" s="1"/>
      <c r="B21" s="14">
        <v>11</v>
      </c>
      <c r="C21" s="15">
        <v>13</v>
      </c>
      <c r="D21" s="16">
        <f t="shared" si="1"/>
        <v>162.5</v>
      </c>
      <c r="E21" s="16">
        <v>27.69</v>
      </c>
      <c r="F21" s="17">
        <f t="shared" si="0"/>
        <v>108</v>
      </c>
    </row>
    <row r="22" spans="1:6" x14ac:dyDescent="0.3">
      <c r="A22" s="1"/>
      <c r="B22" s="14">
        <v>12</v>
      </c>
      <c r="C22" s="15">
        <v>13.5</v>
      </c>
      <c r="D22" s="16">
        <f t="shared" si="1"/>
        <v>168.75</v>
      </c>
      <c r="E22" s="16">
        <v>26.67</v>
      </c>
      <c r="F22" s="17">
        <v>113</v>
      </c>
    </row>
    <row r="23" spans="1:6" x14ac:dyDescent="0.3">
      <c r="A23" s="1"/>
      <c r="B23" s="14">
        <v>13</v>
      </c>
      <c r="C23" s="15">
        <v>14</v>
      </c>
      <c r="D23" s="16">
        <f t="shared" si="1"/>
        <v>175</v>
      </c>
      <c r="E23" s="16">
        <v>25.71</v>
      </c>
      <c r="F23" s="17">
        <f t="shared" si="0"/>
        <v>117</v>
      </c>
    </row>
    <row r="24" spans="1:6" x14ac:dyDescent="0.3">
      <c r="A24" s="1"/>
      <c r="B24" s="14">
        <v>14</v>
      </c>
      <c r="C24" s="15">
        <v>14.5</v>
      </c>
      <c r="D24" s="16">
        <f t="shared" si="1"/>
        <v>181.25</v>
      </c>
      <c r="E24" s="16">
        <v>24.83</v>
      </c>
      <c r="F24" s="17">
        <f t="shared" si="0"/>
        <v>121</v>
      </c>
    </row>
    <row r="25" spans="1:6" x14ac:dyDescent="0.3">
      <c r="A25" s="1"/>
      <c r="B25" s="14">
        <v>15</v>
      </c>
      <c r="C25" s="15">
        <v>15</v>
      </c>
      <c r="D25" s="16">
        <f t="shared" si="1"/>
        <v>187.5</v>
      </c>
      <c r="E25" s="16">
        <v>24</v>
      </c>
      <c r="F25" s="17">
        <f t="shared" si="0"/>
        <v>125</v>
      </c>
    </row>
    <row r="26" spans="1:6" x14ac:dyDescent="0.3">
      <c r="A26" s="1"/>
      <c r="B26" s="14">
        <v>16</v>
      </c>
      <c r="C26" s="15">
        <v>15.5</v>
      </c>
      <c r="D26" s="16">
        <f t="shared" si="1"/>
        <v>193.75</v>
      </c>
      <c r="E26" s="16">
        <v>23.23</v>
      </c>
      <c r="F26" s="17">
        <f t="shared" si="0"/>
        <v>129</v>
      </c>
    </row>
    <row r="27" spans="1:6" x14ac:dyDescent="0.3">
      <c r="A27" s="1"/>
      <c r="B27" s="14">
        <v>17</v>
      </c>
      <c r="C27" s="15">
        <v>16</v>
      </c>
      <c r="D27" s="16">
        <f t="shared" si="1"/>
        <v>200</v>
      </c>
      <c r="E27" s="16">
        <v>22.5</v>
      </c>
      <c r="F27" s="17">
        <f t="shared" si="0"/>
        <v>133</v>
      </c>
    </row>
    <row r="28" spans="1:6" x14ac:dyDescent="0.3">
      <c r="A28" s="1"/>
      <c r="B28" s="14">
        <v>18</v>
      </c>
      <c r="C28" s="15">
        <v>16.5</v>
      </c>
      <c r="D28" s="16">
        <f t="shared" si="1"/>
        <v>206.25</v>
      </c>
      <c r="E28" s="16">
        <v>21.82</v>
      </c>
      <c r="F28" s="17">
        <v>138</v>
      </c>
    </row>
    <row r="29" spans="1:6" x14ac:dyDescent="0.3">
      <c r="A29" s="1"/>
      <c r="B29" s="14">
        <v>19</v>
      </c>
      <c r="C29" s="15">
        <v>17</v>
      </c>
      <c r="D29" s="16">
        <f t="shared" si="1"/>
        <v>212.5</v>
      </c>
      <c r="E29" s="16">
        <v>21.18</v>
      </c>
      <c r="F29" s="17">
        <f t="shared" si="0"/>
        <v>142</v>
      </c>
    </row>
    <row r="30" spans="1:6" x14ac:dyDescent="0.3">
      <c r="A30" s="1"/>
      <c r="B30" s="14">
        <v>20</v>
      </c>
      <c r="C30" s="15">
        <v>17.5</v>
      </c>
      <c r="D30" s="16">
        <f t="shared" si="1"/>
        <v>218.75</v>
      </c>
      <c r="E30" s="16">
        <v>20.57</v>
      </c>
      <c r="F30" s="17">
        <f t="shared" si="0"/>
        <v>146</v>
      </c>
    </row>
    <row r="31" spans="1:6" x14ac:dyDescent="0.3">
      <c r="A31" s="1"/>
      <c r="B31" s="14">
        <v>21</v>
      </c>
      <c r="C31" s="15">
        <v>18</v>
      </c>
      <c r="D31" s="16">
        <f t="shared" si="1"/>
        <v>225</v>
      </c>
      <c r="E31" s="16">
        <v>20</v>
      </c>
      <c r="F31" s="17">
        <f t="shared" si="0"/>
        <v>150</v>
      </c>
    </row>
    <row r="32" spans="1:6" x14ac:dyDescent="0.3">
      <c r="A32" s="1"/>
      <c r="B32" s="14">
        <v>22</v>
      </c>
      <c r="C32" s="15">
        <v>18.5</v>
      </c>
      <c r="D32" s="16">
        <f t="shared" si="1"/>
        <v>231.25</v>
      </c>
      <c r="E32" s="16">
        <v>19.46</v>
      </c>
      <c r="F32" s="17">
        <f t="shared" si="0"/>
        <v>154</v>
      </c>
    </row>
    <row r="33" spans="1:6" x14ac:dyDescent="0.3">
      <c r="A33" s="1"/>
      <c r="B33" s="14">
        <v>23</v>
      </c>
      <c r="C33" s="15">
        <v>19</v>
      </c>
      <c r="D33" s="16">
        <f t="shared" si="1"/>
        <v>237.5</v>
      </c>
      <c r="E33" s="16">
        <v>18.95</v>
      </c>
      <c r="F33" s="17">
        <f t="shared" si="0"/>
        <v>158</v>
      </c>
    </row>
    <row r="34" spans="1:6" x14ac:dyDescent="0.3">
      <c r="A34" s="1"/>
      <c r="B34" s="14">
        <v>24</v>
      </c>
      <c r="C34" s="15">
        <v>19.5</v>
      </c>
      <c r="D34" s="16">
        <f t="shared" si="1"/>
        <v>243.75</v>
      </c>
      <c r="E34" s="16">
        <v>18.46</v>
      </c>
      <c r="F34" s="17">
        <v>163</v>
      </c>
    </row>
    <row r="35" spans="1:6" x14ac:dyDescent="0.3">
      <c r="A35" s="1"/>
      <c r="B35" s="14">
        <v>25</v>
      </c>
      <c r="C35" s="15">
        <v>20</v>
      </c>
      <c r="D35" s="16">
        <f t="shared" si="1"/>
        <v>250</v>
      </c>
      <c r="E35" s="16">
        <v>18</v>
      </c>
      <c r="F35" s="17">
        <f t="shared" si="0"/>
        <v>167</v>
      </c>
    </row>
    <row r="36" spans="1:6" x14ac:dyDescent="0.3">
      <c r="A36" s="1"/>
      <c r="B36" s="14">
        <v>26</v>
      </c>
      <c r="C36" s="15">
        <v>20.5</v>
      </c>
      <c r="D36" s="16">
        <f t="shared" si="1"/>
        <v>256.25</v>
      </c>
      <c r="E36" s="16">
        <v>17.559999999999999</v>
      </c>
      <c r="F36" s="17">
        <f t="shared" si="0"/>
        <v>171</v>
      </c>
    </row>
    <row r="37" spans="1:6" x14ac:dyDescent="0.3">
      <c r="A37" s="1"/>
      <c r="B37" s="14">
        <v>27</v>
      </c>
      <c r="C37" s="15">
        <v>21</v>
      </c>
      <c r="D37" s="16">
        <f t="shared" si="1"/>
        <v>262.5</v>
      </c>
      <c r="E37" s="16">
        <v>17.14</v>
      </c>
      <c r="F37" s="17">
        <f t="shared" si="0"/>
        <v>175</v>
      </c>
    </row>
    <row r="38" spans="1:6" x14ac:dyDescent="0.3">
      <c r="A38" s="1"/>
      <c r="B38" s="14">
        <v>28</v>
      </c>
      <c r="C38" s="15">
        <v>21.5</v>
      </c>
      <c r="D38" s="16">
        <f t="shared" si="1"/>
        <v>268.75</v>
      </c>
      <c r="E38" s="16">
        <v>16.739999999999998</v>
      </c>
      <c r="F38" s="17">
        <f t="shared" si="0"/>
        <v>179</v>
      </c>
    </row>
    <row r="39" spans="1:6" x14ac:dyDescent="0.3">
      <c r="A39" s="1"/>
      <c r="B39" s="14">
        <v>29</v>
      </c>
      <c r="C39" s="15">
        <v>22</v>
      </c>
      <c r="D39" s="16">
        <f t="shared" si="1"/>
        <v>275</v>
      </c>
      <c r="E39" s="16">
        <v>16.36</v>
      </c>
      <c r="F39" s="17">
        <f t="shared" si="0"/>
        <v>183</v>
      </c>
    </row>
    <row r="40" spans="1:6" x14ac:dyDescent="0.3">
      <c r="A40" s="1"/>
      <c r="B40" s="14">
        <v>30</v>
      </c>
      <c r="C40" s="15">
        <v>22.5</v>
      </c>
      <c r="D40" s="16">
        <f t="shared" si="1"/>
        <v>281.25</v>
      </c>
      <c r="E40" s="16">
        <v>16</v>
      </c>
      <c r="F40" s="17">
        <v>188</v>
      </c>
    </row>
    <row r="41" spans="1:6" x14ac:dyDescent="0.3">
      <c r="A41" s="1"/>
      <c r="B41" s="14">
        <v>31</v>
      </c>
      <c r="C41" s="15">
        <v>23</v>
      </c>
      <c r="D41" s="16">
        <f t="shared" si="1"/>
        <v>287.5</v>
      </c>
      <c r="E41" s="16">
        <v>15.65</v>
      </c>
      <c r="F41" s="17">
        <f t="shared" si="0"/>
        <v>192</v>
      </c>
    </row>
    <row r="42" spans="1:6" x14ac:dyDescent="0.3">
      <c r="A42" s="1"/>
      <c r="B42" s="14">
        <v>32</v>
      </c>
      <c r="C42" s="15">
        <v>23.5</v>
      </c>
      <c r="D42" s="16">
        <f t="shared" si="1"/>
        <v>293.75</v>
      </c>
      <c r="E42" s="16">
        <v>15.32</v>
      </c>
      <c r="F42" s="17">
        <f t="shared" si="0"/>
        <v>196</v>
      </c>
    </row>
    <row r="43" spans="1:6" ht="15" thickBot="1" x14ac:dyDescent="0.35">
      <c r="A43" s="1"/>
      <c r="B43" s="18">
        <v>33</v>
      </c>
      <c r="C43" s="19">
        <v>24</v>
      </c>
      <c r="D43" s="20">
        <f t="shared" si="1"/>
        <v>300</v>
      </c>
      <c r="E43" s="20">
        <v>15</v>
      </c>
      <c r="F43" s="21">
        <f t="shared" si="0"/>
        <v>200</v>
      </c>
    </row>
  </sheetData>
  <sheetProtection algorithmName="SHA-512" hashValue="j7xTzNLftBQd/7pJ4uVDU0CYrSD0QpEjBVbbgHXzkcy4ZcsKNDdEb9CzUaAJCXftwT5hMeDA17OdpArDvTf/Ww==" saltValue="XI20dhfedSPrfLmYU4pLUg==" spinCount="100000" sheet="1" scenarios="1" formatCells="0" selectLockedCells="1"/>
  <phoneticPr fontId="0" type="noConversion"/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LISTE DES JOUEURS</vt:lpstr>
      <vt:lpstr>AJ</vt:lpstr>
      <vt:lpstr>AK</vt:lpstr>
      <vt:lpstr>AL</vt:lpstr>
      <vt:lpstr>AM</vt:lpstr>
      <vt:lpstr>AN</vt:lpstr>
      <vt:lpstr>AO</vt:lpstr>
      <vt:lpstr>AP</vt:lpstr>
      <vt:lpstr>AQ</vt:lpstr>
      <vt:lpstr>AR</vt:lpstr>
      <vt:lpstr>AS</vt:lpstr>
      <vt:lpstr>AT</vt:lpstr>
      <vt:lpstr>données</vt:lpstr>
      <vt:lpstr>IMP</vt:lpstr>
      <vt:lpstr>AJ!Zone_d_impression</vt:lpstr>
      <vt:lpstr>AK!Zone_d_impression</vt:lpstr>
      <vt:lpstr>AL!Zone_d_impression</vt:lpstr>
      <vt:lpstr>AM!Zone_d_impression</vt:lpstr>
      <vt:lpstr>AN!Zone_d_impression</vt:lpstr>
      <vt:lpstr>AO!Zone_d_impression</vt:lpstr>
      <vt:lpstr>AP!Zone_d_impression</vt:lpstr>
      <vt:lpstr>AQ!Zone_d_impression</vt:lpstr>
      <vt:lpstr>AR!Zone_d_impression</vt:lpstr>
      <vt:lpstr>AS!Zone_d_impression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BLUM MUSCULATION PRG</dc:title>
  <dc:creator>Esposito Didier</dc:creator>
  <cp:lastModifiedBy>Jorissen Daniel</cp:lastModifiedBy>
  <cp:lastPrinted>2019-02-15T20:07:42Z</cp:lastPrinted>
  <dcterms:created xsi:type="dcterms:W3CDTF">2013-12-05T09:45:04Z</dcterms:created>
  <dcterms:modified xsi:type="dcterms:W3CDTF">2019-08-28T11:37:51Z</dcterms:modified>
  <cp:contentStatus>Fiches joueurs USCL</cp:contentStatus>
</cp:coreProperties>
</file>