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9536AF6E-8361-4DDD-BDE7-A9B3D04069A8}" xr6:coauthVersionLast="47" xr6:coauthVersionMax="47" xr10:uidLastSave="{00000000-0000-0000-0000-000000000000}"/>
  <bookViews>
    <workbookView xWindow="-120" yWindow="-120" windowWidth="20730" windowHeight="11160" xr2:uid="{F901D274-06A3-CE4D-BC77-F3F1F5AAD247}"/>
  </bookViews>
  <sheets>
    <sheet name="Planning" sheetId="1" r:id="rId1"/>
    <sheet name="totaux_mois" sheetId="2" r:id="rId2"/>
    <sheet name="Totaux annuels" sheetId="3" r:id="rId3"/>
    <sheet name="References" sheetId="4" r:id="rId4"/>
  </sheets>
  <definedNames>
    <definedName name="An">Planning!$A$1</definedName>
    <definedName name="L_Agents">T_Agents[Agents]</definedName>
    <definedName name="L_Codes">T_Codes[Codes]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5" i="2" l="1"/>
  <c r="B58" i="2"/>
  <c r="B31" i="2"/>
  <c r="I86" i="2"/>
  <c r="I59" i="2"/>
  <c r="I32" i="2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B104" i="1"/>
  <c r="B78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B52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B26" i="1"/>
  <c r="I4" i="2" l="1"/>
  <c r="B3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6" i="2"/>
  <c r="A46" i="2" l="1"/>
  <c r="A100" i="2"/>
  <c r="A73" i="2"/>
  <c r="A52" i="2"/>
  <c r="A106" i="2"/>
  <c r="A79" i="2"/>
  <c r="A98" i="2"/>
  <c r="A71" i="2"/>
  <c r="A44" i="2"/>
  <c r="A94" i="2"/>
  <c r="A67" i="2"/>
  <c r="A40" i="2"/>
  <c r="A105" i="2"/>
  <c r="A78" i="2"/>
  <c r="A51" i="2"/>
  <c r="A101" i="2"/>
  <c r="A74" i="2"/>
  <c r="A47" i="2"/>
  <c r="A97" i="2"/>
  <c r="A70" i="2"/>
  <c r="A43" i="2"/>
  <c r="A93" i="2"/>
  <c r="A66" i="2"/>
  <c r="A39" i="2"/>
  <c r="A89" i="2"/>
  <c r="A62" i="2"/>
  <c r="A35" i="2"/>
  <c r="A50" i="2"/>
  <c r="A77" i="2"/>
  <c r="A104" i="2"/>
  <c r="A42" i="2"/>
  <c r="A96" i="2"/>
  <c r="A69" i="2"/>
  <c r="A38" i="2"/>
  <c r="A92" i="2"/>
  <c r="A65" i="2"/>
  <c r="A53" i="2"/>
  <c r="A107" i="2"/>
  <c r="A80" i="2"/>
  <c r="A49" i="2"/>
  <c r="A103" i="2"/>
  <c r="A76" i="2"/>
  <c r="A45" i="2"/>
  <c r="A99" i="2"/>
  <c r="A72" i="2"/>
  <c r="A41" i="2"/>
  <c r="A95" i="2"/>
  <c r="A68" i="2"/>
  <c r="A37" i="2"/>
  <c r="A91" i="2"/>
  <c r="A64" i="2"/>
  <c r="A88" i="2"/>
  <c r="A61" i="2"/>
  <c r="A34" i="2"/>
  <c r="A102" i="2"/>
  <c r="A75" i="2"/>
  <c r="A48" i="2"/>
  <c r="A90" i="2"/>
  <c r="A63" i="2"/>
  <c r="A36" i="2"/>
  <c r="AD31" i="1"/>
  <c r="A85" i="1" l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84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58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32" i="1"/>
  <c r="B81" i="1"/>
  <c r="B55" i="1"/>
  <c r="C56" i="1" s="1"/>
  <c r="G82" i="1" l="1"/>
  <c r="C82" i="1"/>
  <c r="AB82" i="1"/>
  <c r="X82" i="1"/>
  <c r="T82" i="1"/>
  <c r="P82" i="1"/>
  <c r="L82" i="1"/>
  <c r="H82" i="1"/>
  <c r="D82" i="1"/>
  <c r="AC82" i="1"/>
  <c r="Y82" i="1"/>
  <c r="U82" i="1"/>
  <c r="Q82" i="1"/>
  <c r="M82" i="1"/>
  <c r="B82" i="1"/>
  <c r="F82" i="1"/>
  <c r="AE82" i="1"/>
  <c r="AA82" i="1"/>
  <c r="W82" i="1"/>
  <c r="S82" i="1"/>
  <c r="O82" i="1"/>
  <c r="K82" i="1"/>
  <c r="I82" i="1"/>
  <c r="E82" i="1"/>
  <c r="AD82" i="1"/>
  <c r="Z82" i="1"/>
  <c r="V82" i="1"/>
  <c r="R82" i="1"/>
  <c r="N82" i="1"/>
  <c r="J82" i="1"/>
  <c r="Z56" i="1"/>
  <c r="J56" i="1"/>
  <c r="AC56" i="1"/>
  <c r="Q56" i="1"/>
  <c r="AF56" i="1"/>
  <c r="T56" i="1"/>
  <c r="P56" i="1"/>
  <c r="L56" i="1"/>
  <c r="H56" i="1"/>
  <c r="D56" i="1"/>
  <c r="AD56" i="1"/>
  <c r="V56" i="1"/>
  <c r="R56" i="1"/>
  <c r="N56" i="1"/>
  <c r="F56" i="1"/>
  <c r="B56" i="1"/>
  <c r="Y56" i="1"/>
  <c r="U56" i="1"/>
  <c r="M56" i="1"/>
  <c r="I56" i="1"/>
  <c r="E56" i="1"/>
  <c r="AB56" i="1"/>
  <c r="X56" i="1"/>
  <c r="AE56" i="1"/>
  <c r="AA56" i="1"/>
  <c r="W56" i="1"/>
  <c r="S56" i="1"/>
  <c r="O56" i="1"/>
  <c r="K56" i="1"/>
  <c r="G56" i="1"/>
  <c r="B29" i="1"/>
  <c r="AD30" i="1" s="1"/>
  <c r="B3" i="1"/>
  <c r="B89" i="2" l="1"/>
  <c r="F89" i="2"/>
  <c r="C90" i="2"/>
  <c r="G90" i="2"/>
  <c r="D91" i="2"/>
  <c r="H91" i="2"/>
  <c r="E92" i="2"/>
  <c r="B93" i="2"/>
  <c r="F93" i="2"/>
  <c r="C94" i="2"/>
  <c r="G94" i="2"/>
  <c r="D95" i="2"/>
  <c r="H95" i="2"/>
  <c r="E96" i="2"/>
  <c r="B97" i="2"/>
  <c r="F97" i="2"/>
  <c r="C98" i="2"/>
  <c r="G98" i="2"/>
  <c r="D99" i="2"/>
  <c r="H99" i="2"/>
  <c r="E100" i="2"/>
  <c r="B101" i="2"/>
  <c r="F101" i="2"/>
  <c r="C102" i="2"/>
  <c r="G102" i="2"/>
  <c r="D103" i="2"/>
  <c r="H103" i="2"/>
  <c r="E104" i="2"/>
  <c r="B105" i="2"/>
  <c r="F105" i="2"/>
  <c r="C106" i="2"/>
  <c r="G106" i="2"/>
  <c r="D107" i="2"/>
  <c r="H107" i="2"/>
  <c r="F88" i="2"/>
  <c r="C89" i="2"/>
  <c r="G89" i="2"/>
  <c r="D90" i="2"/>
  <c r="H90" i="2"/>
  <c r="E91" i="2"/>
  <c r="B92" i="2"/>
  <c r="F92" i="2"/>
  <c r="C93" i="2"/>
  <c r="G93" i="2"/>
  <c r="D94" i="2"/>
  <c r="H94" i="2"/>
  <c r="E95" i="2"/>
  <c r="B96" i="2"/>
  <c r="F96" i="2"/>
  <c r="C97" i="2"/>
  <c r="G97" i="2"/>
  <c r="D98" i="2"/>
  <c r="H98" i="2"/>
  <c r="E99" i="2"/>
  <c r="B100" i="2"/>
  <c r="F100" i="2"/>
  <c r="C101" i="2"/>
  <c r="G101" i="2"/>
  <c r="D102" i="2"/>
  <c r="H102" i="2"/>
  <c r="E103" i="2"/>
  <c r="B104" i="2"/>
  <c r="F104" i="2"/>
  <c r="C105" i="2"/>
  <c r="G105" i="2"/>
  <c r="D106" i="2"/>
  <c r="H106" i="2"/>
  <c r="E107" i="2"/>
  <c r="C88" i="2"/>
  <c r="G88" i="2"/>
  <c r="D89" i="2"/>
  <c r="H89" i="2"/>
  <c r="E90" i="2"/>
  <c r="B91" i="2"/>
  <c r="F91" i="2"/>
  <c r="C92" i="2"/>
  <c r="G92" i="2"/>
  <c r="D93" i="2"/>
  <c r="H93" i="2"/>
  <c r="E94" i="2"/>
  <c r="B95" i="2"/>
  <c r="F95" i="2"/>
  <c r="C96" i="2"/>
  <c r="G96" i="2"/>
  <c r="D97" i="2"/>
  <c r="H97" i="2"/>
  <c r="E98" i="2"/>
  <c r="B99" i="2"/>
  <c r="F99" i="2"/>
  <c r="C100" i="2"/>
  <c r="G100" i="2"/>
  <c r="D101" i="2"/>
  <c r="H101" i="2"/>
  <c r="E102" i="2"/>
  <c r="B103" i="2"/>
  <c r="F103" i="2"/>
  <c r="C104" i="2"/>
  <c r="G104" i="2"/>
  <c r="D105" i="2"/>
  <c r="H105" i="2"/>
  <c r="E106" i="2"/>
  <c r="B107" i="2"/>
  <c r="F107" i="2"/>
  <c r="D88" i="2"/>
  <c r="H88" i="2"/>
  <c r="B90" i="2"/>
  <c r="D92" i="2"/>
  <c r="F94" i="2"/>
  <c r="H96" i="2"/>
  <c r="C99" i="2"/>
  <c r="E101" i="2"/>
  <c r="G103" i="2"/>
  <c r="B106" i="2"/>
  <c r="E88" i="2"/>
  <c r="F90" i="2"/>
  <c r="H92" i="2"/>
  <c r="C95" i="2"/>
  <c r="E97" i="2"/>
  <c r="G99" i="2"/>
  <c r="B102" i="2"/>
  <c r="D104" i="2"/>
  <c r="F106" i="2"/>
  <c r="B88" i="2"/>
  <c r="C91" i="2"/>
  <c r="E93" i="2"/>
  <c r="G95" i="2"/>
  <c r="B98" i="2"/>
  <c r="D100" i="2"/>
  <c r="F102" i="2"/>
  <c r="H104" i="2"/>
  <c r="C107" i="2"/>
  <c r="E89" i="2"/>
  <c r="G91" i="2"/>
  <c r="B94" i="2"/>
  <c r="D96" i="2"/>
  <c r="F98" i="2"/>
  <c r="H100" i="2"/>
  <c r="C103" i="2"/>
  <c r="E105" i="2"/>
  <c r="G107" i="2"/>
  <c r="E62" i="2"/>
  <c r="B63" i="2"/>
  <c r="F63" i="2"/>
  <c r="C64" i="2"/>
  <c r="G64" i="2"/>
  <c r="D65" i="2"/>
  <c r="H65" i="2"/>
  <c r="E66" i="2"/>
  <c r="B67" i="2"/>
  <c r="F67" i="2"/>
  <c r="C68" i="2"/>
  <c r="G68" i="2"/>
  <c r="D69" i="2"/>
  <c r="H69" i="2"/>
  <c r="E70" i="2"/>
  <c r="B71" i="2"/>
  <c r="F71" i="2"/>
  <c r="C72" i="2"/>
  <c r="G72" i="2"/>
  <c r="D73" i="2"/>
  <c r="H73" i="2"/>
  <c r="E74" i="2"/>
  <c r="B75" i="2"/>
  <c r="F75" i="2"/>
  <c r="C76" i="2"/>
  <c r="B62" i="2"/>
  <c r="F62" i="2"/>
  <c r="C63" i="2"/>
  <c r="G63" i="2"/>
  <c r="D64" i="2"/>
  <c r="H64" i="2"/>
  <c r="E65" i="2"/>
  <c r="B66" i="2"/>
  <c r="F66" i="2"/>
  <c r="C67" i="2"/>
  <c r="G67" i="2"/>
  <c r="D68" i="2"/>
  <c r="H68" i="2"/>
  <c r="E69" i="2"/>
  <c r="B70" i="2"/>
  <c r="F70" i="2"/>
  <c r="C71" i="2"/>
  <c r="G71" i="2"/>
  <c r="D72" i="2"/>
  <c r="H72" i="2"/>
  <c r="E73" i="2"/>
  <c r="B74" i="2"/>
  <c r="F74" i="2"/>
  <c r="C75" i="2"/>
  <c r="G75" i="2"/>
  <c r="D76" i="2"/>
  <c r="H76" i="2"/>
  <c r="E77" i="2"/>
  <c r="B78" i="2"/>
  <c r="F78" i="2"/>
  <c r="C79" i="2"/>
  <c r="G79" i="2"/>
  <c r="D80" i="2"/>
  <c r="H80" i="2"/>
  <c r="F61" i="2"/>
  <c r="C62" i="2"/>
  <c r="G62" i="2"/>
  <c r="D63" i="2"/>
  <c r="H63" i="2"/>
  <c r="E64" i="2"/>
  <c r="B65" i="2"/>
  <c r="F65" i="2"/>
  <c r="C66" i="2"/>
  <c r="G66" i="2"/>
  <c r="D67" i="2"/>
  <c r="H67" i="2"/>
  <c r="E68" i="2"/>
  <c r="B69" i="2"/>
  <c r="F69" i="2"/>
  <c r="C70" i="2"/>
  <c r="G70" i="2"/>
  <c r="D71" i="2"/>
  <c r="H71" i="2"/>
  <c r="E72" i="2"/>
  <c r="B73" i="2"/>
  <c r="F73" i="2"/>
  <c r="C74" i="2"/>
  <c r="G74" i="2"/>
  <c r="D75" i="2"/>
  <c r="H75" i="2"/>
  <c r="E76" i="2"/>
  <c r="B77" i="2"/>
  <c r="F77" i="2"/>
  <c r="C78" i="2"/>
  <c r="G78" i="2"/>
  <c r="D79" i="2"/>
  <c r="H79" i="2"/>
  <c r="E80" i="2"/>
  <c r="C61" i="2"/>
  <c r="H62" i="2"/>
  <c r="C65" i="2"/>
  <c r="E67" i="2"/>
  <c r="G69" i="2"/>
  <c r="B72" i="2"/>
  <c r="I72" i="2" s="1"/>
  <c r="D74" i="2"/>
  <c r="F76" i="2"/>
  <c r="G77" i="2"/>
  <c r="H78" i="2"/>
  <c r="B80" i="2"/>
  <c r="D61" i="2"/>
  <c r="B61" i="2"/>
  <c r="B76" i="2"/>
  <c r="I76" i="2" s="1"/>
  <c r="E63" i="2"/>
  <c r="G65" i="2"/>
  <c r="B68" i="2"/>
  <c r="D70" i="2"/>
  <c r="F72" i="2"/>
  <c r="H74" i="2"/>
  <c r="G76" i="2"/>
  <c r="H77" i="2"/>
  <c r="B79" i="2"/>
  <c r="C80" i="2"/>
  <c r="E61" i="2"/>
  <c r="D77" i="2"/>
  <c r="H61" i="2"/>
  <c r="B64" i="2"/>
  <c r="D66" i="2"/>
  <c r="F68" i="2"/>
  <c r="H70" i="2"/>
  <c r="C73" i="2"/>
  <c r="E75" i="2"/>
  <c r="I75" i="2" s="1"/>
  <c r="C77" i="2"/>
  <c r="D78" i="2"/>
  <c r="E79" i="2"/>
  <c r="F80" i="2"/>
  <c r="G61" i="2"/>
  <c r="G73" i="2"/>
  <c r="F79" i="2"/>
  <c r="D62" i="2"/>
  <c r="F64" i="2"/>
  <c r="H66" i="2"/>
  <c r="C69" i="2"/>
  <c r="E71" i="2"/>
  <c r="E78" i="2"/>
  <c r="G80" i="2"/>
  <c r="C4" i="1"/>
  <c r="G4" i="1"/>
  <c r="K4" i="1"/>
  <c r="O4" i="1"/>
  <c r="S4" i="1"/>
  <c r="W4" i="1"/>
  <c r="AA4" i="1"/>
  <c r="AE4" i="1"/>
  <c r="N4" i="1"/>
  <c r="Z4" i="1"/>
  <c r="D4" i="1"/>
  <c r="H4" i="1"/>
  <c r="L4" i="1"/>
  <c r="P4" i="1"/>
  <c r="T4" i="1"/>
  <c r="X4" i="1"/>
  <c r="AB4" i="1"/>
  <c r="AF4" i="1"/>
  <c r="J4" i="1"/>
  <c r="V4" i="1"/>
  <c r="AD4" i="1"/>
  <c r="E4" i="1"/>
  <c r="I4" i="1"/>
  <c r="M4" i="1"/>
  <c r="Q4" i="1"/>
  <c r="U4" i="1"/>
  <c r="Y4" i="1"/>
  <c r="AC4" i="1"/>
  <c r="B4" i="1"/>
  <c r="F4" i="1"/>
  <c r="R4" i="1"/>
  <c r="G30" i="1"/>
  <c r="K30" i="1"/>
  <c r="O30" i="1"/>
  <c r="S30" i="1"/>
  <c r="W30" i="1"/>
  <c r="AA30" i="1"/>
  <c r="D30" i="1"/>
  <c r="N30" i="1"/>
  <c r="C30" i="1"/>
  <c r="H30" i="1"/>
  <c r="L30" i="1"/>
  <c r="P30" i="1"/>
  <c r="T30" i="1"/>
  <c r="X30" i="1"/>
  <c r="AB30" i="1"/>
  <c r="E30" i="1"/>
  <c r="J30" i="1"/>
  <c r="V30" i="1"/>
  <c r="I30" i="1"/>
  <c r="M30" i="1"/>
  <c r="Q30" i="1"/>
  <c r="U30" i="1"/>
  <c r="Y30" i="1"/>
  <c r="AC30" i="1"/>
  <c r="B30" i="1"/>
  <c r="F30" i="1"/>
  <c r="R30" i="1"/>
  <c r="Z30" i="1"/>
  <c r="BM88" i="2"/>
  <c r="BL88" i="2"/>
  <c r="BK88" i="2"/>
  <c r="BJ88" i="2"/>
  <c r="BI88" i="2"/>
  <c r="BH88" i="2"/>
  <c r="BG88" i="2"/>
  <c r="BE88" i="2"/>
  <c r="BD88" i="2"/>
  <c r="BC88" i="2"/>
  <c r="BB88" i="2"/>
  <c r="BA88" i="2"/>
  <c r="AY88" i="2"/>
  <c r="AX88" i="2"/>
  <c r="AW88" i="2"/>
  <c r="AV88" i="2"/>
  <c r="AU88" i="2"/>
  <c r="AT88" i="2"/>
  <c r="AS88" i="2"/>
  <c r="AQ88" i="2"/>
  <c r="AP88" i="2"/>
  <c r="AO88" i="2"/>
  <c r="AN88" i="2"/>
  <c r="AM88" i="2"/>
  <c r="AL88" i="2"/>
  <c r="AK88" i="2"/>
  <c r="AI88" i="2"/>
  <c r="AH88" i="2"/>
  <c r="AG88" i="2"/>
  <c r="AF88" i="2"/>
  <c r="AE88" i="2"/>
  <c r="AD88" i="2"/>
  <c r="AC88" i="2"/>
  <c r="AA88" i="2"/>
  <c r="Z88" i="2"/>
  <c r="Y88" i="2"/>
  <c r="X88" i="2"/>
  <c r="W88" i="2"/>
  <c r="V88" i="2"/>
  <c r="T88" i="2"/>
  <c r="S88" i="2"/>
  <c r="R88" i="2"/>
  <c r="Q88" i="2"/>
  <c r="P88" i="2"/>
  <c r="O88" i="2"/>
  <c r="N88" i="2"/>
  <c r="M88" i="2"/>
  <c r="M62" i="2"/>
  <c r="N62" i="2"/>
  <c r="T62" i="2"/>
  <c r="V62" i="2"/>
  <c r="W62" i="2"/>
  <c r="X62" i="2"/>
  <c r="Y62" i="2"/>
  <c r="Z62" i="2"/>
  <c r="AA62" i="2"/>
  <c r="AC62" i="2"/>
  <c r="AD62" i="2"/>
  <c r="AE62" i="2"/>
  <c r="AF62" i="2"/>
  <c r="AG62" i="2"/>
  <c r="AH62" i="2"/>
  <c r="AI62" i="2"/>
  <c r="AK62" i="2"/>
  <c r="AL62" i="2"/>
  <c r="AM62" i="2"/>
  <c r="AN62" i="2"/>
  <c r="AO62" i="2"/>
  <c r="AP62" i="2"/>
  <c r="AQ62" i="2"/>
  <c r="AS62" i="2"/>
  <c r="AT62" i="2"/>
  <c r="AU62" i="2"/>
  <c r="AV62" i="2"/>
  <c r="AW62" i="2"/>
  <c r="AX62" i="2"/>
  <c r="AY62" i="2"/>
  <c r="BA62" i="2"/>
  <c r="BB62" i="2"/>
  <c r="BC62" i="2"/>
  <c r="BD62" i="2"/>
  <c r="BE62" i="2"/>
  <c r="BG62" i="2"/>
  <c r="BH62" i="2"/>
  <c r="BI62" i="2"/>
  <c r="BJ62" i="2"/>
  <c r="BK62" i="2"/>
  <c r="BL62" i="2"/>
  <c r="BM62" i="2"/>
  <c r="M63" i="2"/>
  <c r="N63" i="2"/>
  <c r="T63" i="2"/>
  <c r="V63" i="2"/>
  <c r="W63" i="2"/>
  <c r="X63" i="2"/>
  <c r="Y63" i="2"/>
  <c r="Z63" i="2"/>
  <c r="AA63" i="2"/>
  <c r="AC63" i="2"/>
  <c r="AD63" i="2"/>
  <c r="AE63" i="2"/>
  <c r="AF63" i="2"/>
  <c r="AG63" i="2"/>
  <c r="AH63" i="2"/>
  <c r="AI63" i="2"/>
  <c r="AK63" i="2"/>
  <c r="AL63" i="2"/>
  <c r="AM63" i="2"/>
  <c r="AN63" i="2"/>
  <c r="AO63" i="2"/>
  <c r="AP63" i="2"/>
  <c r="AQ63" i="2"/>
  <c r="AS63" i="2"/>
  <c r="AT63" i="2"/>
  <c r="AU63" i="2"/>
  <c r="AV63" i="2"/>
  <c r="AW63" i="2"/>
  <c r="AX63" i="2"/>
  <c r="AY63" i="2"/>
  <c r="BA63" i="2"/>
  <c r="BB63" i="2"/>
  <c r="BC63" i="2"/>
  <c r="BD63" i="2"/>
  <c r="BE63" i="2"/>
  <c r="BG63" i="2"/>
  <c r="BH63" i="2"/>
  <c r="BI63" i="2"/>
  <c r="BJ63" i="2"/>
  <c r="BK63" i="2"/>
  <c r="BL63" i="2"/>
  <c r="BM63" i="2"/>
  <c r="M64" i="2"/>
  <c r="N64" i="2"/>
  <c r="T64" i="2"/>
  <c r="V64" i="2"/>
  <c r="W64" i="2"/>
  <c r="X64" i="2"/>
  <c r="Y64" i="2"/>
  <c r="Z64" i="2"/>
  <c r="AA64" i="2"/>
  <c r="AC64" i="2"/>
  <c r="AD64" i="2"/>
  <c r="AE64" i="2"/>
  <c r="AF64" i="2"/>
  <c r="AG64" i="2"/>
  <c r="AH64" i="2"/>
  <c r="AI64" i="2"/>
  <c r="AK64" i="2"/>
  <c r="AL64" i="2"/>
  <c r="AM64" i="2"/>
  <c r="AN64" i="2"/>
  <c r="AO64" i="2"/>
  <c r="AP64" i="2"/>
  <c r="AQ64" i="2"/>
  <c r="AS64" i="2"/>
  <c r="AT64" i="2"/>
  <c r="AU64" i="2"/>
  <c r="AV64" i="2"/>
  <c r="AW64" i="2"/>
  <c r="AX64" i="2"/>
  <c r="AY64" i="2"/>
  <c r="BA64" i="2"/>
  <c r="BB64" i="2"/>
  <c r="BC64" i="2"/>
  <c r="BD64" i="2"/>
  <c r="BE64" i="2"/>
  <c r="BG64" i="2"/>
  <c r="BH64" i="2"/>
  <c r="BI64" i="2"/>
  <c r="BJ64" i="2"/>
  <c r="BK64" i="2"/>
  <c r="BL64" i="2"/>
  <c r="BM64" i="2"/>
  <c r="M65" i="2"/>
  <c r="N65" i="2"/>
  <c r="T65" i="2"/>
  <c r="V65" i="2"/>
  <c r="W65" i="2"/>
  <c r="X65" i="2"/>
  <c r="Y65" i="2"/>
  <c r="Z65" i="2"/>
  <c r="AA65" i="2"/>
  <c r="AC65" i="2"/>
  <c r="AD65" i="2"/>
  <c r="AE65" i="2"/>
  <c r="AF65" i="2"/>
  <c r="AG65" i="2"/>
  <c r="AH65" i="2"/>
  <c r="AI65" i="2"/>
  <c r="AK65" i="2"/>
  <c r="AL65" i="2"/>
  <c r="AM65" i="2"/>
  <c r="AN65" i="2"/>
  <c r="AO65" i="2"/>
  <c r="AP65" i="2"/>
  <c r="AQ65" i="2"/>
  <c r="AS65" i="2"/>
  <c r="AT65" i="2"/>
  <c r="AU65" i="2"/>
  <c r="AV65" i="2"/>
  <c r="AW65" i="2"/>
  <c r="AX65" i="2"/>
  <c r="AY65" i="2"/>
  <c r="BA65" i="2"/>
  <c r="BB65" i="2"/>
  <c r="BC65" i="2"/>
  <c r="BD65" i="2"/>
  <c r="BE65" i="2"/>
  <c r="BG65" i="2"/>
  <c r="BH65" i="2"/>
  <c r="BI65" i="2"/>
  <c r="BJ65" i="2"/>
  <c r="BK65" i="2"/>
  <c r="BL65" i="2"/>
  <c r="BM65" i="2"/>
  <c r="M66" i="2"/>
  <c r="N66" i="2"/>
  <c r="T66" i="2"/>
  <c r="V66" i="2"/>
  <c r="W66" i="2"/>
  <c r="X66" i="2"/>
  <c r="Y66" i="2"/>
  <c r="Z66" i="2"/>
  <c r="AA66" i="2"/>
  <c r="AC66" i="2"/>
  <c r="AD66" i="2"/>
  <c r="AE66" i="2"/>
  <c r="AF66" i="2"/>
  <c r="AG66" i="2"/>
  <c r="AH66" i="2"/>
  <c r="AI66" i="2"/>
  <c r="AK66" i="2"/>
  <c r="AL66" i="2"/>
  <c r="AM66" i="2"/>
  <c r="AN66" i="2"/>
  <c r="AO66" i="2"/>
  <c r="AP66" i="2"/>
  <c r="AQ66" i="2"/>
  <c r="AS66" i="2"/>
  <c r="AT66" i="2"/>
  <c r="AU66" i="2"/>
  <c r="AV66" i="2"/>
  <c r="AW66" i="2"/>
  <c r="AX66" i="2"/>
  <c r="AY66" i="2"/>
  <c r="BA66" i="2"/>
  <c r="BB66" i="2"/>
  <c r="BC66" i="2"/>
  <c r="BD66" i="2"/>
  <c r="BE66" i="2"/>
  <c r="BG66" i="2"/>
  <c r="BH66" i="2"/>
  <c r="BI66" i="2"/>
  <c r="BJ66" i="2"/>
  <c r="BK66" i="2"/>
  <c r="BL66" i="2"/>
  <c r="BM66" i="2"/>
  <c r="M67" i="2"/>
  <c r="N67" i="2"/>
  <c r="T67" i="2"/>
  <c r="V67" i="2"/>
  <c r="W67" i="2"/>
  <c r="X67" i="2"/>
  <c r="Y67" i="2"/>
  <c r="Z67" i="2"/>
  <c r="AA67" i="2"/>
  <c r="AC67" i="2"/>
  <c r="AD67" i="2"/>
  <c r="AE67" i="2"/>
  <c r="AF67" i="2"/>
  <c r="AG67" i="2"/>
  <c r="AH67" i="2"/>
  <c r="AI67" i="2"/>
  <c r="AK67" i="2"/>
  <c r="AL67" i="2"/>
  <c r="AM67" i="2"/>
  <c r="AN67" i="2"/>
  <c r="AO67" i="2"/>
  <c r="AP67" i="2"/>
  <c r="AQ67" i="2"/>
  <c r="AS67" i="2"/>
  <c r="AT67" i="2"/>
  <c r="AU67" i="2"/>
  <c r="AV67" i="2"/>
  <c r="AW67" i="2"/>
  <c r="AX67" i="2"/>
  <c r="AY67" i="2"/>
  <c r="BA67" i="2"/>
  <c r="BB67" i="2"/>
  <c r="BC67" i="2"/>
  <c r="BD67" i="2"/>
  <c r="BE67" i="2"/>
  <c r="BG67" i="2"/>
  <c r="BH67" i="2"/>
  <c r="BI67" i="2"/>
  <c r="BJ67" i="2"/>
  <c r="BK67" i="2"/>
  <c r="BL67" i="2"/>
  <c r="BM67" i="2"/>
  <c r="M68" i="2"/>
  <c r="N68" i="2"/>
  <c r="T68" i="2"/>
  <c r="V68" i="2"/>
  <c r="W68" i="2"/>
  <c r="X68" i="2"/>
  <c r="Y68" i="2"/>
  <c r="Z68" i="2"/>
  <c r="AA68" i="2"/>
  <c r="AC68" i="2"/>
  <c r="AD68" i="2"/>
  <c r="AE68" i="2"/>
  <c r="AF68" i="2"/>
  <c r="AG68" i="2"/>
  <c r="AH68" i="2"/>
  <c r="AI68" i="2"/>
  <c r="AK68" i="2"/>
  <c r="AL68" i="2"/>
  <c r="AM68" i="2"/>
  <c r="AN68" i="2"/>
  <c r="AO68" i="2"/>
  <c r="AP68" i="2"/>
  <c r="AQ68" i="2"/>
  <c r="AS68" i="2"/>
  <c r="AT68" i="2"/>
  <c r="AU68" i="2"/>
  <c r="AV68" i="2"/>
  <c r="AW68" i="2"/>
  <c r="AX68" i="2"/>
  <c r="AY68" i="2"/>
  <c r="BA68" i="2"/>
  <c r="BB68" i="2"/>
  <c r="BC68" i="2"/>
  <c r="BD68" i="2"/>
  <c r="BE68" i="2"/>
  <c r="BG68" i="2"/>
  <c r="BH68" i="2"/>
  <c r="BI68" i="2"/>
  <c r="BJ68" i="2"/>
  <c r="BK68" i="2"/>
  <c r="BL68" i="2"/>
  <c r="BM68" i="2"/>
  <c r="M69" i="2"/>
  <c r="N69" i="2"/>
  <c r="T69" i="2"/>
  <c r="V69" i="2"/>
  <c r="W69" i="2"/>
  <c r="X69" i="2"/>
  <c r="Y69" i="2"/>
  <c r="Z69" i="2"/>
  <c r="AA69" i="2"/>
  <c r="AC69" i="2"/>
  <c r="AD69" i="2"/>
  <c r="AE69" i="2"/>
  <c r="AF69" i="2"/>
  <c r="AG69" i="2"/>
  <c r="AH69" i="2"/>
  <c r="AI69" i="2"/>
  <c r="AK69" i="2"/>
  <c r="AL69" i="2"/>
  <c r="AM69" i="2"/>
  <c r="AN69" i="2"/>
  <c r="AO69" i="2"/>
  <c r="AP69" i="2"/>
  <c r="AQ69" i="2"/>
  <c r="AS69" i="2"/>
  <c r="AT69" i="2"/>
  <c r="AU69" i="2"/>
  <c r="AV69" i="2"/>
  <c r="AW69" i="2"/>
  <c r="AX69" i="2"/>
  <c r="AY69" i="2"/>
  <c r="BA69" i="2"/>
  <c r="BB69" i="2"/>
  <c r="BC69" i="2"/>
  <c r="BD69" i="2"/>
  <c r="BE69" i="2"/>
  <c r="BG69" i="2"/>
  <c r="BH69" i="2"/>
  <c r="BI69" i="2"/>
  <c r="BJ69" i="2"/>
  <c r="BK69" i="2"/>
  <c r="BL69" i="2"/>
  <c r="BM69" i="2"/>
  <c r="M70" i="2"/>
  <c r="N70" i="2"/>
  <c r="T70" i="2"/>
  <c r="V70" i="2"/>
  <c r="W70" i="2"/>
  <c r="X70" i="2"/>
  <c r="Y70" i="2"/>
  <c r="Z70" i="2"/>
  <c r="AA70" i="2"/>
  <c r="AC70" i="2"/>
  <c r="AD70" i="2"/>
  <c r="AE70" i="2"/>
  <c r="AF70" i="2"/>
  <c r="AG70" i="2"/>
  <c r="AH70" i="2"/>
  <c r="AI70" i="2"/>
  <c r="AK70" i="2"/>
  <c r="AL70" i="2"/>
  <c r="AM70" i="2"/>
  <c r="AN70" i="2"/>
  <c r="AO70" i="2"/>
  <c r="AP70" i="2"/>
  <c r="AQ70" i="2"/>
  <c r="AS70" i="2"/>
  <c r="AT70" i="2"/>
  <c r="AU70" i="2"/>
  <c r="AV70" i="2"/>
  <c r="AW70" i="2"/>
  <c r="AX70" i="2"/>
  <c r="AY70" i="2"/>
  <c r="BA70" i="2"/>
  <c r="BB70" i="2"/>
  <c r="BC70" i="2"/>
  <c r="BD70" i="2"/>
  <c r="BE70" i="2"/>
  <c r="BG70" i="2"/>
  <c r="BH70" i="2"/>
  <c r="BI70" i="2"/>
  <c r="BJ70" i="2"/>
  <c r="BK70" i="2"/>
  <c r="BL70" i="2"/>
  <c r="BM70" i="2"/>
  <c r="M71" i="2"/>
  <c r="N71" i="2"/>
  <c r="T71" i="2"/>
  <c r="V71" i="2"/>
  <c r="W71" i="2"/>
  <c r="X71" i="2"/>
  <c r="Y71" i="2"/>
  <c r="Z71" i="2"/>
  <c r="AA71" i="2"/>
  <c r="AC71" i="2"/>
  <c r="AD71" i="2"/>
  <c r="AE71" i="2"/>
  <c r="AF71" i="2"/>
  <c r="AG71" i="2"/>
  <c r="AH71" i="2"/>
  <c r="AI71" i="2"/>
  <c r="AK71" i="2"/>
  <c r="AL71" i="2"/>
  <c r="AM71" i="2"/>
  <c r="AN71" i="2"/>
  <c r="AO71" i="2"/>
  <c r="AP71" i="2"/>
  <c r="AQ71" i="2"/>
  <c r="AS71" i="2"/>
  <c r="AT71" i="2"/>
  <c r="AU71" i="2"/>
  <c r="AV71" i="2"/>
  <c r="AW71" i="2"/>
  <c r="AX71" i="2"/>
  <c r="AY71" i="2"/>
  <c r="BA71" i="2"/>
  <c r="BB71" i="2"/>
  <c r="BC71" i="2"/>
  <c r="BD71" i="2"/>
  <c r="BE71" i="2"/>
  <c r="BG71" i="2"/>
  <c r="BH71" i="2"/>
  <c r="BI71" i="2"/>
  <c r="BJ71" i="2"/>
  <c r="BK71" i="2"/>
  <c r="BL71" i="2"/>
  <c r="BM71" i="2"/>
  <c r="M72" i="2"/>
  <c r="N72" i="2"/>
  <c r="T72" i="2"/>
  <c r="V72" i="2"/>
  <c r="W72" i="2"/>
  <c r="X72" i="2"/>
  <c r="Y72" i="2"/>
  <c r="Z72" i="2"/>
  <c r="AA72" i="2"/>
  <c r="AC72" i="2"/>
  <c r="AD72" i="2"/>
  <c r="AE72" i="2"/>
  <c r="AF72" i="2"/>
  <c r="AG72" i="2"/>
  <c r="AH72" i="2"/>
  <c r="AI72" i="2"/>
  <c r="AK72" i="2"/>
  <c r="AL72" i="2"/>
  <c r="AM72" i="2"/>
  <c r="AN72" i="2"/>
  <c r="AO72" i="2"/>
  <c r="AP72" i="2"/>
  <c r="AQ72" i="2"/>
  <c r="AS72" i="2"/>
  <c r="AT72" i="2"/>
  <c r="AU72" i="2"/>
  <c r="AV72" i="2"/>
  <c r="AW72" i="2"/>
  <c r="AX72" i="2"/>
  <c r="AY72" i="2"/>
  <c r="BA72" i="2"/>
  <c r="BB72" i="2"/>
  <c r="BC72" i="2"/>
  <c r="BD72" i="2"/>
  <c r="BE72" i="2"/>
  <c r="BG72" i="2"/>
  <c r="BH72" i="2"/>
  <c r="BI72" i="2"/>
  <c r="BJ72" i="2"/>
  <c r="BK72" i="2"/>
  <c r="BL72" i="2"/>
  <c r="BM72" i="2"/>
  <c r="M73" i="2"/>
  <c r="N73" i="2"/>
  <c r="T73" i="2"/>
  <c r="V73" i="2"/>
  <c r="W73" i="2"/>
  <c r="X73" i="2"/>
  <c r="Y73" i="2"/>
  <c r="Z73" i="2"/>
  <c r="AA73" i="2"/>
  <c r="AC73" i="2"/>
  <c r="AD73" i="2"/>
  <c r="AE73" i="2"/>
  <c r="AF73" i="2"/>
  <c r="AG73" i="2"/>
  <c r="AH73" i="2"/>
  <c r="AI73" i="2"/>
  <c r="AK73" i="2"/>
  <c r="AL73" i="2"/>
  <c r="AM73" i="2"/>
  <c r="AN73" i="2"/>
  <c r="AO73" i="2"/>
  <c r="AP73" i="2"/>
  <c r="AQ73" i="2"/>
  <c r="AS73" i="2"/>
  <c r="AT73" i="2"/>
  <c r="AU73" i="2"/>
  <c r="AV73" i="2"/>
  <c r="AW73" i="2"/>
  <c r="AX73" i="2"/>
  <c r="AY73" i="2"/>
  <c r="BA73" i="2"/>
  <c r="BB73" i="2"/>
  <c r="BC73" i="2"/>
  <c r="BD73" i="2"/>
  <c r="BE73" i="2"/>
  <c r="BG73" i="2"/>
  <c r="BH73" i="2"/>
  <c r="BI73" i="2"/>
  <c r="BJ73" i="2"/>
  <c r="BK73" i="2"/>
  <c r="BL73" i="2"/>
  <c r="BM73" i="2"/>
  <c r="M74" i="2"/>
  <c r="N74" i="2"/>
  <c r="T74" i="2"/>
  <c r="V74" i="2"/>
  <c r="W74" i="2"/>
  <c r="X74" i="2"/>
  <c r="Y74" i="2"/>
  <c r="Z74" i="2"/>
  <c r="AA74" i="2"/>
  <c r="AC74" i="2"/>
  <c r="AD74" i="2"/>
  <c r="AE74" i="2"/>
  <c r="AF74" i="2"/>
  <c r="AG74" i="2"/>
  <c r="AH74" i="2"/>
  <c r="AI74" i="2"/>
  <c r="AK74" i="2"/>
  <c r="AL74" i="2"/>
  <c r="AM74" i="2"/>
  <c r="AN74" i="2"/>
  <c r="AO74" i="2"/>
  <c r="AP74" i="2"/>
  <c r="AQ74" i="2"/>
  <c r="AS74" i="2"/>
  <c r="AT74" i="2"/>
  <c r="AU74" i="2"/>
  <c r="AV74" i="2"/>
  <c r="AW74" i="2"/>
  <c r="AX74" i="2"/>
  <c r="AY74" i="2"/>
  <c r="BA74" i="2"/>
  <c r="BB74" i="2"/>
  <c r="BC74" i="2"/>
  <c r="BD74" i="2"/>
  <c r="BE74" i="2"/>
  <c r="BG74" i="2"/>
  <c r="BH74" i="2"/>
  <c r="BI74" i="2"/>
  <c r="BJ74" i="2"/>
  <c r="BK74" i="2"/>
  <c r="BL74" i="2"/>
  <c r="BM74" i="2"/>
  <c r="M75" i="2"/>
  <c r="N75" i="2"/>
  <c r="T75" i="2"/>
  <c r="V75" i="2"/>
  <c r="W75" i="2"/>
  <c r="X75" i="2"/>
  <c r="Y75" i="2"/>
  <c r="Z75" i="2"/>
  <c r="AA75" i="2"/>
  <c r="AC75" i="2"/>
  <c r="AD75" i="2"/>
  <c r="AE75" i="2"/>
  <c r="AF75" i="2"/>
  <c r="AG75" i="2"/>
  <c r="AH75" i="2"/>
  <c r="AI75" i="2"/>
  <c r="AK75" i="2"/>
  <c r="AL75" i="2"/>
  <c r="AM75" i="2"/>
  <c r="AN75" i="2"/>
  <c r="AO75" i="2"/>
  <c r="AP75" i="2"/>
  <c r="AQ75" i="2"/>
  <c r="AS75" i="2"/>
  <c r="AT75" i="2"/>
  <c r="AU75" i="2"/>
  <c r="AV75" i="2"/>
  <c r="AW75" i="2"/>
  <c r="AX75" i="2"/>
  <c r="AY75" i="2"/>
  <c r="BA75" i="2"/>
  <c r="BB75" i="2"/>
  <c r="BC75" i="2"/>
  <c r="BD75" i="2"/>
  <c r="BE75" i="2"/>
  <c r="BG75" i="2"/>
  <c r="BH75" i="2"/>
  <c r="BI75" i="2"/>
  <c r="BJ75" i="2"/>
  <c r="BK75" i="2"/>
  <c r="BL75" i="2"/>
  <c r="BM75" i="2"/>
  <c r="M76" i="2"/>
  <c r="N76" i="2"/>
  <c r="T76" i="2"/>
  <c r="V76" i="2"/>
  <c r="W76" i="2"/>
  <c r="X76" i="2"/>
  <c r="Y76" i="2"/>
  <c r="Z76" i="2"/>
  <c r="AA76" i="2"/>
  <c r="AC76" i="2"/>
  <c r="AD76" i="2"/>
  <c r="AE76" i="2"/>
  <c r="AF76" i="2"/>
  <c r="AG76" i="2"/>
  <c r="AH76" i="2"/>
  <c r="AI76" i="2"/>
  <c r="AK76" i="2"/>
  <c r="AL76" i="2"/>
  <c r="AM76" i="2"/>
  <c r="AN76" i="2"/>
  <c r="AO76" i="2"/>
  <c r="AP76" i="2"/>
  <c r="AQ76" i="2"/>
  <c r="AS76" i="2"/>
  <c r="AT76" i="2"/>
  <c r="AU76" i="2"/>
  <c r="AV76" i="2"/>
  <c r="AW76" i="2"/>
  <c r="AX76" i="2"/>
  <c r="AY76" i="2"/>
  <c r="BA76" i="2"/>
  <c r="BB76" i="2"/>
  <c r="BC76" i="2"/>
  <c r="BD76" i="2"/>
  <c r="BE76" i="2"/>
  <c r="BG76" i="2"/>
  <c r="BH76" i="2"/>
  <c r="BI76" i="2"/>
  <c r="BJ76" i="2"/>
  <c r="BK76" i="2"/>
  <c r="BL76" i="2"/>
  <c r="BM76" i="2"/>
  <c r="M77" i="2"/>
  <c r="N77" i="2"/>
  <c r="T77" i="2"/>
  <c r="V77" i="2"/>
  <c r="W77" i="2"/>
  <c r="X77" i="2"/>
  <c r="Y77" i="2"/>
  <c r="Z77" i="2"/>
  <c r="AA77" i="2"/>
  <c r="AC77" i="2"/>
  <c r="AD77" i="2"/>
  <c r="AE77" i="2"/>
  <c r="AF77" i="2"/>
  <c r="AG77" i="2"/>
  <c r="AH77" i="2"/>
  <c r="AI77" i="2"/>
  <c r="AK77" i="2"/>
  <c r="AL77" i="2"/>
  <c r="AM77" i="2"/>
  <c r="AN77" i="2"/>
  <c r="AO77" i="2"/>
  <c r="AP77" i="2"/>
  <c r="AQ77" i="2"/>
  <c r="AS77" i="2"/>
  <c r="AT77" i="2"/>
  <c r="AU77" i="2"/>
  <c r="AV77" i="2"/>
  <c r="AW77" i="2"/>
  <c r="AX77" i="2"/>
  <c r="AY77" i="2"/>
  <c r="BA77" i="2"/>
  <c r="BB77" i="2"/>
  <c r="BC77" i="2"/>
  <c r="BD77" i="2"/>
  <c r="BE77" i="2"/>
  <c r="BG77" i="2"/>
  <c r="BH77" i="2"/>
  <c r="BI77" i="2"/>
  <c r="BJ77" i="2"/>
  <c r="BK77" i="2"/>
  <c r="BL77" i="2"/>
  <c r="BM77" i="2"/>
  <c r="M78" i="2"/>
  <c r="N78" i="2"/>
  <c r="T78" i="2"/>
  <c r="V78" i="2"/>
  <c r="W78" i="2"/>
  <c r="X78" i="2"/>
  <c r="Y78" i="2"/>
  <c r="Z78" i="2"/>
  <c r="AA78" i="2"/>
  <c r="AC78" i="2"/>
  <c r="AD78" i="2"/>
  <c r="AE78" i="2"/>
  <c r="AF78" i="2"/>
  <c r="AG78" i="2"/>
  <c r="AH78" i="2"/>
  <c r="AI78" i="2"/>
  <c r="AK78" i="2"/>
  <c r="AL78" i="2"/>
  <c r="AM78" i="2"/>
  <c r="AN78" i="2"/>
  <c r="AO78" i="2"/>
  <c r="AP78" i="2"/>
  <c r="AQ78" i="2"/>
  <c r="AS78" i="2"/>
  <c r="AT78" i="2"/>
  <c r="AU78" i="2"/>
  <c r="AV78" i="2"/>
  <c r="AW78" i="2"/>
  <c r="AX78" i="2"/>
  <c r="AY78" i="2"/>
  <c r="BA78" i="2"/>
  <c r="BB78" i="2"/>
  <c r="BC78" i="2"/>
  <c r="BD78" i="2"/>
  <c r="BE78" i="2"/>
  <c r="BG78" i="2"/>
  <c r="BH78" i="2"/>
  <c r="BI78" i="2"/>
  <c r="BJ78" i="2"/>
  <c r="BK78" i="2"/>
  <c r="BL78" i="2"/>
  <c r="BM78" i="2"/>
  <c r="M79" i="2"/>
  <c r="N79" i="2"/>
  <c r="T79" i="2"/>
  <c r="V79" i="2"/>
  <c r="W79" i="2"/>
  <c r="X79" i="2"/>
  <c r="Y79" i="2"/>
  <c r="Z79" i="2"/>
  <c r="AA79" i="2"/>
  <c r="AC79" i="2"/>
  <c r="AD79" i="2"/>
  <c r="AE79" i="2"/>
  <c r="AF79" i="2"/>
  <c r="AG79" i="2"/>
  <c r="AH79" i="2"/>
  <c r="AI79" i="2"/>
  <c r="AK79" i="2"/>
  <c r="AL79" i="2"/>
  <c r="AM79" i="2"/>
  <c r="AN79" i="2"/>
  <c r="AO79" i="2"/>
  <c r="AP79" i="2"/>
  <c r="AQ79" i="2"/>
  <c r="AS79" i="2"/>
  <c r="AT79" i="2"/>
  <c r="AU79" i="2"/>
  <c r="AV79" i="2"/>
  <c r="AW79" i="2"/>
  <c r="AX79" i="2"/>
  <c r="AY79" i="2"/>
  <c r="BA79" i="2"/>
  <c r="BB79" i="2"/>
  <c r="BC79" i="2"/>
  <c r="BD79" i="2"/>
  <c r="BE79" i="2"/>
  <c r="BG79" i="2"/>
  <c r="BH79" i="2"/>
  <c r="BI79" i="2"/>
  <c r="BJ79" i="2"/>
  <c r="BK79" i="2"/>
  <c r="BL79" i="2"/>
  <c r="BM79" i="2"/>
  <c r="M80" i="2"/>
  <c r="N80" i="2"/>
  <c r="P80" i="2"/>
  <c r="T80" i="2"/>
  <c r="V80" i="2"/>
  <c r="W80" i="2"/>
  <c r="X80" i="2"/>
  <c r="Y80" i="2"/>
  <c r="Z80" i="2"/>
  <c r="AA80" i="2"/>
  <c r="AC80" i="2"/>
  <c r="AD80" i="2"/>
  <c r="AE80" i="2"/>
  <c r="AF80" i="2"/>
  <c r="AG80" i="2"/>
  <c r="AH80" i="2"/>
  <c r="AI80" i="2"/>
  <c r="AK80" i="2"/>
  <c r="AL80" i="2"/>
  <c r="AM80" i="2"/>
  <c r="AN80" i="2"/>
  <c r="AO80" i="2"/>
  <c r="AP80" i="2"/>
  <c r="AQ80" i="2"/>
  <c r="AS80" i="2"/>
  <c r="AT80" i="2"/>
  <c r="AU80" i="2"/>
  <c r="AV80" i="2"/>
  <c r="AW80" i="2"/>
  <c r="AX80" i="2"/>
  <c r="AY80" i="2"/>
  <c r="BA80" i="2"/>
  <c r="BB80" i="2"/>
  <c r="BC80" i="2"/>
  <c r="BD80" i="2"/>
  <c r="BE80" i="2"/>
  <c r="BG80" i="2"/>
  <c r="BH80" i="2"/>
  <c r="BI80" i="2"/>
  <c r="BJ80" i="2"/>
  <c r="BK80" i="2"/>
  <c r="BL80" i="2"/>
  <c r="BM80" i="2"/>
  <c r="BM61" i="2"/>
  <c r="BL61" i="2"/>
  <c r="BK61" i="2"/>
  <c r="BJ61" i="2"/>
  <c r="BI61" i="2"/>
  <c r="BH61" i="2"/>
  <c r="BG61" i="2"/>
  <c r="BE61" i="2"/>
  <c r="BD61" i="2"/>
  <c r="BC61" i="2"/>
  <c r="BB61" i="2"/>
  <c r="BA61" i="2"/>
  <c r="AY61" i="2"/>
  <c r="AX61" i="2"/>
  <c r="AW61" i="2"/>
  <c r="AV61" i="2"/>
  <c r="AU61" i="2"/>
  <c r="AT61" i="2"/>
  <c r="AS61" i="2"/>
  <c r="AQ61" i="2"/>
  <c r="AP61" i="2"/>
  <c r="AO61" i="2"/>
  <c r="AN61" i="2"/>
  <c r="AM61" i="2"/>
  <c r="AL61" i="2"/>
  <c r="AK61" i="2"/>
  <c r="AI61" i="2"/>
  <c r="AH61" i="2"/>
  <c r="AG61" i="2"/>
  <c r="AF61" i="2"/>
  <c r="AE61" i="2"/>
  <c r="AD61" i="2"/>
  <c r="AC61" i="2"/>
  <c r="AA61" i="2"/>
  <c r="Z61" i="2"/>
  <c r="Y61" i="2"/>
  <c r="X61" i="2"/>
  <c r="W61" i="2"/>
  <c r="V61" i="2"/>
  <c r="T61" i="2"/>
  <c r="N61" i="2"/>
  <c r="M61" i="2"/>
  <c r="BM107" i="2"/>
  <c r="BL107" i="2"/>
  <c r="BK107" i="2"/>
  <c r="BJ107" i="2"/>
  <c r="BI107" i="2"/>
  <c r="BH107" i="2"/>
  <c r="BG107" i="2"/>
  <c r="BE107" i="2"/>
  <c r="BD107" i="2"/>
  <c r="BC107" i="2"/>
  <c r="BB107" i="2"/>
  <c r="BA107" i="2"/>
  <c r="AY107" i="2"/>
  <c r="AX107" i="2"/>
  <c r="AW107" i="2"/>
  <c r="AV107" i="2"/>
  <c r="AU107" i="2"/>
  <c r="AT107" i="2"/>
  <c r="AS107" i="2"/>
  <c r="AQ107" i="2"/>
  <c r="AP107" i="2"/>
  <c r="AO107" i="2"/>
  <c r="AN107" i="2"/>
  <c r="AM107" i="2"/>
  <c r="AL107" i="2"/>
  <c r="AK107" i="2"/>
  <c r="AI107" i="2"/>
  <c r="AH107" i="2"/>
  <c r="AG107" i="2"/>
  <c r="AF107" i="2"/>
  <c r="AE107" i="2"/>
  <c r="AD107" i="2"/>
  <c r="AC107" i="2"/>
  <c r="AA107" i="2"/>
  <c r="Z107" i="2"/>
  <c r="Y107" i="2"/>
  <c r="X107" i="2"/>
  <c r="W107" i="2"/>
  <c r="V107" i="2"/>
  <c r="T107" i="2"/>
  <c r="N107" i="2"/>
  <c r="M107" i="2"/>
  <c r="BM106" i="2"/>
  <c r="BL106" i="2"/>
  <c r="BK106" i="2"/>
  <c r="BJ106" i="2"/>
  <c r="BI106" i="2"/>
  <c r="BH106" i="2"/>
  <c r="BG106" i="2"/>
  <c r="BE106" i="2"/>
  <c r="BD106" i="2"/>
  <c r="BC106" i="2"/>
  <c r="BB106" i="2"/>
  <c r="BA106" i="2"/>
  <c r="AY106" i="2"/>
  <c r="AX106" i="2"/>
  <c r="AW106" i="2"/>
  <c r="AV106" i="2"/>
  <c r="AU106" i="2"/>
  <c r="AT106" i="2"/>
  <c r="AS106" i="2"/>
  <c r="AQ106" i="2"/>
  <c r="AP106" i="2"/>
  <c r="AO106" i="2"/>
  <c r="AN106" i="2"/>
  <c r="AM106" i="2"/>
  <c r="AL106" i="2"/>
  <c r="AK106" i="2"/>
  <c r="AI106" i="2"/>
  <c r="AH106" i="2"/>
  <c r="AG106" i="2"/>
  <c r="AF106" i="2"/>
  <c r="AE106" i="2"/>
  <c r="AD106" i="2"/>
  <c r="AC106" i="2"/>
  <c r="AA106" i="2"/>
  <c r="Z106" i="2"/>
  <c r="Y106" i="2"/>
  <c r="X106" i="2"/>
  <c r="W106" i="2"/>
  <c r="V106" i="2"/>
  <c r="T106" i="2"/>
  <c r="N106" i="2"/>
  <c r="M106" i="2"/>
  <c r="BM105" i="2"/>
  <c r="BL105" i="2"/>
  <c r="BK105" i="2"/>
  <c r="BJ105" i="2"/>
  <c r="BI105" i="2"/>
  <c r="BH105" i="2"/>
  <c r="BG105" i="2"/>
  <c r="BE105" i="2"/>
  <c r="BD105" i="2"/>
  <c r="BC105" i="2"/>
  <c r="BB105" i="2"/>
  <c r="BA105" i="2"/>
  <c r="AY105" i="2"/>
  <c r="AX105" i="2"/>
  <c r="AW105" i="2"/>
  <c r="AV105" i="2"/>
  <c r="AU105" i="2"/>
  <c r="AT105" i="2"/>
  <c r="AS105" i="2"/>
  <c r="AQ105" i="2"/>
  <c r="AP105" i="2"/>
  <c r="AO105" i="2"/>
  <c r="AN105" i="2"/>
  <c r="AM105" i="2"/>
  <c r="AL105" i="2"/>
  <c r="AK105" i="2"/>
  <c r="AI105" i="2"/>
  <c r="AH105" i="2"/>
  <c r="AG105" i="2"/>
  <c r="AF105" i="2"/>
  <c r="AE105" i="2"/>
  <c r="AD105" i="2"/>
  <c r="AC105" i="2"/>
  <c r="AA105" i="2"/>
  <c r="Z105" i="2"/>
  <c r="Y105" i="2"/>
  <c r="X105" i="2"/>
  <c r="W105" i="2"/>
  <c r="V105" i="2"/>
  <c r="T105" i="2"/>
  <c r="N105" i="2"/>
  <c r="M105" i="2"/>
  <c r="BM104" i="2"/>
  <c r="BL104" i="2"/>
  <c r="BK104" i="2"/>
  <c r="BJ104" i="2"/>
  <c r="BI104" i="2"/>
  <c r="BH104" i="2"/>
  <c r="BG104" i="2"/>
  <c r="BE104" i="2"/>
  <c r="BD104" i="2"/>
  <c r="BC104" i="2"/>
  <c r="BB104" i="2"/>
  <c r="BA104" i="2"/>
  <c r="AY104" i="2"/>
  <c r="AX104" i="2"/>
  <c r="AW104" i="2"/>
  <c r="AV104" i="2"/>
  <c r="AU104" i="2"/>
  <c r="AT104" i="2"/>
  <c r="AS104" i="2"/>
  <c r="AQ104" i="2"/>
  <c r="AP104" i="2"/>
  <c r="AO104" i="2"/>
  <c r="AN104" i="2"/>
  <c r="AM104" i="2"/>
  <c r="AL104" i="2"/>
  <c r="AK104" i="2"/>
  <c r="AI104" i="2"/>
  <c r="AH104" i="2"/>
  <c r="AG104" i="2"/>
  <c r="AF104" i="2"/>
  <c r="AE104" i="2"/>
  <c r="AD104" i="2"/>
  <c r="AC104" i="2"/>
  <c r="AA104" i="2"/>
  <c r="Z104" i="2"/>
  <c r="Y104" i="2"/>
  <c r="X104" i="2"/>
  <c r="W104" i="2"/>
  <c r="V104" i="2"/>
  <c r="T104" i="2"/>
  <c r="N104" i="2"/>
  <c r="M104" i="2"/>
  <c r="BM103" i="2"/>
  <c r="BL103" i="2"/>
  <c r="BK103" i="2"/>
  <c r="BJ103" i="2"/>
  <c r="BI103" i="2"/>
  <c r="BH103" i="2"/>
  <c r="BG103" i="2"/>
  <c r="BE103" i="2"/>
  <c r="BD103" i="2"/>
  <c r="BC103" i="2"/>
  <c r="BB103" i="2"/>
  <c r="BA103" i="2"/>
  <c r="AY103" i="2"/>
  <c r="AX103" i="2"/>
  <c r="AW103" i="2"/>
  <c r="AV103" i="2"/>
  <c r="AU103" i="2"/>
  <c r="AT103" i="2"/>
  <c r="AS103" i="2"/>
  <c r="AQ103" i="2"/>
  <c r="AP103" i="2"/>
  <c r="AO103" i="2"/>
  <c r="AN103" i="2"/>
  <c r="AM103" i="2"/>
  <c r="AL103" i="2"/>
  <c r="AK103" i="2"/>
  <c r="AI103" i="2"/>
  <c r="AH103" i="2"/>
  <c r="AG103" i="2"/>
  <c r="AF103" i="2"/>
  <c r="AE103" i="2"/>
  <c r="AD103" i="2"/>
  <c r="AC103" i="2"/>
  <c r="AA103" i="2"/>
  <c r="Z103" i="2"/>
  <c r="Y103" i="2"/>
  <c r="X103" i="2"/>
  <c r="W103" i="2"/>
  <c r="V103" i="2"/>
  <c r="T103" i="2"/>
  <c r="N103" i="2"/>
  <c r="M103" i="2"/>
  <c r="BM102" i="2"/>
  <c r="BL102" i="2"/>
  <c r="BK102" i="2"/>
  <c r="BJ102" i="2"/>
  <c r="BI102" i="2"/>
  <c r="BH102" i="2"/>
  <c r="BG102" i="2"/>
  <c r="BE102" i="2"/>
  <c r="BD102" i="2"/>
  <c r="BC102" i="2"/>
  <c r="BB102" i="2"/>
  <c r="BA102" i="2"/>
  <c r="AY102" i="2"/>
  <c r="AX102" i="2"/>
  <c r="AW102" i="2"/>
  <c r="AV102" i="2"/>
  <c r="AU102" i="2"/>
  <c r="AT102" i="2"/>
  <c r="AS102" i="2"/>
  <c r="AQ102" i="2"/>
  <c r="AP102" i="2"/>
  <c r="AO102" i="2"/>
  <c r="AN102" i="2"/>
  <c r="AM102" i="2"/>
  <c r="AL102" i="2"/>
  <c r="AK102" i="2"/>
  <c r="AI102" i="2"/>
  <c r="AH102" i="2"/>
  <c r="AG102" i="2"/>
  <c r="AF102" i="2"/>
  <c r="AE102" i="2"/>
  <c r="AD102" i="2"/>
  <c r="AC102" i="2"/>
  <c r="AA102" i="2"/>
  <c r="Z102" i="2"/>
  <c r="Y102" i="2"/>
  <c r="X102" i="2"/>
  <c r="W102" i="2"/>
  <c r="V102" i="2"/>
  <c r="T102" i="2"/>
  <c r="N102" i="2"/>
  <c r="M102" i="2"/>
  <c r="BM101" i="2"/>
  <c r="BL101" i="2"/>
  <c r="BK101" i="2"/>
  <c r="BJ101" i="2"/>
  <c r="BI101" i="2"/>
  <c r="BH101" i="2"/>
  <c r="BG101" i="2"/>
  <c r="BE101" i="2"/>
  <c r="BD101" i="2"/>
  <c r="BC101" i="2"/>
  <c r="BB101" i="2"/>
  <c r="BA101" i="2"/>
  <c r="AY101" i="2"/>
  <c r="AX101" i="2"/>
  <c r="AW101" i="2"/>
  <c r="AV101" i="2"/>
  <c r="AU101" i="2"/>
  <c r="AT101" i="2"/>
  <c r="AS101" i="2"/>
  <c r="AQ101" i="2"/>
  <c r="AP101" i="2"/>
  <c r="AO101" i="2"/>
  <c r="AN101" i="2"/>
  <c r="AM101" i="2"/>
  <c r="AL101" i="2"/>
  <c r="AK101" i="2"/>
  <c r="AI101" i="2"/>
  <c r="AH101" i="2"/>
  <c r="AG101" i="2"/>
  <c r="AF101" i="2"/>
  <c r="AE101" i="2"/>
  <c r="AD101" i="2"/>
  <c r="AC101" i="2"/>
  <c r="AA101" i="2"/>
  <c r="Z101" i="2"/>
  <c r="Y101" i="2"/>
  <c r="X101" i="2"/>
  <c r="W101" i="2"/>
  <c r="V101" i="2"/>
  <c r="T101" i="2"/>
  <c r="N101" i="2"/>
  <c r="M101" i="2"/>
  <c r="BM100" i="2"/>
  <c r="BL100" i="2"/>
  <c r="BK100" i="2"/>
  <c r="BJ100" i="2"/>
  <c r="BI100" i="2"/>
  <c r="BH100" i="2"/>
  <c r="BG100" i="2"/>
  <c r="BE100" i="2"/>
  <c r="BD100" i="2"/>
  <c r="BC100" i="2"/>
  <c r="BB100" i="2"/>
  <c r="BA100" i="2"/>
  <c r="AY100" i="2"/>
  <c r="AX100" i="2"/>
  <c r="AW100" i="2"/>
  <c r="AV100" i="2"/>
  <c r="AU100" i="2"/>
  <c r="AT100" i="2"/>
  <c r="AS100" i="2"/>
  <c r="AQ100" i="2"/>
  <c r="AP100" i="2"/>
  <c r="AO100" i="2"/>
  <c r="AN100" i="2"/>
  <c r="AM100" i="2"/>
  <c r="AL100" i="2"/>
  <c r="AK100" i="2"/>
  <c r="AI100" i="2"/>
  <c r="AH100" i="2"/>
  <c r="AG100" i="2"/>
  <c r="AF100" i="2"/>
  <c r="AE100" i="2"/>
  <c r="AD100" i="2"/>
  <c r="AC100" i="2"/>
  <c r="AA100" i="2"/>
  <c r="Z100" i="2"/>
  <c r="Y100" i="2"/>
  <c r="X100" i="2"/>
  <c r="W100" i="2"/>
  <c r="V100" i="2"/>
  <c r="T100" i="2"/>
  <c r="N100" i="2"/>
  <c r="M100" i="2"/>
  <c r="BM99" i="2"/>
  <c r="BL99" i="2"/>
  <c r="BK99" i="2"/>
  <c r="BJ99" i="2"/>
  <c r="BI99" i="2"/>
  <c r="BH99" i="2"/>
  <c r="BG99" i="2"/>
  <c r="BE99" i="2"/>
  <c r="BD99" i="2"/>
  <c r="BC99" i="2"/>
  <c r="BB99" i="2"/>
  <c r="BA99" i="2"/>
  <c r="AY99" i="2"/>
  <c r="AX99" i="2"/>
  <c r="AW99" i="2"/>
  <c r="AV99" i="2"/>
  <c r="AU99" i="2"/>
  <c r="AT99" i="2"/>
  <c r="AS99" i="2"/>
  <c r="AQ99" i="2"/>
  <c r="AP99" i="2"/>
  <c r="AO99" i="2"/>
  <c r="AN99" i="2"/>
  <c r="AM99" i="2"/>
  <c r="AL99" i="2"/>
  <c r="AK99" i="2"/>
  <c r="AI99" i="2"/>
  <c r="AH99" i="2"/>
  <c r="AG99" i="2"/>
  <c r="AF99" i="2"/>
  <c r="AE99" i="2"/>
  <c r="AD99" i="2"/>
  <c r="AC99" i="2"/>
  <c r="AA99" i="2"/>
  <c r="Z99" i="2"/>
  <c r="Y99" i="2"/>
  <c r="X99" i="2"/>
  <c r="W99" i="2"/>
  <c r="V99" i="2"/>
  <c r="T99" i="2"/>
  <c r="N99" i="2"/>
  <c r="M99" i="2"/>
  <c r="BM98" i="2"/>
  <c r="BL98" i="2"/>
  <c r="BK98" i="2"/>
  <c r="BJ98" i="2"/>
  <c r="BI98" i="2"/>
  <c r="BH98" i="2"/>
  <c r="BG98" i="2"/>
  <c r="BE98" i="2"/>
  <c r="BD98" i="2"/>
  <c r="BC98" i="2"/>
  <c r="BB98" i="2"/>
  <c r="BA98" i="2"/>
  <c r="AY98" i="2"/>
  <c r="AX98" i="2"/>
  <c r="AW98" i="2"/>
  <c r="AV98" i="2"/>
  <c r="AU98" i="2"/>
  <c r="AT98" i="2"/>
  <c r="AS98" i="2"/>
  <c r="AQ98" i="2"/>
  <c r="AP98" i="2"/>
  <c r="AO98" i="2"/>
  <c r="AN98" i="2"/>
  <c r="AM98" i="2"/>
  <c r="AL98" i="2"/>
  <c r="AK98" i="2"/>
  <c r="AI98" i="2"/>
  <c r="AH98" i="2"/>
  <c r="AG98" i="2"/>
  <c r="AF98" i="2"/>
  <c r="AE98" i="2"/>
  <c r="AD98" i="2"/>
  <c r="AC98" i="2"/>
  <c r="AA98" i="2"/>
  <c r="Z98" i="2"/>
  <c r="Y98" i="2"/>
  <c r="X98" i="2"/>
  <c r="W98" i="2"/>
  <c r="V98" i="2"/>
  <c r="T98" i="2"/>
  <c r="N98" i="2"/>
  <c r="M98" i="2"/>
  <c r="BM97" i="2"/>
  <c r="BL97" i="2"/>
  <c r="BK97" i="2"/>
  <c r="BJ97" i="2"/>
  <c r="BI97" i="2"/>
  <c r="BH97" i="2"/>
  <c r="BG97" i="2"/>
  <c r="BE97" i="2"/>
  <c r="BD97" i="2"/>
  <c r="BC97" i="2"/>
  <c r="BB97" i="2"/>
  <c r="BA97" i="2"/>
  <c r="AY97" i="2"/>
  <c r="AX97" i="2"/>
  <c r="AW97" i="2"/>
  <c r="AV97" i="2"/>
  <c r="AU97" i="2"/>
  <c r="AT97" i="2"/>
  <c r="AS97" i="2"/>
  <c r="AQ97" i="2"/>
  <c r="AP97" i="2"/>
  <c r="AO97" i="2"/>
  <c r="AN97" i="2"/>
  <c r="AM97" i="2"/>
  <c r="AL97" i="2"/>
  <c r="AK97" i="2"/>
  <c r="AI97" i="2"/>
  <c r="AH97" i="2"/>
  <c r="AG97" i="2"/>
  <c r="AF97" i="2"/>
  <c r="AE97" i="2"/>
  <c r="AD97" i="2"/>
  <c r="AC97" i="2"/>
  <c r="AA97" i="2"/>
  <c r="Z97" i="2"/>
  <c r="Y97" i="2"/>
  <c r="X97" i="2"/>
  <c r="W97" i="2"/>
  <c r="V97" i="2"/>
  <c r="T97" i="2"/>
  <c r="N97" i="2"/>
  <c r="M97" i="2"/>
  <c r="BM96" i="2"/>
  <c r="BL96" i="2"/>
  <c r="BK96" i="2"/>
  <c r="BJ96" i="2"/>
  <c r="BI96" i="2"/>
  <c r="BH96" i="2"/>
  <c r="BG96" i="2"/>
  <c r="BE96" i="2"/>
  <c r="BD96" i="2"/>
  <c r="BC96" i="2"/>
  <c r="BB96" i="2"/>
  <c r="BA96" i="2"/>
  <c r="AY96" i="2"/>
  <c r="AX96" i="2"/>
  <c r="AW96" i="2"/>
  <c r="AV96" i="2"/>
  <c r="AU96" i="2"/>
  <c r="AT96" i="2"/>
  <c r="AS96" i="2"/>
  <c r="AQ96" i="2"/>
  <c r="AP96" i="2"/>
  <c r="AO96" i="2"/>
  <c r="AN96" i="2"/>
  <c r="AM96" i="2"/>
  <c r="AL96" i="2"/>
  <c r="AK96" i="2"/>
  <c r="AI96" i="2"/>
  <c r="AH96" i="2"/>
  <c r="AG96" i="2"/>
  <c r="AF96" i="2"/>
  <c r="AE96" i="2"/>
  <c r="AD96" i="2"/>
  <c r="AC96" i="2"/>
  <c r="AA96" i="2"/>
  <c r="Z96" i="2"/>
  <c r="Y96" i="2"/>
  <c r="X96" i="2"/>
  <c r="W96" i="2"/>
  <c r="V96" i="2"/>
  <c r="T96" i="2"/>
  <c r="Q96" i="2"/>
  <c r="N96" i="2"/>
  <c r="M96" i="2"/>
  <c r="BM95" i="2"/>
  <c r="BL95" i="2"/>
  <c r="BK95" i="2"/>
  <c r="BJ95" i="2"/>
  <c r="BI95" i="2"/>
  <c r="BH95" i="2"/>
  <c r="BG95" i="2"/>
  <c r="BE95" i="2"/>
  <c r="BD95" i="2"/>
  <c r="BC95" i="2"/>
  <c r="BB95" i="2"/>
  <c r="BA95" i="2"/>
  <c r="AY95" i="2"/>
  <c r="AX95" i="2"/>
  <c r="AW95" i="2"/>
  <c r="AV95" i="2"/>
  <c r="AU95" i="2"/>
  <c r="AT95" i="2"/>
  <c r="AS95" i="2"/>
  <c r="AQ95" i="2"/>
  <c r="AP95" i="2"/>
  <c r="AO95" i="2"/>
  <c r="AN95" i="2"/>
  <c r="AM95" i="2"/>
  <c r="AL95" i="2"/>
  <c r="AK95" i="2"/>
  <c r="AI95" i="2"/>
  <c r="AH95" i="2"/>
  <c r="AG95" i="2"/>
  <c r="AF95" i="2"/>
  <c r="AE95" i="2"/>
  <c r="AD95" i="2"/>
  <c r="AC95" i="2"/>
  <c r="AA95" i="2"/>
  <c r="Z95" i="2"/>
  <c r="Y95" i="2"/>
  <c r="X95" i="2"/>
  <c r="W95" i="2"/>
  <c r="V95" i="2"/>
  <c r="T95" i="2"/>
  <c r="N95" i="2"/>
  <c r="M95" i="2"/>
  <c r="BM94" i="2"/>
  <c r="BL94" i="2"/>
  <c r="BK94" i="2"/>
  <c r="BJ94" i="2"/>
  <c r="BI94" i="2"/>
  <c r="BH94" i="2"/>
  <c r="BG94" i="2"/>
  <c r="BE94" i="2"/>
  <c r="BD94" i="2"/>
  <c r="BC94" i="2"/>
  <c r="BB94" i="2"/>
  <c r="BA94" i="2"/>
  <c r="AY94" i="2"/>
  <c r="AX94" i="2"/>
  <c r="AW94" i="2"/>
  <c r="AV94" i="2"/>
  <c r="AU94" i="2"/>
  <c r="AT94" i="2"/>
  <c r="AS94" i="2"/>
  <c r="AQ94" i="2"/>
  <c r="AP94" i="2"/>
  <c r="AO94" i="2"/>
  <c r="AN94" i="2"/>
  <c r="AM94" i="2"/>
  <c r="AL94" i="2"/>
  <c r="AK94" i="2"/>
  <c r="AI94" i="2"/>
  <c r="AH94" i="2"/>
  <c r="AG94" i="2"/>
  <c r="AF94" i="2"/>
  <c r="AE94" i="2"/>
  <c r="AD94" i="2"/>
  <c r="AC94" i="2"/>
  <c r="AA94" i="2"/>
  <c r="Z94" i="2"/>
  <c r="Y94" i="2"/>
  <c r="X94" i="2"/>
  <c r="W94" i="2"/>
  <c r="V94" i="2"/>
  <c r="T94" i="2"/>
  <c r="N94" i="2"/>
  <c r="M94" i="2"/>
  <c r="BM93" i="2"/>
  <c r="BL93" i="2"/>
  <c r="BK93" i="2"/>
  <c r="BJ93" i="2"/>
  <c r="BI93" i="2"/>
  <c r="BH93" i="2"/>
  <c r="BG93" i="2"/>
  <c r="BE93" i="2"/>
  <c r="BD93" i="2"/>
  <c r="BC93" i="2"/>
  <c r="BB93" i="2"/>
  <c r="BA93" i="2"/>
  <c r="AY93" i="2"/>
  <c r="AX93" i="2"/>
  <c r="AW93" i="2"/>
  <c r="AV93" i="2"/>
  <c r="AU93" i="2"/>
  <c r="AT93" i="2"/>
  <c r="AS93" i="2"/>
  <c r="AQ93" i="2"/>
  <c r="AP93" i="2"/>
  <c r="AO93" i="2"/>
  <c r="AN93" i="2"/>
  <c r="AM93" i="2"/>
  <c r="AL93" i="2"/>
  <c r="AK93" i="2"/>
  <c r="AI93" i="2"/>
  <c r="AH93" i="2"/>
  <c r="AG93" i="2"/>
  <c r="AF93" i="2"/>
  <c r="AE93" i="2"/>
  <c r="AD93" i="2"/>
  <c r="AC93" i="2"/>
  <c r="AA93" i="2"/>
  <c r="Z93" i="2"/>
  <c r="Y93" i="2"/>
  <c r="X93" i="2"/>
  <c r="W93" i="2"/>
  <c r="V93" i="2"/>
  <c r="T93" i="2"/>
  <c r="N93" i="2"/>
  <c r="M93" i="2"/>
  <c r="BM92" i="2"/>
  <c r="BL92" i="2"/>
  <c r="BK92" i="2"/>
  <c r="BJ92" i="2"/>
  <c r="BI92" i="2"/>
  <c r="BH92" i="2"/>
  <c r="BG92" i="2"/>
  <c r="BE92" i="2"/>
  <c r="BD92" i="2"/>
  <c r="BC92" i="2"/>
  <c r="BB92" i="2"/>
  <c r="BA92" i="2"/>
  <c r="AY92" i="2"/>
  <c r="AX92" i="2"/>
  <c r="AW92" i="2"/>
  <c r="AV92" i="2"/>
  <c r="AU92" i="2"/>
  <c r="AT92" i="2"/>
  <c r="AS92" i="2"/>
  <c r="AQ92" i="2"/>
  <c r="AP92" i="2"/>
  <c r="AO92" i="2"/>
  <c r="AN92" i="2"/>
  <c r="AM92" i="2"/>
  <c r="AL92" i="2"/>
  <c r="AK92" i="2"/>
  <c r="AI92" i="2"/>
  <c r="AH92" i="2"/>
  <c r="AG92" i="2"/>
  <c r="AF92" i="2"/>
  <c r="AE92" i="2"/>
  <c r="AD92" i="2"/>
  <c r="AC92" i="2"/>
  <c r="AA92" i="2"/>
  <c r="Z92" i="2"/>
  <c r="Y92" i="2"/>
  <c r="X92" i="2"/>
  <c r="W92" i="2"/>
  <c r="V92" i="2"/>
  <c r="T92" i="2"/>
  <c r="N92" i="2"/>
  <c r="M92" i="2"/>
  <c r="BM91" i="2"/>
  <c r="BL91" i="2"/>
  <c r="BK91" i="2"/>
  <c r="BJ91" i="2"/>
  <c r="BI91" i="2"/>
  <c r="BH91" i="2"/>
  <c r="BG91" i="2"/>
  <c r="BE91" i="2"/>
  <c r="BD91" i="2"/>
  <c r="BC91" i="2"/>
  <c r="BB91" i="2"/>
  <c r="BA91" i="2"/>
  <c r="AY91" i="2"/>
  <c r="AX91" i="2"/>
  <c r="AW91" i="2"/>
  <c r="AV91" i="2"/>
  <c r="AU91" i="2"/>
  <c r="AT91" i="2"/>
  <c r="AS91" i="2"/>
  <c r="AQ91" i="2"/>
  <c r="AP91" i="2"/>
  <c r="AO91" i="2"/>
  <c r="AN91" i="2"/>
  <c r="AM91" i="2"/>
  <c r="AL91" i="2"/>
  <c r="AK91" i="2"/>
  <c r="AI91" i="2"/>
  <c r="AH91" i="2"/>
  <c r="AG91" i="2"/>
  <c r="AF91" i="2"/>
  <c r="AE91" i="2"/>
  <c r="AD91" i="2"/>
  <c r="AC91" i="2"/>
  <c r="AA91" i="2"/>
  <c r="Z91" i="2"/>
  <c r="Y91" i="2"/>
  <c r="X91" i="2"/>
  <c r="W91" i="2"/>
  <c r="V91" i="2"/>
  <c r="T91" i="2"/>
  <c r="N91" i="2"/>
  <c r="M91" i="2"/>
  <c r="BM90" i="2"/>
  <c r="BL90" i="2"/>
  <c r="BK90" i="2"/>
  <c r="BJ90" i="2"/>
  <c r="BI90" i="2"/>
  <c r="BH90" i="2"/>
  <c r="BG90" i="2"/>
  <c r="BE90" i="2"/>
  <c r="BD90" i="2"/>
  <c r="BC90" i="2"/>
  <c r="BB90" i="2"/>
  <c r="BA90" i="2"/>
  <c r="AY90" i="2"/>
  <c r="AX90" i="2"/>
  <c r="AW90" i="2"/>
  <c r="AV90" i="2"/>
  <c r="AU90" i="2"/>
  <c r="AT90" i="2"/>
  <c r="AS90" i="2"/>
  <c r="AQ90" i="2"/>
  <c r="AP90" i="2"/>
  <c r="AO90" i="2"/>
  <c r="AN90" i="2"/>
  <c r="AM90" i="2"/>
  <c r="AL90" i="2"/>
  <c r="AK90" i="2"/>
  <c r="AI90" i="2"/>
  <c r="AH90" i="2"/>
  <c r="AG90" i="2"/>
  <c r="AF90" i="2"/>
  <c r="AE90" i="2"/>
  <c r="AD90" i="2"/>
  <c r="AC90" i="2"/>
  <c r="AA90" i="2"/>
  <c r="Z90" i="2"/>
  <c r="Y90" i="2"/>
  <c r="X90" i="2"/>
  <c r="W90" i="2"/>
  <c r="V90" i="2"/>
  <c r="T90" i="2"/>
  <c r="N90" i="2"/>
  <c r="M90" i="2"/>
  <c r="BM89" i="2"/>
  <c r="BL89" i="2"/>
  <c r="BK89" i="2"/>
  <c r="BJ89" i="2"/>
  <c r="BI89" i="2"/>
  <c r="BH89" i="2"/>
  <c r="BG89" i="2"/>
  <c r="BE89" i="2"/>
  <c r="BD89" i="2"/>
  <c r="BC89" i="2"/>
  <c r="BB89" i="2"/>
  <c r="BA89" i="2"/>
  <c r="AY89" i="2"/>
  <c r="AX89" i="2"/>
  <c r="AW89" i="2"/>
  <c r="AV89" i="2"/>
  <c r="AU89" i="2"/>
  <c r="AT89" i="2"/>
  <c r="AS89" i="2"/>
  <c r="AQ89" i="2"/>
  <c r="AP89" i="2"/>
  <c r="AO89" i="2"/>
  <c r="AN89" i="2"/>
  <c r="AM89" i="2"/>
  <c r="AL89" i="2"/>
  <c r="AK89" i="2"/>
  <c r="AI89" i="2"/>
  <c r="AH89" i="2"/>
  <c r="AG89" i="2"/>
  <c r="AF89" i="2"/>
  <c r="AE89" i="2"/>
  <c r="AD89" i="2"/>
  <c r="AC89" i="2"/>
  <c r="AA89" i="2"/>
  <c r="Z89" i="2"/>
  <c r="Y89" i="2"/>
  <c r="X89" i="2"/>
  <c r="W89" i="2"/>
  <c r="V89" i="2"/>
  <c r="T89" i="2"/>
  <c r="N89" i="2"/>
  <c r="M89" i="2"/>
  <c r="BN63" i="2"/>
  <c r="BN64" i="2"/>
  <c r="BN65" i="2"/>
  <c r="BN66" i="2"/>
  <c r="BN68" i="2"/>
  <c r="BN69" i="2"/>
  <c r="BN70" i="2"/>
  <c r="BN71" i="2"/>
  <c r="BN72" i="2"/>
  <c r="BN73" i="2"/>
  <c r="BN74" i="2"/>
  <c r="BN77" i="2"/>
  <c r="BN78" i="2"/>
  <c r="BG41" i="2"/>
  <c r="AV7" i="2"/>
  <c r="M10" i="2"/>
  <c r="AE11" i="2"/>
  <c r="AC12" i="2"/>
  <c r="BC12" i="2"/>
  <c r="R13" i="2"/>
  <c r="AP13" i="2"/>
  <c r="BM13" i="2"/>
  <c r="W14" i="2"/>
  <c r="AO14" i="2"/>
  <c r="BH14" i="2"/>
  <c r="Q15" i="2"/>
  <c r="AI15" i="2"/>
  <c r="BB15" i="2"/>
  <c r="AD16" i="2"/>
  <c r="AV16" i="2"/>
  <c r="X17" i="2"/>
  <c r="AP17" i="2"/>
  <c r="BI17" i="2"/>
  <c r="O18" i="2"/>
  <c r="S18" i="2"/>
  <c r="X18" i="2"/>
  <c r="AC18" i="2"/>
  <c r="AG18" i="2"/>
  <c r="AL18" i="2"/>
  <c r="AP18" i="2"/>
  <c r="AU18" i="2"/>
  <c r="AY18" i="2"/>
  <c r="BD18" i="2"/>
  <c r="BI18" i="2"/>
  <c r="BM18" i="2"/>
  <c r="N19" i="2"/>
  <c r="R19" i="2"/>
  <c r="W19" i="2"/>
  <c r="AA19" i="2"/>
  <c r="AF19" i="2"/>
  <c r="AK19" i="2"/>
  <c r="AO19" i="2"/>
  <c r="AT19" i="2"/>
  <c r="AX19" i="2"/>
  <c r="BC19" i="2"/>
  <c r="BH19" i="2"/>
  <c r="BL19" i="2"/>
  <c r="M20" i="2"/>
  <c r="Q20" i="2"/>
  <c r="V20" i="2"/>
  <c r="Z20" i="2"/>
  <c r="AE20" i="2"/>
  <c r="AI20" i="2"/>
  <c r="AN20" i="2"/>
  <c r="AS20" i="2"/>
  <c r="AW20" i="2"/>
  <c r="BB20" i="2"/>
  <c r="BG20" i="2"/>
  <c r="BK20" i="2"/>
  <c r="P21" i="2"/>
  <c r="T21" i="2"/>
  <c r="Y21" i="2"/>
  <c r="AD21" i="2"/>
  <c r="AH21" i="2"/>
  <c r="AM21" i="2"/>
  <c r="AQ21" i="2"/>
  <c r="AV21" i="2"/>
  <c r="BA21" i="2"/>
  <c r="BE21" i="2"/>
  <c r="BJ21" i="2"/>
  <c r="O22" i="2"/>
  <c r="S22" i="2"/>
  <c r="X22" i="2"/>
  <c r="AC22" i="2"/>
  <c r="AG22" i="2"/>
  <c r="AL22" i="2"/>
  <c r="AP22" i="2"/>
  <c r="AU22" i="2"/>
  <c r="AY22" i="2"/>
  <c r="BD22" i="2"/>
  <c r="BI22" i="2"/>
  <c r="BM22" i="2"/>
  <c r="N23" i="2"/>
  <c r="R23" i="2"/>
  <c r="W23" i="2"/>
  <c r="AA23" i="2"/>
  <c r="AF23" i="2"/>
  <c r="AK23" i="2"/>
  <c r="AO23" i="2"/>
  <c r="AT23" i="2"/>
  <c r="AX23" i="2"/>
  <c r="BC23" i="2"/>
  <c r="BH23" i="2"/>
  <c r="BL23" i="2"/>
  <c r="M24" i="2"/>
  <c r="Q24" i="2"/>
  <c r="V24" i="2"/>
  <c r="Z24" i="2"/>
  <c r="AE24" i="2"/>
  <c r="AI24" i="2"/>
  <c r="AN24" i="2"/>
  <c r="AS24" i="2"/>
  <c r="AW24" i="2"/>
  <c r="BB24" i="2"/>
  <c r="BG24" i="2"/>
  <c r="BK24" i="2"/>
  <c r="P25" i="2"/>
  <c r="T25" i="2"/>
  <c r="Y25" i="2"/>
  <c r="AD25" i="2"/>
  <c r="AH25" i="2"/>
  <c r="AM25" i="2"/>
  <c r="AQ25" i="2"/>
  <c r="AV25" i="2"/>
  <c r="BA25" i="2"/>
  <c r="BE25" i="2"/>
  <c r="BJ25" i="2"/>
  <c r="BM6" i="2"/>
  <c r="BI6" i="2"/>
  <c r="BD6" i="2"/>
  <c r="AY6" i="2"/>
  <c r="AU6" i="2"/>
  <c r="AP6" i="2"/>
  <c r="AL6" i="2"/>
  <c r="AG6" i="2"/>
  <c r="AC6" i="2"/>
  <c r="X6" i="2"/>
  <c r="S6" i="2"/>
  <c r="O6" i="2"/>
  <c r="E35" i="2" l="1"/>
  <c r="B36" i="2"/>
  <c r="F36" i="2"/>
  <c r="C37" i="2"/>
  <c r="G37" i="2"/>
  <c r="D38" i="2"/>
  <c r="H38" i="2"/>
  <c r="E39" i="2"/>
  <c r="B40" i="2"/>
  <c r="F40" i="2"/>
  <c r="C41" i="2"/>
  <c r="G41" i="2"/>
  <c r="D42" i="2"/>
  <c r="H42" i="2"/>
  <c r="E43" i="2"/>
  <c r="B44" i="2"/>
  <c r="F44" i="2"/>
  <c r="C45" i="2"/>
  <c r="G45" i="2"/>
  <c r="D46" i="2"/>
  <c r="H46" i="2"/>
  <c r="E47" i="2"/>
  <c r="B48" i="2"/>
  <c r="F48" i="2"/>
  <c r="C49" i="2"/>
  <c r="G49" i="2"/>
  <c r="D50" i="2"/>
  <c r="H50" i="2"/>
  <c r="E51" i="2"/>
  <c r="B52" i="2"/>
  <c r="F52" i="2"/>
  <c r="C53" i="2"/>
  <c r="G53" i="2"/>
  <c r="E34" i="2"/>
  <c r="B34" i="2"/>
  <c r="D35" i="2"/>
  <c r="F37" i="2"/>
  <c r="H39" i="2"/>
  <c r="C42" i="2"/>
  <c r="E44" i="2"/>
  <c r="G46" i="2"/>
  <c r="B49" i="2"/>
  <c r="D51" i="2"/>
  <c r="F53" i="2"/>
  <c r="B35" i="2"/>
  <c r="F35" i="2"/>
  <c r="C36" i="2"/>
  <c r="G36" i="2"/>
  <c r="D37" i="2"/>
  <c r="H37" i="2"/>
  <c r="E38" i="2"/>
  <c r="B39" i="2"/>
  <c r="F39" i="2"/>
  <c r="C40" i="2"/>
  <c r="G40" i="2"/>
  <c r="D41" i="2"/>
  <c r="H41" i="2"/>
  <c r="E42" i="2"/>
  <c r="B43" i="2"/>
  <c r="F43" i="2"/>
  <c r="C44" i="2"/>
  <c r="G44" i="2"/>
  <c r="D45" i="2"/>
  <c r="H45" i="2"/>
  <c r="E46" i="2"/>
  <c r="B47" i="2"/>
  <c r="F47" i="2"/>
  <c r="C48" i="2"/>
  <c r="G48" i="2"/>
  <c r="D49" i="2"/>
  <c r="H49" i="2"/>
  <c r="E50" i="2"/>
  <c r="B51" i="2"/>
  <c r="F51" i="2"/>
  <c r="C52" i="2"/>
  <c r="G52" i="2"/>
  <c r="D53" i="2"/>
  <c r="H53" i="2"/>
  <c r="F34" i="2"/>
  <c r="B37" i="2"/>
  <c r="D39" i="2"/>
  <c r="F41" i="2"/>
  <c r="H43" i="2"/>
  <c r="C46" i="2"/>
  <c r="E48" i="2"/>
  <c r="G50" i="2"/>
  <c r="E52" i="2"/>
  <c r="H34" i="2"/>
  <c r="C35" i="2"/>
  <c r="G35" i="2"/>
  <c r="D36" i="2"/>
  <c r="H36" i="2"/>
  <c r="E37" i="2"/>
  <c r="B38" i="2"/>
  <c r="F38" i="2"/>
  <c r="C39" i="2"/>
  <c r="G39" i="2"/>
  <c r="D40" i="2"/>
  <c r="H40" i="2"/>
  <c r="E41" i="2"/>
  <c r="B42" i="2"/>
  <c r="F42" i="2"/>
  <c r="C43" i="2"/>
  <c r="G43" i="2"/>
  <c r="D44" i="2"/>
  <c r="H44" i="2"/>
  <c r="E45" i="2"/>
  <c r="B46" i="2"/>
  <c r="F46" i="2"/>
  <c r="C47" i="2"/>
  <c r="G47" i="2"/>
  <c r="D48" i="2"/>
  <c r="H48" i="2"/>
  <c r="E49" i="2"/>
  <c r="B50" i="2"/>
  <c r="F50" i="2"/>
  <c r="C51" i="2"/>
  <c r="G51" i="2"/>
  <c r="D52" i="2"/>
  <c r="H52" i="2"/>
  <c r="E53" i="2"/>
  <c r="C34" i="2"/>
  <c r="G34" i="2"/>
  <c r="H35" i="2"/>
  <c r="C38" i="2"/>
  <c r="E40" i="2"/>
  <c r="G42" i="2"/>
  <c r="B45" i="2"/>
  <c r="D47" i="2"/>
  <c r="F49" i="2"/>
  <c r="H51" i="2"/>
  <c r="D34" i="2"/>
  <c r="E36" i="2"/>
  <c r="G38" i="2"/>
  <c r="B41" i="2"/>
  <c r="I41" i="2" s="1"/>
  <c r="D43" i="2"/>
  <c r="F45" i="2"/>
  <c r="H47" i="2"/>
  <c r="C50" i="2"/>
  <c r="B53" i="2"/>
  <c r="I53" i="2" s="1"/>
  <c r="I79" i="2"/>
  <c r="I80" i="2"/>
  <c r="I74" i="2"/>
  <c r="I73" i="2"/>
  <c r="I70" i="2"/>
  <c r="I71" i="2"/>
  <c r="I77" i="2"/>
  <c r="I68" i="2"/>
  <c r="I65" i="2"/>
  <c r="I78" i="2"/>
  <c r="I62" i="2"/>
  <c r="I63" i="2"/>
  <c r="B6" i="2"/>
  <c r="H7" i="2"/>
  <c r="H11" i="2"/>
  <c r="H15" i="2"/>
  <c r="H19" i="2"/>
  <c r="H23" i="2"/>
  <c r="D6" i="2"/>
  <c r="B7" i="2"/>
  <c r="F7" i="2"/>
  <c r="D8" i="2"/>
  <c r="B9" i="2"/>
  <c r="F9" i="2"/>
  <c r="D10" i="2"/>
  <c r="B11" i="2"/>
  <c r="F11" i="2"/>
  <c r="D12" i="2"/>
  <c r="B13" i="2"/>
  <c r="F13" i="2"/>
  <c r="D14" i="2"/>
  <c r="B15" i="2"/>
  <c r="F15" i="2"/>
  <c r="D16" i="2"/>
  <c r="B17" i="2"/>
  <c r="F17" i="2"/>
  <c r="D18" i="2"/>
  <c r="B19" i="2"/>
  <c r="F19" i="2"/>
  <c r="D20" i="2"/>
  <c r="B21" i="2"/>
  <c r="F21" i="2"/>
  <c r="D22" i="2"/>
  <c r="B23" i="2"/>
  <c r="F23" i="2"/>
  <c r="D24" i="2"/>
  <c r="B25" i="2"/>
  <c r="H8" i="2"/>
  <c r="H12" i="2"/>
  <c r="H16" i="2"/>
  <c r="H20" i="2"/>
  <c r="H24" i="2"/>
  <c r="E6" i="2"/>
  <c r="C7" i="2"/>
  <c r="G7" i="2"/>
  <c r="E8" i="2"/>
  <c r="C9" i="2"/>
  <c r="G9" i="2"/>
  <c r="E10" i="2"/>
  <c r="C11" i="2"/>
  <c r="G11" i="2"/>
  <c r="E12" i="2"/>
  <c r="C13" i="2"/>
  <c r="G13" i="2"/>
  <c r="E14" i="2"/>
  <c r="C15" i="2"/>
  <c r="G15" i="2"/>
  <c r="E16" i="2"/>
  <c r="C17" i="2"/>
  <c r="G17" i="2"/>
  <c r="E18" i="2"/>
  <c r="C19" i="2"/>
  <c r="G19" i="2"/>
  <c r="E20" i="2"/>
  <c r="C21" i="2"/>
  <c r="G21" i="2"/>
  <c r="E22" i="2"/>
  <c r="C23" i="2"/>
  <c r="G23" i="2"/>
  <c r="E24" i="2"/>
  <c r="C25" i="2"/>
  <c r="G25" i="2"/>
  <c r="H9" i="2"/>
  <c r="H13" i="2"/>
  <c r="H17" i="2"/>
  <c r="H21" i="2"/>
  <c r="H25" i="2"/>
  <c r="F6" i="2"/>
  <c r="D7" i="2"/>
  <c r="B8" i="2"/>
  <c r="F8" i="2"/>
  <c r="D9" i="2"/>
  <c r="B10" i="2"/>
  <c r="F10" i="2"/>
  <c r="D11" i="2"/>
  <c r="B12" i="2"/>
  <c r="F12" i="2"/>
  <c r="D13" i="2"/>
  <c r="B14" i="2"/>
  <c r="F14" i="2"/>
  <c r="D15" i="2"/>
  <c r="B16" i="2"/>
  <c r="F16" i="2"/>
  <c r="D17" i="2"/>
  <c r="B18" i="2"/>
  <c r="F18" i="2"/>
  <c r="D19" i="2"/>
  <c r="B20" i="2"/>
  <c r="F20" i="2"/>
  <c r="D21" i="2"/>
  <c r="B22" i="2"/>
  <c r="F22" i="2"/>
  <c r="D23" i="2"/>
  <c r="B24" i="2"/>
  <c r="F24" i="2"/>
  <c r="D25" i="2"/>
  <c r="H6" i="2"/>
  <c r="H10" i="2"/>
  <c r="H14" i="2"/>
  <c r="H18" i="2"/>
  <c r="H22" i="2"/>
  <c r="C6" i="2"/>
  <c r="G6" i="2"/>
  <c r="E7" i="2"/>
  <c r="C8" i="2"/>
  <c r="G8" i="2"/>
  <c r="E9" i="2"/>
  <c r="C10" i="2"/>
  <c r="G10" i="2"/>
  <c r="E11" i="2"/>
  <c r="C12" i="2"/>
  <c r="G12" i="2"/>
  <c r="E13" i="2"/>
  <c r="C14" i="2"/>
  <c r="G14" i="2"/>
  <c r="E15" i="2"/>
  <c r="C16" i="2"/>
  <c r="G16" i="2"/>
  <c r="E17" i="2"/>
  <c r="C18" i="2"/>
  <c r="G18" i="2"/>
  <c r="E19" i="2"/>
  <c r="C20" i="2"/>
  <c r="G20" i="2"/>
  <c r="E21" i="2"/>
  <c r="C22" i="2"/>
  <c r="G22" i="2"/>
  <c r="E23" i="2"/>
  <c r="C24" i="2"/>
  <c r="G24" i="2"/>
  <c r="E25" i="2"/>
  <c r="F25" i="2"/>
  <c r="I64" i="2"/>
  <c r="I69" i="2"/>
  <c r="I66" i="2"/>
  <c r="I67" i="2"/>
  <c r="BN62" i="2"/>
  <c r="AB93" i="2"/>
  <c r="AJ95" i="2"/>
  <c r="BF96" i="2"/>
  <c r="AJ89" i="2"/>
  <c r="BN100" i="2"/>
  <c r="AJ102" i="2"/>
  <c r="BF107" i="2"/>
  <c r="AB89" i="2"/>
  <c r="BN89" i="2"/>
  <c r="BF92" i="2"/>
  <c r="BN99" i="2"/>
  <c r="AB103" i="2"/>
  <c r="BN103" i="2"/>
  <c r="AZ104" i="2"/>
  <c r="AZ107" i="2"/>
  <c r="AJ80" i="2"/>
  <c r="AJ69" i="2"/>
  <c r="BF68" i="2"/>
  <c r="AZ89" i="2"/>
  <c r="AR89" i="2"/>
  <c r="AB92" i="2"/>
  <c r="BN92" i="2"/>
  <c r="BF97" i="2"/>
  <c r="BF101" i="2"/>
  <c r="AB106" i="2"/>
  <c r="AR106" i="2"/>
  <c r="BN106" i="2"/>
  <c r="AB78" i="2"/>
  <c r="BF77" i="2"/>
  <c r="AR77" i="2"/>
  <c r="AZ74" i="2"/>
  <c r="AJ72" i="2"/>
  <c r="AB70" i="2"/>
  <c r="BF63" i="2"/>
  <c r="BF62" i="2"/>
  <c r="AZ62" i="2"/>
  <c r="AZ91" i="2"/>
  <c r="BF94" i="2"/>
  <c r="AB96" i="2"/>
  <c r="BF100" i="2"/>
  <c r="AR102" i="2"/>
  <c r="BF104" i="2"/>
  <c r="BF67" i="2"/>
  <c r="AZ65" i="2"/>
  <c r="BF89" i="2"/>
  <c r="AR91" i="2"/>
  <c r="AR95" i="2"/>
  <c r="BF69" i="2"/>
  <c r="AJ66" i="2"/>
  <c r="BF65" i="2"/>
  <c r="BB37" i="2"/>
  <c r="BK39" i="2"/>
  <c r="BH41" i="2"/>
  <c r="BL42" i="2"/>
  <c r="BC44" i="2"/>
  <c r="BH45" i="2"/>
  <c r="BL46" i="2"/>
  <c r="BC48" i="2"/>
  <c r="BH49" i="2"/>
  <c r="BL50" i="2"/>
  <c r="BC52" i="2"/>
  <c r="BC53" i="2"/>
  <c r="BL34" i="2"/>
  <c r="BB34" i="2"/>
  <c r="M7" i="2"/>
  <c r="V7" i="2"/>
  <c r="AE7" i="2"/>
  <c r="AN7" i="2"/>
  <c r="AW7" i="2"/>
  <c r="BG7" i="2"/>
  <c r="P8" i="2"/>
  <c r="Y8" i="2"/>
  <c r="AH8" i="2"/>
  <c r="AQ8" i="2"/>
  <c r="BA8" i="2"/>
  <c r="BJ8" i="2"/>
  <c r="S9" i="2"/>
  <c r="AC9" i="2"/>
  <c r="AL9" i="2"/>
  <c r="AU9" i="2"/>
  <c r="BD9" i="2"/>
  <c r="BM9" i="2"/>
  <c r="N10" i="2"/>
  <c r="W10" i="2"/>
  <c r="AC10" i="2"/>
  <c r="AG10" i="2"/>
  <c r="AL10" i="2"/>
  <c r="AP10" i="2"/>
  <c r="AU10" i="2"/>
  <c r="AY10" i="2"/>
  <c r="BD10" i="2"/>
  <c r="BI10" i="2"/>
  <c r="BM10" i="2"/>
  <c r="N11" i="2"/>
  <c r="R11" i="2"/>
  <c r="W11" i="2"/>
  <c r="AA11" i="2"/>
  <c r="AF11" i="2"/>
  <c r="AK11" i="2"/>
  <c r="AO11" i="2"/>
  <c r="AT11" i="2"/>
  <c r="AX11" i="2"/>
  <c r="BC11" i="2"/>
  <c r="BH11" i="2"/>
  <c r="BL11" i="2"/>
  <c r="M12" i="2"/>
  <c r="Q12" i="2"/>
  <c r="V12" i="2"/>
  <c r="Z12" i="2"/>
  <c r="AE12" i="2"/>
  <c r="AI12" i="2"/>
  <c r="AN12" i="2"/>
  <c r="AS12" i="2"/>
  <c r="AW12" i="2"/>
  <c r="BB12" i="2"/>
  <c r="BG12" i="2"/>
  <c r="BK12" i="2"/>
  <c r="P13" i="2"/>
  <c r="T13" i="2"/>
  <c r="Y13" i="2"/>
  <c r="AD13" i="2"/>
  <c r="AH13" i="2"/>
  <c r="AM13" i="2"/>
  <c r="AQ13" i="2"/>
  <c r="AV13" i="2"/>
  <c r="BA13" i="2"/>
  <c r="BE13" i="2"/>
  <c r="BG35" i="2"/>
  <c r="BB38" i="2"/>
  <c r="BK40" i="2"/>
  <c r="BB42" i="2"/>
  <c r="BG43" i="2"/>
  <c r="BK44" i="2"/>
  <c r="BB46" i="2"/>
  <c r="BG47" i="2"/>
  <c r="BK48" i="2"/>
  <c r="BB50" i="2"/>
  <c r="BG51" i="2"/>
  <c r="BJ52" i="2"/>
  <c r="BH53" i="2"/>
  <c r="BH34" i="2"/>
  <c r="P7" i="2"/>
  <c r="Y7" i="2"/>
  <c r="AH7" i="2"/>
  <c r="AQ7" i="2"/>
  <c r="BA7" i="2"/>
  <c r="BJ7" i="2"/>
  <c r="S8" i="2"/>
  <c r="AC8" i="2"/>
  <c r="AL8" i="2"/>
  <c r="AU8" i="2"/>
  <c r="BD8" i="2"/>
  <c r="BM8" i="2"/>
  <c r="N9" i="2"/>
  <c r="W9" i="2"/>
  <c r="AF9" i="2"/>
  <c r="AO9" i="2"/>
  <c r="AX9" i="2"/>
  <c r="BH9" i="2"/>
  <c r="Q10" i="2"/>
  <c r="X10" i="2"/>
  <c r="AD10" i="2"/>
  <c r="AH10" i="2"/>
  <c r="AM10" i="2"/>
  <c r="AQ10" i="2"/>
  <c r="AV10" i="2"/>
  <c r="BA10" i="2"/>
  <c r="BE10" i="2"/>
  <c r="BJ10" i="2"/>
  <c r="O11" i="2"/>
  <c r="S11" i="2"/>
  <c r="X11" i="2"/>
  <c r="AC11" i="2"/>
  <c r="AG11" i="2"/>
  <c r="AL11" i="2"/>
  <c r="AP11" i="2"/>
  <c r="AU11" i="2"/>
  <c r="AY11" i="2"/>
  <c r="BD11" i="2"/>
  <c r="BI11" i="2"/>
  <c r="BM11" i="2"/>
  <c r="N12" i="2"/>
  <c r="R12" i="2"/>
  <c r="W12" i="2"/>
  <c r="AA12" i="2"/>
  <c r="AF12" i="2"/>
  <c r="BK35" i="2"/>
  <c r="BG38" i="2"/>
  <c r="BL40" i="2"/>
  <c r="BC42" i="2"/>
  <c r="BH43" i="2"/>
  <c r="BL44" i="2"/>
  <c r="BC46" i="2"/>
  <c r="BH47" i="2"/>
  <c r="BL48" i="2"/>
  <c r="BC50" i="2"/>
  <c r="BH51" i="2"/>
  <c r="BK52" i="2"/>
  <c r="BJ53" i="2"/>
  <c r="BG34" i="2"/>
  <c r="Q7" i="2"/>
  <c r="Z7" i="2"/>
  <c r="AI7" i="2"/>
  <c r="AS7" i="2"/>
  <c r="BB7" i="2"/>
  <c r="BK7" i="2"/>
  <c r="T8" i="2"/>
  <c r="AD8" i="2"/>
  <c r="AM8" i="2"/>
  <c r="AV8" i="2"/>
  <c r="BE8" i="2"/>
  <c r="O9" i="2"/>
  <c r="X9" i="2"/>
  <c r="AG9" i="2"/>
  <c r="AP9" i="2"/>
  <c r="AY9" i="2"/>
  <c r="BI9" i="2"/>
  <c r="R10" i="2"/>
  <c r="Z10" i="2"/>
  <c r="AE10" i="2"/>
  <c r="AI10" i="2"/>
  <c r="AN10" i="2"/>
  <c r="AS10" i="2"/>
  <c r="AW10" i="2"/>
  <c r="BB10" i="2"/>
  <c r="BG10" i="2"/>
  <c r="BK10" i="2"/>
  <c r="P11" i="2"/>
  <c r="T11" i="2"/>
  <c r="Y11" i="2"/>
  <c r="AD11" i="2"/>
  <c r="AH11" i="2"/>
  <c r="AM11" i="2"/>
  <c r="AQ11" i="2"/>
  <c r="AV11" i="2"/>
  <c r="BA11" i="2"/>
  <c r="BE11" i="2"/>
  <c r="BJ11" i="2"/>
  <c r="BK42" i="2"/>
  <c r="BB48" i="2"/>
  <c r="BB53" i="2"/>
  <c r="T7" i="2"/>
  <c r="BE7" i="2"/>
  <c r="AG8" i="2"/>
  <c r="AT9" i="2"/>
  <c r="V10" i="2"/>
  <c r="AO10" i="2"/>
  <c r="BH10" i="2"/>
  <c r="Q11" i="2"/>
  <c r="AI11" i="2"/>
  <c r="BB11" i="2"/>
  <c r="T12" i="2"/>
  <c r="AD12" i="2"/>
  <c r="AL12" i="2"/>
  <c r="AQ12" i="2"/>
  <c r="AX12" i="2"/>
  <c r="BD12" i="2"/>
  <c r="BJ12" i="2"/>
  <c r="N13" i="2"/>
  <c r="S13" i="2"/>
  <c r="Z13" i="2"/>
  <c r="AF13" i="2"/>
  <c r="AL13" i="2"/>
  <c r="AS13" i="2"/>
  <c r="AX13" i="2"/>
  <c r="BD13" i="2"/>
  <c r="BJ13" i="2"/>
  <c r="O14" i="2"/>
  <c r="S14" i="2"/>
  <c r="X14" i="2"/>
  <c r="AC14" i="2"/>
  <c r="AG14" i="2"/>
  <c r="AL14" i="2"/>
  <c r="AP14" i="2"/>
  <c r="AU14" i="2"/>
  <c r="AY14" i="2"/>
  <c r="BD14" i="2"/>
  <c r="BI14" i="2"/>
  <c r="BM14" i="2"/>
  <c r="N15" i="2"/>
  <c r="R15" i="2"/>
  <c r="W15" i="2"/>
  <c r="AA15" i="2"/>
  <c r="AF15" i="2"/>
  <c r="AK15" i="2"/>
  <c r="AO15" i="2"/>
  <c r="AT15" i="2"/>
  <c r="AX15" i="2"/>
  <c r="BC15" i="2"/>
  <c r="BH15" i="2"/>
  <c r="BL15" i="2"/>
  <c r="M16" i="2"/>
  <c r="Q16" i="2"/>
  <c r="V16" i="2"/>
  <c r="Z16" i="2"/>
  <c r="AE16" i="2"/>
  <c r="AI16" i="2"/>
  <c r="AN16" i="2"/>
  <c r="AS16" i="2"/>
  <c r="AW16" i="2"/>
  <c r="BB16" i="2"/>
  <c r="BG16" i="2"/>
  <c r="BK16" i="2"/>
  <c r="P17" i="2"/>
  <c r="T17" i="2"/>
  <c r="Y17" i="2"/>
  <c r="AD17" i="2"/>
  <c r="AH17" i="2"/>
  <c r="AM17" i="2"/>
  <c r="AQ17" i="2"/>
  <c r="AV17" i="2"/>
  <c r="BA17" i="2"/>
  <c r="BE17" i="2"/>
  <c r="BJ17" i="2"/>
  <c r="P93" i="2"/>
  <c r="Q92" i="2"/>
  <c r="BK36" i="2"/>
  <c r="BB44" i="2"/>
  <c r="BG49" i="2"/>
  <c r="BM34" i="2"/>
  <c r="AD7" i="2"/>
  <c r="AP8" i="2"/>
  <c r="R9" i="2"/>
  <c r="BC9" i="2"/>
  <c r="AA10" i="2"/>
  <c r="AT10" i="2"/>
  <c r="BL10" i="2"/>
  <c r="V11" i="2"/>
  <c r="AN11" i="2"/>
  <c r="BG11" i="2"/>
  <c r="O12" i="2"/>
  <c r="X12" i="2"/>
  <c r="AG12" i="2"/>
  <c r="AM12" i="2"/>
  <c r="AT12" i="2"/>
  <c r="AY12" i="2"/>
  <c r="BE12" i="2"/>
  <c r="BL12" i="2"/>
  <c r="O13" i="2"/>
  <c r="V13" i="2"/>
  <c r="AA13" i="2"/>
  <c r="AG13" i="2"/>
  <c r="AN13" i="2"/>
  <c r="AT13" i="2"/>
  <c r="AY13" i="2"/>
  <c r="BG13" i="2"/>
  <c r="BK13" i="2"/>
  <c r="P14" i="2"/>
  <c r="T14" i="2"/>
  <c r="Y14" i="2"/>
  <c r="AD14" i="2"/>
  <c r="AH14" i="2"/>
  <c r="AM14" i="2"/>
  <c r="AQ14" i="2"/>
  <c r="AV14" i="2"/>
  <c r="BA14" i="2"/>
  <c r="BE14" i="2"/>
  <c r="BJ14" i="2"/>
  <c r="O15" i="2"/>
  <c r="S15" i="2"/>
  <c r="X15" i="2"/>
  <c r="AC15" i="2"/>
  <c r="AG15" i="2"/>
  <c r="AL15" i="2"/>
  <c r="AP15" i="2"/>
  <c r="AU15" i="2"/>
  <c r="AY15" i="2"/>
  <c r="BD15" i="2"/>
  <c r="BI15" i="2"/>
  <c r="BM15" i="2"/>
  <c r="N16" i="2"/>
  <c r="R16" i="2"/>
  <c r="W16" i="2"/>
  <c r="AA16" i="2"/>
  <c r="AF16" i="2"/>
  <c r="AK16" i="2"/>
  <c r="AO16" i="2"/>
  <c r="AT16" i="2"/>
  <c r="AX16" i="2"/>
  <c r="BC16" i="2"/>
  <c r="BH16" i="2"/>
  <c r="BL16" i="2"/>
  <c r="M17" i="2"/>
  <c r="Q17" i="2"/>
  <c r="V17" i="2"/>
  <c r="Z17" i="2"/>
  <c r="AE17" i="2"/>
  <c r="AI17" i="2"/>
  <c r="AN17" i="2"/>
  <c r="AS17" i="2"/>
  <c r="AW17" i="2"/>
  <c r="BB17" i="2"/>
  <c r="BG17" i="2"/>
  <c r="BG39" i="2"/>
  <c r="BG45" i="2"/>
  <c r="BK50" i="2"/>
  <c r="BC34" i="2"/>
  <c r="AM7" i="2"/>
  <c r="O8" i="2"/>
  <c r="AY8" i="2"/>
  <c r="AA9" i="2"/>
  <c r="BL9" i="2"/>
  <c r="AF10" i="2"/>
  <c r="AX10" i="2"/>
  <c r="Z11" i="2"/>
  <c r="AS11" i="2"/>
  <c r="BK11" i="2"/>
  <c r="P12" i="2"/>
  <c r="Y12" i="2"/>
  <c r="AH12" i="2"/>
  <c r="AO12" i="2"/>
  <c r="AU12" i="2"/>
  <c r="BA12" i="2"/>
  <c r="BH12" i="2"/>
  <c r="BM12" i="2"/>
  <c r="Q13" i="2"/>
  <c r="W13" i="2"/>
  <c r="AC13" i="2"/>
  <c r="AI13" i="2"/>
  <c r="AO13" i="2"/>
  <c r="AU13" i="2"/>
  <c r="BB13" i="2"/>
  <c r="BH13" i="2"/>
  <c r="BL13" i="2"/>
  <c r="M14" i="2"/>
  <c r="Q14" i="2"/>
  <c r="V14" i="2"/>
  <c r="Z14" i="2"/>
  <c r="AE14" i="2"/>
  <c r="AI14" i="2"/>
  <c r="AN14" i="2"/>
  <c r="AS14" i="2"/>
  <c r="AW14" i="2"/>
  <c r="BB14" i="2"/>
  <c r="BG14" i="2"/>
  <c r="BK14" i="2"/>
  <c r="P15" i="2"/>
  <c r="T15" i="2"/>
  <c r="Y15" i="2"/>
  <c r="AD15" i="2"/>
  <c r="AH15" i="2"/>
  <c r="AM15" i="2"/>
  <c r="AQ15" i="2"/>
  <c r="AV15" i="2"/>
  <c r="BA15" i="2"/>
  <c r="BE15" i="2"/>
  <c r="BJ15" i="2"/>
  <c r="O16" i="2"/>
  <c r="S16" i="2"/>
  <c r="X16" i="2"/>
  <c r="AC16" i="2"/>
  <c r="AG16" i="2"/>
  <c r="AL16" i="2"/>
  <c r="AP16" i="2"/>
  <c r="AU16" i="2"/>
  <c r="AY16" i="2"/>
  <c r="BD16" i="2"/>
  <c r="BI16" i="2"/>
  <c r="BM16" i="2"/>
  <c r="N17" i="2"/>
  <c r="R17" i="2"/>
  <c r="W17" i="2"/>
  <c r="AA17" i="2"/>
  <c r="AF17" i="2"/>
  <c r="AK17" i="2"/>
  <c r="AO17" i="2"/>
  <c r="AT17" i="2"/>
  <c r="AX17" i="2"/>
  <c r="BC17" i="2"/>
  <c r="BH17" i="2"/>
  <c r="P6" i="2"/>
  <c r="T6" i="2"/>
  <c r="Y6" i="2"/>
  <c r="AD6" i="2"/>
  <c r="AH6" i="2"/>
  <c r="AM6" i="2"/>
  <c r="AQ6" i="2"/>
  <c r="AV6" i="2"/>
  <c r="BA6" i="2"/>
  <c r="BE6" i="2"/>
  <c r="BJ6" i="2"/>
  <c r="BM25" i="2"/>
  <c r="BI25" i="2"/>
  <c r="BD25" i="2"/>
  <c r="AY25" i="2"/>
  <c r="AU25" i="2"/>
  <c r="AP25" i="2"/>
  <c r="AL25" i="2"/>
  <c r="AG25" i="2"/>
  <c r="AC25" i="2"/>
  <c r="X25" i="2"/>
  <c r="S25" i="2"/>
  <c r="O25" i="2"/>
  <c r="BJ24" i="2"/>
  <c r="BE24" i="2"/>
  <c r="BA24" i="2"/>
  <c r="AV24" i="2"/>
  <c r="AQ24" i="2"/>
  <c r="AM24" i="2"/>
  <c r="AH24" i="2"/>
  <c r="AD24" i="2"/>
  <c r="Y24" i="2"/>
  <c r="T24" i="2"/>
  <c r="P24" i="2"/>
  <c r="BK23" i="2"/>
  <c r="BG23" i="2"/>
  <c r="BB23" i="2"/>
  <c r="AW23" i="2"/>
  <c r="AS23" i="2"/>
  <c r="AN23" i="2"/>
  <c r="AI23" i="2"/>
  <c r="AE23" i="2"/>
  <c r="Z23" i="2"/>
  <c r="V23" i="2"/>
  <c r="Q23" i="2"/>
  <c r="M23" i="2"/>
  <c r="BL22" i="2"/>
  <c r="BH22" i="2"/>
  <c r="BC22" i="2"/>
  <c r="AX22" i="2"/>
  <c r="AT22" i="2"/>
  <c r="AO22" i="2"/>
  <c r="AK22" i="2"/>
  <c r="AF22" i="2"/>
  <c r="AA22" i="2"/>
  <c r="W22" i="2"/>
  <c r="R22" i="2"/>
  <c r="N22" i="2"/>
  <c r="BM21" i="2"/>
  <c r="BI21" i="2"/>
  <c r="BD21" i="2"/>
  <c r="AY21" i="2"/>
  <c r="AU21" i="2"/>
  <c r="AP21" i="2"/>
  <c r="AL21" i="2"/>
  <c r="AG21" i="2"/>
  <c r="AC21" i="2"/>
  <c r="X21" i="2"/>
  <c r="S21" i="2"/>
  <c r="O21" i="2"/>
  <c r="BJ20" i="2"/>
  <c r="BE20" i="2"/>
  <c r="BA20" i="2"/>
  <c r="AV20" i="2"/>
  <c r="AQ20" i="2"/>
  <c r="AM20" i="2"/>
  <c r="AH20" i="2"/>
  <c r="AD20" i="2"/>
  <c r="Y20" i="2"/>
  <c r="T20" i="2"/>
  <c r="P20" i="2"/>
  <c r="BK19" i="2"/>
  <c r="BG19" i="2"/>
  <c r="BB19" i="2"/>
  <c r="AW19" i="2"/>
  <c r="AS19" i="2"/>
  <c r="AN19" i="2"/>
  <c r="AI19" i="2"/>
  <c r="AE19" i="2"/>
  <c r="Z19" i="2"/>
  <c r="V19" i="2"/>
  <c r="Q19" i="2"/>
  <c r="M19" i="2"/>
  <c r="BL18" i="2"/>
  <c r="BH18" i="2"/>
  <c r="BC18" i="2"/>
  <c r="AX18" i="2"/>
  <c r="AT18" i="2"/>
  <c r="AO18" i="2"/>
  <c r="AK18" i="2"/>
  <c r="AF18" i="2"/>
  <c r="AA18" i="2"/>
  <c r="W18" i="2"/>
  <c r="R18" i="2"/>
  <c r="N18" i="2"/>
  <c r="BM17" i="2"/>
  <c r="BD17" i="2"/>
  <c r="AL17" i="2"/>
  <c r="S17" i="2"/>
  <c r="BJ16" i="2"/>
  <c r="AQ16" i="2"/>
  <c r="Y16" i="2"/>
  <c r="AW15" i="2"/>
  <c r="AE15" i="2"/>
  <c r="M15" i="2"/>
  <c r="BC14" i="2"/>
  <c r="AK14" i="2"/>
  <c r="R14" i="2"/>
  <c r="BI13" i="2"/>
  <c r="AK13" i="2"/>
  <c r="M13" i="2"/>
  <c r="AV12" i="2"/>
  <c r="S12" i="2"/>
  <c r="M11" i="2"/>
  <c r="AK9" i="2"/>
  <c r="M6" i="2"/>
  <c r="Q6" i="2"/>
  <c r="V6" i="2"/>
  <c r="Z6" i="2"/>
  <c r="AE6" i="2"/>
  <c r="AI6" i="2"/>
  <c r="AN6" i="2"/>
  <c r="AS6" i="2"/>
  <c r="AW6" i="2"/>
  <c r="BB6" i="2"/>
  <c r="BG6" i="2"/>
  <c r="BK6" i="2"/>
  <c r="BL25" i="2"/>
  <c r="BH25" i="2"/>
  <c r="BC25" i="2"/>
  <c r="AX25" i="2"/>
  <c r="AT25" i="2"/>
  <c r="AO25" i="2"/>
  <c r="AK25" i="2"/>
  <c r="AF25" i="2"/>
  <c r="AA25" i="2"/>
  <c r="W25" i="2"/>
  <c r="R25" i="2"/>
  <c r="N25" i="2"/>
  <c r="BM24" i="2"/>
  <c r="BI24" i="2"/>
  <c r="BD24" i="2"/>
  <c r="AY24" i="2"/>
  <c r="AU24" i="2"/>
  <c r="AP24" i="2"/>
  <c r="AL24" i="2"/>
  <c r="AG24" i="2"/>
  <c r="AC24" i="2"/>
  <c r="X24" i="2"/>
  <c r="S24" i="2"/>
  <c r="O24" i="2"/>
  <c r="BJ23" i="2"/>
  <c r="BE23" i="2"/>
  <c r="BA23" i="2"/>
  <c r="AV23" i="2"/>
  <c r="AQ23" i="2"/>
  <c r="AM23" i="2"/>
  <c r="AH23" i="2"/>
  <c r="AD23" i="2"/>
  <c r="Y23" i="2"/>
  <c r="T23" i="2"/>
  <c r="P23" i="2"/>
  <c r="BK22" i="2"/>
  <c r="BG22" i="2"/>
  <c r="BB22" i="2"/>
  <c r="AW22" i="2"/>
  <c r="AS22" i="2"/>
  <c r="AN22" i="2"/>
  <c r="AI22" i="2"/>
  <c r="AE22" i="2"/>
  <c r="Z22" i="2"/>
  <c r="V22" i="2"/>
  <c r="Q22" i="2"/>
  <c r="M22" i="2"/>
  <c r="BL21" i="2"/>
  <c r="BH21" i="2"/>
  <c r="BC21" i="2"/>
  <c r="AX21" i="2"/>
  <c r="AT21" i="2"/>
  <c r="AO21" i="2"/>
  <c r="AK21" i="2"/>
  <c r="AF21" i="2"/>
  <c r="AA21" i="2"/>
  <c r="W21" i="2"/>
  <c r="R21" i="2"/>
  <c r="N21" i="2"/>
  <c r="BM20" i="2"/>
  <c r="BI20" i="2"/>
  <c r="BD20" i="2"/>
  <c r="AY20" i="2"/>
  <c r="AU20" i="2"/>
  <c r="AP20" i="2"/>
  <c r="AL20" i="2"/>
  <c r="AG20" i="2"/>
  <c r="AC20" i="2"/>
  <c r="X20" i="2"/>
  <c r="S20" i="2"/>
  <c r="O20" i="2"/>
  <c r="BJ19" i="2"/>
  <c r="BE19" i="2"/>
  <c r="BA19" i="2"/>
  <c r="AV19" i="2"/>
  <c r="AQ19" i="2"/>
  <c r="AM19" i="2"/>
  <c r="AH19" i="2"/>
  <c r="AD19" i="2"/>
  <c r="Y19" i="2"/>
  <c r="T19" i="2"/>
  <c r="P19" i="2"/>
  <c r="BK18" i="2"/>
  <c r="BG18" i="2"/>
  <c r="BB18" i="2"/>
  <c r="AW18" i="2"/>
  <c r="AS18" i="2"/>
  <c r="AN18" i="2"/>
  <c r="AI18" i="2"/>
  <c r="AE18" i="2"/>
  <c r="Z18" i="2"/>
  <c r="V18" i="2"/>
  <c r="Q18" i="2"/>
  <c r="M18" i="2"/>
  <c r="BL17" i="2"/>
  <c r="AY17" i="2"/>
  <c r="AG17" i="2"/>
  <c r="O17" i="2"/>
  <c r="BE16" i="2"/>
  <c r="AM16" i="2"/>
  <c r="T16" i="2"/>
  <c r="BK15" i="2"/>
  <c r="AS15" i="2"/>
  <c r="Z15" i="2"/>
  <c r="AX14" i="2"/>
  <c r="AF14" i="2"/>
  <c r="N14" i="2"/>
  <c r="BC13" i="2"/>
  <c r="AE13" i="2"/>
  <c r="AP12" i="2"/>
  <c r="BC10" i="2"/>
  <c r="BI8" i="2"/>
  <c r="BB52" i="2"/>
  <c r="O89" i="2"/>
  <c r="N6" i="2"/>
  <c r="R6" i="2"/>
  <c r="W6" i="2"/>
  <c r="AA6" i="2"/>
  <c r="AF6" i="2"/>
  <c r="AK6" i="2"/>
  <c r="AO6" i="2"/>
  <c r="AT6" i="2"/>
  <c r="AX6" i="2"/>
  <c r="BC6" i="2"/>
  <c r="BH6" i="2"/>
  <c r="BL6" i="2"/>
  <c r="BK25" i="2"/>
  <c r="BG25" i="2"/>
  <c r="BB25" i="2"/>
  <c r="AW25" i="2"/>
  <c r="AS25" i="2"/>
  <c r="AN25" i="2"/>
  <c r="AI25" i="2"/>
  <c r="AE25" i="2"/>
  <c r="Z25" i="2"/>
  <c r="V25" i="2"/>
  <c r="Q25" i="2"/>
  <c r="M25" i="2"/>
  <c r="BL24" i="2"/>
  <c r="BH24" i="2"/>
  <c r="BC24" i="2"/>
  <c r="AX24" i="2"/>
  <c r="AT24" i="2"/>
  <c r="AO24" i="2"/>
  <c r="AK24" i="2"/>
  <c r="AF24" i="2"/>
  <c r="AA24" i="2"/>
  <c r="W24" i="2"/>
  <c r="R24" i="2"/>
  <c r="N24" i="2"/>
  <c r="BM23" i="2"/>
  <c r="BI23" i="2"/>
  <c r="BD23" i="2"/>
  <c r="AY23" i="2"/>
  <c r="AU23" i="2"/>
  <c r="AP23" i="2"/>
  <c r="AL23" i="2"/>
  <c r="AG23" i="2"/>
  <c r="AC23" i="2"/>
  <c r="X23" i="2"/>
  <c r="S23" i="2"/>
  <c r="O23" i="2"/>
  <c r="BJ22" i="2"/>
  <c r="BE22" i="2"/>
  <c r="BA22" i="2"/>
  <c r="AV22" i="2"/>
  <c r="AQ22" i="2"/>
  <c r="AM22" i="2"/>
  <c r="AH22" i="2"/>
  <c r="AD22" i="2"/>
  <c r="Y22" i="2"/>
  <c r="T22" i="2"/>
  <c r="P22" i="2"/>
  <c r="BK21" i="2"/>
  <c r="BG21" i="2"/>
  <c r="BB21" i="2"/>
  <c r="AW21" i="2"/>
  <c r="AS21" i="2"/>
  <c r="AN21" i="2"/>
  <c r="AI21" i="2"/>
  <c r="AE21" i="2"/>
  <c r="Z21" i="2"/>
  <c r="V21" i="2"/>
  <c r="Q21" i="2"/>
  <c r="M21" i="2"/>
  <c r="BL20" i="2"/>
  <c r="BH20" i="2"/>
  <c r="BC20" i="2"/>
  <c r="AX20" i="2"/>
  <c r="AT20" i="2"/>
  <c r="AO20" i="2"/>
  <c r="AK20" i="2"/>
  <c r="AF20" i="2"/>
  <c r="AA20" i="2"/>
  <c r="W20" i="2"/>
  <c r="R20" i="2"/>
  <c r="N20" i="2"/>
  <c r="BM19" i="2"/>
  <c r="BI19" i="2"/>
  <c r="BD19" i="2"/>
  <c r="AY19" i="2"/>
  <c r="AU19" i="2"/>
  <c r="AP19" i="2"/>
  <c r="AL19" i="2"/>
  <c r="AG19" i="2"/>
  <c r="AC19" i="2"/>
  <c r="X19" i="2"/>
  <c r="S19" i="2"/>
  <c r="O19" i="2"/>
  <c r="BJ18" i="2"/>
  <c r="BE18" i="2"/>
  <c r="BA18" i="2"/>
  <c r="AV18" i="2"/>
  <c r="AQ18" i="2"/>
  <c r="AM18" i="2"/>
  <c r="AH18" i="2"/>
  <c r="AD18" i="2"/>
  <c r="Y18" i="2"/>
  <c r="T18" i="2"/>
  <c r="P18" i="2"/>
  <c r="BK17" i="2"/>
  <c r="AU17" i="2"/>
  <c r="AC17" i="2"/>
  <c r="BA16" i="2"/>
  <c r="AH16" i="2"/>
  <c r="P16" i="2"/>
  <c r="BG15" i="2"/>
  <c r="AN15" i="2"/>
  <c r="V15" i="2"/>
  <c r="BL14" i="2"/>
  <c r="AT14" i="2"/>
  <c r="AA14" i="2"/>
  <c r="AW13" i="2"/>
  <c r="X13" i="2"/>
  <c r="BI12" i="2"/>
  <c r="AK12" i="2"/>
  <c r="AW11" i="2"/>
  <c r="AK10" i="2"/>
  <c r="X8" i="2"/>
  <c r="BK46" i="2"/>
  <c r="O61" i="2"/>
  <c r="R95" i="2"/>
  <c r="R91" i="2"/>
  <c r="O90" i="2"/>
  <c r="BB36" i="2"/>
  <c r="BG37" i="2"/>
  <c r="BK38" i="2"/>
  <c r="BB40" i="2"/>
  <c r="BB41" i="2"/>
  <c r="BK41" i="2"/>
  <c r="BG42" i="2"/>
  <c r="BB43" i="2"/>
  <c r="BK43" i="2"/>
  <c r="BG44" i="2"/>
  <c r="BB45" i="2"/>
  <c r="BK45" i="2"/>
  <c r="BG46" i="2"/>
  <c r="BB47" i="2"/>
  <c r="BK47" i="2"/>
  <c r="BG48" i="2"/>
  <c r="BB49" i="2"/>
  <c r="BK49" i="2"/>
  <c r="BG50" i="2"/>
  <c r="BB51" i="2"/>
  <c r="BK51" i="2"/>
  <c r="BG52" i="2"/>
  <c r="BL52" i="2"/>
  <c r="BE53" i="2"/>
  <c r="BK53" i="2"/>
  <c r="BK34" i="2"/>
  <c r="BE34" i="2"/>
  <c r="BA34" i="2"/>
  <c r="N7" i="2"/>
  <c r="R7" i="2"/>
  <c r="W7" i="2"/>
  <c r="AA7" i="2"/>
  <c r="AF7" i="2"/>
  <c r="AK7" i="2"/>
  <c r="AO7" i="2"/>
  <c r="AT7" i="2"/>
  <c r="AX7" i="2"/>
  <c r="BC7" i="2"/>
  <c r="BH7" i="2"/>
  <c r="BL7" i="2"/>
  <c r="M8" i="2"/>
  <c r="Q8" i="2"/>
  <c r="V8" i="2"/>
  <c r="Z8" i="2"/>
  <c r="AE8" i="2"/>
  <c r="AI8" i="2"/>
  <c r="AN8" i="2"/>
  <c r="AS8" i="2"/>
  <c r="AW8" i="2"/>
  <c r="BB8" i="2"/>
  <c r="BG8" i="2"/>
  <c r="BK8" i="2"/>
  <c r="P9" i="2"/>
  <c r="T9" i="2"/>
  <c r="Y9" i="2"/>
  <c r="AD9" i="2"/>
  <c r="AH9" i="2"/>
  <c r="AM9" i="2"/>
  <c r="AQ9" i="2"/>
  <c r="AV9" i="2"/>
  <c r="BA9" i="2"/>
  <c r="BE9" i="2"/>
  <c r="BJ9" i="2"/>
  <c r="O10" i="2"/>
  <c r="S10" i="2"/>
  <c r="O69" i="2"/>
  <c r="R106" i="2"/>
  <c r="R105" i="2"/>
  <c r="R102" i="2"/>
  <c r="R101" i="2"/>
  <c r="R98" i="2"/>
  <c r="R97" i="2"/>
  <c r="R94" i="2"/>
  <c r="S89" i="2"/>
  <c r="BB35" i="2"/>
  <c r="BG36" i="2"/>
  <c r="BK37" i="2"/>
  <c r="BB39" i="2"/>
  <c r="BG40" i="2"/>
  <c r="BC41" i="2"/>
  <c r="BL41" i="2"/>
  <c r="BH42" i="2"/>
  <c r="BC43" i="2"/>
  <c r="BL43" i="2"/>
  <c r="BH44" i="2"/>
  <c r="BC45" i="2"/>
  <c r="BL45" i="2"/>
  <c r="BH46" i="2"/>
  <c r="BC47" i="2"/>
  <c r="BL47" i="2"/>
  <c r="BH48" i="2"/>
  <c r="BC49" i="2"/>
  <c r="BL49" i="2"/>
  <c r="BH50" i="2"/>
  <c r="BC51" i="2"/>
  <c r="BL51" i="2"/>
  <c r="BH52" i="2"/>
  <c r="BA53" i="2"/>
  <c r="BG53" i="2"/>
  <c r="BL53" i="2"/>
  <c r="BI34" i="2"/>
  <c r="BD34" i="2"/>
  <c r="O7" i="2"/>
  <c r="S7" i="2"/>
  <c r="X7" i="2"/>
  <c r="AC7" i="2"/>
  <c r="AG7" i="2"/>
  <c r="AL7" i="2"/>
  <c r="AP7" i="2"/>
  <c r="AU7" i="2"/>
  <c r="AY7" i="2"/>
  <c r="BD7" i="2"/>
  <c r="BI7" i="2"/>
  <c r="BM7" i="2"/>
  <c r="N8" i="2"/>
  <c r="R8" i="2"/>
  <c r="W8" i="2"/>
  <c r="AA8" i="2"/>
  <c r="AF8" i="2"/>
  <c r="AK8" i="2"/>
  <c r="AO8" i="2"/>
  <c r="AT8" i="2"/>
  <c r="AX8" i="2"/>
  <c r="BC8" i="2"/>
  <c r="BH8" i="2"/>
  <c r="BL8" i="2"/>
  <c r="M9" i="2"/>
  <c r="Q9" i="2"/>
  <c r="V9" i="2"/>
  <c r="Z9" i="2"/>
  <c r="AE9" i="2"/>
  <c r="AI9" i="2"/>
  <c r="AN9" i="2"/>
  <c r="AS9" i="2"/>
  <c r="AW9" i="2"/>
  <c r="BB9" i="2"/>
  <c r="BG9" i="2"/>
  <c r="BK9" i="2"/>
  <c r="P10" i="2"/>
  <c r="T10" i="2"/>
  <c r="Y10" i="2"/>
  <c r="O73" i="2"/>
  <c r="Q101" i="2"/>
  <c r="R100" i="2"/>
  <c r="S99" i="2"/>
  <c r="O99" i="2"/>
  <c r="P98" i="2"/>
  <c r="Q97" i="2"/>
  <c r="S96" i="2"/>
  <c r="O96" i="2"/>
  <c r="P95" i="2"/>
  <c r="Q94" i="2"/>
  <c r="R93" i="2"/>
  <c r="S92" i="2"/>
  <c r="O92" i="2"/>
  <c r="P91" i="2"/>
  <c r="Q90" i="2"/>
  <c r="R99" i="2"/>
  <c r="S98" i="2"/>
  <c r="O98" i="2"/>
  <c r="P97" i="2"/>
  <c r="R96" i="2"/>
  <c r="S95" i="2"/>
  <c r="O95" i="2"/>
  <c r="P94" i="2"/>
  <c r="Q93" i="2"/>
  <c r="R92" i="2"/>
  <c r="S91" i="2"/>
  <c r="Q62" i="2"/>
  <c r="P63" i="2"/>
  <c r="O64" i="2"/>
  <c r="S64" i="2"/>
  <c r="R65" i="2"/>
  <c r="Q66" i="2"/>
  <c r="P67" i="2"/>
  <c r="O68" i="2"/>
  <c r="S68" i="2"/>
  <c r="Q63" i="2"/>
  <c r="P64" i="2"/>
  <c r="Q67" i="2"/>
  <c r="P68" i="2"/>
  <c r="R69" i="2"/>
  <c r="Q70" i="2"/>
  <c r="S72" i="2"/>
  <c r="R73" i="2"/>
  <c r="Q74" i="2"/>
  <c r="S76" i="2"/>
  <c r="R77" i="2"/>
  <c r="Q78" i="2"/>
  <c r="S80" i="2"/>
  <c r="P107" i="2"/>
  <c r="Q106" i="2"/>
  <c r="O105" i="2"/>
  <c r="O104" i="2"/>
  <c r="P103" i="2"/>
  <c r="Q102" i="2"/>
  <c r="O101" i="2"/>
  <c r="O100" i="2"/>
  <c r="P99" i="2"/>
  <c r="Q98" i="2"/>
  <c r="O97" i="2"/>
  <c r="P96" i="2"/>
  <c r="Q95" i="2"/>
  <c r="O94" i="2"/>
  <c r="O93" i="2"/>
  <c r="P92" i="2"/>
  <c r="Q91" i="2"/>
  <c r="S90" i="2"/>
  <c r="R89" i="2"/>
  <c r="BC35" i="2"/>
  <c r="BH35" i="2"/>
  <c r="BL35" i="2"/>
  <c r="BC36" i="2"/>
  <c r="BH36" i="2"/>
  <c r="BL36" i="2"/>
  <c r="BC37" i="2"/>
  <c r="BH37" i="2"/>
  <c r="BL37" i="2"/>
  <c r="BC38" i="2"/>
  <c r="BH38" i="2"/>
  <c r="BL38" i="2"/>
  <c r="BC39" i="2"/>
  <c r="BH39" i="2"/>
  <c r="BL39" i="2"/>
  <c r="BC40" i="2"/>
  <c r="BH40" i="2"/>
  <c r="S69" i="2"/>
  <c r="R70" i="2"/>
  <c r="P71" i="2"/>
  <c r="S73" i="2"/>
  <c r="R74" i="2"/>
  <c r="P75" i="2"/>
  <c r="S77" i="2"/>
  <c r="R78" i="2"/>
  <c r="P79" i="2"/>
  <c r="S61" i="2"/>
  <c r="O91" i="2"/>
  <c r="R90" i="2"/>
  <c r="Q89" i="2"/>
  <c r="BD35" i="2"/>
  <c r="BI35" i="2"/>
  <c r="BM35" i="2"/>
  <c r="BD36" i="2"/>
  <c r="BI36" i="2"/>
  <c r="BM36" i="2"/>
  <c r="BD37" i="2"/>
  <c r="BI37" i="2"/>
  <c r="BM37" i="2"/>
  <c r="BD38" i="2"/>
  <c r="BI38" i="2"/>
  <c r="BM38" i="2"/>
  <c r="BD39" i="2"/>
  <c r="BI39" i="2"/>
  <c r="BM39" i="2"/>
  <c r="BD40" i="2"/>
  <c r="BI40" i="2"/>
  <c r="BM40" i="2"/>
  <c r="BD41" i="2"/>
  <c r="BI41" i="2"/>
  <c r="BM41" i="2"/>
  <c r="BD42" i="2"/>
  <c r="BI42" i="2"/>
  <c r="BM42" i="2"/>
  <c r="BD43" i="2"/>
  <c r="BI43" i="2"/>
  <c r="BM43" i="2"/>
  <c r="BD44" i="2"/>
  <c r="BI44" i="2"/>
  <c r="BM44" i="2"/>
  <c r="BD45" i="2"/>
  <c r="BI45" i="2"/>
  <c r="BM45" i="2"/>
  <c r="BD46" i="2"/>
  <c r="BI46" i="2"/>
  <c r="BM46" i="2"/>
  <c r="BD47" i="2"/>
  <c r="BI47" i="2"/>
  <c r="BM47" i="2"/>
  <c r="BD48" i="2"/>
  <c r="BI48" i="2"/>
  <c r="BM48" i="2"/>
  <c r="BD49" i="2"/>
  <c r="BI49" i="2"/>
  <c r="BM49" i="2"/>
  <c r="BD50" i="2"/>
  <c r="BI50" i="2"/>
  <c r="BM50" i="2"/>
  <c r="BD51" i="2"/>
  <c r="BI51" i="2"/>
  <c r="BM51" i="2"/>
  <c r="BD52" i="2"/>
  <c r="BI52" i="2"/>
  <c r="BM52" i="2"/>
  <c r="BD53" i="2"/>
  <c r="BF53" i="2" s="1"/>
  <c r="BI53" i="2"/>
  <c r="BM53" i="2"/>
  <c r="BJ34" i="2"/>
  <c r="BN34" i="2" s="1"/>
  <c r="R62" i="2"/>
  <c r="O65" i="2"/>
  <c r="R66" i="2"/>
  <c r="Q71" i="2"/>
  <c r="O72" i="2"/>
  <c r="Q75" i="2"/>
  <c r="O76" i="2"/>
  <c r="Q79" i="2"/>
  <c r="O80" i="2"/>
  <c r="P61" i="2"/>
  <c r="S105" i="2"/>
  <c r="S104" i="2"/>
  <c r="S101" i="2"/>
  <c r="S100" i="2"/>
  <c r="S97" i="2"/>
  <c r="S94" i="2"/>
  <c r="S93" i="2"/>
  <c r="P90" i="2"/>
  <c r="U90" i="2" s="1"/>
  <c r="P89" i="2"/>
  <c r="BA35" i="2"/>
  <c r="BE35" i="2"/>
  <c r="BJ35" i="2"/>
  <c r="BA36" i="2"/>
  <c r="BE36" i="2"/>
  <c r="BJ36" i="2"/>
  <c r="BA37" i="2"/>
  <c r="BE37" i="2"/>
  <c r="BJ37" i="2"/>
  <c r="BA38" i="2"/>
  <c r="BE38" i="2"/>
  <c r="BJ38" i="2"/>
  <c r="BA39" i="2"/>
  <c r="BE39" i="2"/>
  <c r="BJ39" i="2"/>
  <c r="BA40" i="2"/>
  <c r="BE40" i="2"/>
  <c r="BJ40" i="2"/>
  <c r="BA41" i="2"/>
  <c r="BE41" i="2"/>
  <c r="BJ41" i="2"/>
  <c r="BA42" i="2"/>
  <c r="BE42" i="2"/>
  <c r="BJ42" i="2"/>
  <c r="BA43" i="2"/>
  <c r="BE43" i="2"/>
  <c r="BJ43" i="2"/>
  <c r="BA44" i="2"/>
  <c r="BE44" i="2"/>
  <c r="BJ44" i="2"/>
  <c r="BA45" i="2"/>
  <c r="BE45" i="2"/>
  <c r="BJ45" i="2"/>
  <c r="BA46" i="2"/>
  <c r="BE46" i="2"/>
  <c r="BJ46" i="2"/>
  <c r="BA47" i="2"/>
  <c r="BE47" i="2"/>
  <c r="BJ47" i="2"/>
  <c r="BA48" i="2"/>
  <c r="BE48" i="2"/>
  <c r="BJ48" i="2"/>
  <c r="BA49" i="2"/>
  <c r="BE49" i="2"/>
  <c r="BJ49" i="2"/>
  <c r="BA50" i="2"/>
  <c r="BE50" i="2"/>
  <c r="BJ50" i="2"/>
  <c r="BN50" i="2" s="1"/>
  <c r="BA51" i="2"/>
  <c r="BE51" i="2"/>
  <c r="BJ51" i="2"/>
  <c r="BA52" i="2"/>
  <c r="BE52" i="2"/>
  <c r="I98" i="2"/>
  <c r="Q99" i="2"/>
  <c r="Q103" i="2"/>
  <c r="Q107" i="2"/>
  <c r="P76" i="2"/>
  <c r="P100" i="2"/>
  <c r="U100" i="2" s="1"/>
  <c r="P104" i="2"/>
  <c r="O77" i="2"/>
  <c r="P72" i="2"/>
  <c r="S65" i="2"/>
  <c r="O62" i="2"/>
  <c r="I100" i="2"/>
  <c r="Q100" i="2"/>
  <c r="P101" i="2"/>
  <c r="O102" i="2"/>
  <c r="S102" i="2"/>
  <c r="R103" i="2"/>
  <c r="Q104" i="2"/>
  <c r="P105" i="2"/>
  <c r="O106" i="2"/>
  <c r="S106" i="2"/>
  <c r="R107" i="2"/>
  <c r="Q61" i="2"/>
  <c r="R80" i="2"/>
  <c r="S79" i="2"/>
  <c r="O79" i="2"/>
  <c r="P78" i="2"/>
  <c r="Q77" i="2"/>
  <c r="R76" i="2"/>
  <c r="S75" i="2"/>
  <c r="O75" i="2"/>
  <c r="P74" i="2"/>
  <c r="Q73" i="2"/>
  <c r="R72" i="2"/>
  <c r="S71" i="2"/>
  <c r="O71" i="2"/>
  <c r="P70" i="2"/>
  <c r="Q69" i="2"/>
  <c r="R68" i="2"/>
  <c r="S67" i="2"/>
  <c r="O67" i="2"/>
  <c r="P66" i="2"/>
  <c r="Q65" i="2"/>
  <c r="R64" i="2"/>
  <c r="S63" i="2"/>
  <c r="O63" i="2"/>
  <c r="P62" i="2"/>
  <c r="P102" i="2"/>
  <c r="O103" i="2"/>
  <c r="S103" i="2"/>
  <c r="I104" i="2"/>
  <c r="R104" i="2"/>
  <c r="U104" i="2" s="1"/>
  <c r="Q105" i="2"/>
  <c r="P106" i="2"/>
  <c r="O107" i="2"/>
  <c r="S107" i="2"/>
  <c r="R61" i="2"/>
  <c r="Q80" i="2"/>
  <c r="U80" i="2" s="1"/>
  <c r="R79" i="2"/>
  <c r="S78" i="2"/>
  <c r="O78" i="2"/>
  <c r="P77" i="2"/>
  <c r="Q76" i="2"/>
  <c r="R75" i="2"/>
  <c r="S74" i="2"/>
  <c r="O74" i="2"/>
  <c r="P73" i="2"/>
  <c r="Q72" i="2"/>
  <c r="U72" i="2" s="1"/>
  <c r="R71" i="2"/>
  <c r="S70" i="2"/>
  <c r="O70" i="2"/>
  <c r="P69" i="2"/>
  <c r="Q68" i="2"/>
  <c r="R67" i="2"/>
  <c r="S66" i="2"/>
  <c r="O66" i="2"/>
  <c r="P65" i="2"/>
  <c r="Q64" i="2"/>
  <c r="U64" i="2" s="1"/>
  <c r="R63" i="2"/>
  <c r="S62" i="2"/>
  <c r="U93" i="2"/>
  <c r="U96" i="2"/>
  <c r="BF6" i="2"/>
  <c r="BF38" i="2"/>
  <c r="BF36" i="2"/>
  <c r="I89" i="2"/>
  <c r="U89" i="2"/>
  <c r="U25" i="2"/>
  <c r="I24" i="2"/>
  <c r="BF23" i="2"/>
  <c r="BN22" i="2"/>
  <c r="AZ22" i="2"/>
  <c r="AR21" i="2"/>
  <c r="U21" i="2"/>
  <c r="AJ20" i="2"/>
  <c r="I20" i="2"/>
  <c r="BF19" i="2"/>
  <c r="BN18" i="2"/>
  <c r="AZ18" i="2"/>
  <c r="AB18" i="2"/>
  <c r="AR17" i="2"/>
  <c r="U17" i="2"/>
  <c r="AJ16" i="2"/>
  <c r="I16" i="2"/>
  <c r="BF15" i="2"/>
  <c r="BN14" i="2"/>
  <c r="AZ14" i="2"/>
  <c r="AB14" i="2"/>
  <c r="AR13" i="2"/>
  <c r="U13" i="2"/>
  <c r="AJ12" i="2"/>
  <c r="I12" i="2"/>
  <c r="BF11" i="2"/>
  <c r="BN10" i="2"/>
  <c r="AZ10" i="2"/>
  <c r="AB10" i="2"/>
  <c r="AJ8" i="2"/>
  <c r="I8" i="2"/>
  <c r="BF7" i="2"/>
  <c r="BN45" i="2"/>
  <c r="BN42" i="2"/>
  <c r="BN37" i="2"/>
  <c r="AR25" i="2"/>
  <c r="AJ24" i="2"/>
  <c r="BN25" i="2"/>
  <c r="AZ25" i="2"/>
  <c r="AB25" i="2"/>
  <c r="AR24" i="2"/>
  <c r="U24" i="2"/>
  <c r="AJ23" i="2"/>
  <c r="I23" i="2"/>
  <c r="BF22" i="2"/>
  <c r="BN21" i="2"/>
  <c r="AZ21" i="2"/>
  <c r="AB21" i="2"/>
  <c r="AR20" i="2"/>
  <c r="U20" i="2"/>
  <c r="AJ19" i="2"/>
  <c r="I19" i="2"/>
  <c r="BF18" i="2"/>
  <c r="BN17" i="2"/>
  <c r="AZ17" i="2"/>
  <c r="AB17" i="2"/>
  <c r="AR16" i="2"/>
  <c r="U16" i="2"/>
  <c r="AJ15" i="2"/>
  <c r="I15" i="2"/>
  <c r="BF14" i="2"/>
  <c r="BN13" i="2"/>
  <c r="AZ13" i="2"/>
  <c r="AB13" i="2"/>
  <c r="AR12" i="2"/>
  <c r="U12" i="2"/>
  <c r="AJ11" i="2"/>
  <c r="I11" i="2"/>
  <c r="BF10" i="2"/>
  <c r="AR8" i="2"/>
  <c r="U8" i="2"/>
  <c r="AJ7" i="2"/>
  <c r="I7" i="2"/>
  <c r="BF42" i="2"/>
  <c r="I93" i="2"/>
  <c r="I96" i="2"/>
  <c r="BN6" i="2"/>
  <c r="AB22" i="2"/>
  <c r="BF25" i="2"/>
  <c r="BN24" i="2"/>
  <c r="AZ24" i="2"/>
  <c r="AB24" i="2"/>
  <c r="AR23" i="2"/>
  <c r="U23" i="2"/>
  <c r="AJ22" i="2"/>
  <c r="I22" i="2"/>
  <c r="BF21" i="2"/>
  <c r="BN20" i="2"/>
  <c r="AZ20" i="2"/>
  <c r="AB20" i="2"/>
  <c r="AR19" i="2"/>
  <c r="U19" i="2"/>
  <c r="AJ18" i="2"/>
  <c r="I18" i="2"/>
  <c r="BF17" i="2"/>
  <c r="BN16" i="2"/>
  <c r="AZ16" i="2"/>
  <c r="AB16" i="2"/>
  <c r="AR15" i="2"/>
  <c r="U15" i="2"/>
  <c r="AJ14" i="2"/>
  <c r="I14" i="2"/>
  <c r="BF13" i="2"/>
  <c r="BN12" i="2"/>
  <c r="AZ12" i="2"/>
  <c r="AB12" i="2"/>
  <c r="AR11" i="2"/>
  <c r="U11" i="2"/>
  <c r="AJ10" i="2"/>
  <c r="I10" i="2"/>
  <c r="BN8" i="2"/>
  <c r="AZ8" i="2"/>
  <c r="AB8" i="2"/>
  <c r="AR7" i="2"/>
  <c r="U7" i="2"/>
  <c r="U97" i="2"/>
  <c r="AJ25" i="2"/>
  <c r="I25" i="2"/>
  <c r="BF24" i="2"/>
  <c r="BN23" i="2"/>
  <c r="AZ23" i="2"/>
  <c r="AB23" i="2"/>
  <c r="AR22" i="2"/>
  <c r="U22" i="2"/>
  <c r="AJ21" i="2"/>
  <c r="I21" i="2"/>
  <c r="BF20" i="2"/>
  <c r="BN19" i="2"/>
  <c r="AZ19" i="2"/>
  <c r="AB19" i="2"/>
  <c r="AR18" i="2"/>
  <c r="U18" i="2"/>
  <c r="AJ17" i="2"/>
  <c r="I17" i="2"/>
  <c r="BF16" i="2"/>
  <c r="BN15" i="2"/>
  <c r="AZ15" i="2"/>
  <c r="AB15" i="2"/>
  <c r="AR14" i="2"/>
  <c r="U14" i="2"/>
  <c r="AJ13" i="2"/>
  <c r="I13" i="2"/>
  <c r="BF12" i="2"/>
  <c r="BN11" i="2"/>
  <c r="AZ11" i="2"/>
  <c r="AB11" i="2"/>
  <c r="AR10" i="2"/>
  <c r="U10" i="2"/>
  <c r="BF8" i="2"/>
  <c r="BN7" i="2"/>
  <c r="AZ7" i="2"/>
  <c r="AB7" i="2"/>
  <c r="I94" i="2"/>
  <c r="I97" i="2"/>
  <c r="U91" i="2"/>
  <c r="AZ92" i="2"/>
  <c r="AR93" i="2"/>
  <c r="AB94" i="2"/>
  <c r="BF95" i="2"/>
  <c r="AR96" i="2"/>
  <c r="AB98" i="2"/>
  <c r="AR99" i="2"/>
  <c r="AB100" i="2"/>
  <c r="BN101" i="2"/>
  <c r="BF102" i="2"/>
  <c r="AJ103" i="2"/>
  <c r="AB107" i="2"/>
  <c r="BN107" i="2"/>
  <c r="I91" i="2"/>
  <c r="BF91" i="2"/>
  <c r="AJ92" i="2"/>
  <c r="AR92" i="2"/>
  <c r="AJ93" i="2"/>
  <c r="BN94" i="2"/>
  <c r="AZ95" i="2"/>
  <c r="AJ96" i="2"/>
  <c r="AB97" i="2"/>
  <c r="BN97" i="2"/>
  <c r="AJ99" i="2"/>
  <c r="AB101" i="2"/>
  <c r="BN104" i="2"/>
  <c r="BF105" i="2"/>
  <c r="AJ106" i="2"/>
  <c r="AZ105" i="2"/>
  <c r="AZ106" i="2"/>
  <c r="U94" i="2"/>
  <c r="AR105" i="2"/>
  <c r="U92" i="2"/>
  <c r="AZ94" i="2"/>
  <c r="BN96" i="2"/>
  <c r="BF98" i="2"/>
  <c r="AB99" i="2"/>
  <c r="AZ101" i="2"/>
  <c r="AZ102" i="2"/>
  <c r="AR104" i="2"/>
  <c r="AJ105" i="2"/>
  <c r="I92" i="2"/>
  <c r="BN93" i="2"/>
  <c r="AR94" i="2"/>
  <c r="AB95" i="2"/>
  <c r="BN95" i="2"/>
  <c r="AZ97" i="2"/>
  <c r="AZ98" i="2"/>
  <c r="U99" i="2"/>
  <c r="AZ100" i="2"/>
  <c r="AR101" i="2"/>
  <c r="AB102" i="2"/>
  <c r="BF103" i="2"/>
  <c r="AJ104" i="2"/>
  <c r="AR107" i="2"/>
  <c r="BN91" i="2"/>
  <c r="BF93" i="2"/>
  <c r="AJ94" i="2"/>
  <c r="AR97" i="2"/>
  <c r="AR98" i="2"/>
  <c r="I99" i="2"/>
  <c r="BF99" i="2"/>
  <c r="AR100" i="2"/>
  <c r="AJ101" i="2"/>
  <c r="BN102" i="2"/>
  <c r="AZ103" i="2"/>
  <c r="AB105" i="2"/>
  <c r="BN105" i="2"/>
  <c r="BF106" i="2"/>
  <c r="AJ107" i="2"/>
  <c r="AJ91" i="2"/>
  <c r="AB91" i="2"/>
  <c r="AZ93" i="2"/>
  <c r="I95" i="2"/>
  <c r="U95" i="2"/>
  <c r="AZ96" i="2"/>
  <c r="AJ97" i="2"/>
  <c r="U98" i="2"/>
  <c r="AJ98" i="2"/>
  <c r="BN98" i="2"/>
  <c r="AZ99" i="2"/>
  <c r="AJ100" i="2"/>
  <c r="AR103" i="2"/>
  <c r="AB104" i="2"/>
  <c r="AR80" i="2"/>
  <c r="AZ77" i="2"/>
  <c r="AJ75" i="2"/>
  <c r="BF74" i="2"/>
  <c r="AB73" i="2"/>
  <c r="AR72" i="2"/>
  <c r="AR69" i="2"/>
  <c r="AB67" i="2"/>
  <c r="AR66" i="2"/>
  <c r="AB64" i="2"/>
  <c r="AJ63" i="2"/>
  <c r="BF80" i="2"/>
  <c r="AZ80" i="2"/>
  <c r="AJ78" i="2"/>
  <c r="AB76" i="2"/>
  <c r="BF75" i="2"/>
  <c r="AR75" i="2"/>
  <c r="AZ72" i="2"/>
  <c r="AJ70" i="2"/>
  <c r="AZ69" i="2"/>
  <c r="AZ66" i="2"/>
  <c r="AR63" i="2"/>
  <c r="BN79" i="2"/>
  <c r="AB79" i="2"/>
  <c r="AR78" i="2"/>
  <c r="AZ75" i="2"/>
  <c r="AJ73" i="2"/>
  <c r="BF72" i="2"/>
  <c r="AB71" i="2"/>
  <c r="AR70" i="2"/>
  <c r="AB68" i="2"/>
  <c r="AJ67" i="2"/>
  <c r="BF66" i="2"/>
  <c r="AJ64" i="2"/>
  <c r="AZ63" i="2"/>
  <c r="BF78" i="2"/>
  <c r="AZ78" i="2"/>
  <c r="AJ76" i="2"/>
  <c r="AB74" i="2"/>
  <c r="BF73" i="2"/>
  <c r="AR73" i="2"/>
  <c r="AZ70" i="2"/>
  <c r="AR67" i="2"/>
  <c r="AB65" i="2"/>
  <c r="AR64" i="2"/>
  <c r="AB62" i="2"/>
  <c r="AJ79" i="2"/>
  <c r="AB77" i="2"/>
  <c r="AR76" i="2"/>
  <c r="AZ73" i="2"/>
  <c r="AJ71" i="2"/>
  <c r="BF70" i="2"/>
  <c r="AJ68" i="2"/>
  <c r="AZ67" i="2"/>
  <c r="AZ64" i="2"/>
  <c r="BN80" i="2"/>
  <c r="AB80" i="2"/>
  <c r="AR79" i="2"/>
  <c r="BN76" i="2"/>
  <c r="BF76" i="2"/>
  <c r="AZ76" i="2"/>
  <c r="AJ74" i="2"/>
  <c r="AB72" i="2"/>
  <c r="BF71" i="2"/>
  <c r="AR71" i="2"/>
  <c r="AB69" i="2"/>
  <c r="AR68" i="2"/>
  <c r="AB66" i="2"/>
  <c r="AJ65" i="2"/>
  <c r="BF64" i="2"/>
  <c r="AB63" i="2"/>
  <c r="AJ62" i="2"/>
  <c r="BF79" i="2"/>
  <c r="AZ79" i="2"/>
  <c r="AJ77" i="2"/>
  <c r="BN75" i="2"/>
  <c r="AB75" i="2"/>
  <c r="AR74" i="2"/>
  <c r="AZ71" i="2"/>
  <c r="AZ68" i="2"/>
  <c r="AR65" i="2"/>
  <c r="AR62" i="2"/>
  <c r="BN35" i="2"/>
  <c r="BN49" i="2"/>
  <c r="BF40" i="2"/>
  <c r="BN52" i="2"/>
  <c r="BN38" i="2"/>
  <c r="BN36" i="2"/>
  <c r="BF37" i="2"/>
  <c r="BF35" i="2"/>
  <c r="BN43" i="2"/>
  <c r="BN41" i="2"/>
  <c r="BN88" i="2"/>
  <c r="BF88" i="2"/>
  <c r="AZ88" i="2"/>
  <c r="AR88" i="2"/>
  <c r="AJ88" i="2"/>
  <c r="AB88" i="2"/>
  <c r="U88" i="2"/>
  <c r="BF90" i="2"/>
  <c r="AJ90" i="2"/>
  <c r="BN90" i="2"/>
  <c r="AR90" i="2"/>
  <c r="AB90" i="2"/>
  <c r="AZ90" i="2"/>
  <c r="I88" i="2"/>
  <c r="BN67" i="2"/>
  <c r="BN61" i="2"/>
  <c r="BF61" i="2"/>
  <c r="AZ61" i="2"/>
  <c r="AR61" i="2"/>
  <c r="AJ61" i="2"/>
  <c r="AB61" i="2"/>
  <c r="AZ6" i="2"/>
  <c r="I6" i="2"/>
  <c r="AR6" i="2"/>
  <c r="AB6" i="2"/>
  <c r="U6" i="2"/>
  <c r="AJ6" i="2"/>
  <c r="AS52" i="2"/>
  <c r="V45" i="2"/>
  <c r="AC49" i="2"/>
  <c r="N47" i="2"/>
  <c r="N52" i="2"/>
  <c r="V49" i="2"/>
  <c r="AC42" i="2"/>
  <c r="AK52" i="2"/>
  <c r="AK49" i="2"/>
  <c r="AS46" i="2"/>
  <c r="AS51" i="2"/>
  <c r="AS50" i="2"/>
  <c r="AK53" i="2"/>
  <c r="N53" i="2"/>
  <c r="N50" i="2"/>
  <c r="V43" i="2"/>
  <c r="AK43" i="2"/>
  <c r="AC50" i="2"/>
  <c r="AK44" i="2"/>
  <c r="AS40" i="2"/>
  <c r="V50" i="2"/>
  <c r="AC52" i="2"/>
  <c r="AC44" i="2"/>
  <c r="N48" i="2"/>
  <c r="AK40" i="2"/>
  <c r="AK37" i="2"/>
  <c r="V36" i="2"/>
  <c r="AS34" i="2"/>
  <c r="N41" i="2"/>
  <c r="N44" i="2"/>
  <c r="N36" i="2"/>
  <c r="AS41" i="2"/>
  <c r="AC51" i="2"/>
  <c r="AC53" i="2"/>
  <c r="AC34" i="2"/>
  <c r="AS39" i="2"/>
  <c r="AC40" i="2"/>
  <c r="AC43" i="2"/>
  <c r="AS43" i="2"/>
  <c r="AS38" i="2"/>
  <c r="N43" i="2"/>
  <c r="N39" i="2"/>
  <c r="V37" i="2"/>
  <c r="AC41" i="2"/>
  <c r="AC46" i="2"/>
  <c r="AS48" i="2"/>
  <c r="AS36" i="2"/>
  <c r="AK47" i="2"/>
  <c r="AS49" i="2"/>
  <c r="AS44" i="2"/>
  <c r="N46" i="2"/>
  <c r="V48" i="2"/>
  <c r="AK51" i="2"/>
  <c r="V51" i="2"/>
  <c r="N34" i="2"/>
  <c r="V34" i="2"/>
  <c r="AC37" i="2"/>
  <c r="V46" i="2"/>
  <c r="AC36" i="2"/>
  <c r="AC45" i="2"/>
  <c r="AK35" i="2"/>
  <c r="V39" i="2"/>
  <c r="AC48" i="2"/>
  <c r="AS45" i="2"/>
  <c r="AW35" i="2"/>
  <c r="W35" i="2"/>
  <c r="AA37" i="2"/>
  <c r="AA40" i="2"/>
  <c r="AN42" i="2"/>
  <c r="R41" i="2"/>
  <c r="AH44" i="2"/>
  <c r="AI43" i="2"/>
  <c r="AX44" i="2"/>
  <c r="AV50" i="2"/>
  <c r="W41" i="2"/>
  <c r="AM44" i="2"/>
  <c r="Z38" i="2"/>
  <c r="AT37" i="2"/>
  <c r="AE40" i="2"/>
  <c r="M44" i="2"/>
  <c r="AI42" i="2"/>
  <c r="Q37" i="2"/>
  <c r="AO36" i="2"/>
  <c r="AQ35" i="2"/>
  <c r="AW40" i="2"/>
  <c r="M37" i="2"/>
  <c r="AF36" i="2"/>
  <c r="AN39" i="2"/>
  <c r="AT39" i="2"/>
  <c r="AQ40" i="2"/>
  <c r="AU38" i="2"/>
  <c r="AM41" i="2"/>
  <c r="S46" i="2"/>
  <c r="P41" i="2"/>
  <c r="Z35" i="2"/>
  <c r="M49" i="2"/>
  <c r="AE37" i="2"/>
  <c r="AX36" i="2"/>
  <c r="AI39" i="2"/>
  <c r="AA39" i="2"/>
  <c r="Q42" i="2"/>
  <c r="AO40" i="2"/>
  <c r="AU35" i="2"/>
  <c r="T42" i="2"/>
  <c r="P38" i="2"/>
  <c r="Q43" i="2"/>
  <c r="AF44" i="2"/>
  <c r="AV49" i="2"/>
  <c r="AA41" i="2"/>
  <c r="AQ44" i="2"/>
  <c r="AW43" i="2"/>
  <c r="R45" i="2"/>
  <c r="AQ51" i="2"/>
  <c r="AH42" i="2"/>
  <c r="AL40" i="2"/>
  <c r="AQ42" i="2"/>
  <c r="AH47" i="2"/>
  <c r="AF34" i="2"/>
  <c r="AY42" i="2"/>
  <c r="AY37" i="2"/>
  <c r="W52" i="2"/>
  <c r="AQ39" i="2"/>
  <c r="AV40" i="2"/>
  <c r="R51" i="2"/>
  <c r="AN50" i="2"/>
  <c r="AW37" i="2"/>
  <c r="W37" i="2"/>
  <c r="W40" i="2"/>
  <c r="AN36" i="2"/>
  <c r="R36" i="2"/>
  <c r="X35" i="2"/>
  <c r="Y46" i="2"/>
  <c r="AV36" i="2"/>
  <c r="AX46" i="2"/>
  <c r="Q50" i="2"/>
  <c r="M39" i="2"/>
  <c r="AD46" i="2"/>
  <c r="Z40" i="2"/>
  <c r="M40" i="2"/>
  <c r="AE42" i="2"/>
  <c r="AI36" i="2"/>
  <c r="Q39" i="2"/>
  <c r="AT38" i="2"/>
  <c r="M52" i="2"/>
  <c r="AW42" i="2"/>
  <c r="AA36" i="2"/>
  <c r="AO38" i="2"/>
  <c r="AN41" i="2"/>
  <c r="R40" i="2"/>
  <c r="AM43" i="2"/>
  <c r="AD42" i="2"/>
  <c r="AX43" i="2"/>
  <c r="AM48" i="2"/>
  <c r="AQ43" i="2"/>
  <c r="Z37" i="2"/>
  <c r="AT36" i="2"/>
  <c r="AE39" i="2"/>
  <c r="W39" i="2"/>
  <c r="AI41" i="2"/>
  <c r="Q36" i="2"/>
  <c r="AO35" i="2"/>
  <c r="M34" i="2"/>
  <c r="AH49" i="2"/>
  <c r="T44" i="2"/>
  <c r="T36" i="2"/>
  <c r="AF46" i="2"/>
  <c r="AN48" i="2"/>
  <c r="Y35" i="2"/>
  <c r="AH46" i="2"/>
  <c r="T37" i="2"/>
  <c r="R47" i="2"/>
  <c r="Q51" i="2"/>
  <c r="AD44" i="2"/>
  <c r="AE43" i="2"/>
  <c r="AT44" i="2"/>
  <c r="AD50" i="2"/>
  <c r="Y48" i="2"/>
  <c r="Z47" i="2"/>
  <c r="AP45" i="2"/>
  <c r="O50" i="2"/>
  <c r="AA45" i="2"/>
  <c r="AT41" i="2"/>
  <c r="AN43" i="2"/>
  <c r="AO49" i="2"/>
  <c r="AW39" i="2"/>
  <c r="AX39" i="2"/>
  <c r="AF35" i="2"/>
  <c r="AN38" i="2"/>
  <c r="R38" i="2"/>
  <c r="AQ38" i="2"/>
  <c r="AU36" i="2"/>
  <c r="R49" i="2"/>
  <c r="P39" i="2"/>
  <c r="AN35" i="2"/>
  <c r="Z42" i="2"/>
  <c r="AE36" i="2"/>
  <c r="AX35" i="2"/>
  <c r="AI38" i="2"/>
  <c r="Q41" i="2"/>
  <c r="AO39" i="2"/>
  <c r="AW36" i="2"/>
  <c r="W36" i="2"/>
  <c r="AA38" i="2"/>
  <c r="Q35" i="2"/>
  <c r="R35" i="2"/>
  <c r="M38" i="2"/>
  <c r="AD45" i="2"/>
  <c r="P35" i="2"/>
  <c r="AX45" i="2"/>
  <c r="M42" i="2"/>
  <c r="AH45" i="2"/>
  <c r="Z39" i="2"/>
  <c r="AX38" i="2"/>
  <c r="AE41" i="2"/>
  <c r="AI35" i="2"/>
  <c r="Q38" i="2"/>
  <c r="AO37" i="2"/>
  <c r="AQ37" i="2"/>
  <c r="T39" i="2"/>
  <c r="O47" i="2"/>
  <c r="AD39" i="2"/>
  <c r="AT42" i="2"/>
  <c r="AO47" i="2"/>
  <c r="Y39" i="2"/>
  <c r="S37" i="2"/>
  <c r="AD40" i="2"/>
  <c r="AU44" i="2"/>
  <c r="R50" i="2"/>
  <c r="S35" i="2"/>
  <c r="T46" i="2"/>
  <c r="AM36" i="2"/>
  <c r="AT46" i="2"/>
  <c r="AN49" i="2"/>
  <c r="P50" i="2"/>
  <c r="Z49" i="2"/>
  <c r="W48" i="2"/>
  <c r="AP53" i="2"/>
  <c r="AU37" i="2"/>
  <c r="S45" i="2"/>
  <c r="P40" i="2"/>
  <c r="AL44" i="2"/>
  <c r="AX41" i="2"/>
  <c r="M48" i="2"/>
  <c r="AW41" i="2"/>
  <c r="AA35" i="2"/>
  <c r="AF37" i="2"/>
  <c r="AN40" i="2"/>
  <c r="R39" i="2"/>
  <c r="AO42" i="2"/>
  <c r="AU40" i="2"/>
  <c r="AX42" i="2"/>
  <c r="AM47" i="2"/>
  <c r="AX34" i="2"/>
  <c r="AU42" i="2"/>
  <c r="Z36" i="2"/>
  <c r="AT35" i="2"/>
  <c r="AE38" i="2"/>
  <c r="AX37" i="2"/>
  <c r="AI40" i="2"/>
  <c r="M36" i="2"/>
  <c r="M45" i="2"/>
  <c r="AO41" i="2"/>
  <c r="AW38" i="2"/>
  <c r="W38" i="2"/>
  <c r="M41" i="2"/>
  <c r="AN37" i="2"/>
  <c r="R37" i="2"/>
  <c r="AQ36" i="2"/>
  <c r="T47" i="2"/>
  <c r="AD38" i="2"/>
  <c r="O39" i="2"/>
  <c r="P37" i="2"/>
  <c r="M43" i="2"/>
  <c r="Z41" i="2"/>
  <c r="AE35" i="2"/>
  <c r="M53" i="2"/>
  <c r="AI37" i="2"/>
  <c r="Q40" i="2"/>
  <c r="AX40" i="2"/>
  <c r="P44" i="2"/>
  <c r="AA44" i="2"/>
  <c r="AT40" i="2"/>
  <c r="AF42" i="2"/>
  <c r="Y47" i="2"/>
  <c r="O53" i="2"/>
  <c r="S41" i="2"/>
  <c r="R43" i="2"/>
  <c r="AV47" i="2"/>
  <c r="AL52" i="2"/>
  <c r="AH38" i="2"/>
  <c r="AL36" i="2"/>
  <c r="AV39" i="2"/>
  <c r="AL43" i="2"/>
  <c r="AO48" i="2"/>
  <c r="AV51" i="2"/>
  <c r="Z51" i="2"/>
  <c r="W50" i="2"/>
  <c r="AF53" i="2"/>
  <c r="O36" i="2"/>
  <c r="P45" i="2"/>
  <c r="T40" i="2"/>
  <c r="Y51" i="2"/>
  <c r="Y36" i="2"/>
  <c r="Y40" i="2"/>
  <c r="S38" i="2"/>
  <c r="T41" i="2"/>
  <c r="AU45" i="2"/>
  <c r="R52" i="2"/>
  <c r="AH35" i="2"/>
  <c r="AM46" i="2"/>
  <c r="AD37" i="2"/>
  <c r="M51" i="2"/>
  <c r="AN51" i="2"/>
  <c r="AH50" i="2"/>
  <c r="AW49" i="2"/>
  <c r="AT48" i="2"/>
  <c r="Z34" i="2"/>
  <c r="AU48" i="2"/>
  <c r="Q48" i="2"/>
  <c r="AV37" i="2"/>
  <c r="AP36" i="2"/>
  <c r="AN52" i="2"/>
  <c r="Y37" i="2"/>
  <c r="AV38" i="2"/>
  <c r="AP40" i="2"/>
  <c r="AG45" i="2"/>
  <c r="Y45" i="2"/>
  <c r="M47" i="2"/>
  <c r="AT45" i="2"/>
  <c r="O44" i="2"/>
  <c r="T49" i="2"/>
  <c r="Z48" i="2"/>
  <c r="W47" i="2"/>
  <c r="AT52" i="2"/>
  <c r="AQ46" i="2"/>
  <c r="AY35" i="2"/>
  <c r="P36" i="2"/>
  <c r="AP42" i="2"/>
  <c r="AQ52" i="2"/>
  <c r="Y44" i="2"/>
  <c r="Z43" i="2"/>
  <c r="AO44" i="2"/>
  <c r="AF38" i="2"/>
  <c r="AH41" i="2"/>
  <c r="AL39" i="2"/>
  <c r="S42" i="2"/>
  <c r="X51" i="2"/>
  <c r="O40" i="2"/>
  <c r="AW52" i="2"/>
  <c r="AT51" i="2"/>
  <c r="AL50" i="2"/>
  <c r="P53" i="2"/>
  <c r="X43" i="2"/>
  <c r="AP38" i="2"/>
  <c r="AA52" i="2"/>
  <c r="Y53" i="2"/>
  <c r="AG38" i="2"/>
  <c r="AI52" i="2"/>
  <c r="AF51" i="2"/>
  <c r="AL48" i="2"/>
  <c r="S52" i="2"/>
  <c r="AT53" i="2"/>
  <c r="AN44" i="2"/>
  <c r="O42" i="2"/>
  <c r="AP41" i="2"/>
  <c r="X44" i="2"/>
  <c r="AN34" i="2"/>
  <c r="AP37" i="2"/>
  <c r="AA51" i="2"/>
  <c r="P52" i="2"/>
  <c r="AF50" i="2"/>
  <c r="X34" i="2"/>
  <c r="T53" i="2"/>
  <c r="AH51" i="2"/>
  <c r="AX49" i="2"/>
  <c r="AQ50" i="2"/>
  <c r="AQ47" i="2"/>
  <c r="AG43" i="2"/>
  <c r="AD43" i="2"/>
  <c r="R42" i="2"/>
  <c r="AO43" i="2"/>
  <c r="AD48" i="2"/>
  <c r="AU52" i="2"/>
  <c r="AH39" i="2"/>
  <c r="AL37" i="2"/>
  <c r="AM40" i="2"/>
  <c r="AO50" i="2"/>
  <c r="Y52" i="2"/>
  <c r="AW51" i="2"/>
  <c r="AT50" i="2"/>
  <c r="AQ41" i="2"/>
  <c r="Y42" i="2"/>
  <c r="AM52" i="2"/>
  <c r="AL45" i="2"/>
  <c r="AO51" i="2"/>
  <c r="Y41" i="2"/>
  <c r="S39" i="2"/>
  <c r="AU46" i="2"/>
  <c r="AP49" i="2"/>
  <c r="AH36" i="2"/>
  <c r="P47" i="2"/>
  <c r="T38" i="2"/>
  <c r="X38" i="2"/>
  <c r="X40" i="2"/>
  <c r="Z50" i="2"/>
  <c r="W49" i="2"/>
  <c r="AT34" i="2"/>
  <c r="AU41" i="2"/>
  <c r="P48" i="2"/>
  <c r="Y43" i="2"/>
  <c r="AD35" i="2"/>
  <c r="O35" i="2"/>
  <c r="P46" i="2"/>
  <c r="AD36" i="2"/>
  <c r="AO46" i="2"/>
  <c r="Q49" i="2"/>
  <c r="AF40" i="2"/>
  <c r="W44" i="2"/>
  <c r="AD49" i="2"/>
  <c r="AY47" i="2"/>
  <c r="AE46" i="2"/>
  <c r="AY44" i="2"/>
  <c r="AG48" i="2"/>
  <c r="AA53" i="2"/>
  <c r="T34" i="2"/>
  <c r="AE47" i="2"/>
  <c r="AY45" i="2"/>
  <c r="AG50" i="2"/>
  <c r="Z45" i="2"/>
  <c r="AW45" i="2"/>
  <c r="AG44" i="2"/>
  <c r="AP47" i="2"/>
  <c r="AU50" i="2"/>
  <c r="W34" i="2"/>
  <c r="AI53" i="2"/>
  <c r="S34" i="2"/>
  <c r="AG53" i="2"/>
  <c r="M35" i="2"/>
  <c r="AP50" i="2"/>
  <c r="AE48" i="2"/>
  <c r="AY52" i="2"/>
  <c r="AI47" i="2"/>
  <c r="AY50" i="2"/>
  <c r="AD53" i="2"/>
  <c r="AI44" i="2"/>
  <c r="AN46" i="2"/>
  <c r="AY48" i="2"/>
  <c r="AW44" i="2"/>
  <c r="AY43" i="2"/>
  <c r="S50" i="2"/>
  <c r="T45" i="2"/>
  <c r="Z44" i="2"/>
  <c r="AO45" i="2"/>
  <c r="AA42" i="2"/>
  <c r="AF39" i="2"/>
  <c r="P43" i="2"/>
  <c r="AL41" i="2"/>
  <c r="W43" i="2"/>
  <c r="AP34" i="2"/>
  <c r="AE44" i="2"/>
  <c r="O41" i="2"/>
  <c r="AY38" i="2"/>
  <c r="AI34" i="2"/>
  <c r="AV45" i="2"/>
  <c r="AA46" i="2"/>
  <c r="AF43" i="2"/>
  <c r="T48" i="2"/>
  <c r="AU49" i="2"/>
  <c r="AV43" i="2"/>
  <c r="AV42" i="2"/>
  <c r="R44" i="2"/>
  <c r="P49" i="2"/>
  <c r="X37" i="2"/>
  <c r="AH40" i="2"/>
  <c r="AL38" i="2"/>
  <c r="AD41" i="2"/>
  <c r="AP35" i="2"/>
  <c r="AY36" i="2"/>
  <c r="Z52" i="2"/>
  <c r="W51" i="2"/>
  <c r="Q45" i="2"/>
  <c r="AM37" i="2"/>
  <c r="Q52" i="2"/>
  <c r="AV46" i="2"/>
  <c r="AM38" i="2"/>
  <c r="AY39" i="2"/>
  <c r="AP44" i="2"/>
  <c r="Y38" i="2"/>
  <c r="S36" i="2"/>
  <c r="AM39" i="2"/>
  <c r="S43" i="2"/>
  <c r="R48" i="2"/>
  <c r="M50" i="2"/>
  <c r="AQ45" i="2"/>
  <c r="AV35" i="2"/>
  <c r="W46" i="2"/>
  <c r="AN47" i="2"/>
  <c r="AM49" i="2"/>
  <c r="AW48" i="2"/>
  <c r="AT47" i="2"/>
  <c r="S53" i="2"/>
  <c r="AE53" i="2"/>
  <c r="T50" i="2"/>
  <c r="AE49" i="2"/>
  <c r="AA48" i="2"/>
  <c r="AU53" i="2"/>
  <c r="AQ34" i="2"/>
  <c r="AI48" i="2"/>
  <c r="AF47" i="2"/>
  <c r="AW53" i="2"/>
  <c r="X41" i="2"/>
  <c r="AY41" i="2"/>
  <c r="Y34" i="2"/>
  <c r="X36" i="2"/>
  <c r="AH52" i="2"/>
  <c r="AG51" i="2"/>
  <c r="W53" i="2"/>
  <c r="AE52" i="2"/>
  <c r="AU47" i="2"/>
  <c r="AI51" i="2"/>
  <c r="P34" i="2"/>
  <c r="Q46" i="2"/>
  <c r="AV34" i="2"/>
  <c r="S49" i="2"/>
  <c r="O34" i="2"/>
  <c r="R53" i="2"/>
  <c r="AG37" i="2"/>
  <c r="O37" i="2"/>
  <c r="AF41" i="2"/>
  <c r="AV44" i="2"/>
  <c r="W45" i="2"/>
  <c r="T52" i="2"/>
  <c r="AQ48" i="2"/>
  <c r="AW47" i="2"/>
  <c r="AG46" i="2"/>
  <c r="AP51" i="2"/>
  <c r="AP48" i="2"/>
  <c r="AU39" i="2"/>
  <c r="S47" i="2"/>
  <c r="P42" i="2"/>
  <c r="Q44" i="2"/>
  <c r="AF45" i="2"/>
  <c r="X39" i="2"/>
  <c r="M46" i="2"/>
  <c r="AM45" i="2"/>
  <c r="AM35" i="2"/>
  <c r="R46" i="2"/>
  <c r="AH43" i="2"/>
  <c r="X42" i="2"/>
  <c r="AT43" i="2"/>
  <c r="AH48" i="2"/>
  <c r="AQ53" i="2"/>
  <c r="AE45" i="2"/>
  <c r="AU43" i="2"/>
  <c r="AI46" i="2"/>
  <c r="T43" i="2"/>
  <c r="AA43" i="2"/>
  <c r="AM42" i="2"/>
  <c r="AV41" i="2"/>
  <c r="AL46" i="2"/>
  <c r="O48" i="2"/>
  <c r="W42" i="2"/>
  <c r="S40" i="2"/>
  <c r="AL42" i="2"/>
  <c r="AD47" i="2"/>
  <c r="AL53" i="2"/>
  <c r="AH37" i="2"/>
  <c r="AL35" i="2"/>
  <c r="AG41" i="2"/>
  <c r="X46" i="2"/>
  <c r="AD51" i="2"/>
  <c r="AW50" i="2"/>
  <c r="AT49" i="2"/>
  <c r="Q47" i="2"/>
  <c r="AV48" i="2"/>
  <c r="AE51" i="2"/>
  <c r="AA50" i="2"/>
  <c r="AG34" i="2"/>
  <c r="T51" i="2"/>
  <c r="AI50" i="2"/>
  <c r="AF49" i="2"/>
  <c r="O51" i="2"/>
  <c r="AM50" i="2"/>
  <c r="AX48" i="2"/>
  <c r="S51" i="2"/>
  <c r="AH34" i="2"/>
  <c r="AA34" i="2"/>
  <c r="Y49" i="2"/>
  <c r="AA47" i="2"/>
  <c r="AP52" i="2"/>
  <c r="O46" i="2"/>
  <c r="AM34" i="2"/>
  <c r="AY51" i="2"/>
  <c r="O45" i="2"/>
  <c r="AX53" i="2"/>
  <c r="AG42" i="2"/>
  <c r="AW34" i="2"/>
  <c r="Z53" i="2"/>
  <c r="AO53" i="2"/>
  <c r="AY49" i="2"/>
  <c r="AE34" i="2"/>
  <c r="AD52" i="2"/>
  <c r="AX50" i="2"/>
  <c r="AG36" i="2"/>
  <c r="AM51" i="2"/>
  <c r="AL51" i="2"/>
  <c r="Q53" i="2"/>
  <c r="AG40" i="2"/>
  <c r="AO52" i="2"/>
  <c r="AD34" i="2"/>
  <c r="P51" i="2"/>
  <c r="AE50" i="2"/>
  <c r="AA49" i="2"/>
  <c r="AO34" i="2"/>
  <c r="Y50" i="2"/>
  <c r="AI49" i="2"/>
  <c r="AF48" i="2"/>
  <c r="AY53" i="2"/>
  <c r="AL49" i="2"/>
  <c r="X52" i="2"/>
  <c r="AQ49" i="2"/>
  <c r="AX47" i="2"/>
  <c r="X53" i="2"/>
  <c r="AN53" i="2"/>
  <c r="AY46" i="2"/>
  <c r="AG52" i="2"/>
  <c r="X50" i="2"/>
  <c r="AV53" i="2"/>
  <c r="AL47" i="2"/>
  <c r="AG47" i="2"/>
  <c r="R34" i="2"/>
  <c r="AX52" i="2"/>
  <c r="O49" i="2"/>
  <c r="AY34" i="2"/>
  <c r="AP46" i="2"/>
  <c r="O52" i="2"/>
  <c r="AG49" i="2"/>
  <c r="AW46" i="2"/>
  <c r="X45" i="2"/>
  <c r="X49" i="2"/>
  <c r="AU34" i="2"/>
  <c r="Q34" i="2"/>
  <c r="O43" i="2"/>
  <c r="AN45" i="2"/>
  <c r="S44" i="2"/>
  <c r="X47" i="2"/>
  <c r="AP43" i="2"/>
  <c r="AG39" i="2"/>
  <c r="AF52" i="2"/>
  <c r="AH53" i="2"/>
  <c r="S48" i="2"/>
  <c r="AV52" i="2"/>
  <c r="Z46" i="2"/>
  <c r="AL34" i="2"/>
  <c r="AY40" i="2"/>
  <c r="AG35" i="2"/>
  <c r="AX51" i="2"/>
  <c r="AU51" i="2"/>
  <c r="T35" i="2"/>
  <c r="AP39" i="2"/>
  <c r="AI45" i="2"/>
  <c r="X48" i="2"/>
  <c r="AM53" i="2"/>
  <c r="O38" i="2"/>
  <c r="AC47" i="2"/>
  <c r="N42" i="2"/>
  <c r="AK46" i="2"/>
  <c r="V44" i="2"/>
  <c r="AB44" i="2" s="1"/>
  <c r="AS47" i="2"/>
  <c r="N35" i="2"/>
  <c r="AS35" i="2"/>
  <c r="AZ35" i="2" s="1"/>
  <c r="V53" i="2"/>
  <c r="N40" i="2"/>
  <c r="AS37" i="2"/>
  <c r="AZ37" i="2" s="1"/>
  <c r="AK39" i="2"/>
  <c r="V35" i="2"/>
  <c r="AB35" i="2" s="1"/>
  <c r="AS42" i="2"/>
  <c r="AK45" i="2"/>
  <c r="AK42" i="2"/>
  <c r="N37" i="2"/>
  <c r="U37" i="2" s="1"/>
  <c r="V42" i="2"/>
  <c r="N51" i="2"/>
  <c r="V41" i="2"/>
  <c r="AB41" i="2" s="1"/>
  <c r="V38" i="2"/>
  <c r="AB38" i="2" s="1"/>
  <c r="AK38" i="2"/>
  <c r="AK48" i="2"/>
  <c r="AR48" i="2" s="1"/>
  <c r="N49" i="2"/>
  <c r="AK41" i="2"/>
  <c r="AR41" i="2" s="1"/>
  <c r="N45" i="2"/>
  <c r="V40" i="2"/>
  <c r="AB40" i="2" s="1"/>
  <c r="AS53" i="2"/>
  <c r="N38" i="2"/>
  <c r="AC39" i="2"/>
  <c r="AK34" i="2"/>
  <c r="AC38" i="2"/>
  <c r="AJ38" i="2" s="1"/>
  <c r="V47" i="2"/>
  <c r="AC35" i="2"/>
  <c r="V52" i="2"/>
  <c r="AK36" i="2"/>
  <c r="AR36" i="2" s="1"/>
  <c r="AK50" i="2"/>
  <c r="I45" i="2" l="1"/>
  <c r="I46" i="2"/>
  <c r="I37" i="2"/>
  <c r="I39" i="2"/>
  <c r="I44" i="2"/>
  <c r="I50" i="2"/>
  <c r="I43" i="2"/>
  <c r="I34" i="2"/>
  <c r="I48" i="2"/>
  <c r="U68" i="2"/>
  <c r="I38" i="2"/>
  <c r="I47" i="2"/>
  <c r="I49" i="2"/>
  <c r="I52" i="2"/>
  <c r="I36" i="2"/>
  <c r="I42" i="2"/>
  <c r="I51" i="2"/>
  <c r="I35" i="2"/>
  <c r="I40" i="2"/>
  <c r="U77" i="2"/>
  <c r="BN48" i="2"/>
  <c r="BN44" i="2"/>
  <c r="BF43" i="2"/>
  <c r="BN40" i="2"/>
  <c r="U106" i="2"/>
  <c r="AB42" i="2"/>
  <c r="BN53" i="2"/>
  <c r="U9" i="2"/>
  <c r="BF9" i="2"/>
  <c r="AJ9" i="2"/>
  <c r="BF47" i="2"/>
  <c r="BF39" i="2"/>
  <c r="U74" i="2"/>
  <c r="U78" i="2"/>
  <c r="I107" i="2"/>
  <c r="U105" i="2"/>
  <c r="AR45" i="2"/>
  <c r="U45" i="2"/>
  <c r="AR38" i="2"/>
  <c r="AZ42" i="2"/>
  <c r="AR50" i="2"/>
  <c r="U101" i="2"/>
  <c r="AZ9" i="2"/>
  <c r="U40" i="2"/>
  <c r="I101" i="2"/>
  <c r="BN51" i="2"/>
  <c r="BF50" i="2"/>
  <c r="BN47" i="2"/>
  <c r="BF46" i="2"/>
  <c r="BF41" i="2"/>
  <c r="BN39" i="2"/>
  <c r="BN46" i="2"/>
  <c r="U102" i="2"/>
  <c r="BF51" i="2"/>
  <c r="AB52" i="2"/>
  <c r="AZ53" i="2"/>
  <c r="U42" i="2"/>
  <c r="I9" i="2"/>
  <c r="AR9" i="2"/>
  <c r="AB9" i="2"/>
  <c r="BN9" i="2"/>
  <c r="U103" i="2"/>
  <c r="I102" i="2"/>
  <c r="U73" i="2"/>
  <c r="U75" i="2"/>
  <c r="U79" i="2"/>
  <c r="I105" i="2"/>
  <c r="I103" i="2"/>
  <c r="BF52" i="2"/>
  <c r="U63" i="2"/>
  <c r="U65" i="2"/>
  <c r="U67" i="2"/>
  <c r="U69" i="2"/>
  <c r="U71" i="2"/>
  <c r="U76" i="2"/>
  <c r="U62" i="2"/>
  <c r="U49" i="2"/>
  <c r="AR42" i="2"/>
  <c r="AB53" i="2"/>
  <c r="AZ47" i="2"/>
  <c r="BF48" i="2"/>
  <c r="BF44" i="2"/>
  <c r="U70" i="2"/>
  <c r="I90" i="2"/>
  <c r="BF34" i="2"/>
  <c r="U61" i="2"/>
  <c r="BF49" i="2"/>
  <c r="BF45" i="2"/>
  <c r="U107" i="2"/>
  <c r="I106" i="2"/>
  <c r="AB47" i="2"/>
  <c r="U66" i="2"/>
  <c r="AJ35" i="2"/>
  <c r="AJ39" i="2"/>
  <c r="AJ47" i="2"/>
  <c r="U51" i="2"/>
  <c r="AR46" i="2"/>
  <c r="U35" i="2"/>
  <c r="U38" i="2"/>
  <c r="AR34" i="2"/>
  <c r="AR35" i="2"/>
  <c r="AB46" i="2"/>
  <c r="U34" i="2"/>
  <c r="U46" i="2"/>
  <c r="AZ36" i="2"/>
  <c r="AB37" i="2"/>
  <c r="AZ43" i="2"/>
  <c r="AJ34" i="2"/>
  <c r="AJ51" i="2"/>
  <c r="U44" i="2"/>
  <c r="AR37" i="2"/>
  <c r="AJ52" i="2"/>
  <c r="AJ50" i="2"/>
  <c r="AZ51" i="2"/>
  <c r="AB49" i="2"/>
  <c r="AZ45" i="2"/>
  <c r="AJ45" i="2"/>
  <c r="AJ37" i="2"/>
  <c r="AB51" i="2"/>
  <c r="AZ44" i="2"/>
  <c r="AZ48" i="2"/>
  <c r="U39" i="2"/>
  <c r="AJ43" i="2"/>
  <c r="AZ41" i="2"/>
  <c r="U41" i="2"/>
  <c r="AR40" i="2"/>
  <c r="AB50" i="2"/>
  <c r="AR43" i="2"/>
  <c r="U53" i="2"/>
  <c r="AZ46" i="2"/>
  <c r="AJ49" i="2"/>
  <c r="AJ48" i="2"/>
  <c r="AB34" i="2"/>
  <c r="AR51" i="2"/>
  <c r="AZ49" i="2"/>
  <c r="AJ46" i="2"/>
  <c r="U43" i="2"/>
  <c r="AJ40" i="2"/>
  <c r="U36" i="2"/>
  <c r="AZ34" i="2"/>
  <c r="U48" i="2"/>
  <c r="AZ40" i="2"/>
  <c r="AB43" i="2"/>
  <c r="AR53" i="2"/>
  <c r="AR52" i="2"/>
  <c r="U52" i="2"/>
  <c r="AB45" i="2"/>
  <c r="AR39" i="2"/>
  <c r="AB39" i="2"/>
  <c r="AJ36" i="2"/>
  <c r="AB48" i="2"/>
  <c r="AR47" i="2"/>
  <c r="AJ41" i="2"/>
  <c r="AZ38" i="2"/>
  <c r="AZ39" i="2"/>
  <c r="AJ53" i="2"/>
  <c r="AB36" i="2"/>
  <c r="AJ44" i="2"/>
  <c r="AR44" i="2"/>
  <c r="U50" i="2"/>
  <c r="AZ50" i="2"/>
  <c r="AR49" i="2"/>
  <c r="AJ42" i="2"/>
  <c r="U47" i="2"/>
  <c r="AZ52" i="2"/>
  <c r="I61" i="2"/>
</calcChain>
</file>

<file path=xl/sharedStrings.xml><?xml version="1.0" encoding="utf-8"?>
<sst xmlns="http://schemas.openxmlformats.org/spreadsheetml/2006/main" count="545" uniqueCount="50">
  <si>
    <t>B1</t>
  </si>
  <si>
    <t>AB1</t>
  </si>
  <si>
    <t>ARH</t>
  </si>
  <si>
    <t>CA</t>
  </si>
  <si>
    <t>AJF</t>
  </si>
  <si>
    <t>B2</t>
  </si>
  <si>
    <t>RTT</t>
  </si>
  <si>
    <t>TOTAL ETP</t>
  </si>
  <si>
    <t>Jeudi</t>
  </si>
  <si>
    <t>Vendredi</t>
  </si>
  <si>
    <t>Samedi</t>
  </si>
  <si>
    <t>Dimanche</t>
  </si>
  <si>
    <t>Lundi</t>
  </si>
  <si>
    <t>Mardi</t>
  </si>
  <si>
    <t>Mercredi</t>
  </si>
  <si>
    <t>AB3</t>
  </si>
  <si>
    <t>B3</t>
  </si>
  <si>
    <t>FC</t>
  </si>
  <si>
    <t>TOTAL AB1</t>
  </si>
  <si>
    <t>TOTAL AB3</t>
  </si>
  <si>
    <t>TOTAL AJF</t>
  </si>
  <si>
    <t>TOTAL B2</t>
  </si>
  <si>
    <t>TOTAL RTT</t>
  </si>
  <si>
    <t>TOTAL CA</t>
  </si>
  <si>
    <t>TOTAL FC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</si>
  <si>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</si>
  <si>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</si>
  <si>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</si>
  <si>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</si>
  <si>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</si>
  <si>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</si>
  <si>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</si>
  <si>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</si>
  <si>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</si>
  <si>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</si>
  <si>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</si>
  <si>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</si>
  <si>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</si>
  <si>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</si>
  <si>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</si>
  <si>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</si>
  <si>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</si>
  <si>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</si>
  <si>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</si>
  <si>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</si>
  <si>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JF</t>
  </si>
  <si>
    <t>Codes</t>
  </si>
  <si>
    <t>AB2</t>
  </si>
  <si>
    <t>Agents</t>
  </si>
  <si>
    <t>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</si>
</sst>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;@"/>
    <numFmt numFmtId="165" formatCode="mmmm/yyyy"/>
    <numFmt numFmtId="166" formatCode="dddd"/>
  </numFmts>
  <fonts count="11" x14ac:knownFonts="1"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color theme="1"/>
      <name val="Calibri"/>
      <family val="2"/>
    </font>
    <font>
      <b/>
      <sz val="14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/>
    <xf numFmtId="0" fontId="4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6" fillId="0" borderId="1" xfId="0" applyFont="1" applyBorder="1"/>
    <xf numFmtId="0" fontId="2" fillId="0" borderId="0" xfId="0" applyFont="1" applyAlignment="1">
      <alignment horizontal="center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10" fillId="3" borderId="0" xfId="0" applyFont="1" applyFill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0" fontId="0" fillId="0" borderId="4" xfId="0" applyBorder="1"/>
    <xf numFmtId="0" fontId="0" fillId="0" borderId="12" xfId="0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7" fontId="0" fillId="0" borderId="5" xfId="0" applyNumberFormat="1" applyBorder="1"/>
    <xf numFmtId="0" fontId="7" fillId="0" borderId="0" xfId="0" applyFont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" fontId="7" fillId="0" borderId="5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1" fillId="0" borderId="2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39"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51F7D0-1587-48A1-B445-C45DFE321BC4}" name="T_Codes" displayName="T_Codes" ref="A1:A12" totalsRowShown="0" headerRowDxfId="38" dataDxfId="37">
  <autoFilter ref="A1:A12" xr:uid="{9E51F7D0-1587-48A1-B445-C45DFE321BC4}"/>
  <sortState xmlns:xlrd2="http://schemas.microsoft.com/office/spreadsheetml/2017/richdata2" ref="A2:A12">
    <sortCondition ref="A12"/>
  </sortState>
  <tableColumns count="1">
    <tableColumn id="1" xr3:uid="{7F2FBFE1-EA6F-4792-BEFA-8F20E502AB8F}" name="Codes" dataDxfId="36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4056AB-884A-488C-8E6B-C2C73C361D97}" name="T_Agents" displayName="T_Agents" ref="C1:C21" totalsRowShown="0" headerRowDxfId="35" dataDxfId="34" tableBorderDxfId="33">
  <autoFilter ref="C1:C21" xr:uid="{114056AB-884A-488C-8E6B-C2C73C361D97}"/>
  <tableColumns count="1">
    <tableColumn id="1" xr3:uid="{D266DF8C-2A25-4901-A876-DBE2660EB44E}" name="Agents" dataDxfId="3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EE04A-A797-3C43-92D8-706F1C2709BA}">
  <sheetPr codeName="Feuil1"/>
  <dimension ref="A1:AF104"/>
  <sheetViews>
    <sheetView tabSelected="1" topLeftCell="A88" workbookViewId="0">
      <selection activeCell="A89" sqref="A89"/>
    </sheetView>
  </sheetViews>
  <sheetFormatPr baseColWidth="10" defaultRowHeight="15.75" x14ac:dyDescent="0.25"/>
  <cols>
    <col min="1" max="1" width="22.875" customWidth="1"/>
    <col min="2" max="2" width="7.875" customWidth="1"/>
    <col min="3" max="3" width="7.125" customWidth="1"/>
    <col min="4" max="4" width="6.875" customWidth="1"/>
    <col min="5" max="5" width="8.375" customWidth="1"/>
    <col min="6" max="6" width="7.375" customWidth="1"/>
    <col min="7" max="7" width="7.625" customWidth="1"/>
    <col min="8" max="8" width="8.875" customWidth="1"/>
    <col min="9" max="9" width="8.375" customWidth="1"/>
    <col min="10" max="10" width="8" customWidth="1"/>
    <col min="11" max="11" width="7.875" customWidth="1"/>
    <col min="12" max="12" width="8.375" customWidth="1"/>
    <col min="13" max="13" width="8.5" customWidth="1"/>
    <col min="14" max="14" width="8.125" customWidth="1"/>
    <col min="15" max="15" width="6.875" customWidth="1"/>
    <col min="16" max="16" width="7.625" customWidth="1"/>
    <col min="17" max="17" width="7.375" customWidth="1"/>
    <col min="18" max="18" width="6" customWidth="1"/>
    <col min="19" max="19" width="8.125" customWidth="1"/>
    <col min="20" max="20" width="8" customWidth="1"/>
    <col min="21" max="21" width="7.5" customWidth="1"/>
    <col min="22" max="22" width="9.125" customWidth="1"/>
    <col min="23" max="23" width="8" customWidth="1"/>
    <col min="24" max="24" width="8.625" customWidth="1"/>
    <col min="25" max="25" width="8.5" customWidth="1"/>
    <col min="26" max="26" width="7.875" customWidth="1"/>
    <col min="27" max="27" width="8.375" customWidth="1"/>
    <col min="28" max="28" width="7.5" customWidth="1"/>
    <col min="29" max="29" width="8.625" customWidth="1"/>
    <col min="30" max="30" width="7.625" customWidth="1"/>
    <col min="31" max="31" width="8" customWidth="1"/>
    <col min="32" max="32" width="8.375" customWidth="1"/>
  </cols>
  <sheetData>
    <row r="1" spans="1:32" ht="18.75" x14ac:dyDescent="0.25">
      <c r="A1" s="18">
        <v>2026</v>
      </c>
    </row>
    <row r="3" spans="1:32" ht="18.75" x14ac:dyDescent="0.25">
      <c r="A3" s="1"/>
      <c r="B3" s="37" t="str">
        <f>UPPER(TEXT(DATE(An,1,1),"mmmm-aa"))</f>
        <v>JANVIER-26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</row>
    <row r="4" spans="1:32" x14ac:dyDescent="0.25">
      <c r="A4" s="2"/>
      <c r="B4" s="19" t="str">
        <f t="shared" ref="B4:AF4" si="0">PROPER(TEXT(DATE(An,MONTH($B$3),B5),"jjjj"))</f>
        <v>Jeudi</v>
      </c>
      <c r="C4" s="19" t="str">
        <f t="shared" si="0"/>
        <v>Vendredi</v>
      </c>
      <c r="D4" s="19" t="str">
        <f t="shared" si="0"/>
        <v>Samedi</v>
      </c>
      <c r="E4" s="19" t="str">
        <f t="shared" si="0"/>
        <v>Dimanche</v>
      </c>
      <c r="F4" s="19" t="str">
        <f t="shared" si="0"/>
        <v>Lundi</v>
      </c>
      <c r="G4" s="19" t="str">
        <f t="shared" si="0"/>
        <v>Mardi</v>
      </c>
      <c r="H4" s="19" t="str">
        <f t="shared" si="0"/>
        <v>Mercredi</v>
      </c>
      <c r="I4" s="19" t="str">
        <f t="shared" si="0"/>
        <v>Jeudi</v>
      </c>
      <c r="J4" s="19" t="str">
        <f t="shared" si="0"/>
        <v>Vendredi</v>
      </c>
      <c r="K4" s="19" t="str">
        <f t="shared" si="0"/>
        <v>Samedi</v>
      </c>
      <c r="L4" s="19" t="str">
        <f t="shared" si="0"/>
        <v>Dimanche</v>
      </c>
      <c r="M4" s="19" t="str">
        <f t="shared" si="0"/>
        <v>Lundi</v>
      </c>
      <c r="N4" s="19" t="str">
        <f t="shared" si="0"/>
        <v>Mardi</v>
      </c>
      <c r="O4" s="19" t="str">
        <f t="shared" si="0"/>
        <v>Mercredi</v>
      </c>
      <c r="P4" s="19" t="str">
        <f t="shared" si="0"/>
        <v>Jeudi</v>
      </c>
      <c r="Q4" s="19" t="str">
        <f t="shared" si="0"/>
        <v>Vendredi</v>
      </c>
      <c r="R4" s="19" t="str">
        <f t="shared" si="0"/>
        <v>Samedi</v>
      </c>
      <c r="S4" s="19" t="str">
        <f t="shared" si="0"/>
        <v>Dimanche</v>
      </c>
      <c r="T4" s="19" t="str">
        <f t="shared" si="0"/>
        <v>Lundi</v>
      </c>
      <c r="U4" s="19" t="str">
        <f t="shared" si="0"/>
        <v>Mardi</v>
      </c>
      <c r="V4" s="19" t="str">
        <f t="shared" si="0"/>
        <v>Mercredi</v>
      </c>
      <c r="W4" s="19" t="str">
        <f t="shared" si="0"/>
        <v>Jeudi</v>
      </c>
      <c r="X4" s="19" t="str">
        <f t="shared" si="0"/>
        <v>Vendredi</v>
      </c>
      <c r="Y4" s="19" t="str">
        <f t="shared" si="0"/>
        <v>Samedi</v>
      </c>
      <c r="Z4" s="19" t="str">
        <f t="shared" si="0"/>
        <v>Dimanche</v>
      </c>
      <c r="AA4" s="19" t="str">
        <f t="shared" si="0"/>
        <v>Lundi</v>
      </c>
      <c r="AB4" s="19" t="str">
        <f t="shared" si="0"/>
        <v>Mardi</v>
      </c>
      <c r="AC4" s="19" t="str">
        <f t="shared" si="0"/>
        <v>Mercredi</v>
      </c>
      <c r="AD4" s="19" t="str">
        <f t="shared" si="0"/>
        <v>Jeudi</v>
      </c>
      <c r="AE4" s="19" t="str">
        <f t="shared" si="0"/>
        <v>Vendredi</v>
      </c>
      <c r="AF4" s="19" t="str">
        <f t="shared" si="0"/>
        <v>Samedi</v>
      </c>
    </row>
    <row r="5" spans="1:32" x14ac:dyDescent="0.25">
      <c r="A5" s="4"/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5">
        <v>29</v>
      </c>
      <c r="AE5" s="5">
        <v>30</v>
      </c>
      <c r="AF5" s="5">
        <v>31</v>
      </c>
    </row>
    <row r="6" spans="1:32" x14ac:dyDescent="0.25">
      <c r="A6" s="22" t="s">
        <v>25</v>
      </c>
      <c r="B6" s="6" t="s">
        <v>1</v>
      </c>
      <c r="C6" s="6"/>
      <c r="D6" s="6"/>
      <c r="E6" s="6" t="s">
        <v>2</v>
      </c>
      <c r="F6" s="6" t="s">
        <v>0</v>
      </c>
      <c r="G6" s="6" t="s">
        <v>0</v>
      </c>
      <c r="H6" s="6"/>
      <c r="I6" s="6" t="s">
        <v>16</v>
      </c>
      <c r="J6" s="6"/>
      <c r="K6" s="6" t="s">
        <v>15</v>
      </c>
      <c r="L6" s="6"/>
      <c r="M6" s="6"/>
      <c r="N6" s="6" t="s">
        <v>1</v>
      </c>
      <c r="O6" s="6" t="s">
        <v>3</v>
      </c>
      <c r="P6" s="6" t="s">
        <v>6</v>
      </c>
      <c r="Q6" s="6"/>
      <c r="R6" s="6"/>
      <c r="S6" s="6" t="s">
        <v>2</v>
      </c>
      <c r="T6" s="6" t="s">
        <v>0</v>
      </c>
      <c r="U6" s="6" t="s">
        <v>0</v>
      </c>
      <c r="V6" s="6"/>
      <c r="W6" s="6"/>
      <c r="X6" s="6" t="s">
        <v>6</v>
      </c>
      <c r="Y6" s="6" t="s">
        <v>0</v>
      </c>
      <c r="Z6" s="6"/>
      <c r="AA6" s="6" t="s">
        <v>0</v>
      </c>
      <c r="AB6" s="6"/>
      <c r="AC6" s="6"/>
      <c r="AD6" s="6"/>
      <c r="AE6" s="6"/>
      <c r="AF6" s="6"/>
    </row>
    <row r="7" spans="1:32" x14ac:dyDescent="0.25">
      <c r="A7" s="22" t="s">
        <v>26</v>
      </c>
      <c r="B7" s="6"/>
      <c r="C7" s="6"/>
      <c r="D7" s="6"/>
      <c r="E7" s="6"/>
      <c r="F7" s="6" t="s">
        <v>0</v>
      </c>
      <c r="G7" s="6"/>
      <c r="H7" s="6"/>
      <c r="I7" s="6"/>
      <c r="J7" s="6"/>
      <c r="K7" s="6"/>
      <c r="L7" s="6"/>
      <c r="M7" s="6" t="s">
        <v>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2" x14ac:dyDescent="0.25">
      <c r="A8" s="22" t="s">
        <v>27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32" x14ac:dyDescent="0.25">
      <c r="A9" s="22" t="s">
        <v>28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</row>
    <row r="10" spans="1:32" x14ac:dyDescent="0.25">
      <c r="A10" s="22" t="s">
        <v>29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2" x14ac:dyDescent="0.25">
      <c r="A11" s="22" t="s">
        <v>30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2" x14ac:dyDescent="0.25">
      <c r="A12" s="22" t="s">
        <v>31</v>
      </c>
      <c r="B12" s="6"/>
      <c r="C12" s="6"/>
      <c r="D12" s="6"/>
      <c r="E12" s="6"/>
      <c r="F12" s="6"/>
      <c r="G12" s="6"/>
      <c r="H12" s="6"/>
      <c r="I12" s="6"/>
      <c r="J12" s="6"/>
      <c r="K12" s="6" t="s">
        <v>0</v>
      </c>
      <c r="L12" s="6"/>
      <c r="M12" s="6"/>
      <c r="N12" s="6"/>
      <c r="O12" s="6"/>
      <c r="P12" s="6"/>
      <c r="Q12" s="6"/>
      <c r="R12" s="6" t="s">
        <v>0</v>
      </c>
      <c r="S12" s="6"/>
      <c r="T12" s="6"/>
      <c r="U12" s="6"/>
      <c r="V12" s="6"/>
      <c r="W12" s="6"/>
      <c r="X12" s="6"/>
      <c r="Y12" s="6" t="s">
        <v>0</v>
      </c>
      <c r="Z12" s="6"/>
      <c r="AA12" s="6"/>
      <c r="AB12" s="6"/>
      <c r="AC12" s="6"/>
      <c r="AD12" s="6"/>
      <c r="AE12" s="6"/>
      <c r="AF12" s="6"/>
    </row>
    <row r="13" spans="1:32" x14ac:dyDescent="0.25">
      <c r="A13" s="22" t="s">
        <v>32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</row>
    <row r="14" spans="1:32" x14ac:dyDescent="0.25">
      <c r="A14" s="22" t="s">
        <v>33</v>
      </c>
      <c r="B14" s="6" t="s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 t="s">
        <v>0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5" spans="1:32" x14ac:dyDescent="0.25">
      <c r="A15" s="22" t="s">
        <v>34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 t="s">
        <v>0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</row>
    <row r="16" spans="1:32" x14ac:dyDescent="0.25">
      <c r="A16" s="22" t="s">
        <v>35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spans="1:32" x14ac:dyDescent="0.25">
      <c r="A17" s="22" t="s">
        <v>36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</row>
    <row r="18" spans="1:32" x14ac:dyDescent="0.25">
      <c r="A18" s="22" t="s">
        <v>37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</row>
    <row r="19" spans="1:32" x14ac:dyDescent="0.25">
      <c r="A19" s="22" t="s">
        <v>38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0" spans="1:32" x14ac:dyDescent="0.25">
      <c r="A20" s="22" t="s">
        <v>39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spans="1:32" x14ac:dyDescent="0.25">
      <c r="A21" s="22" t="s">
        <v>40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</row>
    <row r="22" spans="1:32" x14ac:dyDescent="0.25">
      <c r="A22" s="22" t="s">
        <v>41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</row>
    <row r="23" spans="1:32" x14ac:dyDescent="0.25">
      <c r="A23" s="22" t="s">
        <v>42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</row>
    <row r="24" spans="1:32" x14ac:dyDescent="0.25">
      <c r="A24" s="22" t="s">
        <v>43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</row>
    <row r="25" spans="1:32" x14ac:dyDescent="0.25">
      <c r="A25" s="22" t="s">
        <v>44</v>
      </c>
      <c r="B25" s="6"/>
      <c r="C25" s="6"/>
      <c r="D25" s="6"/>
      <c r="E25" s="6" t="s">
        <v>17</v>
      </c>
      <c r="F25" s="6" t="s">
        <v>17</v>
      </c>
      <c r="G25" s="6" t="s">
        <v>6</v>
      </c>
      <c r="H25" s="6"/>
      <c r="I25" s="6" t="s">
        <v>3</v>
      </c>
      <c r="J25" s="6"/>
      <c r="K25" s="6"/>
      <c r="L25" s="6"/>
      <c r="M25" s="6" t="s">
        <v>0</v>
      </c>
      <c r="N25" s="6"/>
      <c r="O25" s="6"/>
      <c r="P25" s="6"/>
      <c r="Q25" s="6"/>
      <c r="R25" s="6"/>
      <c r="S25" s="6" t="s">
        <v>3</v>
      </c>
      <c r="T25" s="6" t="s">
        <v>3</v>
      </c>
      <c r="U25" s="6" t="s">
        <v>6</v>
      </c>
      <c r="V25" s="6"/>
      <c r="W25" s="6"/>
      <c r="X25" s="6"/>
      <c r="Y25" s="6"/>
      <c r="Z25" s="6"/>
      <c r="AA25" s="6" t="s">
        <v>0</v>
      </c>
      <c r="AB25" s="6"/>
      <c r="AC25" s="6"/>
      <c r="AD25" s="6"/>
      <c r="AE25" s="6"/>
      <c r="AF25" s="6"/>
    </row>
    <row r="26" spans="1:32" x14ac:dyDescent="0.25">
      <c r="A26" s="10" t="s">
        <v>7</v>
      </c>
      <c r="B26" s="3">
        <f>COUNTA(B6:B25)</f>
        <v>2</v>
      </c>
      <c r="C26" s="3">
        <f t="shared" ref="C26:AF26" si="1">COUNTA(C6:C25)</f>
        <v>0</v>
      </c>
      <c r="D26" s="3">
        <f t="shared" si="1"/>
        <v>0</v>
      </c>
      <c r="E26" s="3">
        <f t="shared" si="1"/>
        <v>2</v>
      </c>
      <c r="F26" s="3">
        <f t="shared" si="1"/>
        <v>3</v>
      </c>
      <c r="G26" s="3">
        <f t="shared" si="1"/>
        <v>2</v>
      </c>
      <c r="H26" s="3">
        <f t="shared" si="1"/>
        <v>0</v>
      </c>
      <c r="I26" s="3">
        <f t="shared" si="1"/>
        <v>2</v>
      </c>
      <c r="J26" s="3">
        <f t="shared" si="1"/>
        <v>0</v>
      </c>
      <c r="K26" s="3">
        <f t="shared" si="1"/>
        <v>2</v>
      </c>
      <c r="L26" s="3">
        <f t="shared" si="1"/>
        <v>0</v>
      </c>
      <c r="M26" s="3">
        <f t="shared" si="1"/>
        <v>4</v>
      </c>
      <c r="N26" s="3">
        <f t="shared" si="1"/>
        <v>1</v>
      </c>
      <c r="O26" s="3">
        <f t="shared" si="1"/>
        <v>1</v>
      </c>
      <c r="P26" s="3">
        <f t="shared" si="1"/>
        <v>1</v>
      </c>
      <c r="Q26" s="3">
        <f t="shared" si="1"/>
        <v>0</v>
      </c>
      <c r="R26" s="3">
        <f t="shared" si="1"/>
        <v>1</v>
      </c>
      <c r="S26" s="3">
        <f t="shared" si="1"/>
        <v>2</v>
      </c>
      <c r="T26" s="3">
        <f t="shared" si="1"/>
        <v>2</v>
      </c>
      <c r="U26" s="3">
        <f t="shared" si="1"/>
        <v>2</v>
      </c>
      <c r="V26" s="3">
        <f t="shared" si="1"/>
        <v>0</v>
      </c>
      <c r="W26" s="3">
        <f t="shared" si="1"/>
        <v>0</v>
      </c>
      <c r="X26" s="3">
        <f t="shared" si="1"/>
        <v>1</v>
      </c>
      <c r="Y26" s="3">
        <f t="shared" si="1"/>
        <v>2</v>
      </c>
      <c r="Z26" s="3">
        <f t="shared" si="1"/>
        <v>0</v>
      </c>
      <c r="AA26" s="3">
        <f t="shared" si="1"/>
        <v>2</v>
      </c>
      <c r="AB26" s="3">
        <f t="shared" si="1"/>
        <v>0</v>
      </c>
      <c r="AC26" s="3">
        <f t="shared" si="1"/>
        <v>0</v>
      </c>
      <c r="AD26" s="3">
        <f t="shared" si="1"/>
        <v>0</v>
      </c>
      <c r="AE26" s="3">
        <f t="shared" si="1"/>
        <v>0</v>
      </c>
      <c r="AF26" s="3">
        <f t="shared" si="1"/>
        <v>0</v>
      </c>
    </row>
    <row r="27" spans="1:3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9" spans="1:32" ht="18.75" x14ac:dyDescent="0.25">
      <c r="A29" s="1"/>
      <c r="B29" s="56" t="str">
        <f>UPPER(TEXT(DATE(An,2,1),"mmmm-aa"))</f>
        <v>FÉVRIER-26</v>
      </c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8"/>
    </row>
    <row r="30" spans="1:32" x14ac:dyDescent="0.25">
      <c r="A30" s="2"/>
      <c r="B30" s="19" t="str">
        <f t="shared" ref="B30:AC30" si="2">PROPER(TEXT(DATE(An,MONTH($B$29),B31),"jjjj"))</f>
        <v>Dimanche</v>
      </c>
      <c r="C30" s="19" t="str">
        <f t="shared" si="2"/>
        <v>Lundi</v>
      </c>
      <c r="D30" s="19" t="str">
        <f t="shared" si="2"/>
        <v>Mardi</v>
      </c>
      <c r="E30" s="19" t="str">
        <f t="shared" si="2"/>
        <v>Mercredi</v>
      </c>
      <c r="F30" s="19" t="str">
        <f t="shared" si="2"/>
        <v>Jeudi</v>
      </c>
      <c r="G30" s="19" t="str">
        <f t="shared" si="2"/>
        <v>Vendredi</v>
      </c>
      <c r="H30" s="19" t="str">
        <f t="shared" si="2"/>
        <v>Samedi</v>
      </c>
      <c r="I30" s="19" t="str">
        <f t="shared" si="2"/>
        <v>Dimanche</v>
      </c>
      <c r="J30" s="19" t="str">
        <f t="shared" si="2"/>
        <v>Lundi</v>
      </c>
      <c r="K30" s="19" t="str">
        <f t="shared" si="2"/>
        <v>Mardi</v>
      </c>
      <c r="L30" s="19" t="str">
        <f t="shared" si="2"/>
        <v>Mercredi</v>
      </c>
      <c r="M30" s="19" t="str">
        <f t="shared" si="2"/>
        <v>Jeudi</v>
      </c>
      <c r="N30" s="19" t="str">
        <f t="shared" si="2"/>
        <v>Vendredi</v>
      </c>
      <c r="O30" s="19" t="str">
        <f t="shared" si="2"/>
        <v>Samedi</v>
      </c>
      <c r="P30" s="19" t="str">
        <f t="shared" si="2"/>
        <v>Dimanche</v>
      </c>
      <c r="Q30" s="19" t="str">
        <f t="shared" si="2"/>
        <v>Lundi</v>
      </c>
      <c r="R30" s="19" t="str">
        <f t="shared" si="2"/>
        <v>Mardi</v>
      </c>
      <c r="S30" s="19" t="str">
        <f t="shared" si="2"/>
        <v>Mercredi</v>
      </c>
      <c r="T30" s="19" t="str">
        <f t="shared" si="2"/>
        <v>Jeudi</v>
      </c>
      <c r="U30" s="19" t="str">
        <f t="shared" si="2"/>
        <v>Vendredi</v>
      </c>
      <c r="V30" s="19" t="str">
        <f t="shared" si="2"/>
        <v>Samedi</v>
      </c>
      <c r="W30" s="19" t="str">
        <f t="shared" si="2"/>
        <v>Dimanche</v>
      </c>
      <c r="X30" s="19" t="str">
        <f t="shared" si="2"/>
        <v>Lundi</v>
      </c>
      <c r="Y30" s="19" t="str">
        <f t="shared" si="2"/>
        <v>Mardi</v>
      </c>
      <c r="Z30" s="19" t="str">
        <f t="shared" si="2"/>
        <v>Mercredi</v>
      </c>
      <c r="AA30" s="19" t="str">
        <f t="shared" si="2"/>
        <v>Jeudi</v>
      </c>
      <c r="AB30" s="19" t="str">
        <f t="shared" si="2"/>
        <v>Vendredi</v>
      </c>
      <c r="AC30" s="19" t="str">
        <f t="shared" si="2"/>
        <v>Samedi</v>
      </c>
      <c r="AD30" s="19" t="str">
        <f>IFERROR(PROPER(TEXT(DATE(An,MONTH($B$29),AD31),"jjjj")),"")</f>
        <v/>
      </c>
    </row>
    <row r="31" spans="1:32" x14ac:dyDescent="0.25">
      <c r="A31" s="4"/>
      <c r="B31" s="5">
        <v>1</v>
      </c>
      <c r="C31" s="5">
        <v>2</v>
      </c>
      <c r="D31" s="5">
        <v>3</v>
      </c>
      <c r="E31" s="5">
        <v>4</v>
      </c>
      <c r="F31" s="5">
        <v>5</v>
      </c>
      <c r="G31" s="5">
        <v>6</v>
      </c>
      <c r="H31" s="5">
        <v>7</v>
      </c>
      <c r="I31" s="5">
        <v>8</v>
      </c>
      <c r="J31" s="5">
        <v>9</v>
      </c>
      <c r="K31" s="5">
        <v>10</v>
      </c>
      <c r="L31" s="5">
        <v>11</v>
      </c>
      <c r="M31" s="5">
        <v>12</v>
      </c>
      <c r="N31" s="5">
        <v>13</v>
      </c>
      <c r="O31" s="5">
        <v>14</v>
      </c>
      <c r="P31" s="5">
        <v>15</v>
      </c>
      <c r="Q31" s="5">
        <v>16</v>
      </c>
      <c r="R31" s="5">
        <v>17</v>
      </c>
      <c r="S31" s="5">
        <v>18</v>
      </c>
      <c r="T31" s="5">
        <v>19</v>
      </c>
      <c r="U31" s="5">
        <v>20</v>
      </c>
      <c r="V31" s="5">
        <v>21</v>
      </c>
      <c r="W31" s="5">
        <v>22</v>
      </c>
      <c r="X31" s="5">
        <v>23</v>
      </c>
      <c r="Y31" s="5">
        <v>24</v>
      </c>
      <c r="Z31" s="5">
        <v>25</v>
      </c>
      <c r="AA31" s="5">
        <v>26</v>
      </c>
      <c r="AB31" s="5">
        <v>27</v>
      </c>
      <c r="AC31" s="5">
        <v>28</v>
      </c>
      <c r="AD31" s="5" t="str">
        <f>IF(DAY(DATE(An,3,))+1&lt;&gt;29,AC31+1,"")</f>
        <v/>
      </c>
      <c r="AE31" s="4"/>
      <c r="AF31" s="4"/>
    </row>
    <row r="32" spans="1:32" x14ac:dyDescent="0.25">
      <c r="A32" s="22" t="str">
        <f>A6</f>
        <v>Agent 1</v>
      </c>
      <c r="B32" s="6" t="s">
        <v>1</v>
      </c>
      <c r="C32" s="6"/>
      <c r="D32" s="6"/>
      <c r="E32" s="6" t="s">
        <v>2</v>
      </c>
      <c r="F32" s="6" t="s">
        <v>0</v>
      </c>
      <c r="G32" s="6" t="s">
        <v>0</v>
      </c>
      <c r="H32" s="6"/>
      <c r="I32" s="6" t="s">
        <v>16</v>
      </c>
      <c r="J32" s="6"/>
      <c r="K32" s="6" t="s">
        <v>15</v>
      </c>
      <c r="L32" s="6"/>
      <c r="M32" s="6"/>
      <c r="N32" s="6" t="s">
        <v>1</v>
      </c>
      <c r="O32" s="6" t="s">
        <v>3</v>
      </c>
      <c r="P32" s="6" t="s">
        <v>6</v>
      </c>
      <c r="Q32" s="6"/>
      <c r="R32" s="6"/>
      <c r="S32" s="6" t="s">
        <v>2</v>
      </c>
      <c r="T32" s="6" t="s">
        <v>0</v>
      </c>
      <c r="U32" s="6" t="s">
        <v>0</v>
      </c>
      <c r="V32" s="6"/>
      <c r="W32" s="6"/>
      <c r="X32" s="6" t="s">
        <v>6</v>
      </c>
      <c r="Y32" s="6" t="s">
        <v>0</v>
      </c>
      <c r="Z32" s="6"/>
      <c r="AA32" s="6" t="s">
        <v>0</v>
      </c>
      <c r="AB32" s="6"/>
      <c r="AC32" s="6"/>
      <c r="AD32" s="6"/>
      <c r="AE32" s="14"/>
      <c r="AF32" s="14"/>
    </row>
    <row r="33" spans="1:32" x14ac:dyDescent="0.25">
      <c r="A33" s="22" t="str">
        <f t="shared" ref="A33:A51" si="3">A7</f>
        <v>Agent 2</v>
      </c>
      <c r="B33" s="6"/>
      <c r="C33" s="6"/>
      <c r="D33" s="6"/>
      <c r="E33" s="6"/>
      <c r="F33" s="6" t="s">
        <v>0</v>
      </c>
      <c r="G33" s="6"/>
      <c r="H33" s="6"/>
      <c r="I33" s="6"/>
      <c r="J33" s="6"/>
      <c r="K33" s="6"/>
      <c r="L33" s="6"/>
      <c r="M33" s="6" t="s">
        <v>0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14"/>
      <c r="AF33" s="14"/>
    </row>
    <row r="34" spans="1:32" x14ac:dyDescent="0.25">
      <c r="A34" s="22" t="str">
        <f t="shared" si="3"/>
        <v>Agent 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14"/>
      <c r="AF34" s="14"/>
    </row>
    <row r="35" spans="1:32" x14ac:dyDescent="0.25">
      <c r="A35" s="22" t="str">
        <f t="shared" si="3"/>
        <v>Agent 4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14"/>
      <c r="AF35" s="14"/>
    </row>
    <row r="36" spans="1:32" x14ac:dyDescent="0.25">
      <c r="A36" s="22" t="str">
        <f t="shared" si="3"/>
        <v>Agent 5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14"/>
      <c r="AF36" s="14"/>
    </row>
    <row r="37" spans="1:32" x14ac:dyDescent="0.25">
      <c r="A37" s="22" t="str">
        <f t="shared" si="3"/>
        <v>Agent 6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14"/>
      <c r="AF37" s="14"/>
    </row>
    <row r="38" spans="1:32" x14ac:dyDescent="0.25">
      <c r="A38" s="22" t="str">
        <f t="shared" si="3"/>
        <v>Agent 7</v>
      </c>
      <c r="B38" s="6"/>
      <c r="C38" s="6"/>
      <c r="D38" s="6"/>
      <c r="E38" s="6"/>
      <c r="F38" s="6"/>
      <c r="G38" s="6"/>
      <c r="H38" s="6"/>
      <c r="I38" s="6"/>
      <c r="J38" s="6"/>
      <c r="K38" s="6" t="s">
        <v>0</v>
      </c>
      <c r="L38" s="6"/>
      <c r="M38" s="6"/>
      <c r="N38" s="6"/>
      <c r="O38" s="6"/>
      <c r="P38" s="6"/>
      <c r="Q38" s="6"/>
      <c r="R38" s="6" t="s">
        <v>0</v>
      </c>
      <c r="S38" s="6"/>
      <c r="T38" s="6"/>
      <c r="U38" s="6"/>
      <c r="V38" s="6"/>
      <c r="W38" s="6"/>
      <c r="X38" s="6"/>
      <c r="Y38" s="6" t="s">
        <v>0</v>
      </c>
      <c r="Z38" s="6"/>
      <c r="AA38" s="6"/>
      <c r="AB38" s="6"/>
      <c r="AC38" s="6"/>
      <c r="AD38" s="6"/>
      <c r="AE38" s="14"/>
      <c r="AF38" s="14"/>
    </row>
    <row r="39" spans="1:32" x14ac:dyDescent="0.25">
      <c r="A39" s="22" t="str">
        <f t="shared" si="3"/>
        <v>Agent 8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14"/>
      <c r="AF39" s="14"/>
    </row>
    <row r="40" spans="1:32" x14ac:dyDescent="0.25">
      <c r="A40" s="22" t="str">
        <f t="shared" si="3"/>
        <v>Agent 9</v>
      </c>
      <c r="B40" s="6" t="s">
        <v>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 t="s">
        <v>0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14"/>
      <c r="AF40" s="14"/>
    </row>
    <row r="41" spans="1:32" x14ac:dyDescent="0.25">
      <c r="A41" s="22" t="str">
        <f t="shared" si="3"/>
        <v>Agent 10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 t="s">
        <v>0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14"/>
      <c r="AF41" s="14"/>
    </row>
    <row r="42" spans="1:32" x14ac:dyDescent="0.25">
      <c r="A42" s="22" t="str">
        <f t="shared" si="3"/>
        <v>Agent 11</v>
      </c>
      <c r="B42" s="6"/>
      <c r="C42" s="6"/>
      <c r="D42" s="6"/>
      <c r="E42" s="6"/>
      <c r="F42" s="6"/>
      <c r="G42" s="6"/>
      <c r="H42" s="6"/>
      <c r="I42" s="6" t="s">
        <v>2</v>
      </c>
      <c r="J42" s="6"/>
      <c r="K42" s="6"/>
      <c r="L42" s="6"/>
      <c r="M42" s="6"/>
      <c r="N42" s="6" t="s">
        <v>2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14"/>
      <c r="AF42" s="14"/>
    </row>
    <row r="43" spans="1:32" x14ac:dyDescent="0.25">
      <c r="A43" s="22" t="str">
        <f t="shared" si="3"/>
        <v>Agent 12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14"/>
      <c r="AF43" s="14"/>
    </row>
    <row r="44" spans="1:32" x14ac:dyDescent="0.25">
      <c r="A44" s="22" t="str">
        <f t="shared" si="3"/>
        <v>Agent 13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14"/>
      <c r="AF44" s="14"/>
    </row>
    <row r="45" spans="1:32" x14ac:dyDescent="0.25">
      <c r="A45" s="22" t="str">
        <f t="shared" si="3"/>
        <v>Agent 14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14"/>
      <c r="AF45" s="14"/>
    </row>
    <row r="46" spans="1:32" x14ac:dyDescent="0.25">
      <c r="A46" s="22" t="str">
        <f t="shared" si="3"/>
        <v>Agent 15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14"/>
      <c r="AF46" s="14"/>
    </row>
    <row r="47" spans="1:32" x14ac:dyDescent="0.25">
      <c r="A47" s="22" t="str">
        <f t="shared" si="3"/>
        <v>Agent 16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14"/>
      <c r="AF47" s="14"/>
    </row>
    <row r="48" spans="1:32" x14ac:dyDescent="0.25">
      <c r="A48" s="22" t="str">
        <f t="shared" si="3"/>
        <v>Agent 17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14"/>
      <c r="AF48" s="14"/>
    </row>
    <row r="49" spans="1:32" x14ac:dyDescent="0.25">
      <c r="A49" s="22" t="str">
        <f t="shared" si="3"/>
        <v>Agent 18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14"/>
      <c r="AF49" s="14"/>
    </row>
    <row r="50" spans="1:32" x14ac:dyDescent="0.25">
      <c r="A50" s="22" t="str">
        <f t="shared" si="3"/>
        <v>Agent 19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14"/>
      <c r="AF50" s="14"/>
    </row>
    <row r="51" spans="1:32" ht="16.5" thickBot="1" x14ac:dyDescent="0.3">
      <c r="A51" s="23" t="str">
        <f t="shared" si="3"/>
        <v>Agent 20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14"/>
      <c r="AF51" s="14"/>
    </row>
    <row r="52" spans="1:32" ht="16.5" thickTop="1" x14ac:dyDescent="0.25">
      <c r="A52" s="20" t="s">
        <v>7</v>
      </c>
      <c r="B52" s="3">
        <f>COUNTA(B32:B51)</f>
        <v>2</v>
      </c>
      <c r="C52" s="3">
        <f t="shared" ref="C52:AD52" si="4">COUNTA(C32:C51)</f>
        <v>0</v>
      </c>
      <c r="D52" s="3">
        <f t="shared" si="4"/>
        <v>0</v>
      </c>
      <c r="E52" s="3">
        <f t="shared" si="4"/>
        <v>1</v>
      </c>
      <c r="F52" s="3">
        <f t="shared" si="4"/>
        <v>2</v>
      </c>
      <c r="G52" s="3">
        <f t="shared" si="4"/>
        <v>1</v>
      </c>
      <c r="H52" s="3">
        <f t="shared" si="4"/>
        <v>0</v>
      </c>
      <c r="I52" s="3">
        <f t="shared" si="4"/>
        <v>2</v>
      </c>
      <c r="J52" s="3">
        <f t="shared" si="4"/>
        <v>0</v>
      </c>
      <c r="K52" s="3">
        <f t="shared" si="4"/>
        <v>2</v>
      </c>
      <c r="L52" s="3">
        <f t="shared" si="4"/>
        <v>0</v>
      </c>
      <c r="M52" s="3">
        <f t="shared" si="4"/>
        <v>3</v>
      </c>
      <c r="N52" s="3">
        <f t="shared" si="4"/>
        <v>2</v>
      </c>
      <c r="O52" s="3">
        <f t="shared" si="4"/>
        <v>1</v>
      </c>
      <c r="P52" s="3">
        <f t="shared" si="4"/>
        <v>1</v>
      </c>
      <c r="Q52" s="3">
        <f t="shared" si="4"/>
        <v>0</v>
      </c>
      <c r="R52" s="3">
        <f t="shared" si="4"/>
        <v>1</v>
      </c>
      <c r="S52" s="3">
        <f t="shared" si="4"/>
        <v>1</v>
      </c>
      <c r="T52" s="3">
        <f t="shared" si="4"/>
        <v>1</v>
      </c>
      <c r="U52" s="3">
        <f t="shared" si="4"/>
        <v>1</v>
      </c>
      <c r="V52" s="3">
        <f t="shared" si="4"/>
        <v>0</v>
      </c>
      <c r="W52" s="3">
        <f t="shared" si="4"/>
        <v>0</v>
      </c>
      <c r="X52" s="3">
        <f t="shared" si="4"/>
        <v>1</v>
      </c>
      <c r="Y52" s="3">
        <f t="shared" si="4"/>
        <v>2</v>
      </c>
      <c r="Z52" s="3">
        <f t="shared" si="4"/>
        <v>0</v>
      </c>
      <c r="AA52" s="3">
        <f t="shared" si="4"/>
        <v>1</v>
      </c>
      <c r="AB52" s="3">
        <f t="shared" si="4"/>
        <v>0</v>
      </c>
      <c r="AC52" s="3">
        <f t="shared" si="4"/>
        <v>0</v>
      </c>
      <c r="AD52" s="3">
        <f t="shared" si="4"/>
        <v>0</v>
      </c>
      <c r="AE52" s="14"/>
      <c r="AF52" s="1"/>
    </row>
    <row r="53" spans="1:32" x14ac:dyDescent="0.25">
      <c r="AE53" s="14"/>
    </row>
    <row r="55" spans="1:32" ht="18.75" x14ac:dyDescent="0.25">
      <c r="A55" s="1"/>
      <c r="B55" s="37" t="str">
        <f>UPPER(TEXT(DATE(An,3,1),"mmmm-aa"))</f>
        <v>MARS-26</v>
      </c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</row>
    <row r="56" spans="1:32" x14ac:dyDescent="0.25">
      <c r="A56" s="2"/>
      <c r="B56" s="19" t="str">
        <f t="shared" ref="B56:AF56" si="5">PROPER(TEXT(DATE(An,MONTH($B$55),B57),"jjjj"))</f>
        <v>Dimanche</v>
      </c>
      <c r="C56" s="19" t="str">
        <f t="shared" si="5"/>
        <v>Lundi</v>
      </c>
      <c r="D56" s="19" t="str">
        <f t="shared" si="5"/>
        <v>Mardi</v>
      </c>
      <c r="E56" s="19" t="str">
        <f t="shared" si="5"/>
        <v>Mercredi</v>
      </c>
      <c r="F56" s="19" t="str">
        <f t="shared" si="5"/>
        <v>Jeudi</v>
      </c>
      <c r="G56" s="19" t="str">
        <f t="shared" si="5"/>
        <v>Vendredi</v>
      </c>
      <c r="H56" s="19" t="str">
        <f t="shared" si="5"/>
        <v>Samedi</v>
      </c>
      <c r="I56" s="19" t="str">
        <f t="shared" si="5"/>
        <v>Dimanche</v>
      </c>
      <c r="J56" s="19" t="str">
        <f t="shared" si="5"/>
        <v>Lundi</v>
      </c>
      <c r="K56" s="19" t="str">
        <f t="shared" si="5"/>
        <v>Mardi</v>
      </c>
      <c r="L56" s="19" t="str">
        <f t="shared" si="5"/>
        <v>Mercredi</v>
      </c>
      <c r="M56" s="19" t="str">
        <f t="shared" si="5"/>
        <v>Jeudi</v>
      </c>
      <c r="N56" s="19" t="str">
        <f t="shared" si="5"/>
        <v>Vendredi</v>
      </c>
      <c r="O56" s="19" t="str">
        <f t="shared" si="5"/>
        <v>Samedi</v>
      </c>
      <c r="P56" s="19" t="str">
        <f t="shared" si="5"/>
        <v>Dimanche</v>
      </c>
      <c r="Q56" s="19" t="str">
        <f t="shared" si="5"/>
        <v>Lundi</v>
      </c>
      <c r="R56" s="19" t="str">
        <f t="shared" si="5"/>
        <v>Mardi</v>
      </c>
      <c r="S56" s="19" t="str">
        <f t="shared" si="5"/>
        <v>Mercredi</v>
      </c>
      <c r="T56" s="19" t="str">
        <f t="shared" si="5"/>
        <v>Jeudi</v>
      </c>
      <c r="U56" s="19" t="str">
        <f t="shared" si="5"/>
        <v>Vendredi</v>
      </c>
      <c r="V56" s="19" t="str">
        <f t="shared" si="5"/>
        <v>Samedi</v>
      </c>
      <c r="W56" s="19" t="str">
        <f t="shared" si="5"/>
        <v>Dimanche</v>
      </c>
      <c r="X56" s="19" t="str">
        <f t="shared" si="5"/>
        <v>Lundi</v>
      </c>
      <c r="Y56" s="19" t="str">
        <f t="shared" si="5"/>
        <v>Mardi</v>
      </c>
      <c r="Z56" s="19" t="str">
        <f t="shared" si="5"/>
        <v>Mercredi</v>
      </c>
      <c r="AA56" s="19" t="str">
        <f t="shared" si="5"/>
        <v>Jeudi</v>
      </c>
      <c r="AB56" s="19" t="str">
        <f t="shared" si="5"/>
        <v>Vendredi</v>
      </c>
      <c r="AC56" s="19" t="str">
        <f t="shared" si="5"/>
        <v>Samedi</v>
      </c>
      <c r="AD56" s="19" t="str">
        <f t="shared" si="5"/>
        <v>Dimanche</v>
      </c>
      <c r="AE56" s="19" t="str">
        <f t="shared" si="5"/>
        <v>Lundi</v>
      </c>
      <c r="AF56" s="19" t="str">
        <f t="shared" si="5"/>
        <v>Mardi</v>
      </c>
    </row>
    <row r="57" spans="1:32" x14ac:dyDescent="0.25">
      <c r="A57" s="4"/>
      <c r="B57" s="5">
        <v>1</v>
      </c>
      <c r="C57" s="5">
        <v>2</v>
      </c>
      <c r="D57" s="5">
        <v>3</v>
      </c>
      <c r="E57" s="5">
        <v>4</v>
      </c>
      <c r="F57" s="5">
        <v>5</v>
      </c>
      <c r="G57" s="5">
        <v>6</v>
      </c>
      <c r="H57" s="5">
        <v>7</v>
      </c>
      <c r="I57" s="5">
        <v>8</v>
      </c>
      <c r="J57" s="5">
        <v>9</v>
      </c>
      <c r="K57" s="5">
        <v>10</v>
      </c>
      <c r="L57" s="5">
        <v>11</v>
      </c>
      <c r="M57" s="5">
        <v>12</v>
      </c>
      <c r="N57" s="5">
        <v>13</v>
      </c>
      <c r="O57" s="5">
        <v>14</v>
      </c>
      <c r="P57" s="5">
        <v>15</v>
      </c>
      <c r="Q57" s="5">
        <v>16</v>
      </c>
      <c r="R57" s="5">
        <v>17</v>
      </c>
      <c r="S57" s="5">
        <v>18</v>
      </c>
      <c r="T57" s="5">
        <v>19</v>
      </c>
      <c r="U57" s="5">
        <v>20</v>
      </c>
      <c r="V57" s="5">
        <v>21</v>
      </c>
      <c r="W57" s="5">
        <v>22</v>
      </c>
      <c r="X57" s="5">
        <v>23</v>
      </c>
      <c r="Y57" s="5">
        <v>24</v>
      </c>
      <c r="Z57" s="5">
        <v>25</v>
      </c>
      <c r="AA57" s="5">
        <v>26</v>
      </c>
      <c r="AB57" s="5">
        <v>27</v>
      </c>
      <c r="AC57" s="5">
        <v>28</v>
      </c>
      <c r="AD57" s="5">
        <v>29</v>
      </c>
      <c r="AE57" s="5">
        <v>30</v>
      </c>
      <c r="AF57" s="5">
        <v>31</v>
      </c>
    </row>
    <row r="58" spans="1:32" x14ac:dyDescent="0.25">
      <c r="A58" s="22" t="str">
        <f>A6</f>
        <v>Agent 1</v>
      </c>
      <c r="B58" s="6" t="s">
        <v>1</v>
      </c>
      <c r="C58" s="6"/>
      <c r="D58" s="6"/>
      <c r="E58" s="6" t="s">
        <v>2</v>
      </c>
      <c r="F58" s="6" t="s">
        <v>0</v>
      </c>
      <c r="G58" s="6" t="s">
        <v>0</v>
      </c>
      <c r="H58" s="6"/>
      <c r="I58" s="6" t="s">
        <v>16</v>
      </c>
      <c r="J58" s="6"/>
      <c r="K58" s="6" t="s">
        <v>15</v>
      </c>
      <c r="L58" s="6"/>
      <c r="M58" s="6"/>
      <c r="N58" s="6" t="s">
        <v>1</v>
      </c>
      <c r="O58" s="6" t="s">
        <v>3</v>
      </c>
      <c r="P58" s="6" t="s">
        <v>6</v>
      </c>
      <c r="Q58" s="6"/>
      <c r="R58" s="6"/>
      <c r="S58" s="6" t="s">
        <v>2</v>
      </c>
      <c r="T58" s="6" t="s">
        <v>0</v>
      </c>
      <c r="U58" s="6" t="s">
        <v>0</v>
      </c>
      <c r="V58" s="6"/>
      <c r="W58" s="6"/>
      <c r="X58" s="6" t="s">
        <v>6</v>
      </c>
      <c r="Y58" s="6" t="s">
        <v>0</v>
      </c>
      <c r="Z58" s="6"/>
      <c r="AA58" s="6" t="s">
        <v>0</v>
      </c>
      <c r="AB58" s="6"/>
      <c r="AC58" s="6"/>
      <c r="AD58" s="6"/>
      <c r="AE58" s="6"/>
      <c r="AF58" s="6"/>
    </row>
    <row r="59" spans="1:32" x14ac:dyDescent="0.25">
      <c r="A59" s="22" t="str">
        <f t="shared" ref="A59:A77" si="6">A7</f>
        <v>Agent 2</v>
      </c>
      <c r="B59" s="6"/>
      <c r="C59" s="6"/>
      <c r="D59" s="6"/>
      <c r="E59" s="6"/>
      <c r="F59" s="6" t="s">
        <v>0</v>
      </c>
      <c r="G59" s="6"/>
      <c r="H59" s="6"/>
      <c r="I59" s="6"/>
      <c r="J59" s="6"/>
      <c r="K59" s="6"/>
      <c r="L59" s="6"/>
      <c r="M59" s="6" t="s">
        <v>0</v>
      </c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spans="1:32" x14ac:dyDescent="0.25">
      <c r="A60" s="22" t="str">
        <f t="shared" si="6"/>
        <v>Agent 3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1:32" x14ac:dyDescent="0.25">
      <c r="A61" s="22" t="str">
        <f t="shared" si="6"/>
        <v>Agent 4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1:32" x14ac:dyDescent="0.25">
      <c r="A62" s="22" t="str">
        <f t="shared" si="6"/>
        <v>Agent 5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spans="1:32" x14ac:dyDescent="0.25">
      <c r="A63" s="22" t="str">
        <f t="shared" si="6"/>
        <v>Agent 6</v>
      </c>
      <c r="B63" s="6"/>
      <c r="C63" s="6"/>
      <c r="D63" s="6"/>
      <c r="E63" s="6" t="s">
        <v>15</v>
      </c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spans="1:32" x14ac:dyDescent="0.25">
      <c r="A64" s="22" t="str">
        <f t="shared" si="6"/>
        <v>Agent 7</v>
      </c>
      <c r="B64" s="6"/>
      <c r="C64" s="6"/>
      <c r="D64" s="6"/>
      <c r="E64" s="6"/>
      <c r="F64" s="6"/>
      <c r="G64" s="6"/>
      <c r="H64" s="6"/>
      <c r="I64" s="6"/>
      <c r="J64" s="6"/>
      <c r="K64" s="6" t="s">
        <v>0</v>
      </c>
      <c r="L64" s="6"/>
      <c r="M64" s="6"/>
      <c r="N64" s="6"/>
      <c r="O64" s="6"/>
      <c r="P64" s="6"/>
      <c r="Q64" s="6"/>
      <c r="R64" s="6" t="s">
        <v>0</v>
      </c>
      <c r="S64" s="6"/>
      <c r="T64" s="6"/>
      <c r="U64" s="6"/>
      <c r="V64" s="6"/>
      <c r="W64" s="6"/>
      <c r="X64" s="6"/>
      <c r="Y64" s="6" t="s">
        <v>0</v>
      </c>
      <c r="Z64" s="6"/>
      <c r="AA64" s="6"/>
      <c r="AB64" s="6"/>
      <c r="AC64" s="6"/>
      <c r="AD64" s="6"/>
      <c r="AE64" s="6"/>
      <c r="AF64" s="6"/>
    </row>
    <row r="65" spans="1:32" x14ac:dyDescent="0.25">
      <c r="A65" s="22" t="str">
        <f t="shared" si="6"/>
        <v>Agent 8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 x14ac:dyDescent="0.25">
      <c r="A66" s="22" t="str">
        <f t="shared" si="6"/>
        <v>Agent 9</v>
      </c>
      <c r="B66" s="6" t="s">
        <v>0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 t="s">
        <v>0</v>
      </c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spans="1:32" x14ac:dyDescent="0.25">
      <c r="A67" s="22" t="str">
        <f t="shared" si="6"/>
        <v>Agent 10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 t="s">
        <v>0</v>
      </c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  <row r="68" spans="1:32" x14ac:dyDescent="0.25">
      <c r="A68" s="22" t="str">
        <f t="shared" si="6"/>
        <v>Agent 11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</row>
    <row r="69" spans="1:32" x14ac:dyDescent="0.25">
      <c r="A69" s="22" t="str">
        <f t="shared" si="6"/>
        <v>Agent 12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 x14ac:dyDescent="0.25">
      <c r="A70" s="22" t="str">
        <f t="shared" si="6"/>
        <v>Agent 13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spans="1:32" x14ac:dyDescent="0.25">
      <c r="A71" s="22" t="str">
        <f t="shared" si="6"/>
        <v>Agent 14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2" x14ac:dyDescent="0.25">
      <c r="A72" s="22" t="str">
        <f t="shared" si="6"/>
        <v>Agent 15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spans="1:32" x14ac:dyDescent="0.25">
      <c r="A73" s="22" t="str">
        <f t="shared" si="6"/>
        <v>Agent 16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spans="1:32" x14ac:dyDescent="0.25">
      <c r="A74" s="22" t="str">
        <f t="shared" si="6"/>
        <v>Agent 17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spans="1:32" x14ac:dyDescent="0.25">
      <c r="A75" s="22" t="str">
        <f t="shared" si="6"/>
        <v>Agent 18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2" x14ac:dyDescent="0.25">
      <c r="A76" s="22" t="str">
        <f t="shared" si="6"/>
        <v>Agent 19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2" ht="16.5" thickBot="1" x14ac:dyDescent="0.3">
      <c r="A77" s="23" t="str">
        <f t="shared" si="6"/>
        <v>Agent 20</v>
      </c>
      <c r="B77" s="21"/>
      <c r="C77" s="21"/>
      <c r="D77" s="21"/>
      <c r="E77" s="21" t="s">
        <v>17</v>
      </c>
      <c r="F77" s="21" t="s">
        <v>17</v>
      </c>
      <c r="G77" s="21" t="s">
        <v>6</v>
      </c>
      <c r="H77" s="21"/>
      <c r="I77" s="21" t="s">
        <v>3</v>
      </c>
      <c r="J77" s="21"/>
      <c r="K77" s="21"/>
      <c r="L77" s="21"/>
      <c r="M77" s="21" t="s">
        <v>0</v>
      </c>
      <c r="N77" s="21"/>
      <c r="O77" s="21"/>
      <c r="P77" s="21"/>
      <c r="Q77" s="21"/>
      <c r="R77" s="21"/>
      <c r="S77" s="21" t="s">
        <v>3</v>
      </c>
      <c r="T77" s="21" t="s">
        <v>3</v>
      </c>
      <c r="U77" s="21" t="s">
        <v>6</v>
      </c>
      <c r="V77" s="21"/>
      <c r="W77" s="21"/>
      <c r="X77" s="21"/>
      <c r="Y77" s="21"/>
      <c r="Z77" s="21"/>
      <c r="AA77" s="21" t="s">
        <v>0</v>
      </c>
      <c r="AB77" s="21"/>
      <c r="AC77" s="21"/>
      <c r="AD77" s="21"/>
      <c r="AE77" s="21"/>
      <c r="AF77" s="21"/>
    </row>
    <row r="78" spans="1:32" ht="16.5" thickTop="1" x14ac:dyDescent="0.25">
      <c r="A78" s="20" t="s">
        <v>7</v>
      </c>
      <c r="B78" s="3">
        <f>COUNTA(B58:B77)</f>
        <v>2</v>
      </c>
      <c r="C78" s="3">
        <f t="shared" ref="C78:AF78" si="7">COUNTA(C58:C77)</f>
        <v>0</v>
      </c>
      <c r="D78" s="3">
        <f t="shared" si="7"/>
        <v>0</v>
      </c>
      <c r="E78" s="3">
        <f t="shared" si="7"/>
        <v>3</v>
      </c>
      <c r="F78" s="3">
        <f t="shared" si="7"/>
        <v>3</v>
      </c>
      <c r="G78" s="3">
        <f t="shared" si="7"/>
        <v>2</v>
      </c>
      <c r="H78" s="3">
        <f t="shared" si="7"/>
        <v>0</v>
      </c>
      <c r="I78" s="3">
        <f t="shared" si="7"/>
        <v>2</v>
      </c>
      <c r="J78" s="3">
        <f t="shared" si="7"/>
        <v>0</v>
      </c>
      <c r="K78" s="3">
        <f t="shared" si="7"/>
        <v>2</v>
      </c>
      <c r="L78" s="3">
        <f t="shared" si="7"/>
        <v>0</v>
      </c>
      <c r="M78" s="3">
        <f t="shared" si="7"/>
        <v>4</v>
      </c>
      <c r="N78" s="3">
        <f t="shared" si="7"/>
        <v>1</v>
      </c>
      <c r="O78" s="3">
        <f t="shared" si="7"/>
        <v>1</v>
      </c>
      <c r="P78" s="3">
        <f t="shared" si="7"/>
        <v>1</v>
      </c>
      <c r="Q78" s="3">
        <f t="shared" si="7"/>
        <v>0</v>
      </c>
      <c r="R78" s="3">
        <f t="shared" si="7"/>
        <v>1</v>
      </c>
      <c r="S78" s="3">
        <f t="shared" si="7"/>
        <v>2</v>
      </c>
      <c r="T78" s="3">
        <f t="shared" si="7"/>
        <v>2</v>
      </c>
      <c r="U78" s="3">
        <f t="shared" si="7"/>
        <v>2</v>
      </c>
      <c r="V78" s="3">
        <f t="shared" si="7"/>
        <v>0</v>
      </c>
      <c r="W78" s="3">
        <f t="shared" si="7"/>
        <v>0</v>
      </c>
      <c r="X78" s="3">
        <f t="shared" si="7"/>
        <v>1</v>
      </c>
      <c r="Y78" s="3">
        <f t="shared" si="7"/>
        <v>2</v>
      </c>
      <c r="Z78" s="3">
        <f t="shared" si="7"/>
        <v>0</v>
      </c>
      <c r="AA78" s="3">
        <f t="shared" si="7"/>
        <v>2</v>
      </c>
      <c r="AB78" s="3">
        <f t="shared" si="7"/>
        <v>0</v>
      </c>
      <c r="AC78" s="3">
        <f t="shared" si="7"/>
        <v>0</v>
      </c>
      <c r="AD78" s="3">
        <f t="shared" si="7"/>
        <v>0</v>
      </c>
      <c r="AE78" s="3">
        <f t="shared" si="7"/>
        <v>0</v>
      </c>
      <c r="AF78" s="3">
        <f t="shared" si="7"/>
        <v>0</v>
      </c>
    </row>
    <row r="81" spans="1:31" ht="18.75" x14ac:dyDescent="0.25">
      <c r="A81" s="1"/>
      <c r="B81" s="56" t="str">
        <f>UPPER(TEXT(DATE(An,4,1),"mmmm-aa"))</f>
        <v>AVRIL-26</v>
      </c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8"/>
    </row>
    <row r="82" spans="1:31" x14ac:dyDescent="0.25">
      <c r="A82" s="2"/>
      <c r="B82" s="19" t="str">
        <f t="shared" ref="B82:AF82" si="8">PROPER(TEXT(DATE(An,MONTH($B$55),B83),"jjjj"))</f>
        <v>Dimanche</v>
      </c>
      <c r="C82" s="19" t="str">
        <f t="shared" si="8"/>
        <v>Lundi</v>
      </c>
      <c r="D82" s="19" t="str">
        <f t="shared" si="8"/>
        <v>Mardi</v>
      </c>
      <c r="E82" s="19" t="str">
        <f t="shared" si="8"/>
        <v>Mercredi</v>
      </c>
      <c r="F82" s="19" t="str">
        <f t="shared" si="8"/>
        <v>Jeudi</v>
      </c>
      <c r="G82" s="19" t="str">
        <f t="shared" si="8"/>
        <v>Vendredi</v>
      </c>
      <c r="H82" s="19" t="str">
        <f t="shared" si="8"/>
        <v>Samedi</v>
      </c>
      <c r="I82" s="19" t="str">
        <f t="shared" si="8"/>
        <v>Dimanche</v>
      </c>
      <c r="J82" s="19" t="str">
        <f t="shared" si="8"/>
        <v>Lundi</v>
      </c>
      <c r="K82" s="19" t="str">
        <f t="shared" si="8"/>
        <v>Mardi</v>
      </c>
      <c r="L82" s="19" t="str">
        <f t="shared" si="8"/>
        <v>Mercredi</v>
      </c>
      <c r="M82" s="19" t="str">
        <f t="shared" si="8"/>
        <v>Jeudi</v>
      </c>
      <c r="N82" s="19" t="str">
        <f t="shared" si="8"/>
        <v>Vendredi</v>
      </c>
      <c r="O82" s="19" t="str">
        <f t="shared" si="8"/>
        <v>Samedi</v>
      </c>
      <c r="P82" s="19" t="str">
        <f t="shared" si="8"/>
        <v>Dimanche</v>
      </c>
      <c r="Q82" s="19" t="str">
        <f t="shared" si="8"/>
        <v>Lundi</v>
      </c>
      <c r="R82" s="19" t="str">
        <f t="shared" si="8"/>
        <v>Mardi</v>
      </c>
      <c r="S82" s="19" t="str">
        <f t="shared" si="8"/>
        <v>Mercredi</v>
      </c>
      <c r="T82" s="19" t="str">
        <f t="shared" si="8"/>
        <v>Jeudi</v>
      </c>
      <c r="U82" s="19" t="str">
        <f t="shared" si="8"/>
        <v>Vendredi</v>
      </c>
      <c r="V82" s="19" t="str">
        <f t="shared" si="8"/>
        <v>Samedi</v>
      </c>
      <c r="W82" s="19" t="str">
        <f t="shared" si="8"/>
        <v>Dimanche</v>
      </c>
      <c r="X82" s="19" t="str">
        <f t="shared" si="8"/>
        <v>Lundi</v>
      </c>
      <c r="Y82" s="19" t="str">
        <f t="shared" si="8"/>
        <v>Mardi</v>
      </c>
      <c r="Z82" s="19" t="str">
        <f t="shared" si="8"/>
        <v>Mercredi</v>
      </c>
      <c r="AA82" s="19" t="str">
        <f t="shared" si="8"/>
        <v>Jeudi</v>
      </c>
      <c r="AB82" s="19" t="str">
        <f t="shared" si="8"/>
        <v>Vendredi</v>
      </c>
      <c r="AC82" s="19" t="str">
        <f t="shared" si="8"/>
        <v>Samedi</v>
      </c>
      <c r="AD82" s="19" t="str">
        <f t="shared" si="8"/>
        <v>Dimanche</v>
      </c>
      <c r="AE82" s="19" t="str">
        <f t="shared" si="8"/>
        <v>Lundi</v>
      </c>
    </row>
    <row r="83" spans="1:31" x14ac:dyDescent="0.25">
      <c r="A83" s="4"/>
      <c r="B83" s="5">
        <v>1</v>
      </c>
      <c r="C83" s="5">
        <v>2</v>
      </c>
      <c r="D83" s="5">
        <v>3</v>
      </c>
      <c r="E83" s="5">
        <v>4</v>
      </c>
      <c r="F83" s="5">
        <v>5</v>
      </c>
      <c r="G83" s="5">
        <v>6</v>
      </c>
      <c r="H83" s="5">
        <v>7</v>
      </c>
      <c r="I83" s="5">
        <v>8</v>
      </c>
      <c r="J83" s="5">
        <v>9</v>
      </c>
      <c r="K83" s="5">
        <v>10</v>
      </c>
      <c r="L83" s="5">
        <v>11</v>
      </c>
      <c r="M83" s="5">
        <v>12</v>
      </c>
      <c r="N83" s="5">
        <v>13</v>
      </c>
      <c r="O83" s="5">
        <v>14</v>
      </c>
      <c r="P83" s="5">
        <v>15</v>
      </c>
      <c r="Q83" s="5">
        <v>16</v>
      </c>
      <c r="R83" s="5">
        <v>17</v>
      </c>
      <c r="S83" s="5">
        <v>18</v>
      </c>
      <c r="T83" s="5">
        <v>19</v>
      </c>
      <c r="U83" s="5">
        <v>20</v>
      </c>
      <c r="V83" s="5">
        <v>21</v>
      </c>
      <c r="W83" s="5">
        <v>22</v>
      </c>
      <c r="X83" s="5">
        <v>23</v>
      </c>
      <c r="Y83" s="5">
        <v>24</v>
      </c>
      <c r="Z83" s="5">
        <v>25</v>
      </c>
      <c r="AA83" s="5">
        <v>26</v>
      </c>
      <c r="AB83" s="5">
        <v>27</v>
      </c>
      <c r="AC83" s="5">
        <v>28</v>
      </c>
      <c r="AD83" s="5">
        <v>29</v>
      </c>
      <c r="AE83" s="5">
        <v>30</v>
      </c>
    </row>
    <row r="84" spans="1:31" x14ac:dyDescent="0.25">
      <c r="A84" s="22" t="str">
        <f>A6</f>
        <v>Agent 1</v>
      </c>
      <c r="B84" s="6" t="s">
        <v>1</v>
      </c>
      <c r="C84" s="6"/>
      <c r="D84" s="6"/>
      <c r="E84" s="6" t="s">
        <v>2</v>
      </c>
      <c r="F84" s="6" t="s">
        <v>0</v>
      </c>
      <c r="G84" s="6" t="s">
        <v>0</v>
      </c>
      <c r="H84" s="6"/>
      <c r="I84" s="6" t="s">
        <v>16</v>
      </c>
      <c r="J84" s="6"/>
      <c r="K84" s="6" t="s">
        <v>15</v>
      </c>
      <c r="L84" s="6"/>
      <c r="M84" s="6" t="s">
        <v>2</v>
      </c>
      <c r="N84" s="6" t="s">
        <v>1</v>
      </c>
      <c r="O84" s="6" t="s">
        <v>3</v>
      </c>
      <c r="P84" s="6" t="s">
        <v>6</v>
      </c>
      <c r="Q84" s="6"/>
      <c r="R84" s="6"/>
      <c r="S84" s="6" t="s">
        <v>2</v>
      </c>
      <c r="T84" s="6" t="s">
        <v>0</v>
      </c>
      <c r="U84" s="6" t="s">
        <v>0</v>
      </c>
      <c r="V84" s="6"/>
      <c r="W84" s="6"/>
      <c r="X84" s="6" t="s">
        <v>6</v>
      </c>
      <c r="Y84" s="6" t="s">
        <v>0</v>
      </c>
      <c r="Z84" s="6"/>
      <c r="AA84" s="6" t="s">
        <v>0</v>
      </c>
      <c r="AB84" s="6"/>
      <c r="AC84" s="6"/>
      <c r="AD84" s="6"/>
      <c r="AE84" s="6"/>
    </row>
    <row r="85" spans="1:31" x14ac:dyDescent="0.25">
      <c r="A85" s="22" t="str">
        <f t="shared" ref="A85:A103" si="9">A7</f>
        <v>Agent 2</v>
      </c>
      <c r="B85" s="6"/>
      <c r="C85" s="6"/>
      <c r="D85" s="6"/>
      <c r="E85" s="6"/>
      <c r="F85" s="6" t="s">
        <v>0</v>
      </c>
      <c r="G85" s="6"/>
      <c r="H85" s="6"/>
      <c r="I85" s="6"/>
      <c r="J85" s="6"/>
      <c r="K85" s="6"/>
      <c r="L85" s="6"/>
      <c r="M85" s="6" t="s">
        <v>0</v>
      </c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</row>
    <row r="86" spans="1:31" x14ac:dyDescent="0.25">
      <c r="A86" s="22" t="str">
        <f t="shared" si="9"/>
        <v>Agent 3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</row>
    <row r="87" spans="1:31" x14ac:dyDescent="0.25">
      <c r="A87" s="22" t="str">
        <f t="shared" si="9"/>
        <v>Agent 4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</row>
    <row r="88" spans="1:31" x14ac:dyDescent="0.25">
      <c r="A88" s="22" t="str">
        <f t="shared" si="9"/>
        <v>Agent 5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</row>
    <row r="89" spans="1:31" x14ac:dyDescent="0.25">
      <c r="A89" s="22" t="str">
        <f t="shared" si="9"/>
        <v>Agent 6</v>
      </c>
      <c r="B89" s="6"/>
      <c r="C89" s="6"/>
      <c r="D89" s="6"/>
      <c r="E89" s="6" t="s">
        <v>15</v>
      </c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</row>
    <row r="90" spans="1:31" x14ac:dyDescent="0.25">
      <c r="A90" s="22" t="str">
        <f t="shared" si="9"/>
        <v>Agent 7</v>
      </c>
      <c r="B90" s="6"/>
      <c r="C90" s="6"/>
      <c r="D90" s="6"/>
      <c r="E90" s="6"/>
      <c r="F90" s="6"/>
      <c r="G90" s="6"/>
      <c r="H90" s="6"/>
      <c r="I90" s="6"/>
      <c r="J90" s="6"/>
      <c r="K90" s="6" t="s">
        <v>0</v>
      </c>
      <c r="L90" s="6"/>
      <c r="M90" s="6"/>
      <c r="N90" s="6"/>
      <c r="O90" s="6"/>
      <c r="P90" s="6"/>
      <c r="Q90" s="6"/>
      <c r="R90" s="6" t="s">
        <v>0</v>
      </c>
      <c r="S90" s="6"/>
      <c r="T90" s="6"/>
      <c r="U90" s="6"/>
      <c r="V90" s="6"/>
      <c r="W90" s="6"/>
      <c r="X90" s="6"/>
      <c r="Y90" s="6" t="s">
        <v>0</v>
      </c>
      <c r="Z90" s="6"/>
      <c r="AA90" s="6"/>
      <c r="AB90" s="6"/>
      <c r="AC90" s="6"/>
      <c r="AD90" s="6"/>
      <c r="AE90" s="6"/>
    </row>
    <row r="91" spans="1:31" x14ac:dyDescent="0.25">
      <c r="A91" s="22" t="str">
        <f t="shared" si="9"/>
        <v>Agent 8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</row>
    <row r="92" spans="1:31" x14ac:dyDescent="0.25">
      <c r="A92" s="22" t="str">
        <f t="shared" si="9"/>
        <v>Agent 9</v>
      </c>
      <c r="B92" s="6" t="s">
        <v>0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 t="s">
        <v>0</v>
      </c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</row>
    <row r="93" spans="1:31" x14ac:dyDescent="0.25">
      <c r="A93" s="22" t="str">
        <f t="shared" si="9"/>
        <v>Agent 10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 t="s">
        <v>0</v>
      </c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</row>
    <row r="94" spans="1:31" x14ac:dyDescent="0.25">
      <c r="A94" s="22" t="str">
        <f t="shared" si="9"/>
        <v>Agent 11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</row>
    <row r="95" spans="1:31" x14ac:dyDescent="0.25">
      <c r="A95" s="22" t="str">
        <f t="shared" si="9"/>
        <v>Agent 12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</row>
    <row r="96" spans="1:31" x14ac:dyDescent="0.25">
      <c r="A96" s="22" t="str">
        <f t="shared" si="9"/>
        <v>Agent 13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</row>
    <row r="97" spans="1:31" x14ac:dyDescent="0.25">
      <c r="A97" s="22" t="str">
        <f t="shared" si="9"/>
        <v>Agent 14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</row>
    <row r="98" spans="1:31" x14ac:dyDescent="0.25">
      <c r="A98" s="22" t="str">
        <f t="shared" si="9"/>
        <v>Agent 15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</row>
    <row r="99" spans="1:31" x14ac:dyDescent="0.25">
      <c r="A99" s="22" t="str">
        <f t="shared" si="9"/>
        <v>Agent 16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</row>
    <row r="100" spans="1:31" x14ac:dyDescent="0.25">
      <c r="A100" s="22" t="str">
        <f t="shared" si="9"/>
        <v>Agent 17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</row>
    <row r="101" spans="1:31" x14ac:dyDescent="0.25">
      <c r="A101" s="22" t="str">
        <f t="shared" si="9"/>
        <v>Agent 18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</row>
    <row r="102" spans="1:31" x14ac:dyDescent="0.25">
      <c r="A102" s="22" t="str">
        <f t="shared" si="9"/>
        <v>Agent 19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</row>
    <row r="103" spans="1:31" ht="16.5" thickBot="1" x14ac:dyDescent="0.3">
      <c r="A103" s="23" t="str">
        <f t="shared" si="9"/>
        <v>Agent 20</v>
      </c>
      <c r="B103" s="21"/>
      <c r="C103" s="21"/>
      <c r="D103" s="21"/>
      <c r="E103" s="21" t="s">
        <v>17</v>
      </c>
      <c r="F103" s="21" t="s">
        <v>17</v>
      </c>
      <c r="G103" s="21" t="s">
        <v>6</v>
      </c>
      <c r="H103" s="21"/>
      <c r="I103" s="21" t="s">
        <v>3</v>
      </c>
      <c r="J103" s="21"/>
      <c r="K103" s="21"/>
      <c r="L103" s="21"/>
      <c r="M103" s="21" t="s">
        <v>0</v>
      </c>
      <c r="N103" s="21"/>
      <c r="O103" s="21"/>
      <c r="P103" s="21"/>
      <c r="Q103" s="21"/>
      <c r="R103" s="21"/>
      <c r="S103" s="21" t="s">
        <v>3</v>
      </c>
      <c r="T103" s="21" t="s">
        <v>3</v>
      </c>
      <c r="U103" s="21" t="s">
        <v>6</v>
      </c>
      <c r="V103" s="21"/>
      <c r="W103" s="21"/>
      <c r="X103" s="21"/>
      <c r="Y103" s="21"/>
      <c r="Z103" s="21"/>
      <c r="AA103" s="21" t="s">
        <v>0</v>
      </c>
      <c r="AB103" s="21"/>
      <c r="AC103" s="21"/>
      <c r="AD103" s="21"/>
      <c r="AE103" s="21"/>
    </row>
    <row r="104" spans="1:31" ht="16.5" thickTop="1" x14ac:dyDescent="0.25">
      <c r="A104" s="20" t="s">
        <v>7</v>
      </c>
      <c r="B104" s="3">
        <f>COUNTA(B84:B103)</f>
        <v>2</v>
      </c>
      <c r="C104" s="3">
        <f t="shared" ref="C104:AF104" si="10">COUNTA(C84:C103)</f>
        <v>0</v>
      </c>
      <c r="D104" s="3">
        <f t="shared" si="10"/>
        <v>0</v>
      </c>
      <c r="E104" s="3">
        <f t="shared" si="10"/>
        <v>3</v>
      </c>
      <c r="F104" s="3">
        <f t="shared" si="10"/>
        <v>3</v>
      </c>
      <c r="G104" s="3">
        <f t="shared" si="10"/>
        <v>2</v>
      </c>
      <c r="H104" s="3">
        <f t="shared" si="10"/>
        <v>0</v>
      </c>
      <c r="I104" s="3">
        <f t="shared" si="10"/>
        <v>2</v>
      </c>
      <c r="J104" s="3">
        <f t="shared" si="10"/>
        <v>0</v>
      </c>
      <c r="K104" s="3">
        <f t="shared" si="10"/>
        <v>2</v>
      </c>
      <c r="L104" s="3">
        <f t="shared" si="10"/>
        <v>0</v>
      </c>
      <c r="M104" s="3">
        <f t="shared" si="10"/>
        <v>5</v>
      </c>
      <c r="N104" s="3">
        <f t="shared" si="10"/>
        <v>1</v>
      </c>
      <c r="O104" s="3">
        <f t="shared" si="10"/>
        <v>1</v>
      </c>
      <c r="P104" s="3">
        <f t="shared" si="10"/>
        <v>1</v>
      </c>
      <c r="Q104" s="3">
        <f t="shared" si="10"/>
        <v>0</v>
      </c>
      <c r="R104" s="3">
        <f t="shared" si="10"/>
        <v>1</v>
      </c>
      <c r="S104" s="3">
        <f t="shared" si="10"/>
        <v>2</v>
      </c>
      <c r="T104" s="3">
        <f t="shared" si="10"/>
        <v>2</v>
      </c>
      <c r="U104" s="3">
        <f t="shared" si="10"/>
        <v>2</v>
      </c>
      <c r="V104" s="3">
        <f t="shared" si="10"/>
        <v>0</v>
      </c>
      <c r="W104" s="3">
        <f t="shared" si="10"/>
        <v>0</v>
      </c>
      <c r="X104" s="3">
        <f t="shared" si="10"/>
        <v>1</v>
      </c>
      <c r="Y104" s="3">
        <f t="shared" si="10"/>
        <v>2</v>
      </c>
      <c r="Z104" s="3">
        <f t="shared" si="10"/>
        <v>0</v>
      </c>
      <c r="AA104" s="3">
        <f t="shared" si="10"/>
        <v>2</v>
      </c>
      <c r="AB104" s="3">
        <f t="shared" si="10"/>
        <v>0</v>
      </c>
      <c r="AC104" s="3">
        <f t="shared" si="10"/>
        <v>0</v>
      </c>
      <c r="AD104" s="3">
        <f t="shared" si="10"/>
        <v>0</v>
      </c>
      <c r="AE104" s="3">
        <f t="shared" si="10"/>
        <v>0</v>
      </c>
    </row>
  </sheetData>
  <mergeCells count="4">
    <mergeCell ref="B55:AF55"/>
    <mergeCell ref="B3:AF3"/>
    <mergeCell ref="B29:AD29"/>
    <mergeCell ref="B81:AE81"/>
  </mergeCells>
  <phoneticPr fontId="5" type="noConversion"/>
  <conditionalFormatting sqref="B6:AF25">
    <cfRule type="containsText" dxfId="31" priority="25" operator="containsText" text="ARH">
      <formula>NOT(ISERROR(SEARCH("ARH",B6)))</formula>
    </cfRule>
    <cfRule type="containsText" dxfId="30" priority="26" operator="containsText" text="AJF">
      <formula>NOT(ISERROR(SEARCH("AJF",B6)))</formula>
    </cfRule>
    <cfRule type="containsText" dxfId="29" priority="27" operator="containsText" text="RTT">
      <formula>NOT(ISERROR(SEARCH("RTT",B6)))</formula>
    </cfRule>
    <cfRule type="containsText" dxfId="28" priority="28" operator="containsText" text="CA">
      <formula>NOT(ISERROR(SEARCH("CA",B6)))</formula>
    </cfRule>
    <cfRule type="containsText" dxfId="27" priority="29" operator="containsText" text="B2">
      <formula>NOT(ISERROR(SEARCH("B2",B6)))</formula>
    </cfRule>
    <cfRule type="containsText" dxfId="26" priority="30" operator="containsText" text="RH">
      <formula>NOT(ISERROR(SEARCH("RH",B6)))</formula>
    </cfRule>
    <cfRule type="containsText" dxfId="25" priority="31" operator="containsText" text="AB1">
      <formula>NOT(ISERROR(SEARCH("AB1",B6)))</formula>
    </cfRule>
    <cfRule type="containsText" dxfId="24" priority="32" operator="containsText" text="B1">
      <formula>NOT(ISERROR(SEARCH("B1",B6)))</formula>
    </cfRule>
  </conditionalFormatting>
  <conditionalFormatting sqref="B32:AF50 B51:AD51 AF51 AE51:AE53">
    <cfRule type="containsText" dxfId="23" priority="17" operator="containsText" text="ARH">
      <formula>NOT(ISERROR(SEARCH("ARH",B32)))</formula>
    </cfRule>
    <cfRule type="containsText" dxfId="22" priority="18" operator="containsText" text="AJF">
      <formula>NOT(ISERROR(SEARCH("AJF",B32)))</formula>
    </cfRule>
    <cfRule type="containsText" dxfId="21" priority="19" operator="containsText" text="RTT">
      <formula>NOT(ISERROR(SEARCH("RTT",B32)))</formula>
    </cfRule>
    <cfRule type="containsText" dxfId="20" priority="20" operator="containsText" text="CA">
      <formula>NOT(ISERROR(SEARCH("CA",B32)))</formula>
    </cfRule>
    <cfRule type="containsText" dxfId="19" priority="21" operator="containsText" text="B2">
      <formula>NOT(ISERROR(SEARCH("B2",B32)))</formula>
    </cfRule>
    <cfRule type="containsText" dxfId="18" priority="22" operator="containsText" text="RH">
      <formula>NOT(ISERROR(SEARCH("RH",B32)))</formula>
    </cfRule>
    <cfRule type="containsText" dxfId="17" priority="23" operator="containsText" text="AB1">
      <formula>NOT(ISERROR(SEARCH("AB1",B32)))</formula>
    </cfRule>
    <cfRule type="containsText" dxfId="16" priority="24" operator="containsText" text="B1">
      <formula>NOT(ISERROR(SEARCH("B1",B32)))</formula>
    </cfRule>
  </conditionalFormatting>
  <conditionalFormatting sqref="B58:AF77">
    <cfRule type="containsText" dxfId="15" priority="9" operator="containsText" text="ARH">
      <formula>NOT(ISERROR(SEARCH("ARH",B58)))</formula>
    </cfRule>
    <cfRule type="containsText" dxfId="14" priority="10" operator="containsText" text="AJF">
      <formula>NOT(ISERROR(SEARCH("AJF",B58)))</formula>
    </cfRule>
    <cfRule type="containsText" dxfId="13" priority="11" operator="containsText" text="RTT">
      <formula>NOT(ISERROR(SEARCH("RTT",B58)))</formula>
    </cfRule>
    <cfRule type="containsText" dxfId="12" priority="12" operator="containsText" text="CA">
      <formula>NOT(ISERROR(SEARCH("CA",B58)))</formula>
    </cfRule>
    <cfRule type="containsText" dxfId="11" priority="13" operator="containsText" text="B2">
      <formula>NOT(ISERROR(SEARCH("B2",B58)))</formula>
    </cfRule>
    <cfRule type="containsText" dxfId="10" priority="14" operator="containsText" text="RH">
      <formula>NOT(ISERROR(SEARCH("RH",B58)))</formula>
    </cfRule>
    <cfRule type="containsText" dxfId="9" priority="15" operator="containsText" text="AB1">
      <formula>NOT(ISERROR(SEARCH("AB1",B58)))</formula>
    </cfRule>
    <cfRule type="containsText" dxfId="8" priority="16" operator="containsText" text="B1">
      <formula>NOT(ISERROR(SEARCH("B1",B58)))</formula>
    </cfRule>
  </conditionalFormatting>
  <conditionalFormatting sqref="B84:AE103">
    <cfRule type="containsText" dxfId="7" priority="1" operator="containsText" text="ARH">
      <formula>NOT(ISERROR(SEARCH("ARH",B84)))</formula>
    </cfRule>
    <cfRule type="containsText" dxfId="6" priority="2" operator="containsText" text="AJF">
      <formula>NOT(ISERROR(SEARCH("AJF",B84)))</formula>
    </cfRule>
    <cfRule type="containsText" dxfId="5" priority="3" operator="containsText" text="RTT">
      <formula>NOT(ISERROR(SEARCH("RTT",B84)))</formula>
    </cfRule>
    <cfRule type="containsText" dxfId="4" priority="4" operator="containsText" text="CA">
      <formula>NOT(ISERROR(SEARCH("CA",B84)))</formula>
    </cfRule>
    <cfRule type="containsText" dxfId="3" priority="5" operator="containsText" text="B2">
      <formula>NOT(ISERROR(SEARCH("B2",B84)))</formula>
    </cfRule>
    <cfRule type="containsText" dxfId="2" priority="6" operator="containsText" text="RH">
      <formula>NOT(ISERROR(SEARCH("RH",B84)))</formula>
    </cfRule>
    <cfRule type="containsText" dxfId="1" priority="7" operator="containsText" text="AB1">
      <formula>NOT(ISERROR(SEARCH("AB1",B84)))</formula>
    </cfRule>
    <cfRule type="containsText" dxfId="0" priority="8" operator="containsText" text="B1">
      <formula>NOT(ISERROR(SEARCH("B1",B84)))</formula>
    </cfRule>
  </conditionalFormatting>
  <dataValidations count="2">
    <dataValidation type="list" allowBlank="1" showInputMessage="1" showErrorMessage="1" sqref="A6:A25" xr:uid="{9D25704F-6986-4047-BE8D-016AA7EA8D00}">
      <formula1>L_Agents</formula1>
    </dataValidation>
    <dataValidation type="list" allowBlank="1" showInputMessage="1" showErrorMessage="1" sqref="B6:AF25 B32:AC51 B58:AF77 B84:AE103" xr:uid="{2D182D4F-4347-43A8-B616-9F48B6084F12}">
      <formula1>L_Codes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D4195-89B3-9944-98FC-C3D84F7DF8F3}">
  <sheetPr codeName="Feuil2"/>
  <dimension ref="A3:BN107"/>
  <sheetViews>
    <sheetView zoomScale="75" zoomScaleNormal="40" workbookViewId="0">
      <selection activeCell="M6" sqref="M6"/>
    </sheetView>
  </sheetViews>
  <sheetFormatPr baseColWidth="10" defaultRowHeight="15.75" x14ac:dyDescent="0.25"/>
  <cols>
    <col min="1" max="1" width="15" customWidth="1"/>
    <col min="2" max="2" width="8.375" customWidth="1"/>
    <col min="3" max="3" width="8.25" customWidth="1"/>
    <col min="4" max="4" width="8.375" customWidth="1"/>
    <col min="5" max="5" width="7.875" customWidth="1"/>
    <col min="6" max="6" width="8" customWidth="1"/>
    <col min="7" max="7" width="8.125" customWidth="1"/>
    <col min="8" max="8" width="9.5" customWidth="1"/>
    <col min="9" max="12" width="10.625" customWidth="1"/>
    <col min="13" max="13" width="9.125" customWidth="1"/>
    <col min="14" max="14" width="5.375" customWidth="1"/>
    <col min="15" max="15" width="5.875" customWidth="1"/>
    <col min="16" max="16" width="8.375" customWidth="1"/>
    <col min="17" max="17" width="5.5" customWidth="1"/>
    <col min="18" max="18" width="8.625" customWidth="1"/>
    <col min="19" max="19" width="7" customWidth="1"/>
    <col min="20" max="20" width="9.125" customWidth="1"/>
    <col min="21" max="21" width="10.125" customWidth="1"/>
    <col min="22" max="22" width="5.875" customWidth="1"/>
    <col min="23" max="23" width="6.375" customWidth="1"/>
    <col min="24" max="24" width="8.375" customWidth="1"/>
    <col min="25" max="25" width="5" customWidth="1"/>
    <col min="26" max="26" width="8.125" customWidth="1"/>
    <col min="27" max="27" width="7.125" customWidth="1"/>
    <col min="28" max="28" width="9.125" customWidth="1"/>
    <col min="29" max="29" width="6" customWidth="1"/>
    <col min="30" max="30" width="5.5" customWidth="1"/>
    <col min="31" max="31" width="8.375" customWidth="1"/>
    <col min="32" max="32" width="5.375" customWidth="1"/>
    <col min="33" max="33" width="8.5" customWidth="1"/>
    <col min="34" max="34" width="7.125" customWidth="1"/>
    <col min="35" max="36" width="9.375" customWidth="1"/>
    <col min="37" max="37" width="5.625" customWidth="1"/>
    <col min="38" max="38" width="6.125" customWidth="1"/>
    <col min="39" max="39" width="9" customWidth="1"/>
    <col min="40" max="40" width="5.625" customWidth="1"/>
    <col min="41" max="41" width="8.375" customWidth="1"/>
    <col min="42" max="42" width="6.625" customWidth="1"/>
    <col min="43" max="44" width="9.625" customWidth="1"/>
    <col min="45" max="46" width="5.875" customWidth="1"/>
    <col min="47" max="47" width="8.125" customWidth="1"/>
    <col min="48" max="48" width="5.625" customWidth="1"/>
    <col min="49" max="49" width="9.375" customWidth="1"/>
    <col min="50" max="50" width="7.375" customWidth="1"/>
    <col min="51" max="52" width="9.875" customWidth="1"/>
    <col min="53" max="53" width="5.5" customWidth="1"/>
    <col min="54" max="54" width="5.875" customWidth="1"/>
    <col min="55" max="55" width="8.875" customWidth="1"/>
    <col min="56" max="56" width="5.5" customWidth="1"/>
    <col min="57" max="57" width="8.125" customWidth="1"/>
    <col min="58" max="58" width="10" customWidth="1"/>
    <col min="59" max="59" width="6.5" customWidth="1"/>
    <col min="60" max="60" width="6.875" customWidth="1"/>
    <col min="62" max="62" width="6.875" customWidth="1"/>
    <col min="63" max="63" width="8.5" customWidth="1"/>
    <col min="64" max="64" width="7.875" customWidth="1"/>
  </cols>
  <sheetData>
    <row r="3" spans="1:66" x14ac:dyDescent="0.25">
      <c r="B3" s="42" t="str">
        <f>UPPER(TEXT(DATE(An,1,1),"mmmm-aa"))</f>
        <v>JANVIER-26</v>
      </c>
      <c r="C3" s="42"/>
      <c r="D3" s="42"/>
      <c r="E3" s="42"/>
      <c r="F3" s="42"/>
      <c r="G3" s="42"/>
      <c r="H3" s="42"/>
      <c r="I3" s="42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7"/>
    </row>
    <row r="4" spans="1:66" x14ac:dyDescent="0.25">
      <c r="B4" s="43" t="s">
        <v>5</v>
      </c>
      <c r="C4" s="44"/>
      <c r="D4" s="44"/>
      <c r="E4" s="44"/>
      <c r="F4" s="44"/>
      <c r="G4" s="44"/>
      <c r="H4" s="45"/>
      <c r="I4" s="51" t="str">
        <f>"TOTAL " &amp; B4</f>
        <v>TOTAL B2</v>
      </c>
      <c r="M4" s="17" t="s">
        <v>2</v>
      </c>
      <c r="N4" s="53" t="s">
        <v>1</v>
      </c>
      <c r="O4" s="53"/>
      <c r="P4" s="53"/>
      <c r="Q4" s="53"/>
      <c r="R4" s="53"/>
      <c r="S4" s="53"/>
      <c r="T4" s="53"/>
      <c r="U4" s="49" t="s">
        <v>18</v>
      </c>
      <c r="V4" s="53" t="s">
        <v>15</v>
      </c>
      <c r="W4" s="53"/>
      <c r="X4" s="53"/>
      <c r="Y4" s="53"/>
      <c r="Z4" s="53"/>
      <c r="AA4" s="53"/>
      <c r="AB4" s="49" t="s">
        <v>19</v>
      </c>
      <c r="AC4" s="46" t="s">
        <v>4</v>
      </c>
      <c r="AD4" s="47"/>
      <c r="AE4" s="47"/>
      <c r="AF4" s="47"/>
      <c r="AG4" s="47"/>
      <c r="AH4" s="47"/>
      <c r="AI4" s="48"/>
      <c r="AJ4" s="49" t="s">
        <v>20</v>
      </c>
      <c r="AK4" s="38" t="s">
        <v>5</v>
      </c>
      <c r="AL4" s="38"/>
      <c r="AM4" s="38"/>
      <c r="AN4" s="38"/>
      <c r="AO4" s="38"/>
      <c r="AP4" s="38"/>
      <c r="AQ4" s="38"/>
      <c r="AR4" s="39" t="s">
        <v>21</v>
      </c>
      <c r="AS4" s="38" t="s">
        <v>6</v>
      </c>
      <c r="AT4" s="38"/>
      <c r="AU4" s="38"/>
      <c r="AV4" s="38"/>
      <c r="AW4" s="38"/>
      <c r="AX4" s="38"/>
      <c r="AY4" s="38"/>
      <c r="AZ4" s="39" t="s">
        <v>22</v>
      </c>
      <c r="BA4" s="38" t="s">
        <v>3</v>
      </c>
      <c r="BB4" s="38"/>
      <c r="BC4" s="38"/>
      <c r="BD4" s="38"/>
      <c r="BE4" s="38"/>
      <c r="BF4" s="39" t="s">
        <v>23</v>
      </c>
      <c r="BG4" s="38" t="s">
        <v>17</v>
      </c>
      <c r="BH4" s="38"/>
      <c r="BI4" s="38"/>
      <c r="BJ4" s="38"/>
      <c r="BK4" s="38"/>
      <c r="BL4" s="38"/>
      <c r="BM4" s="38"/>
      <c r="BN4" s="41" t="s">
        <v>24</v>
      </c>
    </row>
    <row r="5" spans="1:66" x14ac:dyDescent="0.25">
      <c r="B5" s="3" t="s">
        <v>12</v>
      </c>
      <c r="C5" s="3" t="s">
        <v>13</v>
      </c>
      <c r="D5" s="3" t="s">
        <v>14</v>
      </c>
      <c r="E5" s="3" t="s">
        <v>8</v>
      </c>
      <c r="F5" s="3" t="s">
        <v>9</v>
      </c>
      <c r="G5" s="3" t="s">
        <v>10</v>
      </c>
      <c r="H5" s="3" t="s">
        <v>11</v>
      </c>
      <c r="I5" s="52"/>
      <c r="M5" s="24" t="s">
        <v>11</v>
      </c>
      <c r="N5" s="12" t="s">
        <v>12</v>
      </c>
      <c r="O5" s="12" t="s">
        <v>13</v>
      </c>
      <c r="P5" s="12" t="s">
        <v>14</v>
      </c>
      <c r="Q5" s="12" t="s">
        <v>8</v>
      </c>
      <c r="R5" s="12" t="s">
        <v>9</v>
      </c>
      <c r="S5" s="12" t="s">
        <v>10</v>
      </c>
      <c r="T5" s="12" t="s">
        <v>11</v>
      </c>
      <c r="U5" s="50"/>
      <c r="V5" s="12" t="s">
        <v>12</v>
      </c>
      <c r="W5" s="12" t="s">
        <v>13</v>
      </c>
      <c r="X5" s="12" t="s">
        <v>14</v>
      </c>
      <c r="Y5" s="12" t="s">
        <v>8</v>
      </c>
      <c r="Z5" s="12" t="s">
        <v>9</v>
      </c>
      <c r="AA5" s="12" t="s">
        <v>10</v>
      </c>
      <c r="AB5" s="50"/>
      <c r="AC5" s="12" t="s">
        <v>12</v>
      </c>
      <c r="AD5" s="12" t="s">
        <v>13</v>
      </c>
      <c r="AE5" s="12" t="s">
        <v>14</v>
      </c>
      <c r="AF5" s="12" t="s">
        <v>8</v>
      </c>
      <c r="AG5" s="12" t="s">
        <v>9</v>
      </c>
      <c r="AH5" s="12" t="s">
        <v>10</v>
      </c>
      <c r="AI5" s="12" t="s">
        <v>11</v>
      </c>
      <c r="AJ5" s="50"/>
      <c r="AK5" s="13" t="s">
        <v>12</v>
      </c>
      <c r="AL5" s="13" t="s">
        <v>13</v>
      </c>
      <c r="AM5" s="13" t="s">
        <v>14</v>
      </c>
      <c r="AN5" s="13" t="s">
        <v>8</v>
      </c>
      <c r="AO5" s="13" t="s">
        <v>9</v>
      </c>
      <c r="AP5" s="13" t="s">
        <v>10</v>
      </c>
      <c r="AQ5" s="13" t="s">
        <v>11</v>
      </c>
      <c r="AR5" s="40"/>
      <c r="AS5" s="13" t="s">
        <v>12</v>
      </c>
      <c r="AT5" s="13" t="s">
        <v>13</v>
      </c>
      <c r="AU5" s="13" t="s">
        <v>14</v>
      </c>
      <c r="AV5" s="13" t="s">
        <v>8</v>
      </c>
      <c r="AW5" s="13" t="s">
        <v>9</v>
      </c>
      <c r="AX5" s="13" t="s">
        <v>10</v>
      </c>
      <c r="AY5" s="13" t="s">
        <v>11</v>
      </c>
      <c r="AZ5" s="40"/>
      <c r="BA5" s="13" t="s">
        <v>12</v>
      </c>
      <c r="BB5" s="13" t="s">
        <v>13</v>
      </c>
      <c r="BC5" s="13" t="s">
        <v>14</v>
      </c>
      <c r="BD5" s="13" t="s">
        <v>8</v>
      </c>
      <c r="BE5" s="13" t="s">
        <v>9</v>
      </c>
      <c r="BF5" s="40"/>
      <c r="BG5" s="13" t="s">
        <v>12</v>
      </c>
      <c r="BH5" s="13" t="s">
        <v>13</v>
      </c>
      <c r="BI5" s="13" t="s">
        <v>14</v>
      </c>
      <c r="BJ5" s="13" t="s">
        <v>8</v>
      </c>
      <c r="BK5" s="13" t="s">
        <v>9</v>
      </c>
      <c r="BL5" s="13" t="s">
        <v>10</v>
      </c>
      <c r="BM5" s="13" t="s">
        <v>11</v>
      </c>
      <c r="BN5" s="41"/>
    </row>
    <row r="6" spans="1:66" x14ac:dyDescent="0.25">
      <c r="A6" s="22" t="str">
        <f>Planning!A6</f>
        <v>Agent 1</v>
      </c>
      <c r="B6" s="25">
        <f>COUNTIFS(Planning!$4:$4,B$5, Planning!6:6,$B$4)</f>
        <v>0</v>
      </c>
      <c r="C6" s="25">
        <f>COUNTIFS(Planning!$4:$4,C$5, Planning!6:6,$B$4)</f>
        <v>0</v>
      </c>
      <c r="D6" s="25">
        <f>COUNTIFS(Planning!$4:$4,D$5, Planning!6:6,$B$4)</f>
        <v>0</v>
      </c>
      <c r="E6" s="25">
        <f>COUNTIFS(Planning!$4:$4,E$5, Planning!6:6,$B$4)</f>
        <v>0</v>
      </c>
      <c r="F6" s="25">
        <f>COUNTIFS(Planning!$4:$4,F$5, Planning!6:6,$B$4)</f>
        <v>0</v>
      </c>
      <c r="G6" s="25">
        <f>COUNTIFS(Planning!$4:$4,G$5, Planning!6:6,$B$4)</f>
        <v>0</v>
      </c>
      <c r="H6" s="25">
        <f>COUNTIFS(Planning!$4:$4,H$5, Planning!6:6,$B$4)</f>
        <v>0</v>
      </c>
      <c r="I6" s="26">
        <f>SUM(B6:G6)</f>
        <v>0</v>
      </c>
      <c r="M6">
        <f>COUNTIFS(Planning!$4:$4, "Dimanche", Planning!6:6, "ARH")</f>
        <v>2</v>
      </c>
      <c r="N6">
        <f>COUNTIFS(Planning!$4:$4, "Lundi", Planning!6:6, "AB1")</f>
        <v>0</v>
      </c>
      <c r="O6">
        <f>COUNTIFS(Planning!$4:$4, "Mardi", Planning!6:6, "AB1")</f>
        <v>1</v>
      </c>
      <c r="P6">
        <f>COUNTIFS(Planning!$4:$4, "Mercredi", Planning!6:6, "AB1")</f>
        <v>0</v>
      </c>
      <c r="Q6">
        <f>COUNTIFS(Planning!$4:$4, "Jeudi", Planning!6:6, "AB1")</f>
        <v>1</v>
      </c>
      <c r="R6">
        <f>COUNTIFS(Planning!$4:$4, "Vendredi", Planning!6:6, "AB1")</f>
        <v>0</v>
      </c>
      <c r="S6">
        <f>COUNTIFS(Planning!$4:$4, "Samedi", Planning!6:6, "AB1")</f>
        <v>0</v>
      </c>
      <c r="T6">
        <f>COUNTIFS(Planning!$4:$4, "Dimanche", Planning!6:6, "AB1")</f>
        <v>0</v>
      </c>
      <c r="U6" s="15">
        <f>SUM(N6:T6)</f>
        <v>2</v>
      </c>
      <c r="V6">
        <f>COUNTIFS(Planning!$4:$4, "Lundi", Planning!6:6, "AB3")</f>
        <v>0</v>
      </c>
      <c r="W6">
        <f>COUNTIFS(Planning!$4:$4, "Mardi", Planning!6:6, "AB3")</f>
        <v>0</v>
      </c>
      <c r="X6">
        <f>COUNTIFS(Planning!$4:$4, "Mercredi", Planning!6:6, "AB3")</f>
        <v>0</v>
      </c>
      <c r="Y6">
        <f>COUNTIFS(Planning!$4:$4, "Jeudi", Planning!6:6, "AB3")</f>
        <v>0</v>
      </c>
      <c r="Z6">
        <f>COUNTIFS(Planning!$4:$4, "Vendredi", Planning!6:6, "AB3")</f>
        <v>0</v>
      </c>
      <c r="AA6">
        <f>COUNTIFS(Planning!$4:$4, "Samedi", Planning!6:6, "AB3")</f>
        <v>1</v>
      </c>
      <c r="AB6" s="15">
        <f>SUM(V6:AA6)</f>
        <v>1</v>
      </c>
      <c r="AC6">
        <f>COUNTIFS(Planning!$4:$4, "Lundi", Planning!6:6, "AJF")</f>
        <v>0</v>
      </c>
      <c r="AD6">
        <f>COUNTIFS(Planning!$4:$4, "Mardi", Planning!6:6, "AJF")</f>
        <v>0</v>
      </c>
      <c r="AE6">
        <f>COUNTIFS(Planning!$4:$4, "Mercredi", Planning!6:6, "AJF")</f>
        <v>0</v>
      </c>
      <c r="AF6">
        <f>COUNTIFS(Planning!$4:$4, "Jeudi", Planning!6:6, "AJF")</f>
        <v>0</v>
      </c>
      <c r="AG6">
        <f>COUNTIFS(Planning!$4:$4, "Vendredi", Planning!6:6, "AJF")</f>
        <v>0</v>
      </c>
      <c r="AH6">
        <f>COUNTIFS(Planning!$4:$4, "Samedi", Planning!6:6, "AJF")</f>
        <v>0</v>
      </c>
      <c r="AI6">
        <f>COUNTIFS(Planning!$4:$4, "Dimanche", Planning!6:6, "AJF")</f>
        <v>0</v>
      </c>
      <c r="AJ6" s="15">
        <f>SUM(AC6:AI6)</f>
        <v>0</v>
      </c>
      <c r="AK6">
        <f>COUNTIFS(Planning!$4:$4, "Lundi", Planning!6:6, "B2")</f>
        <v>0</v>
      </c>
      <c r="AL6">
        <f>COUNTIFS(Planning!$4:$4, "Mardi", Planning!6:6, "B2")</f>
        <v>0</v>
      </c>
      <c r="AM6">
        <f>COUNTIFS(Planning!$4:$4, "Mercredi", Planning!6:6, "B2")</f>
        <v>0</v>
      </c>
      <c r="AN6">
        <f>COUNTIFS(Planning!$4:$4, "Jeudi", Planning!6:6, "B2")</f>
        <v>0</v>
      </c>
      <c r="AO6">
        <f>COUNTIFS(Planning!$4:$4, "Vendredi", Planning!6:6, "B2")</f>
        <v>0</v>
      </c>
      <c r="AP6">
        <f>COUNTIFS(Planning!$4:$4, "Samedi", Planning!6:6, "B2")</f>
        <v>0</v>
      </c>
      <c r="AQ6">
        <f>COUNTIFS(Planning!$4:$4, "Dimanche", Planning!6:6, "B2")</f>
        <v>0</v>
      </c>
      <c r="AR6" s="15">
        <f>SUM(AK6:AQ6)</f>
        <v>0</v>
      </c>
      <c r="AS6">
        <f>COUNTIFS(Planning!$4:$4, "Lundi", Planning!6:6, "RTT")</f>
        <v>0</v>
      </c>
      <c r="AT6">
        <f>COUNTIFS(Planning!$4:$4, "Mardi", Planning!6:6, "RTT")</f>
        <v>0</v>
      </c>
      <c r="AU6">
        <f>COUNTIFS(Planning!$4:$4, "Mercredi", Planning!6:6, "RTT")</f>
        <v>0</v>
      </c>
      <c r="AV6">
        <f>COUNTIFS(Planning!$4:$4, "Jeudi", Planning!6:6, "RTT")</f>
        <v>1</v>
      </c>
      <c r="AW6">
        <f>COUNTIFS(Planning!$4:$4, "Vendredi", Planning!6:6, "RTT")</f>
        <v>1</v>
      </c>
      <c r="AX6">
        <f>COUNTIFS(Planning!$4:$4, "Samedi", Planning!6:6, "RTT")</f>
        <v>0</v>
      </c>
      <c r="AY6">
        <f>COUNTIFS(Planning!$4:$4, "Dimanche", Planning!6:6, "RTT")</f>
        <v>0</v>
      </c>
      <c r="AZ6" s="15">
        <f>SUM(AS6:AY6)</f>
        <v>2</v>
      </c>
      <c r="BA6">
        <f>COUNTIFS(Planning!$4:$4, "Lundi", Planning!6:6, "CA")</f>
        <v>0</v>
      </c>
      <c r="BB6">
        <f>COUNTIFS(Planning!$4:$4, "Mardi", Planning!6:6, "CA")</f>
        <v>0</v>
      </c>
      <c r="BC6">
        <f>COUNTIFS(Planning!$4:$4, "Mercredi", Planning!6:6, "CA")</f>
        <v>1</v>
      </c>
      <c r="BD6">
        <f>COUNTIFS(Planning!$4:$4, "Jeudi", Planning!6:6, "CA")</f>
        <v>0</v>
      </c>
      <c r="BE6">
        <f>COUNTIFS(Planning!$4:$4, "Vendredi", Planning!6:6, "CA")</f>
        <v>0</v>
      </c>
      <c r="BF6" s="15">
        <f>SUM(BA6:BE6)</f>
        <v>1</v>
      </c>
      <c r="BG6">
        <f>COUNTIFS(Planning!$4:$4, "Lundi", Planning!6:6, "FC")</f>
        <v>0</v>
      </c>
      <c r="BH6">
        <f>COUNTIFS(Planning!$4:$4, "Mardi", Planning!6:6, "FC")</f>
        <v>0</v>
      </c>
      <c r="BI6">
        <f>COUNTIFS(Planning!$4:$4, "Mercredi", Planning!6:6, "FC")</f>
        <v>0</v>
      </c>
      <c r="BJ6">
        <f>COUNTIFS(Planning!$4:$4, "Jeudi", Planning!6:6, "FC")</f>
        <v>0</v>
      </c>
      <c r="BK6">
        <f>COUNTIFS(Planning!$4:$4, "Vendredi", Planning!6:6, "FC")</f>
        <v>0</v>
      </c>
      <c r="BL6">
        <f>COUNTIFS(Planning!$4:$4, "Samedi", Planning!6:6, "FC")</f>
        <v>0</v>
      </c>
      <c r="BM6">
        <f>COUNTIFS(Planning!$4:$4, "Dimanche", Planning!6:6, "FC")</f>
        <v>0</v>
      </c>
      <c r="BN6" s="15">
        <f>SUM(BG6:BM6)</f>
        <v>0</v>
      </c>
    </row>
    <row r="7" spans="1:66" x14ac:dyDescent="0.25">
      <c r="A7" s="22" t="str">
        <f>Planning!A7</f>
        <v>Agent 2</v>
      </c>
      <c r="B7" s="27">
        <f>COUNTIFS(Planning!$4:$4,B$5, Planning!7:7,$B$4)</f>
        <v>0</v>
      </c>
      <c r="C7" s="27">
        <f>COUNTIFS(Planning!$4:$4,C$5, Planning!7:7,$B$4)</f>
        <v>0</v>
      </c>
      <c r="D7" s="27">
        <f>COUNTIFS(Planning!$4:$4,D$5, Planning!7:7,$B$4)</f>
        <v>0</v>
      </c>
      <c r="E7" s="27">
        <f>COUNTIFS(Planning!$4:$4,E$5, Planning!7:7,$B$4)</f>
        <v>0</v>
      </c>
      <c r="F7" s="27">
        <f>COUNTIFS(Planning!$4:$4,F$5, Planning!7:7,$B$4)</f>
        <v>0</v>
      </c>
      <c r="G7" s="27">
        <f>COUNTIFS(Planning!$4:$4,G$5, Planning!7:7,$B$4)</f>
        <v>0</v>
      </c>
      <c r="H7" s="27">
        <f>COUNTIFS(Planning!$4:$4,H$5, Planning!7:7,$B$4)</f>
        <v>0</v>
      </c>
      <c r="I7" s="28">
        <f t="shared" ref="I7:I25" si="0">SUM(B7:G7)</f>
        <v>0</v>
      </c>
      <c r="M7">
        <f>COUNTIFS(Planning!$4:$4, "Dimanche", Planning!7:7, "ARH")</f>
        <v>0</v>
      </c>
      <c r="N7">
        <f>COUNTIFS(Planning!$4:$4, "Lundi", Planning!7:7, "AB1")</f>
        <v>0</v>
      </c>
      <c r="O7">
        <f>COUNTIFS(Planning!$4:$4, "Mardi", Planning!7:7, "AB1")</f>
        <v>0</v>
      </c>
      <c r="P7">
        <f>COUNTIFS(Planning!$4:$4, "Mercredi", Planning!7:7, "AB1")</f>
        <v>0</v>
      </c>
      <c r="Q7">
        <f>COUNTIFS(Planning!$4:$4, "Jeudi", Planning!7:7, "AB1")</f>
        <v>0</v>
      </c>
      <c r="R7">
        <f>COUNTIFS(Planning!$4:$4, "Vendredi", Planning!7:7, "AB1")</f>
        <v>0</v>
      </c>
      <c r="S7">
        <f>COUNTIFS(Planning!$4:$4, "Samedi", Planning!7:7, "AB1")</f>
        <v>0</v>
      </c>
      <c r="T7">
        <f>COUNTIFS(Planning!$4:$4, "Dimanche", Planning!7:7, "AB1")</f>
        <v>0</v>
      </c>
      <c r="U7" s="15">
        <f t="shared" ref="U7:U25" si="1">SUM(N7:T7)</f>
        <v>0</v>
      </c>
      <c r="V7">
        <f>COUNTIFS(Planning!$4:$4, "Lundi", Planning!7:7, "AB3")</f>
        <v>0</v>
      </c>
      <c r="W7">
        <f>COUNTIFS(Planning!$4:$4, "Mardi", Planning!7:7, "AB3")</f>
        <v>0</v>
      </c>
      <c r="X7">
        <f>COUNTIFS(Planning!$4:$4, "Mercredi", Planning!7:7, "AB3")</f>
        <v>0</v>
      </c>
      <c r="Y7">
        <f>COUNTIFS(Planning!$4:$4, "Jeudi", Planning!7:7, "AB3")</f>
        <v>0</v>
      </c>
      <c r="Z7">
        <f>COUNTIFS(Planning!$4:$4, "Vendredi", Planning!7:7, "AB3")</f>
        <v>0</v>
      </c>
      <c r="AA7">
        <f>COUNTIFS(Planning!$4:$4, "Samedi", Planning!7:7, "AB3")</f>
        <v>0</v>
      </c>
      <c r="AB7" s="15">
        <f t="shared" ref="AB7:AB25" si="2">SUM(V7:AA7)</f>
        <v>0</v>
      </c>
      <c r="AC7">
        <f>COUNTIFS(Planning!$4:$4, "Lundi", Planning!7:7, "AJF")</f>
        <v>0</v>
      </c>
      <c r="AD7">
        <f>COUNTIFS(Planning!$4:$4, "Mardi", Planning!7:7, "AJF")</f>
        <v>0</v>
      </c>
      <c r="AE7">
        <f>COUNTIFS(Planning!$4:$4, "Mercredi", Planning!7:7, "AJF")</f>
        <v>0</v>
      </c>
      <c r="AF7">
        <f>COUNTIFS(Planning!$4:$4, "Jeudi", Planning!7:7, "AJF")</f>
        <v>0</v>
      </c>
      <c r="AG7">
        <f>COUNTIFS(Planning!$4:$4, "Vendredi", Planning!7:7, "AJF")</f>
        <v>0</v>
      </c>
      <c r="AH7">
        <f>COUNTIFS(Planning!$4:$4, "Samedi", Planning!7:7, "AJF")</f>
        <v>0</v>
      </c>
      <c r="AI7">
        <f>COUNTIFS(Planning!$4:$4, "Dimanche", Planning!7:7, "AJF")</f>
        <v>0</v>
      </c>
      <c r="AJ7" s="15">
        <f t="shared" ref="AJ7:AJ25" si="3">SUM(AC7:AI7)</f>
        <v>0</v>
      </c>
      <c r="AK7">
        <f>COUNTIFS(Planning!$4:$4, "Lundi", Planning!7:7, "B2")</f>
        <v>0</v>
      </c>
      <c r="AL7">
        <f>COUNTIFS(Planning!$4:$4, "Mardi", Planning!7:7, "B2")</f>
        <v>0</v>
      </c>
      <c r="AM7">
        <f>COUNTIFS(Planning!$4:$4, "Mercredi", Planning!7:7, "B2")</f>
        <v>0</v>
      </c>
      <c r="AN7">
        <f>COUNTIFS(Planning!$4:$4, "Jeudi", Planning!7:7, "B2")</f>
        <v>0</v>
      </c>
      <c r="AO7">
        <f>COUNTIFS(Planning!$4:$4, "Vendredi", Planning!7:7, "B2")</f>
        <v>0</v>
      </c>
      <c r="AP7">
        <f>COUNTIFS(Planning!$4:$4, "Samedi", Planning!7:7, "B2")</f>
        <v>0</v>
      </c>
      <c r="AQ7">
        <f>COUNTIFS(Planning!$4:$4, "Dimanche", Planning!7:7, "B2")</f>
        <v>0</v>
      </c>
      <c r="AR7" s="15">
        <f t="shared" ref="AR7:AR25" si="4">SUM(AK7:AQ7)</f>
        <v>0</v>
      </c>
      <c r="AS7">
        <f>COUNTIFS(Planning!$4:$4, "Lundi", Planning!7:7, "RTT")</f>
        <v>0</v>
      </c>
      <c r="AT7">
        <f>COUNTIFS(Planning!$4:$4, "Mardi", Planning!7:7, "RTT")</f>
        <v>0</v>
      </c>
      <c r="AU7">
        <f>COUNTIFS(Planning!$4:$4, "Mercredi", Planning!7:7, "RTT")</f>
        <v>0</v>
      </c>
      <c r="AV7">
        <f>COUNTIFS(Planning!$4:$4, "Jeudi", Planning!7:7, "RTT")</f>
        <v>0</v>
      </c>
      <c r="AW7">
        <f>COUNTIFS(Planning!$4:$4, "Vendredi", Planning!7:7, "RTT")</f>
        <v>0</v>
      </c>
      <c r="AX7">
        <f>COUNTIFS(Planning!$4:$4, "Samedi", Planning!7:7, "RTT")</f>
        <v>0</v>
      </c>
      <c r="AY7">
        <f>COUNTIFS(Planning!$4:$4, "Dimanche", Planning!7:7, "RTT")</f>
        <v>0</v>
      </c>
      <c r="AZ7" s="15">
        <f t="shared" ref="AZ7:AZ25" si="5">SUM(AS7:AY7)</f>
        <v>0</v>
      </c>
      <c r="BA7">
        <f>COUNTIFS(Planning!$4:$4, "Lundi", Planning!7:7, "CA")</f>
        <v>0</v>
      </c>
      <c r="BB7">
        <f>COUNTIFS(Planning!$4:$4, "Mardi", Planning!7:7, "CA")</f>
        <v>0</v>
      </c>
      <c r="BC7">
        <f>COUNTIFS(Planning!$4:$4, "Mercredi", Planning!7:7, "CA")</f>
        <v>0</v>
      </c>
      <c r="BD7">
        <f>COUNTIFS(Planning!$4:$4, "Jeudi", Planning!7:7, "CA")</f>
        <v>0</v>
      </c>
      <c r="BE7">
        <f>COUNTIFS(Planning!$4:$4, "Vendredi", Planning!7:7, "CA")</f>
        <v>0</v>
      </c>
      <c r="BF7" s="15">
        <f t="shared" ref="BF7:BF25" si="6">SUM(BA7:BE7)</f>
        <v>0</v>
      </c>
      <c r="BG7">
        <f>COUNTIFS(Planning!$4:$4, "Lundi", Planning!7:7, "FC")</f>
        <v>0</v>
      </c>
      <c r="BH7">
        <f>COUNTIFS(Planning!$4:$4, "Mardi", Planning!7:7, "FC")</f>
        <v>0</v>
      </c>
      <c r="BI7">
        <f>COUNTIFS(Planning!$4:$4, "Mercredi", Planning!7:7, "FC")</f>
        <v>0</v>
      </c>
      <c r="BJ7">
        <f>COUNTIFS(Planning!$4:$4, "Jeudi", Planning!7:7, "FC")</f>
        <v>0</v>
      </c>
      <c r="BK7">
        <f>COUNTIFS(Planning!$4:$4, "Vendredi", Planning!7:7, "FC")</f>
        <v>0</v>
      </c>
      <c r="BL7">
        <f>COUNTIFS(Planning!$4:$4, "Samedi", Planning!7:7, "FC")</f>
        <v>0</v>
      </c>
      <c r="BM7">
        <f>COUNTIFS(Planning!$4:$4, "Dimanche", Planning!7:7, "FC")</f>
        <v>0</v>
      </c>
      <c r="BN7" s="15">
        <f t="shared" ref="BN7:BN25" si="7">SUM(BG7:BM7)</f>
        <v>0</v>
      </c>
    </row>
    <row r="8" spans="1:66" x14ac:dyDescent="0.25">
      <c r="A8" s="22" t="str">
        <f>Planning!A8</f>
        <v>Agent 3</v>
      </c>
      <c r="B8" s="27">
        <f>COUNTIFS(Planning!$4:$4,B$5, Planning!8:8,$B$4)</f>
        <v>0</v>
      </c>
      <c r="C8" s="27">
        <f>COUNTIFS(Planning!$4:$4,C$5, Planning!8:8,$B$4)</f>
        <v>0</v>
      </c>
      <c r="D8" s="27">
        <f>COUNTIFS(Planning!$4:$4,D$5, Planning!8:8,$B$4)</f>
        <v>0</v>
      </c>
      <c r="E8" s="27">
        <f>COUNTIFS(Planning!$4:$4,E$5, Planning!8:8,$B$4)</f>
        <v>0</v>
      </c>
      <c r="F8" s="27">
        <f>COUNTIFS(Planning!$4:$4,F$5, Planning!8:8,$B$4)</f>
        <v>0</v>
      </c>
      <c r="G8" s="27">
        <f>COUNTIFS(Planning!$4:$4,G$5, Planning!8:8,$B$4)</f>
        <v>0</v>
      </c>
      <c r="H8" s="27">
        <f>COUNTIFS(Planning!$4:$4,H$5, Planning!8:8,$B$4)</f>
        <v>0</v>
      </c>
      <c r="I8" s="28">
        <f t="shared" si="0"/>
        <v>0</v>
      </c>
      <c r="J8" s="32"/>
      <c r="K8" s="32"/>
      <c r="L8" s="32"/>
      <c r="M8">
        <f>COUNTIFS(Planning!$4:$4, "Dimanche", Planning!8:8, "ARH")</f>
        <v>0</v>
      </c>
      <c r="N8">
        <f>COUNTIFS(Planning!$4:$4, "Lundi", Planning!8:8, "AB1")</f>
        <v>0</v>
      </c>
      <c r="O8">
        <f>COUNTIFS(Planning!$4:$4, "Mardi", Planning!8:8, "AB1")</f>
        <v>0</v>
      </c>
      <c r="P8">
        <f>COUNTIFS(Planning!$4:$4, "Mercredi", Planning!8:8, "AB1")</f>
        <v>0</v>
      </c>
      <c r="Q8">
        <f>COUNTIFS(Planning!$4:$4, "Jeudi", Planning!8:8, "AB1")</f>
        <v>0</v>
      </c>
      <c r="R8">
        <f>COUNTIFS(Planning!$4:$4, "Vendredi", Planning!8:8, "AB1")</f>
        <v>0</v>
      </c>
      <c r="S8">
        <f>COUNTIFS(Planning!$4:$4, "Samedi", Planning!8:8, "AB1")</f>
        <v>0</v>
      </c>
      <c r="T8">
        <f>COUNTIFS(Planning!$4:$4, "Dimanche", Planning!8:8, "AB1")</f>
        <v>0</v>
      </c>
      <c r="U8" s="15">
        <f t="shared" si="1"/>
        <v>0</v>
      </c>
      <c r="V8">
        <f>COUNTIFS(Planning!$4:$4, "Lundi", Planning!8:8, "AB3")</f>
        <v>0</v>
      </c>
      <c r="W8">
        <f>COUNTIFS(Planning!$4:$4, "Mardi", Planning!8:8, "AB3")</f>
        <v>0</v>
      </c>
      <c r="X8">
        <f>COUNTIFS(Planning!$4:$4, "Mercredi", Planning!8:8, "AB3")</f>
        <v>0</v>
      </c>
      <c r="Y8">
        <f>COUNTIFS(Planning!$4:$4, "Jeudi", Planning!8:8, "AB3")</f>
        <v>0</v>
      </c>
      <c r="Z8">
        <f>COUNTIFS(Planning!$4:$4, "Vendredi", Planning!8:8, "AB3")</f>
        <v>0</v>
      </c>
      <c r="AA8">
        <f>COUNTIFS(Planning!$4:$4, "Samedi", Planning!8:8, "AB3")</f>
        <v>0</v>
      </c>
      <c r="AB8" s="15">
        <f t="shared" si="2"/>
        <v>0</v>
      </c>
      <c r="AC8">
        <f>COUNTIFS(Planning!$4:$4, "Lundi", Planning!8:8, "AJF")</f>
        <v>0</v>
      </c>
      <c r="AD8">
        <f>COUNTIFS(Planning!$4:$4, "Mardi", Planning!8:8, "AJF")</f>
        <v>0</v>
      </c>
      <c r="AE8">
        <f>COUNTIFS(Planning!$4:$4, "Mercredi", Planning!8:8, "AJF")</f>
        <v>0</v>
      </c>
      <c r="AF8">
        <f>COUNTIFS(Planning!$4:$4, "Jeudi", Planning!8:8, "AJF")</f>
        <v>0</v>
      </c>
      <c r="AG8">
        <f>COUNTIFS(Planning!$4:$4, "Vendredi", Planning!8:8, "AJF")</f>
        <v>0</v>
      </c>
      <c r="AH8">
        <f>COUNTIFS(Planning!$4:$4, "Samedi", Planning!8:8, "AJF")</f>
        <v>0</v>
      </c>
      <c r="AI8">
        <f>COUNTIFS(Planning!$4:$4, "Dimanche", Planning!8:8, "AJF")</f>
        <v>0</v>
      </c>
      <c r="AJ8" s="15">
        <f t="shared" si="3"/>
        <v>0</v>
      </c>
      <c r="AK8">
        <f>COUNTIFS(Planning!$4:$4, "Lundi", Planning!8:8, "B2")</f>
        <v>0</v>
      </c>
      <c r="AL8">
        <f>COUNTIFS(Planning!$4:$4, "Mardi", Planning!8:8, "B2")</f>
        <v>0</v>
      </c>
      <c r="AM8">
        <f>COUNTIFS(Planning!$4:$4, "Mercredi", Planning!8:8, "B2")</f>
        <v>0</v>
      </c>
      <c r="AN8">
        <f>COUNTIFS(Planning!$4:$4, "Jeudi", Planning!8:8, "B2")</f>
        <v>0</v>
      </c>
      <c r="AO8">
        <f>COUNTIFS(Planning!$4:$4, "Vendredi", Planning!8:8, "B2")</f>
        <v>0</v>
      </c>
      <c r="AP8">
        <f>COUNTIFS(Planning!$4:$4, "Samedi", Planning!8:8, "B2")</f>
        <v>0</v>
      </c>
      <c r="AQ8">
        <f>COUNTIFS(Planning!$4:$4, "Dimanche", Planning!8:8, "B2")</f>
        <v>0</v>
      </c>
      <c r="AR8" s="15">
        <f t="shared" si="4"/>
        <v>0</v>
      </c>
      <c r="AS8">
        <f>COUNTIFS(Planning!$4:$4, "Lundi", Planning!8:8, "RTT")</f>
        <v>0</v>
      </c>
      <c r="AT8">
        <f>COUNTIFS(Planning!$4:$4, "Mardi", Planning!8:8, "RTT")</f>
        <v>0</v>
      </c>
      <c r="AU8">
        <f>COUNTIFS(Planning!$4:$4, "Mercredi", Planning!8:8, "RTT")</f>
        <v>0</v>
      </c>
      <c r="AV8">
        <f>COUNTIFS(Planning!$4:$4, "Jeudi", Planning!8:8, "RTT")</f>
        <v>0</v>
      </c>
      <c r="AW8">
        <f>COUNTIFS(Planning!$4:$4, "Vendredi", Planning!8:8, "RTT")</f>
        <v>0</v>
      </c>
      <c r="AX8">
        <f>COUNTIFS(Planning!$4:$4, "Samedi", Planning!8:8, "RTT")</f>
        <v>0</v>
      </c>
      <c r="AY8">
        <f>COUNTIFS(Planning!$4:$4, "Dimanche", Planning!8:8, "RTT")</f>
        <v>0</v>
      </c>
      <c r="AZ8" s="15">
        <f t="shared" si="5"/>
        <v>0</v>
      </c>
      <c r="BA8">
        <f>COUNTIFS(Planning!$4:$4, "Lundi", Planning!8:8, "CA")</f>
        <v>0</v>
      </c>
      <c r="BB8">
        <f>COUNTIFS(Planning!$4:$4, "Mardi", Planning!8:8, "CA")</f>
        <v>0</v>
      </c>
      <c r="BC8">
        <f>COUNTIFS(Planning!$4:$4, "Mercredi", Planning!8:8, "CA")</f>
        <v>0</v>
      </c>
      <c r="BD8">
        <f>COUNTIFS(Planning!$4:$4, "Jeudi", Planning!8:8, "CA")</f>
        <v>0</v>
      </c>
      <c r="BE8">
        <f>COUNTIFS(Planning!$4:$4, "Vendredi", Planning!8:8, "CA")</f>
        <v>0</v>
      </c>
      <c r="BF8" s="15">
        <f t="shared" si="6"/>
        <v>0</v>
      </c>
      <c r="BG8">
        <f>COUNTIFS(Planning!$4:$4, "Lundi", Planning!8:8, "FC")</f>
        <v>0</v>
      </c>
      <c r="BH8">
        <f>COUNTIFS(Planning!$4:$4, "Mardi", Planning!8:8, "FC")</f>
        <v>0</v>
      </c>
      <c r="BI8">
        <f>COUNTIFS(Planning!$4:$4, "Mercredi", Planning!8:8, "FC")</f>
        <v>0</v>
      </c>
      <c r="BJ8">
        <f>COUNTIFS(Planning!$4:$4, "Jeudi", Planning!8:8, "FC")</f>
        <v>0</v>
      </c>
      <c r="BK8">
        <f>COUNTIFS(Planning!$4:$4, "Vendredi", Planning!8:8, "FC")</f>
        <v>0</v>
      </c>
      <c r="BL8">
        <f>COUNTIFS(Planning!$4:$4, "Samedi", Planning!8:8, "FC")</f>
        <v>0</v>
      </c>
      <c r="BM8">
        <f>COUNTIFS(Planning!$4:$4, "Dimanche", Planning!8:8, "FC")</f>
        <v>0</v>
      </c>
      <c r="BN8" s="15">
        <f t="shared" si="7"/>
        <v>0</v>
      </c>
    </row>
    <row r="9" spans="1:66" x14ac:dyDescent="0.25">
      <c r="A9" s="22" t="str">
        <f>Planning!A9</f>
        <v>Agent 4</v>
      </c>
      <c r="B9" s="27">
        <f>COUNTIFS(Planning!$4:$4,B$5, Planning!9:9,$B$4)</f>
        <v>0</v>
      </c>
      <c r="C9" s="27">
        <f>COUNTIFS(Planning!$4:$4,C$5, Planning!9:9,$B$4)</f>
        <v>0</v>
      </c>
      <c r="D9" s="27">
        <f>COUNTIFS(Planning!$4:$4,D$5, Planning!9:9,$B$4)</f>
        <v>0</v>
      </c>
      <c r="E9" s="27">
        <f>COUNTIFS(Planning!$4:$4,E$5, Planning!9:9,$B$4)</f>
        <v>0</v>
      </c>
      <c r="F9" s="27">
        <f>COUNTIFS(Planning!$4:$4,F$5, Planning!9:9,$B$4)</f>
        <v>0</v>
      </c>
      <c r="G9" s="27">
        <f>COUNTIFS(Planning!$4:$4,G$5, Planning!9:9,$B$4)</f>
        <v>0</v>
      </c>
      <c r="H9" s="27">
        <f>COUNTIFS(Planning!$4:$4,H$5, Planning!9:9,$B$4)</f>
        <v>0</v>
      </c>
      <c r="I9" s="28">
        <f t="shared" si="0"/>
        <v>0</v>
      </c>
      <c r="J9" s="32"/>
      <c r="K9" s="32"/>
      <c r="L9" s="32"/>
      <c r="M9">
        <f>COUNTIFS(Planning!$4:$4, "Dimanche", Planning!9:9, "ARH")</f>
        <v>0</v>
      </c>
      <c r="N9">
        <f>COUNTIFS(Planning!$4:$4, "Lundi", Planning!9:9, "AB1")</f>
        <v>0</v>
      </c>
      <c r="O9">
        <f>COUNTIFS(Planning!$4:$4, "Mardi", Planning!9:9, "AB1")</f>
        <v>0</v>
      </c>
      <c r="P9">
        <f>COUNTIFS(Planning!$4:$4, "Mercredi", Planning!9:9, "AB1")</f>
        <v>0</v>
      </c>
      <c r="Q9">
        <f>COUNTIFS(Planning!$4:$4, "Jeudi", Planning!9:9, "AB1")</f>
        <v>0</v>
      </c>
      <c r="R9">
        <f>COUNTIFS(Planning!$4:$4, "Vendredi", Planning!9:9, "AB1")</f>
        <v>0</v>
      </c>
      <c r="S9">
        <f>COUNTIFS(Planning!$4:$4, "Samedi", Planning!9:9, "AB1")</f>
        <v>0</v>
      </c>
      <c r="T9">
        <f>COUNTIFS(Planning!$4:$4, "Dimanche", Planning!9:9, "AB1")</f>
        <v>0</v>
      </c>
      <c r="U9" s="15">
        <f t="shared" si="1"/>
        <v>0</v>
      </c>
      <c r="V9">
        <f>COUNTIFS(Planning!$4:$4, "Lundi", Planning!9:9, "AB3")</f>
        <v>0</v>
      </c>
      <c r="W9">
        <f>COUNTIFS(Planning!$4:$4, "Mardi", Planning!9:9, "AB3")</f>
        <v>0</v>
      </c>
      <c r="X9">
        <f>COUNTIFS(Planning!$4:$4, "Mercredi", Planning!9:9, "AB3")</f>
        <v>0</v>
      </c>
      <c r="Y9">
        <f>COUNTIFS(Planning!$4:$4, "Jeudi", Planning!9:9, "AB3")</f>
        <v>0</v>
      </c>
      <c r="Z9">
        <f>COUNTIFS(Planning!$4:$4, "Vendredi", Planning!9:9, "AB3")</f>
        <v>0</v>
      </c>
      <c r="AA9">
        <f>COUNTIFS(Planning!$4:$4, "Samedi", Planning!9:9, "AB3")</f>
        <v>0</v>
      </c>
      <c r="AB9" s="15">
        <f t="shared" si="2"/>
        <v>0</v>
      </c>
      <c r="AC9">
        <f>COUNTIFS(Planning!$4:$4, "Lundi", Planning!9:9, "AJF")</f>
        <v>0</v>
      </c>
      <c r="AD9">
        <f>COUNTIFS(Planning!$4:$4, "Mardi", Planning!9:9, "AJF")</f>
        <v>0</v>
      </c>
      <c r="AE9">
        <f>COUNTIFS(Planning!$4:$4, "Mercredi", Planning!9:9, "AJF")</f>
        <v>0</v>
      </c>
      <c r="AF9">
        <f>COUNTIFS(Planning!$4:$4, "Jeudi", Planning!9:9, "AJF")</f>
        <v>0</v>
      </c>
      <c r="AG9">
        <f>COUNTIFS(Planning!$4:$4, "Vendredi", Planning!9:9, "AJF")</f>
        <v>0</v>
      </c>
      <c r="AH9">
        <f>COUNTIFS(Planning!$4:$4, "Samedi", Planning!9:9, "AJF")</f>
        <v>0</v>
      </c>
      <c r="AI9">
        <f>COUNTIFS(Planning!$4:$4, "Dimanche", Planning!9:9, "AJF")</f>
        <v>0</v>
      </c>
      <c r="AJ9" s="15">
        <f t="shared" si="3"/>
        <v>0</v>
      </c>
      <c r="AK9">
        <f>COUNTIFS(Planning!$4:$4, "Lundi", Planning!9:9, "B2")</f>
        <v>0</v>
      </c>
      <c r="AL9">
        <f>COUNTIFS(Planning!$4:$4, "Mardi", Planning!9:9, "B2")</f>
        <v>0</v>
      </c>
      <c r="AM9">
        <f>COUNTIFS(Planning!$4:$4, "Mercredi", Planning!9:9, "B2")</f>
        <v>0</v>
      </c>
      <c r="AN9">
        <f>COUNTIFS(Planning!$4:$4, "Jeudi", Planning!9:9, "B2")</f>
        <v>0</v>
      </c>
      <c r="AO9">
        <f>COUNTIFS(Planning!$4:$4, "Vendredi", Planning!9:9, "B2")</f>
        <v>0</v>
      </c>
      <c r="AP9">
        <f>COUNTIFS(Planning!$4:$4, "Samedi", Planning!9:9, "B2")</f>
        <v>0</v>
      </c>
      <c r="AQ9">
        <f>COUNTIFS(Planning!$4:$4, "Dimanche", Planning!9:9, "B2")</f>
        <v>0</v>
      </c>
      <c r="AR9" s="15">
        <f t="shared" si="4"/>
        <v>0</v>
      </c>
      <c r="AS9">
        <f>COUNTIFS(Planning!$4:$4, "Lundi", Planning!9:9, "RTT")</f>
        <v>0</v>
      </c>
      <c r="AT9">
        <f>COUNTIFS(Planning!$4:$4, "Mardi", Planning!9:9, "RTT")</f>
        <v>0</v>
      </c>
      <c r="AU9">
        <f>COUNTIFS(Planning!$4:$4, "Mercredi", Planning!9:9, "RTT")</f>
        <v>0</v>
      </c>
      <c r="AV9">
        <f>COUNTIFS(Planning!$4:$4, "Jeudi", Planning!9:9, "RTT")</f>
        <v>0</v>
      </c>
      <c r="AW9">
        <f>COUNTIFS(Planning!$4:$4, "Vendredi", Planning!9:9, "RTT")</f>
        <v>0</v>
      </c>
      <c r="AX9">
        <f>COUNTIFS(Planning!$4:$4, "Samedi", Planning!9:9, "RTT")</f>
        <v>0</v>
      </c>
      <c r="AY9">
        <f>COUNTIFS(Planning!$4:$4, "Dimanche", Planning!9:9, "RTT")</f>
        <v>0</v>
      </c>
      <c r="AZ9" s="15">
        <f t="shared" si="5"/>
        <v>0</v>
      </c>
      <c r="BA9">
        <f>COUNTIFS(Planning!$4:$4, "Lundi", Planning!9:9, "CA")</f>
        <v>0</v>
      </c>
      <c r="BB9">
        <f>COUNTIFS(Planning!$4:$4, "Mardi", Planning!9:9, "CA")</f>
        <v>0</v>
      </c>
      <c r="BC9">
        <f>COUNTIFS(Planning!$4:$4, "Mercredi", Planning!9:9, "CA")</f>
        <v>0</v>
      </c>
      <c r="BD9">
        <f>COUNTIFS(Planning!$4:$4, "Jeudi", Planning!9:9, "CA")</f>
        <v>0</v>
      </c>
      <c r="BE9">
        <f>COUNTIFS(Planning!$4:$4, "Vendredi", Planning!9:9, "CA")</f>
        <v>0</v>
      </c>
      <c r="BF9" s="15">
        <f t="shared" si="6"/>
        <v>0</v>
      </c>
      <c r="BG9">
        <f>COUNTIFS(Planning!$4:$4, "Lundi", Planning!9:9, "FC")</f>
        <v>0</v>
      </c>
      <c r="BH9">
        <f>COUNTIFS(Planning!$4:$4, "Mardi", Planning!9:9, "FC")</f>
        <v>0</v>
      </c>
      <c r="BI9">
        <f>COUNTIFS(Planning!$4:$4, "Mercredi", Planning!9:9, "FC")</f>
        <v>0</v>
      </c>
      <c r="BJ9">
        <f>COUNTIFS(Planning!$4:$4, "Jeudi", Planning!9:9, "FC")</f>
        <v>0</v>
      </c>
      <c r="BK9">
        <f>COUNTIFS(Planning!$4:$4, "Vendredi", Planning!9:9, "FC")</f>
        <v>0</v>
      </c>
      <c r="BL9">
        <f>COUNTIFS(Planning!$4:$4, "Samedi", Planning!9:9, "FC")</f>
        <v>0</v>
      </c>
      <c r="BM9">
        <f>COUNTIFS(Planning!$4:$4, "Dimanche", Planning!9:9, "FC")</f>
        <v>0</v>
      </c>
      <c r="BN9" s="15">
        <f t="shared" si="7"/>
        <v>0</v>
      </c>
    </row>
    <row r="10" spans="1:66" x14ac:dyDescent="0.25">
      <c r="A10" s="22" t="str">
        <f>Planning!A10</f>
        <v>Agent 5</v>
      </c>
      <c r="B10" s="27">
        <f>COUNTIFS(Planning!$4:$4,B$5, Planning!10:10,$B$4)</f>
        <v>0</v>
      </c>
      <c r="C10" s="27">
        <f>COUNTIFS(Planning!$4:$4,C$5, Planning!10:10,$B$4)</f>
        <v>0</v>
      </c>
      <c r="D10" s="27">
        <f>COUNTIFS(Planning!$4:$4,D$5, Planning!10:10,$B$4)</f>
        <v>0</v>
      </c>
      <c r="E10" s="27">
        <f>COUNTIFS(Planning!$4:$4,E$5, Planning!10:10,$B$4)</f>
        <v>0</v>
      </c>
      <c r="F10" s="27">
        <f>COUNTIFS(Planning!$4:$4,F$5, Planning!10:10,$B$4)</f>
        <v>0</v>
      </c>
      <c r="G10" s="27">
        <f>COUNTIFS(Planning!$4:$4,G$5, Planning!10:10,$B$4)</f>
        <v>0</v>
      </c>
      <c r="H10" s="27">
        <f>COUNTIFS(Planning!$4:$4,H$5, Planning!10:10,$B$4)</f>
        <v>0</v>
      </c>
      <c r="I10" s="28">
        <f t="shared" si="0"/>
        <v>0</v>
      </c>
      <c r="J10" s="32"/>
      <c r="K10" s="32"/>
      <c r="L10" s="32"/>
      <c r="M10">
        <f>COUNTIFS(Planning!$4:$4, "Dimanche", Planning!10:10, "ARH")</f>
        <v>0</v>
      </c>
      <c r="N10">
        <f>COUNTIFS(Planning!$4:$4, "Lundi", Planning!10:10, "AB1")</f>
        <v>0</v>
      </c>
      <c r="O10">
        <f>COUNTIFS(Planning!$4:$4, "Mardi", Planning!10:10, "AB1")</f>
        <v>0</v>
      </c>
      <c r="P10">
        <f>COUNTIFS(Planning!$4:$4, "Mercredi", Planning!10:10, "AB1")</f>
        <v>0</v>
      </c>
      <c r="Q10">
        <f>COUNTIFS(Planning!$4:$4, "Jeudi", Planning!10:10, "AB1")</f>
        <v>0</v>
      </c>
      <c r="R10">
        <f>COUNTIFS(Planning!$4:$4, "Vendredi", Planning!10:10, "AB1")</f>
        <v>0</v>
      </c>
      <c r="S10">
        <f>COUNTIFS(Planning!$4:$4, "Samedi", Planning!10:10, "AB1")</f>
        <v>0</v>
      </c>
      <c r="T10">
        <f>COUNTIFS(Planning!$4:$4, "Dimanche", Planning!10:10, "AB1")</f>
        <v>0</v>
      </c>
      <c r="U10" s="15">
        <f t="shared" si="1"/>
        <v>0</v>
      </c>
      <c r="V10">
        <f>COUNTIFS(Planning!$4:$4, "Lundi", Planning!10:10, "AB3")</f>
        <v>0</v>
      </c>
      <c r="W10">
        <f>COUNTIFS(Planning!$4:$4, "Mardi", Planning!10:10, "AB3")</f>
        <v>0</v>
      </c>
      <c r="X10">
        <f>COUNTIFS(Planning!$4:$4, "Mercredi", Planning!10:10, "AB3")</f>
        <v>0</v>
      </c>
      <c r="Y10">
        <f>COUNTIFS(Planning!$4:$4, "Jeudi", Planning!10:10, "AB3")</f>
        <v>0</v>
      </c>
      <c r="Z10">
        <f>COUNTIFS(Planning!$4:$4, "Vendredi", Planning!10:10, "AB3")</f>
        <v>0</v>
      </c>
      <c r="AA10">
        <f>COUNTIFS(Planning!$4:$4, "Samedi", Planning!10:10, "AB3")</f>
        <v>0</v>
      </c>
      <c r="AB10" s="15">
        <f t="shared" si="2"/>
        <v>0</v>
      </c>
      <c r="AC10">
        <f>COUNTIFS(Planning!$4:$4, "Lundi", Planning!10:10, "AJF")</f>
        <v>0</v>
      </c>
      <c r="AD10">
        <f>COUNTIFS(Planning!$4:$4, "Mardi", Planning!10:10, "AJF")</f>
        <v>0</v>
      </c>
      <c r="AE10">
        <f>COUNTIFS(Planning!$4:$4, "Mercredi", Planning!10:10, "AJF")</f>
        <v>0</v>
      </c>
      <c r="AF10">
        <f>COUNTIFS(Planning!$4:$4, "Jeudi", Planning!10:10, "AJF")</f>
        <v>0</v>
      </c>
      <c r="AG10">
        <f>COUNTIFS(Planning!$4:$4, "Vendredi", Planning!10:10, "AJF")</f>
        <v>0</v>
      </c>
      <c r="AH10">
        <f>COUNTIFS(Planning!$4:$4, "Samedi", Planning!10:10, "AJF")</f>
        <v>0</v>
      </c>
      <c r="AI10">
        <f>COUNTIFS(Planning!$4:$4, "Dimanche", Planning!10:10, "AJF")</f>
        <v>0</v>
      </c>
      <c r="AJ10" s="15">
        <f t="shared" si="3"/>
        <v>0</v>
      </c>
      <c r="AK10">
        <f>COUNTIFS(Planning!$4:$4, "Lundi", Planning!10:10, "B2")</f>
        <v>0</v>
      </c>
      <c r="AL10">
        <f>COUNTIFS(Planning!$4:$4, "Mardi", Planning!10:10, "B2")</f>
        <v>0</v>
      </c>
      <c r="AM10">
        <f>COUNTIFS(Planning!$4:$4, "Mercredi", Planning!10:10, "B2")</f>
        <v>0</v>
      </c>
      <c r="AN10">
        <f>COUNTIFS(Planning!$4:$4, "Jeudi", Planning!10:10, "B2")</f>
        <v>0</v>
      </c>
      <c r="AO10">
        <f>COUNTIFS(Planning!$4:$4, "Vendredi", Planning!10:10, "B2")</f>
        <v>0</v>
      </c>
      <c r="AP10">
        <f>COUNTIFS(Planning!$4:$4, "Samedi", Planning!10:10, "B2")</f>
        <v>0</v>
      </c>
      <c r="AQ10">
        <f>COUNTIFS(Planning!$4:$4, "Dimanche", Planning!10:10, "B2")</f>
        <v>0</v>
      </c>
      <c r="AR10" s="15">
        <f t="shared" si="4"/>
        <v>0</v>
      </c>
      <c r="AS10">
        <f>COUNTIFS(Planning!$4:$4, "Lundi", Planning!10:10, "RTT")</f>
        <v>0</v>
      </c>
      <c r="AT10">
        <f>COUNTIFS(Planning!$4:$4, "Mardi", Planning!10:10, "RTT")</f>
        <v>0</v>
      </c>
      <c r="AU10">
        <f>COUNTIFS(Planning!$4:$4, "Mercredi", Planning!10:10, "RTT")</f>
        <v>0</v>
      </c>
      <c r="AV10">
        <f>COUNTIFS(Planning!$4:$4, "Jeudi", Planning!10:10, "RTT")</f>
        <v>0</v>
      </c>
      <c r="AW10">
        <f>COUNTIFS(Planning!$4:$4, "Vendredi", Planning!10:10, "RTT")</f>
        <v>0</v>
      </c>
      <c r="AX10">
        <f>COUNTIFS(Planning!$4:$4, "Samedi", Planning!10:10, "RTT")</f>
        <v>0</v>
      </c>
      <c r="AY10">
        <f>COUNTIFS(Planning!$4:$4, "Dimanche", Planning!10:10, "RTT")</f>
        <v>0</v>
      </c>
      <c r="AZ10" s="15">
        <f t="shared" si="5"/>
        <v>0</v>
      </c>
      <c r="BA10">
        <f>COUNTIFS(Planning!$4:$4, "Lundi", Planning!10:10, "CA")</f>
        <v>0</v>
      </c>
      <c r="BB10">
        <f>COUNTIFS(Planning!$4:$4, "Mardi", Planning!10:10, "CA")</f>
        <v>0</v>
      </c>
      <c r="BC10">
        <f>COUNTIFS(Planning!$4:$4, "Mercredi", Planning!10:10, "CA")</f>
        <v>0</v>
      </c>
      <c r="BD10">
        <f>COUNTIFS(Planning!$4:$4, "Jeudi", Planning!10:10, "CA")</f>
        <v>0</v>
      </c>
      <c r="BE10">
        <f>COUNTIFS(Planning!$4:$4, "Vendredi", Planning!10:10, "CA")</f>
        <v>0</v>
      </c>
      <c r="BF10" s="15">
        <f t="shared" si="6"/>
        <v>0</v>
      </c>
      <c r="BG10">
        <f>COUNTIFS(Planning!$4:$4, "Lundi", Planning!10:10, "FC")</f>
        <v>0</v>
      </c>
      <c r="BH10">
        <f>COUNTIFS(Planning!$4:$4, "Mardi", Planning!10:10, "FC")</f>
        <v>0</v>
      </c>
      <c r="BI10">
        <f>COUNTIFS(Planning!$4:$4, "Mercredi", Planning!10:10, "FC")</f>
        <v>0</v>
      </c>
      <c r="BJ10">
        <f>COUNTIFS(Planning!$4:$4, "Jeudi", Planning!10:10, "FC")</f>
        <v>0</v>
      </c>
      <c r="BK10">
        <f>COUNTIFS(Planning!$4:$4, "Vendredi", Planning!10:10, "FC")</f>
        <v>0</v>
      </c>
      <c r="BL10">
        <f>COUNTIFS(Planning!$4:$4, "Samedi", Planning!10:10, "FC")</f>
        <v>0</v>
      </c>
      <c r="BM10">
        <f>COUNTIFS(Planning!$4:$4, "Dimanche", Planning!10:10, "FC")</f>
        <v>0</v>
      </c>
      <c r="BN10" s="15">
        <f t="shared" si="7"/>
        <v>0</v>
      </c>
    </row>
    <row r="11" spans="1:66" x14ac:dyDescent="0.25">
      <c r="A11" s="22" t="str">
        <f>Planning!A11</f>
        <v>Agent 6</v>
      </c>
      <c r="B11" s="27">
        <f>COUNTIFS(Planning!$4:$4,B$5, Planning!11:11,$B$4)</f>
        <v>0</v>
      </c>
      <c r="C11" s="27">
        <f>COUNTIFS(Planning!$4:$4,C$5, Planning!11:11,$B$4)</f>
        <v>0</v>
      </c>
      <c r="D11" s="27">
        <f>COUNTIFS(Planning!$4:$4,D$5, Planning!11:11,$B$4)</f>
        <v>0</v>
      </c>
      <c r="E11" s="27">
        <f>COUNTIFS(Planning!$4:$4,E$5, Planning!11:11,$B$4)</f>
        <v>0</v>
      </c>
      <c r="F11" s="27">
        <f>COUNTIFS(Planning!$4:$4,F$5, Planning!11:11,$B$4)</f>
        <v>0</v>
      </c>
      <c r="G11" s="27">
        <f>COUNTIFS(Planning!$4:$4,G$5, Planning!11:11,$B$4)</f>
        <v>0</v>
      </c>
      <c r="H11" s="27">
        <f>COUNTIFS(Planning!$4:$4,H$5, Planning!11:11,$B$4)</f>
        <v>0</v>
      </c>
      <c r="I11" s="28">
        <f t="shared" si="0"/>
        <v>0</v>
      </c>
      <c r="J11" s="32"/>
      <c r="K11" s="32"/>
      <c r="L11" s="32"/>
      <c r="M11">
        <f>COUNTIFS(Planning!$4:$4, "Dimanche", Planning!11:11, "ARH")</f>
        <v>0</v>
      </c>
      <c r="N11">
        <f>COUNTIFS(Planning!$4:$4, "Lundi", Planning!11:11, "AB1")</f>
        <v>0</v>
      </c>
      <c r="O11">
        <f>COUNTIFS(Planning!$4:$4, "Mardi", Planning!11:11, "AB1")</f>
        <v>0</v>
      </c>
      <c r="P11">
        <f>COUNTIFS(Planning!$4:$4, "Mercredi", Planning!11:11, "AB1")</f>
        <v>0</v>
      </c>
      <c r="Q11">
        <f>COUNTIFS(Planning!$4:$4, "Jeudi", Planning!11:11, "AB1")</f>
        <v>0</v>
      </c>
      <c r="R11">
        <f>COUNTIFS(Planning!$4:$4, "Vendredi", Planning!11:11, "AB1")</f>
        <v>0</v>
      </c>
      <c r="S11">
        <f>COUNTIFS(Planning!$4:$4, "Samedi", Planning!11:11, "AB1")</f>
        <v>0</v>
      </c>
      <c r="T11">
        <f>COUNTIFS(Planning!$4:$4, "Dimanche", Planning!11:11, "AB1")</f>
        <v>0</v>
      </c>
      <c r="U11" s="15">
        <f t="shared" si="1"/>
        <v>0</v>
      </c>
      <c r="V11">
        <f>COUNTIFS(Planning!$4:$4, "Lundi", Planning!11:11, "AB3")</f>
        <v>0</v>
      </c>
      <c r="W11">
        <f>COUNTIFS(Planning!$4:$4, "Mardi", Planning!11:11, "AB3")</f>
        <v>0</v>
      </c>
      <c r="X11">
        <f>COUNTIFS(Planning!$4:$4, "Mercredi", Planning!11:11, "AB3")</f>
        <v>0</v>
      </c>
      <c r="Y11">
        <f>COUNTIFS(Planning!$4:$4, "Jeudi", Planning!11:11, "AB3")</f>
        <v>0</v>
      </c>
      <c r="Z11">
        <f>COUNTIFS(Planning!$4:$4, "Vendredi", Planning!11:11, "AB3")</f>
        <v>0</v>
      </c>
      <c r="AA11">
        <f>COUNTIFS(Planning!$4:$4, "Samedi", Planning!11:11, "AB3")</f>
        <v>0</v>
      </c>
      <c r="AB11" s="15">
        <f t="shared" si="2"/>
        <v>0</v>
      </c>
      <c r="AC11">
        <f>COUNTIFS(Planning!$4:$4, "Lundi", Planning!11:11, "AJF")</f>
        <v>0</v>
      </c>
      <c r="AD11">
        <f>COUNTIFS(Planning!$4:$4, "Mardi", Planning!11:11, "AJF")</f>
        <v>0</v>
      </c>
      <c r="AE11">
        <f>COUNTIFS(Planning!$4:$4, "Mercredi", Planning!11:11, "AJF")</f>
        <v>0</v>
      </c>
      <c r="AF11">
        <f>COUNTIFS(Planning!$4:$4, "Jeudi", Planning!11:11, "AJF")</f>
        <v>0</v>
      </c>
      <c r="AG11">
        <f>COUNTIFS(Planning!$4:$4, "Vendredi", Planning!11:11, "AJF")</f>
        <v>0</v>
      </c>
      <c r="AH11">
        <f>COUNTIFS(Planning!$4:$4, "Samedi", Planning!11:11, "AJF")</f>
        <v>0</v>
      </c>
      <c r="AI11">
        <f>COUNTIFS(Planning!$4:$4, "Dimanche", Planning!11:11, "AJF")</f>
        <v>0</v>
      </c>
      <c r="AJ11" s="15">
        <f t="shared" si="3"/>
        <v>0</v>
      </c>
      <c r="AK11">
        <f>COUNTIFS(Planning!$4:$4, "Lundi", Planning!11:11, "B2")</f>
        <v>0</v>
      </c>
      <c r="AL11">
        <f>COUNTIFS(Planning!$4:$4, "Mardi", Planning!11:11, "B2")</f>
        <v>0</v>
      </c>
      <c r="AM11">
        <f>COUNTIFS(Planning!$4:$4, "Mercredi", Planning!11:11, "B2")</f>
        <v>0</v>
      </c>
      <c r="AN11">
        <f>COUNTIFS(Planning!$4:$4, "Jeudi", Planning!11:11, "B2")</f>
        <v>0</v>
      </c>
      <c r="AO11">
        <f>COUNTIFS(Planning!$4:$4, "Vendredi", Planning!11:11, "B2")</f>
        <v>0</v>
      </c>
      <c r="AP11">
        <f>COUNTIFS(Planning!$4:$4, "Samedi", Planning!11:11, "B2")</f>
        <v>0</v>
      </c>
      <c r="AQ11">
        <f>COUNTIFS(Planning!$4:$4, "Dimanche", Planning!11:11, "B2")</f>
        <v>0</v>
      </c>
      <c r="AR11" s="15">
        <f t="shared" si="4"/>
        <v>0</v>
      </c>
      <c r="AS11">
        <f>COUNTIFS(Planning!$4:$4, "Lundi", Planning!11:11, "RTT")</f>
        <v>0</v>
      </c>
      <c r="AT11">
        <f>COUNTIFS(Planning!$4:$4, "Mardi", Planning!11:11, "RTT")</f>
        <v>0</v>
      </c>
      <c r="AU11">
        <f>COUNTIFS(Planning!$4:$4, "Mercredi", Planning!11:11, "RTT")</f>
        <v>0</v>
      </c>
      <c r="AV11">
        <f>COUNTIFS(Planning!$4:$4, "Jeudi", Planning!11:11, "RTT")</f>
        <v>0</v>
      </c>
      <c r="AW11">
        <f>COUNTIFS(Planning!$4:$4, "Vendredi", Planning!11:11, "RTT")</f>
        <v>0</v>
      </c>
      <c r="AX11">
        <f>COUNTIFS(Planning!$4:$4, "Samedi", Planning!11:11, "RTT")</f>
        <v>0</v>
      </c>
      <c r="AY11">
        <f>COUNTIFS(Planning!$4:$4, "Dimanche", Planning!11:11, "RTT")</f>
        <v>0</v>
      </c>
      <c r="AZ11" s="15">
        <f t="shared" si="5"/>
        <v>0</v>
      </c>
      <c r="BA11">
        <f>COUNTIFS(Planning!$4:$4, "Lundi", Planning!11:11, "CA")</f>
        <v>0</v>
      </c>
      <c r="BB11">
        <f>COUNTIFS(Planning!$4:$4, "Mardi", Planning!11:11, "CA")</f>
        <v>0</v>
      </c>
      <c r="BC11">
        <f>COUNTIFS(Planning!$4:$4, "Mercredi", Planning!11:11, "CA")</f>
        <v>0</v>
      </c>
      <c r="BD11">
        <f>COUNTIFS(Planning!$4:$4, "Jeudi", Planning!11:11, "CA")</f>
        <v>0</v>
      </c>
      <c r="BE11">
        <f>COUNTIFS(Planning!$4:$4, "Vendredi", Planning!11:11, "CA")</f>
        <v>0</v>
      </c>
      <c r="BF11" s="15">
        <f t="shared" si="6"/>
        <v>0</v>
      </c>
      <c r="BG11">
        <f>COUNTIFS(Planning!$4:$4, "Lundi", Planning!11:11, "FC")</f>
        <v>0</v>
      </c>
      <c r="BH11">
        <f>COUNTIFS(Planning!$4:$4, "Mardi", Planning!11:11, "FC")</f>
        <v>0</v>
      </c>
      <c r="BI11">
        <f>COUNTIFS(Planning!$4:$4, "Mercredi", Planning!11:11, "FC")</f>
        <v>0</v>
      </c>
      <c r="BJ11">
        <f>COUNTIFS(Planning!$4:$4, "Jeudi", Planning!11:11, "FC")</f>
        <v>0</v>
      </c>
      <c r="BK11">
        <f>COUNTIFS(Planning!$4:$4, "Vendredi", Planning!11:11, "FC")</f>
        <v>0</v>
      </c>
      <c r="BL11">
        <f>COUNTIFS(Planning!$4:$4, "Samedi", Planning!11:11, "FC")</f>
        <v>0</v>
      </c>
      <c r="BM11">
        <f>COUNTIFS(Planning!$4:$4, "Dimanche", Planning!11:11, "FC")</f>
        <v>0</v>
      </c>
      <c r="BN11" s="15">
        <f t="shared" si="7"/>
        <v>0</v>
      </c>
    </row>
    <row r="12" spans="1:66" x14ac:dyDescent="0.25">
      <c r="A12" s="22" t="str">
        <f>Planning!A12</f>
        <v>Agent 7</v>
      </c>
      <c r="B12" s="27">
        <f>COUNTIFS(Planning!$4:$4,B$5, Planning!12:12,$B$4)</f>
        <v>0</v>
      </c>
      <c r="C12" s="27">
        <f>COUNTIFS(Planning!$4:$4,C$5, Planning!12:12,$B$4)</f>
        <v>0</v>
      </c>
      <c r="D12" s="27">
        <f>COUNTIFS(Planning!$4:$4,D$5, Planning!12:12,$B$4)</f>
        <v>0</v>
      </c>
      <c r="E12" s="27">
        <f>COUNTIFS(Planning!$4:$4,E$5, Planning!12:12,$B$4)</f>
        <v>0</v>
      </c>
      <c r="F12" s="27">
        <f>COUNTIFS(Planning!$4:$4,F$5, Planning!12:12,$B$4)</f>
        <v>0</v>
      </c>
      <c r="G12" s="27">
        <f>COUNTIFS(Planning!$4:$4,G$5, Planning!12:12,$B$4)</f>
        <v>0</v>
      </c>
      <c r="H12" s="27">
        <f>COUNTIFS(Planning!$4:$4,H$5, Planning!12:12,$B$4)</f>
        <v>0</v>
      </c>
      <c r="I12" s="28">
        <f t="shared" si="0"/>
        <v>0</v>
      </c>
      <c r="J12" s="32"/>
      <c r="K12" s="32"/>
      <c r="L12" s="32"/>
      <c r="M12">
        <f>COUNTIFS(Planning!$4:$4, "Dimanche", Planning!12:12, "ARH")</f>
        <v>0</v>
      </c>
      <c r="N12">
        <f>COUNTIFS(Planning!$4:$4, "Lundi", Planning!12:12, "AB1")</f>
        <v>0</v>
      </c>
      <c r="O12">
        <f>COUNTIFS(Planning!$4:$4, "Mardi", Planning!12:12, "AB1")</f>
        <v>0</v>
      </c>
      <c r="P12">
        <f>COUNTIFS(Planning!$4:$4, "Mercredi", Planning!12:12, "AB1")</f>
        <v>0</v>
      </c>
      <c r="Q12">
        <f>COUNTIFS(Planning!$4:$4, "Jeudi", Planning!12:12, "AB1")</f>
        <v>0</v>
      </c>
      <c r="R12">
        <f>COUNTIFS(Planning!$4:$4, "Vendredi", Planning!12:12, "AB1")</f>
        <v>0</v>
      </c>
      <c r="S12">
        <f>COUNTIFS(Planning!$4:$4, "Samedi", Planning!12:12, "AB1")</f>
        <v>0</v>
      </c>
      <c r="T12">
        <f>COUNTIFS(Planning!$4:$4, "Dimanche", Planning!12:12, "AB1")</f>
        <v>0</v>
      </c>
      <c r="U12" s="15">
        <f t="shared" si="1"/>
        <v>0</v>
      </c>
      <c r="V12">
        <f>COUNTIFS(Planning!$4:$4, "Lundi", Planning!12:12, "AB3")</f>
        <v>0</v>
      </c>
      <c r="W12">
        <f>COUNTIFS(Planning!$4:$4, "Mardi", Planning!12:12, "AB3")</f>
        <v>0</v>
      </c>
      <c r="X12">
        <f>COUNTIFS(Planning!$4:$4, "Mercredi", Planning!12:12, "AB3")</f>
        <v>0</v>
      </c>
      <c r="Y12">
        <f>COUNTIFS(Planning!$4:$4, "Jeudi", Planning!12:12, "AB3")</f>
        <v>0</v>
      </c>
      <c r="Z12">
        <f>COUNTIFS(Planning!$4:$4, "Vendredi", Planning!12:12, "AB3")</f>
        <v>0</v>
      </c>
      <c r="AA12">
        <f>COUNTIFS(Planning!$4:$4, "Samedi", Planning!12:12, "AB3")</f>
        <v>0</v>
      </c>
      <c r="AB12" s="15">
        <f t="shared" si="2"/>
        <v>0</v>
      </c>
      <c r="AC12">
        <f>COUNTIFS(Planning!$4:$4, "Lundi", Planning!12:12, "AJF")</f>
        <v>0</v>
      </c>
      <c r="AD12">
        <f>COUNTIFS(Planning!$4:$4, "Mardi", Planning!12:12, "AJF")</f>
        <v>0</v>
      </c>
      <c r="AE12">
        <f>COUNTIFS(Planning!$4:$4, "Mercredi", Planning!12:12, "AJF")</f>
        <v>0</v>
      </c>
      <c r="AF12">
        <f>COUNTIFS(Planning!$4:$4, "Jeudi", Planning!12:12, "AJF")</f>
        <v>0</v>
      </c>
      <c r="AG12">
        <f>COUNTIFS(Planning!$4:$4, "Vendredi", Planning!12:12, "AJF")</f>
        <v>0</v>
      </c>
      <c r="AH12">
        <f>COUNTIFS(Planning!$4:$4, "Samedi", Planning!12:12, "AJF")</f>
        <v>0</v>
      </c>
      <c r="AI12">
        <f>COUNTIFS(Planning!$4:$4, "Dimanche", Planning!12:12, "AJF")</f>
        <v>0</v>
      </c>
      <c r="AJ12" s="15">
        <f t="shared" si="3"/>
        <v>0</v>
      </c>
      <c r="AK12">
        <f>COUNTIFS(Planning!$4:$4, "Lundi", Planning!12:12, "B2")</f>
        <v>0</v>
      </c>
      <c r="AL12">
        <f>COUNTIFS(Planning!$4:$4, "Mardi", Planning!12:12, "B2")</f>
        <v>0</v>
      </c>
      <c r="AM12">
        <f>COUNTIFS(Planning!$4:$4, "Mercredi", Planning!12:12, "B2")</f>
        <v>0</v>
      </c>
      <c r="AN12">
        <f>COUNTIFS(Planning!$4:$4, "Jeudi", Planning!12:12, "B2")</f>
        <v>0</v>
      </c>
      <c r="AO12">
        <f>COUNTIFS(Planning!$4:$4, "Vendredi", Planning!12:12, "B2")</f>
        <v>0</v>
      </c>
      <c r="AP12">
        <f>COUNTIFS(Planning!$4:$4, "Samedi", Planning!12:12, "B2")</f>
        <v>0</v>
      </c>
      <c r="AQ12">
        <f>COUNTIFS(Planning!$4:$4, "Dimanche", Planning!12:12, "B2")</f>
        <v>0</v>
      </c>
      <c r="AR12" s="15">
        <f t="shared" si="4"/>
        <v>0</v>
      </c>
      <c r="AS12">
        <f>COUNTIFS(Planning!$4:$4, "Lundi", Planning!12:12, "RTT")</f>
        <v>0</v>
      </c>
      <c r="AT12">
        <f>COUNTIFS(Planning!$4:$4, "Mardi", Planning!12:12, "RTT")</f>
        <v>0</v>
      </c>
      <c r="AU12">
        <f>COUNTIFS(Planning!$4:$4, "Mercredi", Planning!12:12, "RTT")</f>
        <v>0</v>
      </c>
      <c r="AV12">
        <f>COUNTIFS(Planning!$4:$4, "Jeudi", Planning!12:12, "RTT")</f>
        <v>0</v>
      </c>
      <c r="AW12">
        <f>COUNTIFS(Planning!$4:$4, "Vendredi", Planning!12:12, "RTT")</f>
        <v>0</v>
      </c>
      <c r="AX12">
        <f>COUNTIFS(Planning!$4:$4, "Samedi", Planning!12:12, "RTT")</f>
        <v>0</v>
      </c>
      <c r="AY12">
        <f>COUNTIFS(Planning!$4:$4, "Dimanche", Planning!12:12, "RTT")</f>
        <v>0</v>
      </c>
      <c r="AZ12" s="15">
        <f t="shared" si="5"/>
        <v>0</v>
      </c>
      <c r="BA12">
        <f>COUNTIFS(Planning!$4:$4, "Lundi", Planning!12:12, "CA")</f>
        <v>0</v>
      </c>
      <c r="BB12">
        <f>COUNTIFS(Planning!$4:$4, "Mardi", Planning!12:12, "CA")</f>
        <v>0</v>
      </c>
      <c r="BC12">
        <f>COUNTIFS(Planning!$4:$4, "Mercredi", Planning!12:12, "CA")</f>
        <v>0</v>
      </c>
      <c r="BD12">
        <f>COUNTIFS(Planning!$4:$4, "Jeudi", Planning!12:12, "CA")</f>
        <v>0</v>
      </c>
      <c r="BE12">
        <f>COUNTIFS(Planning!$4:$4, "Vendredi", Planning!12:12, "CA")</f>
        <v>0</v>
      </c>
      <c r="BF12" s="15">
        <f t="shared" si="6"/>
        <v>0</v>
      </c>
      <c r="BG12">
        <f>COUNTIFS(Planning!$4:$4, "Lundi", Planning!12:12, "FC")</f>
        <v>0</v>
      </c>
      <c r="BH12">
        <f>COUNTIFS(Planning!$4:$4, "Mardi", Planning!12:12, "FC")</f>
        <v>0</v>
      </c>
      <c r="BI12">
        <f>COUNTIFS(Planning!$4:$4, "Mercredi", Planning!12:12, "FC")</f>
        <v>0</v>
      </c>
      <c r="BJ12">
        <f>COUNTIFS(Planning!$4:$4, "Jeudi", Planning!12:12, "FC")</f>
        <v>0</v>
      </c>
      <c r="BK12">
        <f>COUNTIFS(Planning!$4:$4, "Vendredi", Planning!12:12, "FC")</f>
        <v>0</v>
      </c>
      <c r="BL12">
        <f>COUNTIFS(Planning!$4:$4, "Samedi", Planning!12:12, "FC")</f>
        <v>0</v>
      </c>
      <c r="BM12">
        <f>COUNTIFS(Planning!$4:$4, "Dimanche", Planning!12:12, "FC")</f>
        <v>0</v>
      </c>
      <c r="BN12" s="15">
        <f t="shared" si="7"/>
        <v>0</v>
      </c>
    </row>
    <row r="13" spans="1:66" x14ac:dyDescent="0.25">
      <c r="A13" s="22" t="str">
        <f>Planning!A13</f>
        <v>Agent 8</v>
      </c>
      <c r="B13" s="27">
        <f>COUNTIFS(Planning!$4:$4,B$5, Planning!13:13,$B$4)</f>
        <v>0</v>
      </c>
      <c r="C13" s="27">
        <f>COUNTIFS(Planning!$4:$4,C$5, Planning!13:13,$B$4)</f>
        <v>0</v>
      </c>
      <c r="D13" s="27">
        <f>COUNTIFS(Planning!$4:$4,D$5, Planning!13:13,$B$4)</f>
        <v>0</v>
      </c>
      <c r="E13" s="27">
        <f>COUNTIFS(Planning!$4:$4,E$5, Planning!13:13,$B$4)</f>
        <v>0</v>
      </c>
      <c r="F13" s="27">
        <f>COUNTIFS(Planning!$4:$4,F$5, Planning!13:13,$B$4)</f>
        <v>0</v>
      </c>
      <c r="G13" s="27">
        <f>COUNTIFS(Planning!$4:$4,G$5, Planning!13:13,$B$4)</f>
        <v>0</v>
      </c>
      <c r="H13" s="27">
        <f>COUNTIFS(Planning!$4:$4,H$5, Planning!13:13,$B$4)</f>
        <v>0</v>
      </c>
      <c r="I13" s="28">
        <f t="shared" si="0"/>
        <v>0</v>
      </c>
      <c r="J13" s="32"/>
      <c r="K13" s="32"/>
      <c r="L13" s="32"/>
      <c r="M13">
        <f>COUNTIFS(Planning!$4:$4, "Dimanche", Planning!13:13, "ARH")</f>
        <v>0</v>
      </c>
      <c r="N13">
        <f>COUNTIFS(Planning!$4:$4, "Lundi", Planning!13:13, "AB1")</f>
        <v>0</v>
      </c>
      <c r="O13">
        <f>COUNTIFS(Planning!$4:$4, "Mardi", Planning!13:13, "AB1")</f>
        <v>0</v>
      </c>
      <c r="P13">
        <f>COUNTIFS(Planning!$4:$4, "Mercredi", Planning!13:13, "AB1")</f>
        <v>0</v>
      </c>
      <c r="Q13">
        <f>COUNTIFS(Planning!$4:$4, "Jeudi", Planning!13:13, "AB1")</f>
        <v>0</v>
      </c>
      <c r="R13">
        <f>COUNTIFS(Planning!$4:$4, "Vendredi", Planning!13:13, "AB1")</f>
        <v>0</v>
      </c>
      <c r="S13">
        <f>COUNTIFS(Planning!$4:$4, "Samedi", Planning!13:13, "AB1")</f>
        <v>0</v>
      </c>
      <c r="T13">
        <f>COUNTIFS(Planning!$4:$4, "Dimanche", Planning!13:13, "AB1")</f>
        <v>0</v>
      </c>
      <c r="U13" s="15">
        <f t="shared" si="1"/>
        <v>0</v>
      </c>
      <c r="V13">
        <f>COUNTIFS(Planning!$4:$4, "Lundi", Planning!13:13, "AB3")</f>
        <v>0</v>
      </c>
      <c r="W13">
        <f>COUNTIFS(Planning!$4:$4, "Mardi", Planning!13:13, "AB3")</f>
        <v>0</v>
      </c>
      <c r="X13">
        <f>COUNTIFS(Planning!$4:$4, "Mercredi", Planning!13:13, "AB3")</f>
        <v>0</v>
      </c>
      <c r="Y13">
        <f>COUNTIFS(Planning!$4:$4, "Jeudi", Planning!13:13, "AB3")</f>
        <v>0</v>
      </c>
      <c r="Z13">
        <f>COUNTIFS(Planning!$4:$4, "Vendredi", Planning!13:13, "AB3")</f>
        <v>0</v>
      </c>
      <c r="AA13">
        <f>COUNTIFS(Planning!$4:$4, "Samedi", Planning!13:13, "AB3")</f>
        <v>0</v>
      </c>
      <c r="AB13" s="15">
        <f t="shared" si="2"/>
        <v>0</v>
      </c>
      <c r="AC13">
        <f>COUNTIFS(Planning!$4:$4, "Lundi", Planning!13:13, "AJF")</f>
        <v>0</v>
      </c>
      <c r="AD13">
        <f>COUNTIFS(Planning!$4:$4, "Mardi", Planning!13:13, "AJF")</f>
        <v>0</v>
      </c>
      <c r="AE13">
        <f>COUNTIFS(Planning!$4:$4, "Mercredi", Planning!13:13, "AJF")</f>
        <v>0</v>
      </c>
      <c r="AF13">
        <f>COUNTIFS(Planning!$4:$4, "Jeudi", Planning!13:13, "AJF")</f>
        <v>0</v>
      </c>
      <c r="AG13">
        <f>COUNTIFS(Planning!$4:$4, "Vendredi", Planning!13:13, "AJF")</f>
        <v>0</v>
      </c>
      <c r="AH13">
        <f>COUNTIFS(Planning!$4:$4, "Samedi", Planning!13:13, "AJF")</f>
        <v>0</v>
      </c>
      <c r="AI13">
        <f>COUNTIFS(Planning!$4:$4, "Dimanche", Planning!13:13, "AJF")</f>
        <v>0</v>
      </c>
      <c r="AJ13" s="15">
        <f t="shared" si="3"/>
        <v>0</v>
      </c>
      <c r="AK13">
        <f>COUNTIFS(Planning!$4:$4, "Lundi", Planning!13:13, "B2")</f>
        <v>0</v>
      </c>
      <c r="AL13">
        <f>COUNTIFS(Planning!$4:$4, "Mardi", Planning!13:13, "B2")</f>
        <v>0</v>
      </c>
      <c r="AM13">
        <f>COUNTIFS(Planning!$4:$4, "Mercredi", Planning!13:13, "B2")</f>
        <v>0</v>
      </c>
      <c r="AN13">
        <f>COUNTIFS(Planning!$4:$4, "Jeudi", Planning!13:13, "B2")</f>
        <v>0</v>
      </c>
      <c r="AO13">
        <f>COUNTIFS(Planning!$4:$4, "Vendredi", Planning!13:13, "B2")</f>
        <v>0</v>
      </c>
      <c r="AP13">
        <f>COUNTIFS(Planning!$4:$4, "Samedi", Planning!13:13, "B2")</f>
        <v>0</v>
      </c>
      <c r="AQ13">
        <f>COUNTIFS(Planning!$4:$4, "Dimanche", Planning!13:13, "B2")</f>
        <v>0</v>
      </c>
      <c r="AR13" s="15">
        <f t="shared" si="4"/>
        <v>0</v>
      </c>
      <c r="AS13">
        <f>COUNTIFS(Planning!$4:$4, "Lundi", Planning!13:13, "RTT")</f>
        <v>0</v>
      </c>
      <c r="AT13">
        <f>COUNTIFS(Planning!$4:$4, "Mardi", Planning!13:13, "RTT")</f>
        <v>0</v>
      </c>
      <c r="AU13">
        <f>COUNTIFS(Planning!$4:$4, "Mercredi", Planning!13:13, "RTT")</f>
        <v>0</v>
      </c>
      <c r="AV13">
        <f>COUNTIFS(Planning!$4:$4, "Jeudi", Planning!13:13, "RTT")</f>
        <v>0</v>
      </c>
      <c r="AW13">
        <f>COUNTIFS(Planning!$4:$4, "Vendredi", Planning!13:13, "RTT")</f>
        <v>0</v>
      </c>
      <c r="AX13">
        <f>COUNTIFS(Planning!$4:$4, "Samedi", Planning!13:13, "RTT")</f>
        <v>0</v>
      </c>
      <c r="AY13">
        <f>COUNTIFS(Planning!$4:$4, "Dimanche", Planning!13:13, "RTT")</f>
        <v>0</v>
      </c>
      <c r="AZ13" s="15">
        <f t="shared" si="5"/>
        <v>0</v>
      </c>
      <c r="BA13">
        <f>COUNTIFS(Planning!$4:$4, "Lundi", Planning!13:13, "CA")</f>
        <v>0</v>
      </c>
      <c r="BB13">
        <f>COUNTIFS(Planning!$4:$4, "Mardi", Planning!13:13, "CA")</f>
        <v>0</v>
      </c>
      <c r="BC13">
        <f>COUNTIFS(Planning!$4:$4, "Mercredi", Planning!13:13, "CA")</f>
        <v>0</v>
      </c>
      <c r="BD13">
        <f>COUNTIFS(Planning!$4:$4, "Jeudi", Planning!13:13, "CA")</f>
        <v>0</v>
      </c>
      <c r="BE13">
        <f>COUNTIFS(Planning!$4:$4, "Vendredi", Planning!13:13, "CA")</f>
        <v>0</v>
      </c>
      <c r="BF13" s="15">
        <f t="shared" si="6"/>
        <v>0</v>
      </c>
      <c r="BG13">
        <f>COUNTIFS(Planning!$4:$4, "Lundi", Planning!13:13, "FC")</f>
        <v>0</v>
      </c>
      <c r="BH13">
        <f>COUNTIFS(Planning!$4:$4, "Mardi", Planning!13:13, "FC")</f>
        <v>0</v>
      </c>
      <c r="BI13">
        <f>COUNTIFS(Planning!$4:$4, "Mercredi", Planning!13:13, "FC")</f>
        <v>0</v>
      </c>
      <c r="BJ13">
        <f>COUNTIFS(Planning!$4:$4, "Jeudi", Planning!13:13, "FC")</f>
        <v>0</v>
      </c>
      <c r="BK13">
        <f>COUNTIFS(Planning!$4:$4, "Vendredi", Planning!13:13, "FC")</f>
        <v>0</v>
      </c>
      <c r="BL13">
        <f>COUNTIFS(Planning!$4:$4, "Samedi", Planning!13:13, "FC")</f>
        <v>0</v>
      </c>
      <c r="BM13">
        <f>COUNTIFS(Planning!$4:$4, "Dimanche", Planning!13:13, "FC")</f>
        <v>0</v>
      </c>
      <c r="BN13" s="15">
        <f t="shared" si="7"/>
        <v>0</v>
      </c>
    </row>
    <row r="14" spans="1:66" x14ac:dyDescent="0.25">
      <c r="A14" s="22" t="str">
        <f>Planning!A14</f>
        <v>Agent 9</v>
      </c>
      <c r="B14" s="27">
        <f>COUNTIFS(Planning!$4:$4,B$5, Planning!14:14,$B$4)</f>
        <v>0</v>
      </c>
      <c r="C14" s="27">
        <f>COUNTIFS(Planning!$4:$4,C$5, Planning!14:14,$B$4)</f>
        <v>0</v>
      </c>
      <c r="D14" s="27">
        <f>COUNTIFS(Planning!$4:$4,D$5, Planning!14:14,$B$4)</f>
        <v>0</v>
      </c>
      <c r="E14" s="27">
        <f>COUNTIFS(Planning!$4:$4,E$5, Planning!14:14,$B$4)</f>
        <v>0</v>
      </c>
      <c r="F14" s="27">
        <f>COUNTIFS(Planning!$4:$4,F$5, Planning!14:14,$B$4)</f>
        <v>0</v>
      </c>
      <c r="G14" s="27">
        <f>COUNTIFS(Planning!$4:$4,G$5, Planning!14:14,$B$4)</f>
        <v>0</v>
      </c>
      <c r="H14" s="27">
        <f>COUNTIFS(Planning!$4:$4,H$5, Planning!14:14,$B$4)</f>
        <v>0</v>
      </c>
      <c r="I14" s="28">
        <f t="shared" si="0"/>
        <v>0</v>
      </c>
      <c r="J14" s="32"/>
      <c r="K14" s="32"/>
      <c r="L14" s="32"/>
      <c r="M14">
        <f>COUNTIFS(Planning!$4:$4, "Dimanche", Planning!14:14, "ARH")</f>
        <v>0</v>
      </c>
      <c r="N14">
        <f>COUNTIFS(Planning!$4:$4, "Lundi", Planning!14:14, "AB1")</f>
        <v>0</v>
      </c>
      <c r="O14">
        <f>COUNTIFS(Planning!$4:$4, "Mardi", Planning!14:14, "AB1")</f>
        <v>0</v>
      </c>
      <c r="P14">
        <f>COUNTIFS(Planning!$4:$4, "Mercredi", Planning!14:14, "AB1")</f>
        <v>0</v>
      </c>
      <c r="Q14">
        <f>COUNTIFS(Planning!$4:$4, "Jeudi", Planning!14:14, "AB1")</f>
        <v>0</v>
      </c>
      <c r="R14">
        <f>COUNTIFS(Planning!$4:$4, "Vendredi", Planning!14:14, "AB1")</f>
        <v>0</v>
      </c>
      <c r="S14">
        <f>COUNTIFS(Planning!$4:$4, "Samedi", Planning!14:14, "AB1")</f>
        <v>0</v>
      </c>
      <c r="T14">
        <f>COUNTIFS(Planning!$4:$4, "Dimanche", Planning!14:14, "AB1")</f>
        <v>0</v>
      </c>
      <c r="U14" s="15">
        <f t="shared" si="1"/>
        <v>0</v>
      </c>
      <c r="V14">
        <f>COUNTIFS(Planning!$4:$4, "Lundi", Planning!14:14, "AB3")</f>
        <v>0</v>
      </c>
      <c r="W14">
        <f>COUNTIFS(Planning!$4:$4, "Mardi", Planning!14:14, "AB3")</f>
        <v>0</v>
      </c>
      <c r="X14">
        <f>COUNTIFS(Planning!$4:$4, "Mercredi", Planning!14:14, "AB3")</f>
        <v>0</v>
      </c>
      <c r="Y14">
        <f>COUNTIFS(Planning!$4:$4, "Jeudi", Planning!14:14, "AB3")</f>
        <v>0</v>
      </c>
      <c r="Z14">
        <f>COUNTIFS(Planning!$4:$4, "Vendredi", Planning!14:14, "AB3")</f>
        <v>0</v>
      </c>
      <c r="AA14">
        <f>COUNTIFS(Planning!$4:$4, "Samedi", Planning!14:14, "AB3")</f>
        <v>0</v>
      </c>
      <c r="AB14" s="15">
        <f t="shared" si="2"/>
        <v>0</v>
      </c>
      <c r="AC14">
        <f>COUNTIFS(Planning!$4:$4, "Lundi", Planning!14:14, "AJF")</f>
        <v>0</v>
      </c>
      <c r="AD14">
        <f>COUNTIFS(Planning!$4:$4, "Mardi", Planning!14:14, "AJF")</f>
        <v>0</v>
      </c>
      <c r="AE14">
        <f>COUNTIFS(Planning!$4:$4, "Mercredi", Planning!14:14, "AJF")</f>
        <v>0</v>
      </c>
      <c r="AF14">
        <f>COUNTIFS(Planning!$4:$4, "Jeudi", Planning!14:14, "AJF")</f>
        <v>0</v>
      </c>
      <c r="AG14">
        <f>COUNTIFS(Planning!$4:$4, "Vendredi", Planning!14:14, "AJF")</f>
        <v>0</v>
      </c>
      <c r="AH14">
        <f>COUNTIFS(Planning!$4:$4, "Samedi", Planning!14:14, "AJF")</f>
        <v>0</v>
      </c>
      <c r="AI14">
        <f>COUNTIFS(Planning!$4:$4, "Dimanche", Planning!14:14, "AJF")</f>
        <v>0</v>
      </c>
      <c r="AJ14" s="15">
        <f t="shared" si="3"/>
        <v>0</v>
      </c>
      <c r="AK14">
        <f>COUNTIFS(Planning!$4:$4, "Lundi", Planning!14:14, "B2")</f>
        <v>0</v>
      </c>
      <c r="AL14">
        <f>COUNTIFS(Planning!$4:$4, "Mardi", Planning!14:14, "B2")</f>
        <v>0</v>
      </c>
      <c r="AM14">
        <f>COUNTIFS(Planning!$4:$4, "Mercredi", Planning!14:14, "B2")</f>
        <v>0</v>
      </c>
      <c r="AN14">
        <f>COUNTIFS(Planning!$4:$4, "Jeudi", Planning!14:14, "B2")</f>
        <v>0</v>
      </c>
      <c r="AO14">
        <f>COUNTIFS(Planning!$4:$4, "Vendredi", Planning!14:14, "B2")</f>
        <v>0</v>
      </c>
      <c r="AP14">
        <f>COUNTIFS(Planning!$4:$4, "Samedi", Planning!14:14, "B2")</f>
        <v>0</v>
      </c>
      <c r="AQ14">
        <f>COUNTIFS(Planning!$4:$4, "Dimanche", Planning!14:14, "B2")</f>
        <v>0</v>
      </c>
      <c r="AR14" s="15">
        <f t="shared" si="4"/>
        <v>0</v>
      </c>
      <c r="AS14">
        <f>COUNTIFS(Planning!$4:$4, "Lundi", Planning!14:14, "RTT")</f>
        <v>0</v>
      </c>
      <c r="AT14">
        <f>COUNTIFS(Planning!$4:$4, "Mardi", Planning!14:14, "RTT")</f>
        <v>0</v>
      </c>
      <c r="AU14">
        <f>COUNTIFS(Planning!$4:$4, "Mercredi", Planning!14:14, "RTT")</f>
        <v>0</v>
      </c>
      <c r="AV14">
        <f>COUNTIFS(Planning!$4:$4, "Jeudi", Planning!14:14, "RTT")</f>
        <v>0</v>
      </c>
      <c r="AW14">
        <f>COUNTIFS(Planning!$4:$4, "Vendredi", Planning!14:14, "RTT")</f>
        <v>0</v>
      </c>
      <c r="AX14">
        <f>COUNTIFS(Planning!$4:$4, "Samedi", Planning!14:14, "RTT")</f>
        <v>0</v>
      </c>
      <c r="AY14">
        <f>COUNTIFS(Planning!$4:$4, "Dimanche", Planning!14:14, "RTT")</f>
        <v>0</v>
      </c>
      <c r="AZ14" s="15">
        <f t="shared" si="5"/>
        <v>0</v>
      </c>
      <c r="BA14">
        <f>COUNTIFS(Planning!$4:$4, "Lundi", Planning!14:14, "CA")</f>
        <v>0</v>
      </c>
      <c r="BB14">
        <f>COUNTIFS(Planning!$4:$4, "Mardi", Planning!14:14, "CA")</f>
        <v>0</v>
      </c>
      <c r="BC14">
        <f>COUNTIFS(Planning!$4:$4, "Mercredi", Planning!14:14, "CA")</f>
        <v>0</v>
      </c>
      <c r="BD14">
        <f>COUNTIFS(Planning!$4:$4, "Jeudi", Planning!14:14, "CA")</f>
        <v>0</v>
      </c>
      <c r="BE14">
        <f>COUNTIFS(Planning!$4:$4, "Vendredi", Planning!14:14, "CA")</f>
        <v>0</v>
      </c>
      <c r="BF14" s="15">
        <f t="shared" si="6"/>
        <v>0</v>
      </c>
      <c r="BG14">
        <f>COUNTIFS(Planning!$4:$4, "Lundi", Planning!14:14, "FC")</f>
        <v>0</v>
      </c>
      <c r="BH14">
        <f>COUNTIFS(Planning!$4:$4, "Mardi", Planning!14:14, "FC")</f>
        <v>0</v>
      </c>
      <c r="BI14">
        <f>COUNTIFS(Planning!$4:$4, "Mercredi", Planning!14:14, "FC")</f>
        <v>0</v>
      </c>
      <c r="BJ14">
        <f>COUNTIFS(Planning!$4:$4, "Jeudi", Planning!14:14, "FC")</f>
        <v>0</v>
      </c>
      <c r="BK14">
        <f>COUNTIFS(Planning!$4:$4, "Vendredi", Planning!14:14, "FC")</f>
        <v>0</v>
      </c>
      <c r="BL14">
        <f>COUNTIFS(Planning!$4:$4, "Samedi", Planning!14:14, "FC")</f>
        <v>0</v>
      </c>
      <c r="BM14">
        <f>COUNTIFS(Planning!$4:$4, "Dimanche", Planning!14:14, "FC")</f>
        <v>0</v>
      </c>
      <c r="BN14" s="15">
        <f t="shared" si="7"/>
        <v>0</v>
      </c>
    </row>
    <row r="15" spans="1:66" x14ac:dyDescent="0.25">
      <c r="A15" s="22" t="str">
        <f>Planning!A15</f>
        <v>Agent 10</v>
      </c>
      <c r="B15" s="27">
        <f>COUNTIFS(Planning!$4:$4,B$5, Planning!15:15,$B$4)</f>
        <v>0</v>
      </c>
      <c r="C15" s="27">
        <f>COUNTIFS(Planning!$4:$4,C$5, Planning!15:15,$B$4)</f>
        <v>0</v>
      </c>
      <c r="D15" s="27">
        <f>COUNTIFS(Planning!$4:$4,D$5, Planning!15:15,$B$4)</f>
        <v>0</v>
      </c>
      <c r="E15" s="27">
        <f>COUNTIFS(Planning!$4:$4,E$5, Planning!15:15,$B$4)</f>
        <v>0</v>
      </c>
      <c r="F15" s="27">
        <f>COUNTIFS(Planning!$4:$4,F$5, Planning!15:15,$B$4)</f>
        <v>0</v>
      </c>
      <c r="G15" s="27">
        <f>COUNTIFS(Planning!$4:$4,G$5, Planning!15:15,$B$4)</f>
        <v>0</v>
      </c>
      <c r="H15" s="27">
        <f>COUNTIFS(Planning!$4:$4,H$5, Planning!15:15,$B$4)</f>
        <v>0</v>
      </c>
      <c r="I15" s="28">
        <f t="shared" si="0"/>
        <v>0</v>
      </c>
      <c r="J15" s="32"/>
      <c r="K15" s="32"/>
      <c r="L15" s="32"/>
      <c r="M15">
        <f>COUNTIFS(Planning!$4:$4, "Dimanche", Planning!15:15, "ARH")</f>
        <v>0</v>
      </c>
      <c r="N15">
        <f>COUNTIFS(Planning!$4:$4, "Lundi", Planning!15:15, "AB1")</f>
        <v>0</v>
      </c>
      <c r="O15">
        <f>COUNTIFS(Planning!$4:$4, "Mardi", Planning!15:15, "AB1")</f>
        <v>0</v>
      </c>
      <c r="P15">
        <f>COUNTIFS(Planning!$4:$4, "Mercredi", Planning!15:15, "AB1")</f>
        <v>0</v>
      </c>
      <c r="Q15">
        <f>COUNTIFS(Planning!$4:$4, "Jeudi", Planning!15:15, "AB1")</f>
        <v>0</v>
      </c>
      <c r="R15">
        <f>COUNTIFS(Planning!$4:$4, "Vendredi", Planning!15:15, "AB1")</f>
        <v>0</v>
      </c>
      <c r="S15">
        <f>COUNTIFS(Planning!$4:$4, "Samedi", Planning!15:15, "AB1")</f>
        <v>0</v>
      </c>
      <c r="T15">
        <f>COUNTIFS(Planning!$4:$4, "Dimanche", Planning!15:15, "AB1")</f>
        <v>0</v>
      </c>
      <c r="U15" s="15">
        <f t="shared" si="1"/>
        <v>0</v>
      </c>
      <c r="V15">
        <f>COUNTIFS(Planning!$4:$4, "Lundi", Planning!15:15, "AB3")</f>
        <v>0</v>
      </c>
      <c r="W15">
        <f>COUNTIFS(Planning!$4:$4, "Mardi", Planning!15:15, "AB3")</f>
        <v>0</v>
      </c>
      <c r="X15">
        <f>COUNTIFS(Planning!$4:$4, "Mercredi", Planning!15:15, "AB3")</f>
        <v>0</v>
      </c>
      <c r="Y15">
        <f>COUNTIFS(Planning!$4:$4, "Jeudi", Planning!15:15, "AB3")</f>
        <v>0</v>
      </c>
      <c r="Z15">
        <f>COUNTIFS(Planning!$4:$4, "Vendredi", Planning!15:15, "AB3")</f>
        <v>0</v>
      </c>
      <c r="AA15">
        <f>COUNTIFS(Planning!$4:$4, "Samedi", Planning!15:15, "AB3")</f>
        <v>0</v>
      </c>
      <c r="AB15" s="15">
        <f t="shared" si="2"/>
        <v>0</v>
      </c>
      <c r="AC15">
        <f>COUNTIFS(Planning!$4:$4, "Lundi", Planning!15:15, "AJF")</f>
        <v>0</v>
      </c>
      <c r="AD15">
        <f>COUNTIFS(Planning!$4:$4, "Mardi", Planning!15:15, "AJF")</f>
        <v>0</v>
      </c>
      <c r="AE15">
        <f>COUNTIFS(Planning!$4:$4, "Mercredi", Planning!15:15, "AJF")</f>
        <v>0</v>
      </c>
      <c r="AF15">
        <f>COUNTIFS(Planning!$4:$4, "Jeudi", Planning!15:15, "AJF")</f>
        <v>0</v>
      </c>
      <c r="AG15">
        <f>COUNTIFS(Planning!$4:$4, "Vendredi", Planning!15:15, "AJF")</f>
        <v>0</v>
      </c>
      <c r="AH15">
        <f>COUNTIFS(Planning!$4:$4, "Samedi", Planning!15:15, "AJF")</f>
        <v>0</v>
      </c>
      <c r="AI15">
        <f>COUNTIFS(Planning!$4:$4, "Dimanche", Planning!15:15, "AJF")</f>
        <v>0</v>
      </c>
      <c r="AJ15" s="15">
        <f t="shared" si="3"/>
        <v>0</v>
      </c>
      <c r="AK15">
        <f>COUNTIFS(Planning!$4:$4, "Lundi", Planning!15:15, "B2")</f>
        <v>0</v>
      </c>
      <c r="AL15">
        <f>COUNTIFS(Planning!$4:$4, "Mardi", Planning!15:15, "B2")</f>
        <v>0</v>
      </c>
      <c r="AM15">
        <f>COUNTIFS(Planning!$4:$4, "Mercredi", Planning!15:15, "B2")</f>
        <v>0</v>
      </c>
      <c r="AN15">
        <f>COUNTIFS(Planning!$4:$4, "Jeudi", Planning!15:15, "B2")</f>
        <v>0</v>
      </c>
      <c r="AO15">
        <f>COUNTIFS(Planning!$4:$4, "Vendredi", Planning!15:15, "B2")</f>
        <v>0</v>
      </c>
      <c r="AP15">
        <f>COUNTIFS(Planning!$4:$4, "Samedi", Planning!15:15, "B2")</f>
        <v>0</v>
      </c>
      <c r="AQ15">
        <f>COUNTIFS(Planning!$4:$4, "Dimanche", Planning!15:15, "B2")</f>
        <v>0</v>
      </c>
      <c r="AR15" s="15">
        <f t="shared" si="4"/>
        <v>0</v>
      </c>
      <c r="AS15">
        <f>COUNTIFS(Planning!$4:$4, "Lundi", Planning!15:15, "RTT")</f>
        <v>0</v>
      </c>
      <c r="AT15">
        <f>COUNTIFS(Planning!$4:$4, "Mardi", Planning!15:15, "RTT")</f>
        <v>0</v>
      </c>
      <c r="AU15">
        <f>COUNTIFS(Planning!$4:$4, "Mercredi", Planning!15:15, "RTT")</f>
        <v>0</v>
      </c>
      <c r="AV15">
        <f>COUNTIFS(Planning!$4:$4, "Jeudi", Planning!15:15, "RTT")</f>
        <v>0</v>
      </c>
      <c r="AW15">
        <f>COUNTIFS(Planning!$4:$4, "Vendredi", Planning!15:15, "RTT")</f>
        <v>0</v>
      </c>
      <c r="AX15">
        <f>COUNTIFS(Planning!$4:$4, "Samedi", Planning!15:15, "RTT")</f>
        <v>0</v>
      </c>
      <c r="AY15">
        <f>COUNTIFS(Planning!$4:$4, "Dimanche", Planning!15:15, "RTT")</f>
        <v>0</v>
      </c>
      <c r="AZ15" s="15">
        <f t="shared" si="5"/>
        <v>0</v>
      </c>
      <c r="BA15">
        <f>COUNTIFS(Planning!$4:$4, "Lundi", Planning!15:15, "CA")</f>
        <v>0</v>
      </c>
      <c r="BB15">
        <f>COUNTIFS(Planning!$4:$4, "Mardi", Planning!15:15, "CA")</f>
        <v>0</v>
      </c>
      <c r="BC15">
        <f>COUNTIFS(Planning!$4:$4, "Mercredi", Planning!15:15, "CA")</f>
        <v>0</v>
      </c>
      <c r="BD15">
        <f>COUNTIFS(Planning!$4:$4, "Jeudi", Planning!15:15, "CA")</f>
        <v>0</v>
      </c>
      <c r="BE15">
        <f>COUNTIFS(Planning!$4:$4, "Vendredi", Planning!15:15, "CA")</f>
        <v>0</v>
      </c>
      <c r="BF15" s="15">
        <f t="shared" si="6"/>
        <v>0</v>
      </c>
      <c r="BG15">
        <f>COUNTIFS(Planning!$4:$4, "Lundi", Planning!15:15, "FC")</f>
        <v>0</v>
      </c>
      <c r="BH15">
        <f>COUNTIFS(Planning!$4:$4, "Mardi", Planning!15:15, "FC")</f>
        <v>0</v>
      </c>
      <c r="BI15">
        <f>COUNTIFS(Planning!$4:$4, "Mercredi", Planning!15:15, "FC")</f>
        <v>0</v>
      </c>
      <c r="BJ15">
        <f>COUNTIFS(Planning!$4:$4, "Jeudi", Planning!15:15, "FC")</f>
        <v>0</v>
      </c>
      <c r="BK15">
        <f>COUNTIFS(Planning!$4:$4, "Vendredi", Planning!15:15, "FC")</f>
        <v>0</v>
      </c>
      <c r="BL15">
        <f>COUNTIFS(Planning!$4:$4, "Samedi", Planning!15:15, "FC")</f>
        <v>0</v>
      </c>
      <c r="BM15">
        <f>COUNTIFS(Planning!$4:$4, "Dimanche", Planning!15:15, "FC")</f>
        <v>0</v>
      </c>
      <c r="BN15" s="15">
        <f t="shared" si="7"/>
        <v>0</v>
      </c>
    </row>
    <row r="16" spans="1:66" x14ac:dyDescent="0.25">
      <c r="A16" s="22" t="str">
        <f>Planning!A16</f>
        <v>Agent 11</v>
      </c>
      <c r="B16" s="27">
        <f>COUNTIFS(Planning!$4:$4,B$5, Planning!16:16,$B$4)</f>
        <v>0</v>
      </c>
      <c r="C16" s="27">
        <f>COUNTIFS(Planning!$4:$4,C$5, Planning!16:16,$B$4)</f>
        <v>0</v>
      </c>
      <c r="D16" s="27">
        <f>COUNTIFS(Planning!$4:$4,D$5, Planning!16:16,$B$4)</f>
        <v>0</v>
      </c>
      <c r="E16" s="27">
        <f>COUNTIFS(Planning!$4:$4,E$5, Planning!16:16,$B$4)</f>
        <v>0</v>
      </c>
      <c r="F16" s="27">
        <f>COUNTIFS(Planning!$4:$4,F$5, Planning!16:16,$B$4)</f>
        <v>0</v>
      </c>
      <c r="G16" s="27">
        <f>COUNTIFS(Planning!$4:$4,G$5, Planning!16:16,$B$4)</f>
        <v>0</v>
      </c>
      <c r="H16" s="27">
        <f>COUNTIFS(Planning!$4:$4,H$5, Planning!16:16,$B$4)</f>
        <v>0</v>
      </c>
      <c r="I16" s="28">
        <f t="shared" si="0"/>
        <v>0</v>
      </c>
      <c r="J16" s="32"/>
      <c r="K16" s="32"/>
      <c r="L16" s="32"/>
      <c r="M16">
        <f>COUNTIFS(Planning!$4:$4, "Dimanche", Planning!16:16, "ARH")</f>
        <v>0</v>
      </c>
      <c r="N16">
        <f>COUNTIFS(Planning!$4:$4, "Lundi", Planning!16:16, "AB1")</f>
        <v>0</v>
      </c>
      <c r="O16">
        <f>COUNTIFS(Planning!$4:$4, "Mardi", Planning!16:16, "AB1")</f>
        <v>0</v>
      </c>
      <c r="P16">
        <f>COUNTIFS(Planning!$4:$4, "Mercredi", Planning!16:16, "AB1")</f>
        <v>0</v>
      </c>
      <c r="Q16">
        <f>COUNTIFS(Planning!$4:$4, "Jeudi", Planning!16:16, "AB1")</f>
        <v>0</v>
      </c>
      <c r="R16">
        <f>COUNTIFS(Planning!$4:$4, "Vendredi", Planning!16:16, "AB1")</f>
        <v>0</v>
      </c>
      <c r="S16">
        <f>COUNTIFS(Planning!$4:$4, "Samedi", Planning!16:16, "AB1")</f>
        <v>0</v>
      </c>
      <c r="T16">
        <f>COUNTIFS(Planning!$4:$4, "Dimanche", Planning!16:16, "AB1")</f>
        <v>0</v>
      </c>
      <c r="U16" s="15">
        <f t="shared" si="1"/>
        <v>0</v>
      </c>
      <c r="V16">
        <f>COUNTIFS(Planning!$4:$4, "Lundi", Planning!16:16, "AB3")</f>
        <v>0</v>
      </c>
      <c r="W16">
        <f>COUNTIFS(Planning!$4:$4, "Mardi", Planning!16:16, "AB3")</f>
        <v>0</v>
      </c>
      <c r="X16">
        <f>COUNTIFS(Planning!$4:$4, "Mercredi", Planning!16:16, "AB3")</f>
        <v>0</v>
      </c>
      <c r="Y16">
        <f>COUNTIFS(Planning!$4:$4, "Jeudi", Planning!16:16, "AB3")</f>
        <v>0</v>
      </c>
      <c r="Z16">
        <f>COUNTIFS(Planning!$4:$4, "Vendredi", Planning!16:16, "AB3")</f>
        <v>0</v>
      </c>
      <c r="AA16">
        <f>COUNTIFS(Planning!$4:$4, "Samedi", Planning!16:16, "AB3")</f>
        <v>0</v>
      </c>
      <c r="AB16" s="15">
        <f t="shared" si="2"/>
        <v>0</v>
      </c>
      <c r="AC16">
        <f>COUNTIFS(Planning!$4:$4, "Lundi", Planning!16:16, "AJF")</f>
        <v>0</v>
      </c>
      <c r="AD16">
        <f>COUNTIFS(Planning!$4:$4, "Mardi", Planning!16:16, "AJF")</f>
        <v>0</v>
      </c>
      <c r="AE16">
        <f>COUNTIFS(Planning!$4:$4, "Mercredi", Planning!16:16, "AJF")</f>
        <v>0</v>
      </c>
      <c r="AF16">
        <f>COUNTIFS(Planning!$4:$4, "Jeudi", Planning!16:16, "AJF")</f>
        <v>0</v>
      </c>
      <c r="AG16">
        <f>COUNTIFS(Planning!$4:$4, "Vendredi", Planning!16:16, "AJF")</f>
        <v>0</v>
      </c>
      <c r="AH16">
        <f>COUNTIFS(Planning!$4:$4, "Samedi", Planning!16:16, "AJF")</f>
        <v>0</v>
      </c>
      <c r="AI16">
        <f>COUNTIFS(Planning!$4:$4, "Dimanche", Planning!16:16, "AJF")</f>
        <v>0</v>
      </c>
      <c r="AJ16" s="15">
        <f t="shared" si="3"/>
        <v>0</v>
      </c>
      <c r="AK16">
        <f>COUNTIFS(Planning!$4:$4, "Lundi", Planning!16:16, "B2")</f>
        <v>0</v>
      </c>
      <c r="AL16">
        <f>COUNTIFS(Planning!$4:$4, "Mardi", Planning!16:16, "B2")</f>
        <v>0</v>
      </c>
      <c r="AM16">
        <f>COUNTIFS(Planning!$4:$4, "Mercredi", Planning!16:16, "B2")</f>
        <v>0</v>
      </c>
      <c r="AN16">
        <f>COUNTIFS(Planning!$4:$4, "Jeudi", Planning!16:16, "B2")</f>
        <v>0</v>
      </c>
      <c r="AO16">
        <f>COUNTIFS(Planning!$4:$4, "Vendredi", Planning!16:16, "B2")</f>
        <v>0</v>
      </c>
      <c r="AP16">
        <f>COUNTIFS(Planning!$4:$4, "Samedi", Planning!16:16, "B2")</f>
        <v>0</v>
      </c>
      <c r="AQ16">
        <f>COUNTIFS(Planning!$4:$4, "Dimanche", Planning!16:16, "B2")</f>
        <v>0</v>
      </c>
      <c r="AR16" s="15">
        <f t="shared" si="4"/>
        <v>0</v>
      </c>
      <c r="AS16">
        <f>COUNTIFS(Planning!$4:$4, "Lundi", Planning!16:16, "RTT")</f>
        <v>0</v>
      </c>
      <c r="AT16">
        <f>COUNTIFS(Planning!$4:$4, "Mardi", Planning!16:16, "RTT")</f>
        <v>0</v>
      </c>
      <c r="AU16">
        <f>COUNTIFS(Planning!$4:$4, "Mercredi", Planning!16:16, "RTT")</f>
        <v>0</v>
      </c>
      <c r="AV16">
        <f>COUNTIFS(Planning!$4:$4, "Jeudi", Planning!16:16, "RTT")</f>
        <v>0</v>
      </c>
      <c r="AW16">
        <f>COUNTIFS(Planning!$4:$4, "Vendredi", Planning!16:16, "RTT")</f>
        <v>0</v>
      </c>
      <c r="AX16">
        <f>COUNTIFS(Planning!$4:$4, "Samedi", Planning!16:16, "RTT")</f>
        <v>0</v>
      </c>
      <c r="AY16">
        <f>COUNTIFS(Planning!$4:$4, "Dimanche", Planning!16:16, "RTT")</f>
        <v>0</v>
      </c>
      <c r="AZ16" s="15">
        <f t="shared" si="5"/>
        <v>0</v>
      </c>
      <c r="BA16">
        <f>COUNTIFS(Planning!$4:$4, "Lundi", Planning!16:16, "CA")</f>
        <v>0</v>
      </c>
      <c r="BB16">
        <f>COUNTIFS(Planning!$4:$4, "Mardi", Planning!16:16, "CA")</f>
        <v>0</v>
      </c>
      <c r="BC16">
        <f>COUNTIFS(Planning!$4:$4, "Mercredi", Planning!16:16, "CA")</f>
        <v>0</v>
      </c>
      <c r="BD16">
        <f>COUNTIFS(Planning!$4:$4, "Jeudi", Planning!16:16, "CA")</f>
        <v>0</v>
      </c>
      <c r="BE16">
        <f>COUNTIFS(Planning!$4:$4, "Vendredi", Planning!16:16, "CA")</f>
        <v>0</v>
      </c>
      <c r="BF16" s="15">
        <f t="shared" si="6"/>
        <v>0</v>
      </c>
      <c r="BG16">
        <f>COUNTIFS(Planning!$4:$4, "Lundi", Planning!16:16, "FC")</f>
        <v>0</v>
      </c>
      <c r="BH16">
        <f>COUNTIFS(Planning!$4:$4, "Mardi", Planning!16:16, "FC")</f>
        <v>0</v>
      </c>
      <c r="BI16">
        <f>COUNTIFS(Planning!$4:$4, "Mercredi", Planning!16:16, "FC")</f>
        <v>0</v>
      </c>
      <c r="BJ16">
        <f>COUNTIFS(Planning!$4:$4, "Jeudi", Planning!16:16, "FC")</f>
        <v>0</v>
      </c>
      <c r="BK16">
        <f>COUNTIFS(Planning!$4:$4, "Vendredi", Planning!16:16, "FC")</f>
        <v>0</v>
      </c>
      <c r="BL16">
        <f>COUNTIFS(Planning!$4:$4, "Samedi", Planning!16:16, "FC")</f>
        <v>0</v>
      </c>
      <c r="BM16">
        <f>COUNTIFS(Planning!$4:$4, "Dimanche", Planning!16:16, "FC")</f>
        <v>0</v>
      </c>
      <c r="BN16" s="15">
        <f t="shared" si="7"/>
        <v>0</v>
      </c>
    </row>
    <row r="17" spans="1:66" x14ac:dyDescent="0.25">
      <c r="A17" s="22" t="str">
        <f>Planning!A17</f>
        <v>Agent 12</v>
      </c>
      <c r="B17" s="27">
        <f>COUNTIFS(Planning!$4:$4,B$5, Planning!17:17,$B$4)</f>
        <v>0</v>
      </c>
      <c r="C17" s="27">
        <f>COUNTIFS(Planning!$4:$4,C$5, Planning!17:17,$B$4)</f>
        <v>0</v>
      </c>
      <c r="D17" s="27">
        <f>COUNTIFS(Planning!$4:$4,D$5, Planning!17:17,$B$4)</f>
        <v>0</v>
      </c>
      <c r="E17" s="27">
        <f>COUNTIFS(Planning!$4:$4,E$5, Planning!17:17,$B$4)</f>
        <v>0</v>
      </c>
      <c r="F17" s="27">
        <f>COUNTIFS(Planning!$4:$4,F$5, Planning!17:17,$B$4)</f>
        <v>0</v>
      </c>
      <c r="G17" s="27">
        <f>COUNTIFS(Planning!$4:$4,G$5, Planning!17:17,$B$4)</f>
        <v>0</v>
      </c>
      <c r="H17" s="27">
        <f>COUNTIFS(Planning!$4:$4,H$5, Planning!17:17,$B$4)</f>
        <v>0</v>
      </c>
      <c r="I17" s="28">
        <f t="shared" si="0"/>
        <v>0</v>
      </c>
      <c r="J17" s="32"/>
      <c r="K17" s="32"/>
      <c r="L17" s="32"/>
      <c r="M17">
        <f>COUNTIFS(Planning!$4:$4, "Dimanche", Planning!17:17, "ARH")</f>
        <v>0</v>
      </c>
      <c r="N17">
        <f>COUNTIFS(Planning!$4:$4, "Lundi", Planning!17:17, "AB1")</f>
        <v>0</v>
      </c>
      <c r="O17">
        <f>COUNTIFS(Planning!$4:$4, "Mardi", Planning!17:17, "AB1")</f>
        <v>0</v>
      </c>
      <c r="P17">
        <f>COUNTIFS(Planning!$4:$4, "Mercredi", Planning!17:17, "AB1")</f>
        <v>0</v>
      </c>
      <c r="Q17">
        <f>COUNTIFS(Planning!$4:$4, "Jeudi", Planning!17:17, "AB1")</f>
        <v>0</v>
      </c>
      <c r="R17">
        <f>COUNTIFS(Planning!$4:$4, "Vendredi", Planning!17:17, "AB1")</f>
        <v>0</v>
      </c>
      <c r="S17">
        <f>COUNTIFS(Planning!$4:$4, "Samedi", Planning!17:17, "AB1")</f>
        <v>0</v>
      </c>
      <c r="T17">
        <f>COUNTIFS(Planning!$4:$4, "Dimanche", Planning!17:17, "AB1")</f>
        <v>0</v>
      </c>
      <c r="U17" s="15">
        <f t="shared" si="1"/>
        <v>0</v>
      </c>
      <c r="V17">
        <f>COUNTIFS(Planning!$4:$4, "Lundi", Planning!17:17, "AB3")</f>
        <v>0</v>
      </c>
      <c r="W17">
        <f>COUNTIFS(Planning!$4:$4, "Mardi", Planning!17:17, "AB3")</f>
        <v>0</v>
      </c>
      <c r="X17">
        <f>COUNTIFS(Planning!$4:$4, "Mercredi", Planning!17:17, "AB3")</f>
        <v>0</v>
      </c>
      <c r="Y17">
        <f>COUNTIFS(Planning!$4:$4, "Jeudi", Planning!17:17, "AB3")</f>
        <v>0</v>
      </c>
      <c r="Z17">
        <f>COUNTIFS(Planning!$4:$4, "Vendredi", Planning!17:17, "AB3")</f>
        <v>0</v>
      </c>
      <c r="AA17">
        <f>COUNTIFS(Planning!$4:$4, "Samedi", Planning!17:17, "AB3")</f>
        <v>0</v>
      </c>
      <c r="AB17" s="15">
        <f t="shared" si="2"/>
        <v>0</v>
      </c>
      <c r="AC17">
        <f>COUNTIFS(Planning!$4:$4, "Lundi", Planning!17:17, "AJF")</f>
        <v>0</v>
      </c>
      <c r="AD17">
        <f>COUNTIFS(Planning!$4:$4, "Mardi", Planning!17:17, "AJF")</f>
        <v>0</v>
      </c>
      <c r="AE17">
        <f>COUNTIFS(Planning!$4:$4, "Mercredi", Planning!17:17, "AJF")</f>
        <v>0</v>
      </c>
      <c r="AF17">
        <f>COUNTIFS(Planning!$4:$4, "Jeudi", Planning!17:17, "AJF")</f>
        <v>0</v>
      </c>
      <c r="AG17">
        <f>COUNTIFS(Planning!$4:$4, "Vendredi", Planning!17:17, "AJF")</f>
        <v>0</v>
      </c>
      <c r="AH17">
        <f>COUNTIFS(Planning!$4:$4, "Samedi", Planning!17:17, "AJF")</f>
        <v>0</v>
      </c>
      <c r="AI17">
        <f>COUNTIFS(Planning!$4:$4, "Dimanche", Planning!17:17, "AJF")</f>
        <v>0</v>
      </c>
      <c r="AJ17" s="15">
        <f t="shared" si="3"/>
        <v>0</v>
      </c>
      <c r="AK17">
        <f>COUNTIFS(Planning!$4:$4, "Lundi", Planning!17:17, "B2")</f>
        <v>0</v>
      </c>
      <c r="AL17">
        <f>COUNTIFS(Planning!$4:$4, "Mardi", Planning!17:17, "B2")</f>
        <v>0</v>
      </c>
      <c r="AM17">
        <f>COUNTIFS(Planning!$4:$4, "Mercredi", Planning!17:17, "B2")</f>
        <v>0</v>
      </c>
      <c r="AN17">
        <f>COUNTIFS(Planning!$4:$4, "Jeudi", Planning!17:17, "B2")</f>
        <v>0</v>
      </c>
      <c r="AO17">
        <f>COUNTIFS(Planning!$4:$4, "Vendredi", Planning!17:17, "B2")</f>
        <v>0</v>
      </c>
      <c r="AP17">
        <f>COUNTIFS(Planning!$4:$4, "Samedi", Planning!17:17, "B2")</f>
        <v>0</v>
      </c>
      <c r="AQ17">
        <f>COUNTIFS(Planning!$4:$4, "Dimanche", Planning!17:17, "B2")</f>
        <v>0</v>
      </c>
      <c r="AR17" s="15">
        <f t="shared" si="4"/>
        <v>0</v>
      </c>
      <c r="AS17">
        <f>COUNTIFS(Planning!$4:$4, "Lundi", Planning!17:17, "RTT")</f>
        <v>0</v>
      </c>
      <c r="AT17">
        <f>COUNTIFS(Planning!$4:$4, "Mardi", Planning!17:17, "RTT")</f>
        <v>0</v>
      </c>
      <c r="AU17">
        <f>COUNTIFS(Planning!$4:$4, "Mercredi", Planning!17:17, "RTT")</f>
        <v>0</v>
      </c>
      <c r="AV17">
        <f>COUNTIFS(Planning!$4:$4, "Jeudi", Planning!17:17, "RTT")</f>
        <v>0</v>
      </c>
      <c r="AW17">
        <f>COUNTIFS(Planning!$4:$4, "Vendredi", Planning!17:17, "RTT")</f>
        <v>0</v>
      </c>
      <c r="AX17">
        <f>COUNTIFS(Planning!$4:$4, "Samedi", Planning!17:17, "RTT")</f>
        <v>0</v>
      </c>
      <c r="AY17">
        <f>COUNTIFS(Planning!$4:$4, "Dimanche", Planning!17:17, "RTT")</f>
        <v>0</v>
      </c>
      <c r="AZ17" s="15">
        <f t="shared" si="5"/>
        <v>0</v>
      </c>
      <c r="BA17">
        <f>COUNTIFS(Planning!$4:$4, "Lundi", Planning!17:17, "CA")</f>
        <v>0</v>
      </c>
      <c r="BB17">
        <f>COUNTIFS(Planning!$4:$4, "Mardi", Planning!17:17, "CA")</f>
        <v>0</v>
      </c>
      <c r="BC17">
        <f>COUNTIFS(Planning!$4:$4, "Mercredi", Planning!17:17, "CA")</f>
        <v>0</v>
      </c>
      <c r="BD17">
        <f>COUNTIFS(Planning!$4:$4, "Jeudi", Planning!17:17, "CA")</f>
        <v>0</v>
      </c>
      <c r="BE17">
        <f>COUNTIFS(Planning!$4:$4, "Vendredi", Planning!17:17, "CA")</f>
        <v>0</v>
      </c>
      <c r="BF17" s="15">
        <f t="shared" si="6"/>
        <v>0</v>
      </c>
      <c r="BG17">
        <f>COUNTIFS(Planning!$4:$4, "Lundi", Planning!17:17, "FC")</f>
        <v>0</v>
      </c>
      <c r="BH17">
        <f>COUNTIFS(Planning!$4:$4, "Mardi", Planning!17:17, "FC")</f>
        <v>0</v>
      </c>
      <c r="BI17">
        <f>COUNTIFS(Planning!$4:$4, "Mercredi", Planning!17:17, "FC")</f>
        <v>0</v>
      </c>
      <c r="BJ17">
        <f>COUNTIFS(Planning!$4:$4, "Jeudi", Planning!17:17, "FC")</f>
        <v>0</v>
      </c>
      <c r="BK17">
        <f>COUNTIFS(Planning!$4:$4, "Vendredi", Planning!17:17, "FC")</f>
        <v>0</v>
      </c>
      <c r="BL17">
        <f>COUNTIFS(Planning!$4:$4, "Samedi", Planning!17:17, "FC")</f>
        <v>0</v>
      </c>
      <c r="BM17">
        <f>COUNTIFS(Planning!$4:$4, "Dimanche", Planning!17:17, "FC")</f>
        <v>0</v>
      </c>
      <c r="BN17" s="15">
        <f t="shared" si="7"/>
        <v>0</v>
      </c>
    </row>
    <row r="18" spans="1:66" x14ac:dyDescent="0.25">
      <c r="A18" s="22" t="str">
        <f>Planning!A18</f>
        <v>Agent 13</v>
      </c>
      <c r="B18" s="27">
        <f>COUNTIFS(Planning!$4:$4,B$5, Planning!18:18,$B$4)</f>
        <v>0</v>
      </c>
      <c r="C18" s="27">
        <f>COUNTIFS(Planning!$4:$4,C$5, Planning!18:18,$B$4)</f>
        <v>0</v>
      </c>
      <c r="D18" s="27">
        <f>COUNTIFS(Planning!$4:$4,D$5, Planning!18:18,$B$4)</f>
        <v>0</v>
      </c>
      <c r="E18" s="27">
        <f>COUNTIFS(Planning!$4:$4,E$5, Planning!18:18,$B$4)</f>
        <v>0</v>
      </c>
      <c r="F18" s="27">
        <f>COUNTIFS(Planning!$4:$4,F$5, Planning!18:18,$B$4)</f>
        <v>0</v>
      </c>
      <c r="G18" s="27">
        <f>COUNTIFS(Planning!$4:$4,G$5, Planning!18:18,$B$4)</f>
        <v>0</v>
      </c>
      <c r="H18" s="27">
        <f>COUNTIFS(Planning!$4:$4,H$5, Planning!18:18,$B$4)</f>
        <v>0</v>
      </c>
      <c r="I18" s="28">
        <f t="shared" si="0"/>
        <v>0</v>
      </c>
      <c r="J18" s="32"/>
      <c r="K18" s="32"/>
      <c r="L18" s="32"/>
      <c r="M18">
        <f>COUNTIFS(Planning!$4:$4, "Dimanche", Planning!18:18, "ARH")</f>
        <v>0</v>
      </c>
      <c r="N18">
        <f>COUNTIFS(Planning!$4:$4, "Lundi", Planning!18:18, "AB1")</f>
        <v>0</v>
      </c>
      <c r="O18">
        <f>COUNTIFS(Planning!$4:$4, "Mardi", Planning!18:18, "AB1")</f>
        <v>0</v>
      </c>
      <c r="P18">
        <f>COUNTIFS(Planning!$4:$4, "Mercredi", Planning!18:18, "AB1")</f>
        <v>0</v>
      </c>
      <c r="Q18">
        <f>COUNTIFS(Planning!$4:$4, "Jeudi", Planning!18:18, "AB1")</f>
        <v>0</v>
      </c>
      <c r="R18">
        <f>COUNTIFS(Planning!$4:$4, "Vendredi", Planning!18:18, "AB1")</f>
        <v>0</v>
      </c>
      <c r="S18">
        <f>COUNTIFS(Planning!$4:$4, "Samedi", Planning!18:18, "AB1")</f>
        <v>0</v>
      </c>
      <c r="T18">
        <f>COUNTIFS(Planning!$4:$4, "Dimanche", Planning!18:18, "AB1")</f>
        <v>0</v>
      </c>
      <c r="U18" s="15">
        <f t="shared" si="1"/>
        <v>0</v>
      </c>
      <c r="V18">
        <f>COUNTIFS(Planning!$4:$4, "Lundi", Planning!18:18, "AB3")</f>
        <v>0</v>
      </c>
      <c r="W18">
        <f>COUNTIFS(Planning!$4:$4, "Mardi", Planning!18:18, "AB3")</f>
        <v>0</v>
      </c>
      <c r="X18">
        <f>COUNTIFS(Planning!$4:$4, "Mercredi", Planning!18:18, "AB3")</f>
        <v>0</v>
      </c>
      <c r="Y18">
        <f>COUNTIFS(Planning!$4:$4, "Jeudi", Planning!18:18, "AB3")</f>
        <v>0</v>
      </c>
      <c r="Z18">
        <f>COUNTIFS(Planning!$4:$4, "Vendredi", Planning!18:18, "AB3")</f>
        <v>0</v>
      </c>
      <c r="AA18">
        <f>COUNTIFS(Planning!$4:$4, "Samedi", Planning!18:18, "AB3")</f>
        <v>0</v>
      </c>
      <c r="AB18" s="15">
        <f t="shared" si="2"/>
        <v>0</v>
      </c>
      <c r="AC18">
        <f>COUNTIFS(Planning!$4:$4, "Lundi", Planning!18:18, "AJF")</f>
        <v>0</v>
      </c>
      <c r="AD18">
        <f>COUNTIFS(Planning!$4:$4, "Mardi", Planning!18:18, "AJF")</f>
        <v>0</v>
      </c>
      <c r="AE18">
        <f>COUNTIFS(Planning!$4:$4, "Mercredi", Planning!18:18, "AJF")</f>
        <v>0</v>
      </c>
      <c r="AF18">
        <f>COUNTIFS(Planning!$4:$4, "Jeudi", Planning!18:18, "AJF")</f>
        <v>0</v>
      </c>
      <c r="AG18">
        <f>COUNTIFS(Planning!$4:$4, "Vendredi", Planning!18:18, "AJF")</f>
        <v>0</v>
      </c>
      <c r="AH18">
        <f>COUNTIFS(Planning!$4:$4, "Samedi", Planning!18:18, "AJF")</f>
        <v>0</v>
      </c>
      <c r="AI18">
        <f>COUNTIFS(Planning!$4:$4, "Dimanche", Planning!18:18, "AJF")</f>
        <v>0</v>
      </c>
      <c r="AJ18" s="15">
        <f t="shared" si="3"/>
        <v>0</v>
      </c>
      <c r="AK18">
        <f>COUNTIFS(Planning!$4:$4, "Lundi", Planning!18:18, "B2")</f>
        <v>0</v>
      </c>
      <c r="AL18">
        <f>COUNTIFS(Planning!$4:$4, "Mardi", Planning!18:18, "B2")</f>
        <v>0</v>
      </c>
      <c r="AM18">
        <f>COUNTIFS(Planning!$4:$4, "Mercredi", Planning!18:18, "B2")</f>
        <v>0</v>
      </c>
      <c r="AN18">
        <f>COUNTIFS(Planning!$4:$4, "Jeudi", Planning!18:18, "B2")</f>
        <v>0</v>
      </c>
      <c r="AO18">
        <f>COUNTIFS(Planning!$4:$4, "Vendredi", Planning!18:18, "B2")</f>
        <v>0</v>
      </c>
      <c r="AP18">
        <f>COUNTIFS(Planning!$4:$4, "Samedi", Planning!18:18, "B2")</f>
        <v>0</v>
      </c>
      <c r="AQ18">
        <f>COUNTIFS(Planning!$4:$4, "Dimanche", Planning!18:18, "B2")</f>
        <v>0</v>
      </c>
      <c r="AR18" s="15">
        <f t="shared" si="4"/>
        <v>0</v>
      </c>
      <c r="AS18">
        <f>COUNTIFS(Planning!$4:$4, "Lundi", Planning!18:18, "RTT")</f>
        <v>0</v>
      </c>
      <c r="AT18">
        <f>COUNTIFS(Planning!$4:$4, "Mardi", Planning!18:18, "RTT")</f>
        <v>0</v>
      </c>
      <c r="AU18">
        <f>COUNTIFS(Planning!$4:$4, "Mercredi", Planning!18:18, "RTT")</f>
        <v>0</v>
      </c>
      <c r="AV18">
        <f>COUNTIFS(Planning!$4:$4, "Jeudi", Planning!18:18, "RTT")</f>
        <v>0</v>
      </c>
      <c r="AW18">
        <f>COUNTIFS(Planning!$4:$4, "Vendredi", Planning!18:18, "RTT")</f>
        <v>0</v>
      </c>
      <c r="AX18">
        <f>COUNTIFS(Planning!$4:$4, "Samedi", Planning!18:18, "RTT")</f>
        <v>0</v>
      </c>
      <c r="AY18">
        <f>COUNTIFS(Planning!$4:$4, "Dimanche", Planning!18:18, "RTT")</f>
        <v>0</v>
      </c>
      <c r="AZ18" s="15">
        <f t="shared" si="5"/>
        <v>0</v>
      </c>
      <c r="BA18">
        <f>COUNTIFS(Planning!$4:$4, "Lundi", Planning!18:18, "CA")</f>
        <v>0</v>
      </c>
      <c r="BB18">
        <f>COUNTIFS(Planning!$4:$4, "Mardi", Planning!18:18, "CA")</f>
        <v>0</v>
      </c>
      <c r="BC18">
        <f>COUNTIFS(Planning!$4:$4, "Mercredi", Planning!18:18, "CA")</f>
        <v>0</v>
      </c>
      <c r="BD18">
        <f>COUNTIFS(Planning!$4:$4, "Jeudi", Planning!18:18, "CA")</f>
        <v>0</v>
      </c>
      <c r="BE18">
        <f>COUNTIFS(Planning!$4:$4, "Vendredi", Planning!18:18, "CA")</f>
        <v>0</v>
      </c>
      <c r="BF18" s="15">
        <f t="shared" si="6"/>
        <v>0</v>
      </c>
      <c r="BG18">
        <f>COUNTIFS(Planning!$4:$4, "Lundi", Planning!18:18, "FC")</f>
        <v>0</v>
      </c>
      <c r="BH18">
        <f>COUNTIFS(Planning!$4:$4, "Mardi", Planning!18:18, "FC")</f>
        <v>0</v>
      </c>
      <c r="BI18">
        <f>COUNTIFS(Planning!$4:$4, "Mercredi", Planning!18:18, "FC")</f>
        <v>0</v>
      </c>
      <c r="BJ18">
        <f>COUNTIFS(Planning!$4:$4, "Jeudi", Planning!18:18, "FC")</f>
        <v>0</v>
      </c>
      <c r="BK18">
        <f>COUNTIFS(Planning!$4:$4, "Vendredi", Planning!18:18, "FC")</f>
        <v>0</v>
      </c>
      <c r="BL18">
        <f>COUNTIFS(Planning!$4:$4, "Samedi", Planning!18:18, "FC")</f>
        <v>0</v>
      </c>
      <c r="BM18">
        <f>COUNTIFS(Planning!$4:$4, "Dimanche", Planning!18:18, "FC")</f>
        <v>0</v>
      </c>
      <c r="BN18" s="15">
        <f t="shared" si="7"/>
        <v>0</v>
      </c>
    </row>
    <row r="19" spans="1:66" x14ac:dyDescent="0.25">
      <c r="A19" s="22" t="str">
        <f>Planning!A19</f>
        <v>Agent 14</v>
      </c>
      <c r="B19" s="27">
        <f>COUNTIFS(Planning!$4:$4,B$5, Planning!19:19,$B$4)</f>
        <v>0</v>
      </c>
      <c r="C19" s="27">
        <f>COUNTIFS(Planning!$4:$4,C$5, Planning!19:19,$B$4)</f>
        <v>0</v>
      </c>
      <c r="D19" s="27">
        <f>COUNTIFS(Planning!$4:$4,D$5, Planning!19:19,$B$4)</f>
        <v>0</v>
      </c>
      <c r="E19" s="27">
        <f>COUNTIFS(Planning!$4:$4,E$5, Planning!19:19,$B$4)</f>
        <v>0</v>
      </c>
      <c r="F19" s="27">
        <f>COUNTIFS(Planning!$4:$4,F$5, Planning!19:19,$B$4)</f>
        <v>0</v>
      </c>
      <c r="G19" s="27">
        <f>COUNTIFS(Planning!$4:$4,G$5, Planning!19:19,$B$4)</f>
        <v>0</v>
      </c>
      <c r="H19" s="27">
        <f>COUNTIFS(Planning!$4:$4,H$5, Planning!19:19,$B$4)</f>
        <v>0</v>
      </c>
      <c r="I19" s="28">
        <f t="shared" si="0"/>
        <v>0</v>
      </c>
      <c r="J19" s="32"/>
      <c r="K19" s="32"/>
      <c r="L19" s="32"/>
      <c r="M19">
        <f>COUNTIFS(Planning!$4:$4, "Dimanche", Planning!19:19, "ARH")</f>
        <v>0</v>
      </c>
      <c r="N19">
        <f>COUNTIFS(Planning!$4:$4, "Lundi", Planning!19:19, "AB1")</f>
        <v>0</v>
      </c>
      <c r="O19">
        <f>COUNTIFS(Planning!$4:$4, "Mardi", Planning!19:19, "AB1")</f>
        <v>0</v>
      </c>
      <c r="P19">
        <f>COUNTIFS(Planning!$4:$4, "Mercredi", Planning!19:19, "AB1")</f>
        <v>0</v>
      </c>
      <c r="Q19">
        <f>COUNTIFS(Planning!$4:$4, "Jeudi", Planning!19:19, "AB1")</f>
        <v>0</v>
      </c>
      <c r="R19">
        <f>COUNTIFS(Planning!$4:$4, "Vendredi", Planning!19:19, "AB1")</f>
        <v>0</v>
      </c>
      <c r="S19">
        <f>COUNTIFS(Planning!$4:$4, "Samedi", Planning!19:19, "AB1")</f>
        <v>0</v>
      </c>
      <c r="T19">
        <f>COUNTIFS(Planning!$4:$4, "Dimanche", Planning!19:19, "AB1")</f>
        <v>0</v>
      </c>
      <c r="U19" s="15">
        <f t="shared" si="1"/>
        <v>0</v>
      </c>
      <c r="V19">
        <f>COUNTIFS(Planning!$4:$4, "Lundi", Planning!19:19, "AB3")</f>
        <v>0</v>
      </c>
      <c r="W19">
        <f>COUNTIFS(Planning!$4:$4, "Mardi", Planning!19:19, "AB3")</f>
        <v>0</v>
      </c>
      <c r="X19">
        <f>COUNTIFS(Planning!$4:$4, "Mercredi", Planning!19:19, "AB3")</f>
        <v>0</v>
      </c>
      <c r="Y19">
        <f>COUNTIFS(Planning!$4:$4, "Jeudi", Planning!19:19, "AB3")</f>
        <v>0</v>
      </c>
      <c r="Z19">
        <f>COUNTIFS(Planning!$4:$4, "Vendredi", Planning!19:19, "AB3")</f>
        <v>0</v>
      </c>
      <c r="AA19">
        <f>COUNTIFS(Planning!$4:$4, "Samedi", Planning!19:19, "AB3")</f>
        <v>0</v>
      </c>
      <c r="AB19" s="15">
        <f t="shared" si="2"/>
        <v>0</v>
      </c>
      <c r="AC19">
        <f>COUNTIFS(Planning!$4:$4, "Lundi", Planning!19:19, "AJF")</f>
        <v>0</v>
      </c>
      <c r="AD19">
        <f>COUNTIFS(Planning!$4:$4, "Mardi", Planning!19:19, "AJF")</f>
        <v>0</v>
      </c>
      <c r="AE19">
        <f>COUNTIFS(Planning!$4:$4, "Mercredi", Planning!19:19, "AJF")</f>
        <v>0</v>
      </c>
      <c r="AF19">
        <f>COUNTIFS(Planning!$4:$4, "Jeudi", Planning!19:19, "AJF")</f>
        <v>0</v>
      </c>
      <c r="AG19">
        <f>COUNTIFS(Planning!$4:$4, "Vendredi", Planning!19:19, "AJF")</f>
        <v>0</v>
      </c>
      <c r="AH19">
        <f>COUNTIFS(Planning!$4:$4, "Samedi", Planning!19:19, "AJF")</f>
        <v>0</v>
      </c>
      <c r="AI19">
        <f>COUNTIFS(Planning!$4:$4, "Dimanche", Planning!19:19, "AJF")</f>
        <v>0</v>
      </c>
      <c r="AJ19" s="15">
        <f t="shared" si="3"/>
        <v>0</v>
      </c>
      <c r="AK19">
        <f>COUNTIFS(Planning!$4:$4, "Lundi", Planning!19:19, "B2")</f>
        <v>0</v>
      </c>
      <c r="AL19">
        <f>COUNTIFS(Planning!$4:$4, "Mardi", Planning!19:19, "B2")</f>
        <v>0</v>
      </c>
      <c r="AM19">
        <f>COUNTIFS(Planning!$4:$4, "Mercredi", Planning!19:19, "B2")</f>
        <v>0</v>
      </c>
      <c r="AN19">
        <f>COUNTIFS(Planning!$4:$4, "Jeudi", Planning!19:19, "B2")</f>
        <v>0</v>
      </c>
      <c r="AO19">
        <f>COUNTIFS(Planning!$4:$4, "Vendredi", Planning!19:19, "B2")</f>
        <v>0</v>
      </c>
      <c r="AP19">
        <f>COUNTIFS(Planning!$4:$4, "Samedi", Planning!19:19, "B2")</f>
        <v>0</v>
      </c>
      <c r="AQ19">
        <f>COUNTIFS(Planning!$4:$4, "Dimanche", Planning!19:19, "B2")</f>
        <v>0</v>
      </c>
      <c r="AR19" s="15">
        <f t="shared" si="4"/>
        <v>0</v>
      </c>
      <c r="AS19">
        <f>COUNTIFS(Planning!$4:$4, "Lundi", Planning!19:19, "RTT")</f>
        <v>0</v>
      </c>
      <c r="AT19">
        <f>COUNTIFS(Planning!$4:$4, "Mardi", Planning!19:19, "RTT")</f>
        <v>0</v>
      </c>
      <c r="AU19">
        <f>COUNTIFS(Planning!$4:$4, "Mercredi", Planning!19:19, "RTT")</f>
        <v>0</v>
      </c>
      <c r="AV19">
        <f>COUNTIFS(Planning!$4:$4, "Jeudi", Planning!19:19, "RTT")</f>
        <v>0</v>
      </c>
      <c r="AW19">
        <f>COUNTIFS(Planning!$4:$4, "Vendredi", Planning!19:19, "RTT")</f>
        <v>0</v>
      </c>
      <c r="AX19">
        <f>COUNTIFS(Planning!$4:$4, "Samedi", Planning!19:19, "RTT")</f>
        <v>0</v>
      </c>
      <c r="AY19">
        <f>COUNTIFS(Planning!$4:$4, "Dimanche", Planning!19:19, "RTT")</f>
        <v>0</v>
      </c>
      <c r="AZ19" s="15">
        <f t="shared" si="5"/>
        <v>0</v>
      </c>
      <c r="BA19">
        <f>COUNTIFS(Planning!$4:$4, "Lundi", Planning!19:19, "CA")</f>
        <v>0</v>
      </c>
      <c r="BB19">
        <f>COUNTIFS(Planning!$4:$4, "Mardi", Planning!19:19, "CA")</f>
        <v>0</v>
      </c>
      <c r="BC19">
        <f>COUNTIFS(Planning!$4:$4, "Mercredi", Planning!19:19, "CA")</f>
        <v>0</v>
      </c>
      <c r="BD19">
        <f>COUNTIFS(Planning!$4:$4, "Jeudi", Planning!19:19, "CA")</f>
        <v>0</v>
      </c>
      <c r="BE19">
        <f>COUNTIFS(Planning!$4:$4, "Vendredi", Planning!19:19, "CA")</f>
        <v>0</v>
      </c>
      <c r="BF19" s="15">
        <f t="shared" si="6"/>
        <v>0</v>
      </c>
      <c r="BG19">
        <f>COUNTIFS(Planning!$4:$4, "Lundi", Planning!19:19, "FC")</f>
        <v>0</v>
      </c>
      <c r="BH19">
        <f>COUNTIFS(Planning!$4:$4, "Mardi", Planning!19:19, "FC")</f>
        <v>0</v>
      </c>
      <c r="BI19">
        <f>COUNTIFS(Planning!$4:$4, "Mercredi", Planning!19:19, "FC")</f>
        <v>0</v>
      </c>
      <c r="BJ19">
        <f>COUNTIFS(Planning!$4:$4, "Jeudi", Planning!19:19, "FC")</f>
        <v>0</v>
      </c>
      <c r="BK19">
        <f>COUNTIFS(Planning!$4:$4, "Vendredi", Planning!19:19, "FC")</f>
        <v>0</v>
      </c>
      <c r="BL19">
        <f>COUNTIFS(Planning!$4:$4, "Samedi", Planning!19:19, "FC")</f>
        <v>0</v>
      </c>
      <c r="BM19">
        <f>COUNTIFS(Planning!$4:$4, "Dimanche", Planning!19:19, "FC")</f>
        <v>0</v>
      </c>
      <c r="BN19" s="15">
        <f t="shared" si="7"/>
        <v>0</v>
      </c>
    </row>
    <row r="20" spans="1:66" x14ac:dyDescent="0.25">
      <c r="A20" s="22" t="str">
        <f>Planning!A20</f>
        <v>Agent 15</v>
      </c>
      <c r="B20" s="27">
        <f>COUNTIFS(Planning!$4:$4,B$5, Planning!20:20,$B$4)</f>
        <v>0</v>
      </c>
      <c r="C20" s="27">
        <f>COUNTIFS(Planning!$4:$4,C$5, Planning!20:20,$B$4)</f>
        <v>0</v>
      </c>
      <c r="D20" s="27">
        <f>COUNTIFS(Planning!$4:$4,D$5, Planning!20:20,$B$4)</f>
        <v>0</v>
      </c>
      <c r="E20" s="27">
        <f>COUNTIFS(Planning!$4:$4,E$5, Planning!20:20,$B$4)</f>
        <v>0</v>
      </c>
      <c r="F20" s="27">
        <f>COUNTIFS(Planning!$4:$4,F$5, Planning!20:20,$B$4)</f>
        <v>0</v>
      </c>
      <c r="G20" s="27">
        <f>COUNTIFS(Planning!$4:$4,G$5, Planning!20:20,$B$4)</f>
        <v>0</v>
      </c>
      <c r="H20" s="27">
        <f>COUNTIFS(Planning!$4:$4,H$5, Planning!20:20,$B$4)</f>
        <v>0</v>
      </c>
      <c r="I20" s="28">
        <f t="shared" si="0"/>
        <v>0</v>
      </c>
      <c r="J20" s="32"/>
      <c r="K20" s="32"/>
      <c r="L20" s="32"/>
      <c r="M20">
        <f>COUNTIFS(Planning!$4:$4, "Dimanche", Planning!20:20, "ARH")</f>
        <v>0</v>
      </c>
      <c r="N20">
        <f>COUNTIFS(Planning!$4:$4, "Lundi", Planning!20:20, "AB1")</f>
        <v>0</v>
      </c>
      <c r="O20">
        <f>COUNTIFS(Planning!$4:$4, "Mardi", Planning!20:20, "AB1")</f>
        <v>0</v>
      </c>
      <c r="P20">
        <f>COUNTIFS(Planning!$4:$4, "Mercredi", Planning!20:20, "AB1")</f>
        <v>0</v>
      </c>
      <c r="Q20">
        <f>COUNTIFS(Planning!$4:$4, "Jeudi", Planning!20:20, "AB1")</f>
        <v>0</v>
      </c>
      <c r="R20">
        <f>COUNTIFS(Planning!$4:$4, "Vendredi", Planning!20:20, "AB1")</f>
        <v>0</v>
      </c>
      <c r="S20">
        <f>COUNTIFS(Planning!$4:$4, "Samedi", Planning!20:20, "AB1")</f>
        <v>0</v>
      </c>
      <c r="T20">
        <f>COUNTIFS(Planning!$4:$4, "Dimanche", Planning!20:20, "AB1")</f>
        <v>0</v>
      </c>
      <c r="U20" s="15">
        <f t="shared" si="1"/>
        <v>0</v>
      </c>
      <c r="V20">
        <f>COUNTIFS(Planning!$4:$4, "Lundi", Planning!20:20, "AB3")</f>
        <v>0</v>
      </c>
      <c r="W20">
        <f>COUNTIFS(Planning!$4:$4, "Mardi", Planning!20:20, "AB3")</f>
        <v>0</v>
      </c>
      <c r="X20">
        <f>COUNTIFS(Planning!$4:$4, "Mercredi", Planning!20:20, "AB3")</f>
        <v>0</v>
      </c>
      <c r="Y20">
        <f>COUNTIFS(Planning!$4:$4, "Jeudi", Planning!20:20, "AB3")</f>
        <v>0</v>
      </c>
      <c r="Z20">
        <f>COUNTIFS(Planning!$4:$4, "Vendredi", Planning!20:20, "AB3")</f>
        <v>0</v>
      </c>
      <c r="AA20">
        <f>COUNTIFS(Planning!$4:$4, "Samedi", Planning!20:20, "AB3")</f>
        <v>0</v>
      </c>
      <c r="AB20" s="15">
        <f t="shared" si="2"/>
        <v>0</v>
      </c>
      <c r="AC20">
        <f>COUNTIFS(Planning!$4:$4, "Lundi", Planning!20:20, "AJF")</f>
        <v>0</v>
      </c>
      <c r="AD20">
        <f>COUNTIFS(Planning!$4:$4, "Mardi", Planning!20:20, "AJF")</f>
        <v>0</v>
      </c>
      <c r="AE20">
        <f>COUNTIFS(Planning!$4:$4, "Mercredi", Planning!20:20, "AJF")</f>
        <v>0</v>
      </c>
      <c r="AF20">
        <f>COUNTIFS(Planning!$4:$4, "Jeudi", Planning!20:20, "AJF")</f>
        <v>0</v>
      </c>
      <c r="AG20">
        <f>COUNTIFS(Planning!$4:$4, "Vendredi", Planning!20:20, "AJF")</f>
        <v>0</v>
      </c>
      <c r="AH20">
        <f>COUNTIFS(Planning!$4:$4, "Samedi", Planning!20:20, "AJF")</f>
        <v>0</v>
      </c>
      <c r="AI20">
        <f>COUNTIFS(Planning!$4:$4, "Dimanche", Planning!20:20, "AJF")</f>
        <v>0</v>
      </c>
      <c r="AJ20" s="15">
        <f t="shared" si="3"/>
        <v>0</v>
      </c>
      <c r="AK20">
        <f>COUNTIFS(Planning!$4:$4, "Lundi", Planning!20:20, "B2")</f>
        <v>0</v>
      </c>
      <c r="AL20">
        <f>COUNTIFS(Planning!$4:$4, "Mardi", Planning!20:20, "B2")</f>
        <v>0</v>
      </c>
      <c r="AM20">
        <f>COUNTIFS(Planning!$4:$4, "Mercredi", Planning!20:20, "B2")</f>
        <v>0</v>
      </c>
      <c r="AN20">
        <f>COUNTIFS(Planning!$4:$4, "Jeudi", Planning!20:20, "B2")</f>
        <v>0</v>
      </c>
      <c r="AO20">
        <f>COUNTIFS(Planning!$4:$4, "Vendredi", Planning!20:20, "B2")</f>
        <v>0</v>
      </c>
      <c r="AP20">
        <f>COUNTIFS(Planning!$4:$4, "Samedi", Planning!20:20, "B2")</f>
        <v>0</v>
      </c>
      <c r="AQ20">
        <f>COUNTIFS(Planning!$4:$4, "Dimanche", Planning!20:20, "B2")</f>
        <v>0</v>
      </c>
      <c r="AR20" s="15">
        <f t="shared" si="4"/>
        <v>0</v>
      </c>
      <c r="AS20">
        <f>COUNTIFS(Planning!$4:$4, "Lundi", Planning!20:20, "RTT")</f>
        <v>0</v>
      </c>
      <c r="AT20">
        <f>COUNTIFS(Planning!$4:$4, "Mardi", Planning!20:20, "RTT")</f>
        <v>0</v>
      </c>
      <c r="AU20">
        <f>COUNTIFS(Planning!$4:$4, "Mercredi", Planning!20:20, "RTT")</f>
        <v>0</v>
      </c>
      <c r="AV20">
        <f>COUNTIFS(Planning!$4:$4, "Jeudi", Planning!20:20, "RTT")</f>
        <v>0</v>
      </c>
      <c r="AW20">
        <f>COUNTIFS(Planning!$4:$4, "Vendredi", Planning!20:20, "RTT")</f>
        <v>0</v>
      </c>
      <c r="AX20">
        <f>COUNTIFS(Planning!$4:$4, "Samedi", Planning!20:20, "RTT")</f>
        <v>0</v>
      </c>
      <c r="AY20">
        <f>COUNTIFS(Planning!$4:$4, "Dimanche", Planning!20:20, "RTT")</f>
        <v>0</v>
      </c>
      <c r="AZ20" s="15">
        <f t="shared" si="5"/>
        <v>0</v>
      </c>
      <c r="BA20">
        <f>COUNTIFS(Planning!$4:$4, "Lundi", Planning!20:20, "CA")</f>
        <v>0</v>
      </c>
      <c r="BB20">
        <f>COUNTIFS(Planning!$4:$4, "Mardi", Planning!20:20, "CA")</f>
        <v>0</v>
      </c>
      <c r="BC20">
        <f>COUNTIFS(Planning!$4:$4, "Mercredi", Planning!20:20, "CA")</f>
        <v>0</v>
      </c>
      <c r="BD20">
        <f>COUNTIFS(Planning!$4:$4, "Jeudi", Planning!20:20, "CA")</f>
        <v>0</v>
      </c>
      <c r="BE20">
        <f>COUNTIFS(Planning!$4:$4, "Vendredi", Planning!20:20, "CA")</f>
        <v>0</v>
      </c>
      <c r="BF20" s="15">
        <f t="shared" si="6"/>
        <v>0</v>
      </c>
      <c r="BG20">
        <f>COUNTIFS(Planning!$4:$4, "Lundi", Planning!20:20, "FC")</f>
        <v>0</v>
      </c>
      <c r="BH20">
        <f>COUNTIFS(Planning!$4:$4, "Mardi", Planning!20:20, "FC")</f>
        <v>0</v>
      </c>
      <c r="BI20">
        <f>COUNTIFS(Planning!$4:$4, "Mercredi", Planning!20:20, "FC")</f>
        <v>0</v>
      </c>
      <c r="BJ20">
        <f>COUNTIFS(Planning!$4:$4, "Jeudi", Planning!20:20, "FC")</f>
        <v>0</v>
      </c>
      <c r="BK20">
        <f>COUNTIFS(Planning!$4:$4, "Vendredi", Planning!20:20, "FC")</f>
        <v>0</v>
      </c>
      <c r="BL20">
        <f>COUNTIFS(Planning!$4:$4, "Samedi", Planning!20:20, "FC")</f>
        <v>0</v>
      </c>
      <c r="BM20">
        <f>COUNTIFS(Planning!$4:$4, "Dimanche", Planning!20:20, "FC")</f>
        <v>0</v>
      </c>
      <c r="BN20" s="15">
        <f t="shared" si="7"/>
        <v>0</v>
      </c>
    </row>
    <row r="21" spans="1:66" x14ac:dyDescent="0.25">
      <c r="A21" s="22" t="str">
        <f>Planning!A21</f>
        <v>Agent 16</v>
      </c>
      <c r="B21" s="27">
        <f>COUNTIFS(Planning!$4:$4,B$5, Planning!21:21,$B$4)</f>
        <v>0</v>
      </c>
      <c r="C21" s="27">
        <f>COUNTIFS(Planning!$4:$4,C$5, Planning!21:21,$B$4)</f>
        <v>0</v>
      </c>
      <c r="D21" s="27">
        <f>COUNTIFS(Planning!$4:$4,D$5, Planning!21:21,$B$4)</f>
        <v>0</v>
      </c>
      <c r="E21" s="27">
        <f>COUNTIFS(Planning!$4:$4,E$5, Planning!21:21,$B$4)</f>
        <v>0</v>
      </c>
      <c r="F21" s="27">
        <f>COUNTIFS(Planning!$4:$4,F$5, Planning!21:21,$B$4)</f>
        <v>0</v>
      </c>
      <c r="G21" s="27">
        <f>COUNTIFS(Planning!$4:$4,G$5, Planning!21:21,$B$4)</f>
        <v>0</v>
      </c>
      <c r="H21" s="27">
        <f>COUNTIFS(Planning!$4:$4,H$5, Planning!21:21,$B$4)</f>
        <v>0</v>
      </c>
      <c r="I21" s="28">
        <f t="shared" si="0"/>
        <v>0</v>
      </c>
      <c r="J21" s="32"/>
      <c r="K21" s="32"/>
      <c r="L21" s="32"/>
      <c r="M21">
        <f>COUNTIFS(Planning!$4:$4, "Dimanche", Planning!21:21, "ARH")</f>
        <v>0</v>
      </c>
      <c r="N21">
        <f>COUNTIFS(Planning!$4:$4, "Lundi", Planning!21:21, "AB1")</f>
        <v>0</v>
      </c>
      <c r="O21">
        <f>COUNTIFS(Planning!$4:$4, "Mardi", Planning!21:21, "AB1")</f>
        <v>0</v>
      </c>
      <c r="P21">
        <f>COUNTIFS(Planning!$4:$4, "Mercredi", Planning!21:21, "AB1")</f>
        <v>0</v>
      </c>
      <c r="Q21">
        <f>COUNTIFS(Planning!$4:$4, "Jeudi", Planning!21:21, "AB1")</f>
        <v>0</v>
      </c>
      <c r="R21">
        <f>COUNTIFS(Planning!$4:$4, "Vendredi", Planning!21:21, "AB1")</f>
        <v>0</v>
      </c>
      <c r="S21">
        <f>COUNTIFS(Planning!$4:$4, "Samedi", Planning!21:21, "AB1")</f>
        <v>0</v>
      </c>
      <c r="T21">
        <f>COUNTIFS(Planning!$4:$4, "Dimanche", Planning!21:21, "AB1")</f>
        <v>0</v>
      </c>
      <c r="U21" s="15">
        <f t="shared" si="1"/>
        <v>0</v>
      </c>
      <c r="V21">
        <f>COUNTIFS(Planning!$4:$4, "Lundi", Planning!21:21, "AB3")</f>
        <v>0</v>
      </c>
      <c r="W21">
        <f>COUNTIFS(Planning!$4:$4, "Mardi", Planning!21:21, "AB3")</f>
        <v>0</v>
      </c>
      <c r="X21">
        <f>COUNTIFS(Planning!$4:$4, "Mercredi", Planning!21:21, "AB3")</f>
        <v>0</v>
      </c>
      <c r="Y21">
        <f>COUNTIFS(Planning!$4:$4, "Jeudi", Planning!21:21, "AB3")</f>
        <v>0</v>
      </c>
      <c r="Z21">
        <f>COUNTIFS(Planning!$4:$4, "Vendredi", Planning!21:21, "AB3")</f>
        <v>0</v>
      </c>
      <c r="AA21">
        <f>COUNTIFS(Planning!$4:$4, "Samedi", Planning!21:21, "AB3")</f>
        <v>0</v>
      </c>
      <c r="AB21" s="15">
        <f t="shared" si="2"/>
        <v>0</v>
      </c>
      <c r="AC21">
        <f>COUNTIFS(Planning!$4:$4, "Lundi", Planning!21:21, "AJF")</f>
        <v>0</v>
      </c>
      <c r="AD21">
        <f>COUNTIFS(Planning!$4:$4, "Mardi", Planning!21:21, "AJF")</f>
        <v>0</v>
      </c>
      <c r="AE21">
        <f>COUNTIFS(Planning!$4:$4, "Mercredi", Planning!21:21, "AJF")</f>
        <v>0</v>
      </c>
      <c r="AF21">
        <f>COUNTIFS(Planning!$4:$4, "Jeudi", Planning!21:21, "AJF")</f>
        <v>0</v>
      </c>
      <c r="AG21">
        <f>COUNTIFS(Planning!$4:$4, "Vendredi", Planning!21:21, "AJF")</f>
        <v>0</v>
      </c>
      <c r="AH21">
        <f>COUNTIFS(Planning!$4:$4, "Samedi", Planning!21:21, "AJF")</f>
        <v>0</v>
      </c>
      <c r="AI21">
        <f>COUNTIFS(Planning!$4:$4, "Dimanche", Planning!21:21, "AJF")</f>
        <v>0</v>
      </c>
      <c r="AJ21" s="15">
        <f t="shared" si="3"/>
        <v>0</v>
      </c>
      <c r="AK21">
        <f>COUNTIFS(Planning!$4:$4, "Lundi", Planning!21:21, "B2")</f>
        <v>0</v>
      </c>
      <c r="AL21">
        <f>COUNTIFS(Planning!$4:$4, "Mardi", Planning!21:21, "B2")</f>
        <v>0</v>
      </c>
      <c r="AM21">
        <f>COUNTIFS(Planning!$4:$4, "Mercredi", Planning!21:21, "B2")</f>
        <v>0</v>
      </c>
      <c r="AN21">
        <f>COUNTIFS(Planning!$4:$4, "Jeudi", Planning!21:21, "B2")</f>
        <v>0</v>
      </c>
      <c r="AO21">
        <f>COUNTIFS(Planning!$4:$4, "Vendredi", Planning!21:21, "B2")</f>
        <v>0</v>
      </c>
      <c r="AP21">
        <f>COUNTIFS(Planning!$4:$4, "Samedi", Planning!21:21, "B2")</f>
        <v>0</v>
      </c>
      <c r="AQ21">
        <f>COUNTIFS(Planning!$4:$4, "Dimanche", Planning!21:21, "B2")</f>
        <v>0</v>
      </c>
      <c r="AR21" s="15">
        <f t="shared" si="4"/>
        <v>0</v>
      </c>
      <c r="AS21">
        <f>COUNTIFS(Planning!$4:$4, "Lundi", Planning!21:21, "RTT")</f>
        <v>0</v>
      </c>
      <c r="AT21">
        <f>COUNTIFS(Planning!$4:$4, "Mardi", Planning!21:21, "RTT")</f>
        <v>0</v>
      </c>
      <c r="AU21">
        <f>COUNTIFS(Planning!$4:$4, "Mercredi", Planning!21:21, "RTT")</f>
        <v>0</v>
      </c>
      <c r="AV21">
        <f>COUNTIFS(Planning!$4:$4, "Jeudi", Planning!21:21, "RTT")</f>
        <v>0</v>
      </c>
      <c r="AW21">
        <f>COUNTIFS(Planning!$4:$4, "Vendredi", Planning!21:21, "RTT")</f>
        <v>0</v>
      </c>
      <c r="AX21">
        <f>COUNTIFS(Planning!$4:$4, "Samedi", Planning!21:21, "RTT")</f>
        <v>0</v>
      </c>
      <c r="AY21">
        <f>COUNTIFS(Planning!$4:$4, "Dimanche", Planning!21:21, "RTT")</f>
        <v>0</v>
      </c>
      <c r="AZ21" s="15">
        <f t="shared" si="5"/>
        <v>0</v>
      </c>
      <c r="BA21">
        <f>COUNTIFS(Planning!$4:$4, "Lundi", Planning!21:21, "CA")</f>
        <v>0</v>
      </c>
      <c r="BB21">
        <f>COUNTIFS(Planning!$4:$4, "Mardi", Planning!21:21, "CA")</f>
        <v>0</v>
      </c>
      <c r="BC21">
        <f>COUNTIFS(Planning!$4:$4, "Mercredi", Planning!21:21, "CA")</f>
        <v>0</v>
      </c>
      <c r="BD21">
        <f>COUNTIFS(Planning!$4:$4, "Jeudi", Planning!21:21, "CA")</f>
        <v>0</v>
      </c>
      <c r="BE21">
        <f>COUNTIFS(Planning!$4:$4, "Vendredi", Planning!21:21, "CA")</f>
        <v>0</v>
      </c>
      <c r="BF21" s="15">
        <f t="shared" si="6"/>
        <v>0</v>
      </c>
      <c r="BG21">
        <f>COUNTIFS(Planning!$4:$4, "Lundi", Planning!21:21, "FC")</f>
        <v>0</v>
      </c>
      <c r="BH21">
        <f>COUNTIFS(Planning!$4:$4, "Mardi", Planning!21:21, "FC")</f>
        <v>0</v>
      </c>
      <c r="BI21">
        <f>COUNTIFS(Planning!$4:$4, "Mercredi", Planning!21:21, "FC")</f>
        <v>0</v>
      </c>
      <c r="BJ21">
        <f>COUNTIFS(Planning!$4:$4, "Jeudi", Planning!21:21, "FC")</f>
        <v>0</v>
      </c>
      <c r="BK21">
        <f>COUNTIFS(Planning!$4:$4, "Vendredi", Planning!21:21, "FC")</f>
        <v>0</v>
      </c>
      <c r="BL21">
        <f>COUNTIFS(Planning!$4:$4, "Samedi", Planning!21:21, "FC")</f>
        <v>0</v>
      </c>
      <c r="BM21">
        <f>COUNTIFS(Planning!$4:$4, "Dimanche", Planning!21:21, "FC")</f>
        <v>0</v>
      </c>
      <c r="BN21" s="15">
        <f t="shared" si="7"/>
        <v>0</v>
      </c>
    </row>
    <row r="22" spans="1:66" x14ac:dyDescent="0.25">
      <c r="A22" s="22" t="str">
        <f>Planning!A22</f>
        <v>Agent 17</v>
      </c>
      <c r="B22" s="27">
        <f>COUNTIFS(Planning!$4:$4,B$5, Planning!22:22,$B$4)</f>
        <v>0</v>
      </c>
      <c r="C22" s="27">
        <f>COUNTIFS(Planning!$4:$4,C$5, Planning!22:22,$B$4)</f>
        <v>0</v>
      </c>
      <c r="D22" s="27">
        <f>COUNTIFS(Planning!$4:$4,D$5, Planning!22:22,$B$4)</f>
        <v>0</v>
      </c>
      <c r="E22" s="27">
        <f>COUNTIFS(Planning!$4:$4,E$5, Planning!22:22,$B$4)</f>
        <v>0</v>
      </c>
      <c r="F22" s="27">
        <f>COUNTIFS(Planning!$4:$4,F$5, Planning!22:22,$B$4)</f>
        <v>0</v>
      </c>
      <c r="G22" s="27">
        <f>COUNTIFS(Planning!$4:$4,G$5, Planning!22:22,$B$4)</f>
        <v>0</v>
      </c>
      <c r="H22" s="27">
        <f>COUNTIFS(Planning!$4:$4,H$5, Planning!22:22,$B$4)</f>
        <v>0</v>
      </c>
      <c r="I22" s="28">
        <f t="shared" si="0"/>
        <v>0</v>
      </c>
      <c r="J22" s="32"/>
      <c r="K22" s="32"/>
      <c r="L22" s="32"/>
      <c r="M22">
        <f>COUNTIFS(Planning!$4:$4, "Dimanche", Planning!22:22, "ARH")</f>
        <v>0</v>
      </c>
      <c r="N22">
        <f>COUNTIFS(Planning!$4:$4, "Lundi", Planning!22:22, "AB1")</f>
        <v>0</v>
      </c>
      <c r="O22">
        <f>COUNTIFS(Planning!$4:$4, "Mardi", Planning!22:22, "AB1")</f>
        <v>0</v>
      </c>
      <c r="P22">
        <f>COUNTIFS(Planning!$4:$4, "Mercredi", Planning!22:22, "AB1")</f>
        <v>0</v>
      </c>
      <c r="Q22">
        <f>COUNTIFS(Planning!$4:$4, "Jeudi", Planning!22:22, "AB1")</f>
        <v>0</v>
      </c>
      <c r="R22">
        <f>COUNTIFS(Planning!$4:$4, "Vendredi", Planning!22:22, "AB1")</f>
        <v>0</v>
      </c>
      <c r="S22">
        <f>COUNTIFS(Planning!$4:$4, "Samedi", Planning!22:22, "AB1")</f>
        <v>0</v>
      </c>
      <c r="T22">
        <f>COUNTIFS(Planning!$4:$4, "Dimanche", Planning!22:22, "AB1")</f>
        <v>0</v>
      </c>
      <c r="U22" s="15">
        <f t="shared" si="1"/>
        <v>0</v>
      </c>
      <c r="V22">
        <f>COUNTIFS(Planning!$4:$4, "Lundi", Planning!22:22, "AB3")</f>
        <v>0</v>
      </c>
      <c r="W22">
        <f>COUNTIFS(Planning!$4:$4, "Mardi", Planning!22:22, "AB3")</f>
        <v>0</v>
      </c>
      <c r="X22">
        <f>COUNTIFS(Planning!$4:$4, "Mercredi", Planning!22:22, "AB3")</f>
        <v>0</v>
      </c>
      <c r="Y22">
        <f>COUNTIFS(Planning!$4:$4, "Jeudi", Planning!22:22, "AB3")</f>
        <v>0</v>
      </c>
      <c r="Z22">
        <f>COUNTIFS(Planning!$4:$4, "Vendredi", Planning!22:22, "AB3")</f>
        <v>0</v>
      </c>
      <c r="AA22">
        <f>COUNTIFS(Planning!$4:$4, "Samedi", Planning!22:22, "AB3")</f>
        <v>0</v>
      </c>
      <c r="AB22" s="15">
        <f t="shared" si="2"/>
        <v>0</v>
      </c>
      <c r="AC22">
        <f>COUNTIFS(Planning!$4:$4, "Lundi", Planning!22:22, "AJF")</f>
        <v>0</v>
      </c>
      <c r="AD22">
        <f>COUNTIFS(Planning!$4:$4, "Mardi", Planning!22:22, "AJF")</f>
        <v>0</v>
      </c>
      <c r="AE22">
        <f>COUNTIFS(Planning!$4:$4, "Mercredi", Planning!22:22, "AJF")</f>
        <v>0</v>
      </c>
      <c r="AF22">
        <f>COUNTIFS(Planning!$4:$4, "Jeudi", Planning!22:22, "AJF")</f>
        <v>0</v>
      </c>
      <c r="AG22">
        <f>COUNTIFS(Planning!$4:$4, "Vendredi", Planning!22:22, "AJF")</f>
        <v>0</v>
      </c>
      <c r="AH22">
        <f>COUNTIFS(Planning!$4:$4, "Samedi", Planning!22:22, "AJF")</f>
        <v>0</v>
      </c>
      <c r="AI22">
        <f>COUNTIFS(Planning!$4:$4, "Dimanche", Planning!22:22, "AJF")</f>
        <v>0</v>
      </c>
      <c r="AJ22" s="15">
        <f t="shared" si="3"/>
        <v>0</v>
      </c>
      <c r="AK22">
        <f>COUNTIFS(Planning!$4:$4, "Lundi", Planning!22:22, "B2")</f>
        <v>0</v>
      </c>
      <c r="AL22">
        <f>COUNTIFS(Planning!$4:$4, "Mardi", Planning!22:22, "B2")</f>
        <v>0</v>
      </c>
      <c r="AM22">
        <f>COUNTIFS(Planning!$4:$4, "Mercredi", Planning!22:22, "B2")</f>
        <v>0</v>
      </c>
      <c r="AN22">
        <f>COUNTIFS(Planning!$4:$4, "Jeudi", Planning!22:22, "B2")</f>
        <v>0</v>
      </c>
      <c r="AO22">
        <f>COUNTIFS(Planning!$4:$4, "Vendredi", Planning!22:22, "B2")</f>
        <v>0</v>
      </c>
      <c r="AP22">
        <f>COUNTIFS(Planning!$4:$4, "Samedi", Planning!22:22, "B2")</f>
        <v>0</v>
      </c>
      <c r="AQ22">
        <f>COUNTIFS(Planning!$4:$4, "Dimanche", Planning!22:22, "B2")</f>
        <v>0</v>
      </c>
      <c r="AR22" s="15">
        <f t="shared" si="4"/>
        <v>0</v>
      </c>
      <c r="AS22">
        <f>COUNTIFS(Planning!$4:$4, "Lundi", Planning!22:22, "RTT")</f>
        <v>0</v>
      </c>
      <c r="AT22">
        <f>COUNTIFS(Planning!$4:$4, "Mardi", Planning!22:22, "RTT")</f>
        <v>0</v>
      </c>
      <c r="AU22">
        <f>COUNTIFS(Planning!$4:$4, "Mercredi", Planning!22:22, "RTT")</f>
        <v>0</v>
      </c>
      <c r="AV22">
        <f>COUNTIFS(Planning!$4:$4, "Jeudi", Planning!22:22, "RTT")</f>
        <v>0</v>
      </c>
      <c r="AW22">
        <f>COUNTIFS(Planning!$4:$4, "Vendredi", Planning!22:22, "RTT")</f>
        <v>0</v>
      </c>
      <c r="AX22">
        <f>COUNTIFS(Planning!$4:$4, "Samedi", Planning!22:22, "RTT")</f>
        <v>0</v>
      </c>
      <c r="AY22">
        <f>COUNTIFS(Planning!$4:$4, "Dimanche", Planning!22:22, "RTT")</f>
        <v>0</v>
      </c>
      <c r="AZ22" s="15">
        <f t="shared" si="5"/>
        <v>0</v>
      </c>
      <c r="BA22">
        <f>COUNTIFS(Planning!$4:$4, "Lundi", Planning!22:22, "CA")</f>
        <v>0</v>
      </c>
      <c r="BB22">
        <f>COUNTIFS(Planning!$4:$4, "Mardi", Planning!22:22, "CA")</f>
        <v>0</v>
      </c>
      <c r="BC22">
        <f>COUNTIFS(Planning!$4:$4, "Mercredi", Planning!22:22, "CA")</f>
        <v>0</v>
      </c>
      <c r="BD22">
        <f>COUNTIFS(Planning!$4:$4, "Jeudi", Planning!22:22, "CA")</f>
        <v>0</v>
      </c>
      <c r="BE22">
        <f>COUNTIFS(Planning!$4:$4, "Vendredi", Planning!22:22, "CA")</f>
        <v>0</v>
      </c>
      <c r="BF22" s="15">
        <f t="shared" si="6"/>
        <v>0</v>
      </c>
      <c r="BG22">
        <f>COUNTIFS(Planning!$4:$4, "Lundi", Planning!22:22, "FC")</f>
        <v>0</v>
      </c>
      <c r="BH22">
        <f>COUNTIFS(Planning!$4:$4, "Mardi", Planning!22:22, "FC")</f>
        <v>0</v>
      </c>
      <c r="BI22">
        <f>COUNTIFS(Planning!$4:$4, "Mercredi", Planning!22:22, "FC")</f>
        <v>0</v>
      </c>
      <c r="BJ22">
        <f>COUNTIFS(Planning!$4:$4, "Jeudi", Planning!22:22, "FC")</f>
        <v>0</v>
      </c>
      <c r="BK22">
        <f>COUNTIFS(Planning!$4:$4, "Vendredi", Planning!22:22, "FC")</f>
        <v>0</v>
      </c>
      <c r="BL22">
        <f>COUNTIFS(Planning!$4:$4, "Samedi", Planning!22:22, "FC")</f>
        <v>0</v>
      </c>
      <c r="BM22">
        <f>COUNTIFS(Planning!$4:$4, "Dimanche", Planning!22:22, "FC")</f>
        <v>0</v>
      </c>
      <c r="BN22" s="15">
        <f t="shared" si="7"/>
        <v>0</v>
      </c>
    </row>
    <row r="23" spans="1:66" x14ac:dyDescent="0.25">
      <c r="A23" s="22" t="str">
        <f>Planning!A23</f>
        <v>Agent 18</v>
      </c>
      <c r="B23" s="27">
        <f>COUNTIFS(Planning!$4:$4,B$5, Planning!23:23,$B$4)</f>
        <v>0</v>
      </c>
      <c r="C23" s="27">
        <f>COUNTIFS(Planning!$4:$4,C$5, Planning!23:23,$B$4)</f>
        <v>0</v>
      </c>
      <c r="D23" s="27">
        <f>COUNTIFS(Planning!$4:$4,D$5, Planning!23:23,$B$4)</f>
        <v>0</v>
      </c>
      <c r="E23" s="27">
        <f>COUNTIFS(Planning!$4:$4,E$5, Planning!23:23,$B$4)</f>
        <v>0</v>
      </c>
      <c r="F23" s="27">
        <f>COUNTIFS(Planning!$4:$4,F$5, Planning!23:23,$B$4)</f>
        <v>0</v>
      </c>
      <c r="G23" s="27">
        <f>COUNTIFS(Planning!$4:$4,G$5, Planning!23:23,$B$4)</f>
        <v>0</v>
      </c>
      <c r="H23" s="27">
        <f>COUNTIFS(Planning!$4:$4,H$5, Planning!23:23,$B$4)</f>
        <v>0</v>
      </c>
      <c r="I23" s="28">
        <f t="shared" si="0"/>
        <v>0</v>
      </c>
      <c r="J23" s="32"/>
      <c r="K23" s="32"/>
      <c r="L23" s="32"/>
      <c r="M23">
        <f>COUNTIFS(Planning!$4:$4, "Dimanche", Planning!23:23, "ARH")</f>
        <v>0</v>
      </c>
      <c r="N23">
        <f>COUNTIFS(Planning!$4:$4, "Lundi", Planning!23:23, "AB1")</f>
        <v>0</v>
      </c>
      <c r="O23">
        <f>COUNTIFS(Planning!$4:$4, "Mardi", Planning!23:23, "AB1")</f>
        <v>0</v>
      </c>
      <c r="P23">
        <f>COUNTIFS(Planning!$4:$4, "Mercredi", Planning!23:23, "AB1")</f>
        <v>0</v>
      </c>
      <c r="Q23">
        <f>COUNTIFS(Planning!$4:$4, "Jeudi", Planning!23:23, "AB1")</f>
        <v>0</v>
      </c>
      <c r="R23">
        <f>COUNTIFS(Planning!$4:$4, "Vendredi", Planning!23:23, "AB1")</f>
        <v>0</v>
      </c>
      <c r="S23">
        <f>COUNTIFS(Planning!$4:$4, "Samedi", Planning!23:23, "AB1")</f>
        <v>0</v>
      </c>
      <c r="T23">
        <f>COUNTIFS(Planning!$4:$4, "Dimanche", Planning!23:23, "AB1")</f>
        <v>0</v>
      </c>
      <c r="U23" s="15">
        <f t="shared" si="1"/>
        <v>0</v>
      </c>
      <c r="V23">
        <f>COUNTIFS(Planning!$4:$4, "Lundi", Planning!23:23, "AB3")</f>
        <v>0</v>
      </c>
      <c r="W23">
        <f>COUNTIFS(Planning!$4:$4, "Mardi", Planning!23:23, "AB3")</f>
        <v>0</v>
      </c>
      <c r="X23">
        <f>COUNTIFS(Planning!$4:$4, "Mercredi", Planning!23:23, "AB3")</f>
        <v>0</v>
      </c>
      <c r="Y23">
        <f>COUNTIFS(Planning!$4:$4, "Jeudi", Planning!23:23, "AB3")</f>
        <v>0</v>
      </c>
      <c r="Z23">
        <f>COUNTIFS(Planning!$4:$4, "Vendredi", Planning!23:23, "AB3")</f>
        <v>0</v>
      </c>
      <c r="AA23">
        <f>COUNTIFS(Planning!$4:$4, "Samedi", Planning!23:23, "AB3")</f>
        <v>0</v>
      </c>
      <c r="AB23" s="15">
        <f t="shared" si="2"/>
        <v>0</v>
      </c>
      <c r="AC23">
        <f>COUNTIFS(Planning!$4:$4, "Lundi", Planning!23:23, "AJF")</f>
        <v>0</v>
      </c>
      <c r="AD23">
        <f>COUNTIFS(Planning!$4:$4, "Mardi", Planning!23:23, "AJF")</f>
        <v>0</v>
      </c>
      <c r="AE23">
        <f>COUNTIFS(Planning!$4:$4, "Mercredi", Planning!23:23, "AJF")</f>
        <v>0</v>
      </c>
      <c r="AF23">
        <f>COUNTIFS(Planning!$4:$4, "Jeudi", Planning!23:23, "AJF")</f>
        <v>0</v>
      </c>
      <c r="AG23">
        <f>COUNTIFS(Planning!$4:$4, "Vendredi", Planning!23:23, "AJF")</f>
        <v>0</v>
      </c>
      <c r="AH23">
        <f>COUNTIFS(Planning!$4:$4, "Samedi", Planning!23:23, "AJF")</f>
        <v>0</v>
      </c>
      <c r="AI23">
        <f>COUNTIFS(Planning!$4:$4, "Dimanche", Planning!23:23, "AJF")</f>
        <v>0</v>
      </c>
      <c r="AJ23" s="15">
        <f t="shared" si="3"/>
        <v>0</v>
      </c>
      <c r="AK23">
        <f>COUNTIFS(Planning!$4:$4, "Lundi", Planning!23:23, "B2")</f>
        <v>0</v>
      </c>
      <c r="AL23">
        <f>COUNTIFS(Planning!$4:$4, "Mardi", Planning!23:23, "B2")</f>
        <v>0</v>
      </c>
      <c r="AM23">
        <f>COUNTIFS(Planning!$4:$4, "Mercredi", Planning!23:23, "B2")</f>
        <v>0</v>
      </c>
      <c r="AN23">
        <f>COUNTIFS(Planning!$4:$4, "Jeudi", Planning!23:23, "B2")</f>
        <v>0</v>
      </c>
      <c r="AO23">
        <f>COUNTIFS(Planning!$4:$4, "Vendredi", Planning!23:23, "B2")</f>
        <v>0</v>
      </c>
      <c r="AP23">
        <f>COUNTIFS(Planning!$4:$4, "Samedi", Planning!23:23, "B2")</f>
        <v>0</v>
      </c>
      <c r="AQ23">
        <f>COUNTIFS(Planning!$4:$4, "Dimanche", Planning!23:23, "B2")</f>
        <v>0</v>
      </c>
      <c r="AR23" s="15">
        <f t="shared" si="4"/>
        <v>0</v>
      </c>
      <c r="AS23">
        <f>COUNTIFS(Planning!$4:$4, "Lundi", Planning!23:23, "RTT")</f>
        <v>0</v>
      </c>
      <c r="AT23">
        <f>COUNTIFS(Planning!$4:$4, "Mardi", Planning!23:23, "RTT")</f>
        <v>0</v>
      </c>
      <c r="AU23">
        <f>COUNTIFS(Planning!$4:$4, "Mercredi", Planning!23:23, "RTT")</f>
        <v>0</v>
      </c>
      <c r="AV23">
        <f>COUNTIFS(Planning!$4:$4, "Jeudi", Planning!23:23, "RTT")</f>
        <v>0</v>
      </c>
      <c r="AW23">
        <f>COUNTIFS(Planning!$4:$4, "Vendredi", Planning!23:23, "RTT")</f>
        <v>0</v>
      </c>
      <c r="AX23">
        <f>COUNTIFS(Planning!$4:$4, "Samedi", Planning!23:23, "RTT")</f>
        <v>0</v>
      </c>
      <c r="AY23">
        <f>COUNTIFS(Planning!$4:$4, "Dimanche", Planning!23:23, "RTT")</f>
        <v>0</v>
      </c>
      <c r="AZ23" s="15">
        <f t="shared" si="5"/>
        <v>0</v>
      </c>
      <c r="BA23">
        <f>COUNTIFS(Planning!$4:$4, "Lundi", Planning!23:23, "CA")</f>
        <v>0</v>
      </c>
      <c r="BB23">
        <f>COUNTIFS(Planning!$4:$4, "Mardi", Planning!23:23, "CA")</f>
        <v>0</v>
      </c>
      <c r="BC23">
        <f>COUNTIFS(Planning!$4:$4, "Mercredi", Planning!23:23, "CA")</f>
        <v>0</v>
      </c>
      <c r="BD23">
        <f>COUNTIFS(Planning!$4:$4, "Jeudi", Planning!23:23, "CA")</f>
        <v>0</v>
      </c>
      <c r="BE23">
        <f>COUNTIFS(Planning!$4:$4, "Vendredi", Planning!23:23, "CA")</f>
        <v>0</v>
      </c>
      <c r="BF23" s="15">
        <f t="shared" si="6"/>
        <v>0</v>
      </c>
      <c r="BG23">
        <f>COUNTIFS(Planning!$4:$4, "Lundi", Planning!23:23, "FC")</f>
        <v>0</v>
      </c>
      <c r="BH23">
        <f>COUNTIFS(Planning!$4:$4, "Mardi", Planning!23:23, "FC")</f>
        <v>0</v>
      </c>
      <c r="BI23">
        <f>COUNTIFS(Planning!$4:$4, "Mercredi", Planning!23:23, "FC")</f>
        <v>0</v>
      </c>
      <c r="BJ23">
        <f>COUNTIFS(Planning!$4:$4, "Jeudi", Planning!23:23, "FC")</f>
        <v>0</v>
      </c>
      <c r="BK23">
        <f>COUNTIFS(Planning!$4:$4, "Vendredi", Planning!23:23, "FC")</f>
        <v>0</v>
      </c>
      <c r="BL23">
        <f>COUNTIFS(Planning!$4:$4, "Samedi", Planning!23:23, "FC")</f>
        <v>0</v>
      </c>
      <c r="BM23">
        <f>COUNTIFS(Planning!$4:$4, "Dimanche", Planning!23:23, "FC")</f>
        <v>0</v>
      </c>
      <c r="BN23" s="15">
        <f t="shared" si="7"/>
        <v>0</v>
      </c>
    </row>
    <row r="24" spans="1:66" x14ac:dyDescent="0.25">
      <c r="A24" s="22" t="str">
        <f>Planning!A24</f>
        <v>Agent 19</v>
      </c>
      <c r="B24" s="27">
        <f>COUNTIFS(Planning!$4:$4,B$5, Planning!24:24,$B$4)</f>
        <v>0</v>
      </c>
      <c r="C24" s="27">
        <f>COUNTIFS(Planning!$4:$4,C$5, Planning!24:24,$B$4)</f>
        <v>0</v>
      </c>
      <c r="D24" s="27">
        <f>COUNTIFS(Planning!$4:$4,D$5, Planning!24:24,$B$4)</f>
        <v>0</v>
      </c>
      <c r="E24" s="27">
        <f>COUNTIFS(Planning!$4:$4,E$5, Planning!24:24,$B$4)</f>
        <v>0</v>
      </c>
      <c r="F24" s="27">
        <f>COUNTIFS(Planning!$4:$4,F$5, Planning!24:24,$B$4)</f>
        <v>0</v>
      </c>
      <c r="G24" s="27">
        <f>COUNTIFS(Planning!$4:$4,G$5, Planning!24:24,$B$4)</f>
        <v>0</v>
      </c>
      <c r="H24" s="27">
        <f>COUNTIFS(Planning!$4:$4,H$5, Planning!24:24,$B$4)</f>
        <v>0</v>
      </c>
      <c r="I24" s="28">
        <f t="shared" si="0"/>
        <v>0</v>
      </c>
      <c r="J24" s="32"/>
      <c r="K24" s="32"/>
      <c r="L24" s="32"/>
      <c r="M24">
        <f>COUNTIFS(Planning!$4:$4, "Dimanche", Planning!24:24, "ARH")</f>
        <v>0</v>
      </c>
      <c r="N24">
        <f>COUNTIFS(Planning!$4:$4, "Lundi", Planning!24:24, "AB1")</f>
        <v>0</v>
      </c>
      <c r="O24">
        <f>COUNTIFS(Planning!$4:$4, "Mardi", Planning!24:24, "AB1")</f>
        <v>0</v>
      </c>
      <c r="P24">
        <f>COUNTIFS(Planning!$4:$4, "Mercredi", Planning!24:24, "AB1")</f>
        <v>0</v>
      </c>
      <c r="Q24">
        <f>COUNTIFS(Planning!$4:$4, "Jeudi", Planning!24:24, "AB1")</f>
        <v>0</v>
      </c>
      <c r="R24">
        <f>COUNTIFS(Planning!$4:$4, "Vendredi", Planning!24:24, "AB1")</f>
        <v>0</v>
      </c>
      <c r="S24">
        <f>COUNTIFS(Planning!$4:$4, "Samedi", Planning!24:24, "AB1")</f>
        <v>0</v>
      </c>
      <c r="T24">
        <f>COUNTIFS(Planning!$4:$4, "Dimanche", Planning!24:24, "AB1")</f>
        <v>0</v>
      </c>
      <c r="U24" s="15">
        <f t="shared" si="1"/>
        <v>0</v>
      </c>
      <c r="V24">
        <f>COUNTIFS(Planning!$4:$4, "Lundi", Planning!24:24, "AB3")</f>
        <v>0</v>
      </c>
      <c r="W24">
        <f>COUNTIFS(Planning!$4:$4, "Mardi", Planning!24:24, "AB3")</f>
        <v>0</v>
      </c>
      <c r="X24">
        <f>COUNTIFS(Planning!$4:$4, "Mercredi", Planning!24:24, "AB3")</f>
        <v>0</v>
      </c>
      <c r="Y24">
        <f>COUNTIFS(Planning!$4:$4, "Jeudi", Planning!24:24, "AB3")</f>
        <v>0</v>
      </c>
      <c r="Z24">
        <f>COUNTIFS(Planning!$4:$4, "Vendredi", Planning!24:24, "AB3")</f>
        <v>0</v>
      </c>
      <c r="AA24">
        <f>COUNTIFS(Planning!$4:$4, "Samedi", Planning!24:24, "AB3")</f>
        <v>0</v>
      </c>
      <c r="AB24" s="15">
        <f t="shared" si="2"/>
        <v>0</v>
      </c>
      <c r="AC24">
        <f>COUNTIFS(Planning!$4:$4, "Lundi", Planning!24:24, "AJF")</f>
        <v>0</v>
      </c>
      <c r="AD24">
        <f>COUNTIFS(Planning!$4:$4, "Mardi", Planning!24:24, "AJF")</f>
        <v>0</v>
      </c>
      <c r="AE24">
        <f>COUNTIFS(Planning!$4:$4, "Mercredi", Planning!24:24, "AJF")</f>
        <v>0</v>
      </c>
      <c r="AF24">
        <f>COUNTIFS(Planning!$4:$4, "Jeudi", Planning!24:24, "AJF")</f>
        <v>0</v>
      </c>
      <c r="AG24">
        <f>COUNTIFS(Planning!$4:$4, "Vendredi", Planning!24:24, "AJF")</f>
        <v>0</v>
      </c>
      <c r="AH24">
        <f>COUNTIFS(Planning!$4:$4, "Samedi", Planning!24:24, "AJF")</f>
        <v>0</v>
      </c>
      <c r="AI24">
        <f>COUNTIFS(Planning!$4:$4, "Dimanche", Planning!24:24, "AJF")</f>
        <v>0</v>
      </c>
      <c r="AJ24" s="15">
        <f t="shared" si="3"/>
        <v>0</v>
      </c>
      <c r="AK24">
        <f>COUNTIFS(Planning!$4:$4, "Lundi", Planning!24:24, "B2")</f>
        <v>0</v>
      </c>
      <c r="AL24">
        <f>COUNTIFS(Planning!$4:$4, "Mardi", Planning!24:24, "B2")</f>
        <v>0</v>
      </c>
      <c r="AM24">
        <f>COUNTIFS(Planning!$4:$4, "Mercredi", Planning!24:24, "B2")</f>
        <v>0</v>
      </c>
      <c r="AN24">
        <f>COUNTIFS(Planning!$4:$4, "Jeudi", Planning!24:24, "B2")</f>
        <v>0</v>
      </c>
      <c r="AO24">
        <f>COUNTIFS(Planning!$4:$4, "Vendredi", Planning!24:24, "B2")</f>
        <v>0</v>
      </c>
      <c r="AP24">
        <f>COUNTIFS(Planning!$4:$4, "Samedi", Planning!24:24, "B2")</f>
        <v>0</v>
      </c>
      <c r="AQ24">
        <f>COUNTIFS(Planning!$4:$4, "Dimanche", Planning!24:24, "B2")</f>
        <v>0</v>
      </c>
      <c r="AR24" s="15">
        <f t="shared" si="4"/>
        <v>0</v>
      </c>
      <c r="AS24">
        <f>COUNTIFS(Planning!$4:$4, "Lundi", Planning!24:24, "RTT")</f>
        <v>0</v>
      </c>
      <c r="AT24">
        <f>COUNTIFS(Planning!$4:$4, "Mardi", Planning!24:24, "RTT")</f>
        <v>0</v>
      </c>
      <c r="AU24">
        <f>COUNTIFS(Planning!$4:$4, "Mercredi", Planning!24:24, "RTT")</f>
        <v>0</v>
      </c>
      <c r="AV24">
        <f>COUNTIFS(Planning!$4:$4, "Jeudi", Planning!24:24, "RTT")</f>
        <v>0</v>
      </c>
      <c r="AW24">
        <f>COUNTIFS(Planning!$4:$4, "Vendredi", Planning!24:24, "RTT")</f>
        <v>0</v>
      </c>
      <c r="AX24">
        <f>COUNTIFS(Planning!$4:$4, "Samedi", Planning!24:24, "RTT")</f>
        <v>0</v>
      </c>
      <c r="AY24">
        <f>COUNTIFS(Planning!$4:$4, "Dimanche", Planning!24:24, "RTT")</f>
        <v>0</v>
      </c>
      <c r="AZ24" s="15">
        <f t="shared" si="5"/>
        <v>0</v>
      </c>
      <c r="BA24">
        <f>COUNTIFS(Planning!$4:$4, "Lundi", Planning!24:24, "CA")</f>
        <v>0</v>
      </c>
      <c r="BB24">
        <f>COUNTIFS(Planning!$4:$4, "Mardi", Planning!24:24, "CA")</f>
        <v>0</v>
      </c>
      <c r="BC24">
        <f>COUNTIFS(Planning!$4:$4, "Mercredi", Planning!24:24, "CA")</f>
        <v>0</v>
      </c>
      <c r="BD24">
        <f>COUNTIFS(Planning!$4:$4, "Jeudi", Planning!24:24, "CA")</f>
        <v>0</v>
      </c>
      <c r="BE24">
        <f>COUNTIFS(Planning!$4:$4, "Vendredi", Planning!24:24, "CA")</f>
        <v>0</v>
      </c>
      <c r="BF24" s="15">
        <f t="shared" si="6"/>
        <v>0</v>
      </c>
      <c r="BG24">
        <f>COUNTIFS(Planning!$4:$4, "Lundi", Planning!24:24, "FC")</f>
        <v>0</v>
      </c>
      <c r="BH24">
        <f>COUNTIFS(Planning!$4:$4, "Mardi", Planning!24:24, "FC")</f>
        <v>0</v>
      </c>
      <c r="BI24">
        <f>COUNTIFS(Planning!$4:$4, "Mercredi", Planning!24:24, "FC")</f>
        <v>0</v>
      </c>
      <c r="BJ24">
        <f>COUNTIFS(Planning!$4:$4, "Jeudi", Planning!24:24, "FC")</f>
        <v>0</v>
      </c>
      <c r="BK24">
        <f>COUNTIFS(Planning!$4:$4, "Vendredi", Planning!24:24, "FC")</f>
        <v>0</v>
      </c>
      <c r="BL24">
        <f>COUNTIFS(Planning!$4:$4, "Samedi", Planning!24:24, "FC")</f>
        <v>0</v>
      </c>
      <c r="BM24">
        <f>COUNTIFS(Planning!$4:$4, "Dimanche", Planning!24:24, "FC")</f>
        <v>0</v>
      </c>
      <c r="BN24" s="15">
        <f t="shared" si="7"/>
        <v>0</v>
      </c>
    </row>
    <row r="25" spans="1:66" x14ac:dyDescent="0.25">
      <c r="A25" s="22" t="str">
        <f>Planning!A25</f>
        <v>Agent 20</v>
      </c>
      <c r="B25" s="29">
        <f>COUNTIFS(Planning!$4:$4,B$5, Planning!25:25,$B$4)</f>
        <v>0</v>
      </c>
      <c r="C25" s="29">
        <f>COUNTIFS(Planning!$4:$4,C$5, Planning!25:25,$B$4)</f>
        <v>0</v>
      </c>
      <c r="D25" s="29">
        <f>COUNTIFS(Planning!$4:$4,D$5, Planning!25:25,$B$4)</f>
        <v>0</v>
      </c>
      <c r="E25" s="29">
        <f>COUNTIFS(Planning!$4:$4,E$5, Planning!25:25,$B$4)</f>
        <v>0</v>
      </c>
      <c r="F25" s="29">
        <f>COUNTIFS(Planning!$4:$4,F$5, Planning!25:25,$B$4)</f>
        <v>0</v>
      </c>
      <c r="G25" s="29">
        <f>COUNTIFS(Planning!$4:$4,G$5, Planning!25:25,$B$4)</f>
        <v>0</v>
      </c>
      <c r="H25" s="29">
        <f>COUNTIFS(Planning!$4:$4,H$5, Planning!25:25,$B$4)</f>
        <v>0</v>
      </c>
      <c r="I25" s="30">
        <f t="shared" si="0"/>
        <v>0</v>
      </c>
      <c r="J25" s="32"/>
      <c r="K25" s="32"/>
      <c r="L25" s="32"/>
      <c r="M25">
        <f>COUNTIFS(Planning!$4:$4, "Dimanche", Planning!25:25, "ARH")</f>
        <v>0</v>
      </c>
      <c r="N25">
        <f>COUNTIFS(Planning!$4:$4, "Lundi", Planning!25:25, "AB1")</f>
        <v>0</v>
      </c>
      <c r="O25">
        <f>COUNTIFS(Planning!$4:$4, "Mardi", Planning!25:25, "AB1")</f>
        <v>0</v>
      </c>
      <c r="P25">
        <f>COUNTIFS(Planning!$4:$4, "Mercredi", Planning!25:25, "AB1")</f>
        <v>0</v>
      </c>
      <c r="Q25">
        <f>COUNTIFS(Planning!$4:$4, "Jeudi", Planning!25:25, "AB1")</f>
        <v>0</v>
      </c>
      <c r="R25">
        <f>COUNTIFS(Planning!$4:$4, "Vendredi", Planning!25:25, "AB1")</f>
        <v>0</v>
      </c>
      <c r="S25">
        <f>COUNTIFS(Planning!$4:$4, "Samedi", Planning!25:25, "AB1")</f>
        <v>0</v>
      </c>
      <c r="T25">
        <f>COUNTIFS(Planning!$4:$4, "Dimanche", Planning!25:25, "AB1")</f>
        <v>0</v>
      </c>
      <c r="U25" s="15">
        <f t="shared" si="1"/>
        <v>0</v>
      </c>
      <c r="V25">
        <f>COUNTIFS(Planning!$4:$4, "Lundi", Planning!25:25, "AB3")</f>
        <v>0</v>
      </c>
      <c r="W25">
        <f>COUNTIFS(Planning!$4:$4, "Mardi", Planning!25:25, "AB3")</f>
        <v>0</v>
      </c>
      <c r="X25">
        <f>COUNTIFS(Planning!$4:$4, "Mercredi", Planning!25:25, "AB3")</f>
        <v>0</v>
      </c>
      <c r="Y25">
        <f>COUNTIFS(Planning!$4:$4, "Jeudi", Planning!25:25, "AB3")</f>
        <v>0</v>
      </c>
      <c r="Z25">
        <f>COUNTIFS(Planning!$4:$4, "Vendredi", Planning!25:25, "AB3")</f>
        <v>0</v>
      </c>
      <c r="AA25">
        <f>COUNTIFS(Planning!$4:$4, "Samedi", Planning!25:25, "AB3")</f>
        <v>0</v>
      </c>
      <c r="AB25" s="15">
        <f t="shared" si="2"/>
        <v>0</v>
      </c>
      <c r="AC25">
        <f>COUNTIFS(Planning!$4:$4, "Lundi", Planning!25:25, "AJF")</f>
        <v>0</v>
      </c>
      <c r="AD25">
        <f>COUNTIFS(Planning!$4:$4, "Mardi", Planning!25:25, "AJF")</f>
        <v>0</v>
      </c>
      <c r="AE25">
        <f>COUNTIFS(Planning!$4:$4, "Mercredi", Planning!25:25, "AJF")</f>
        <v>0</v>
      </c>
      <c r="AF25">
        <f>COUNTIFS(Planning!$4:$4, "Jeudi", Planning!25:25, "AJF")</f>
        <v>0</v>
      </c>
      <c r="AG25">
        <f>COUNTIFS(Planning!$4:$4, "Vendredi", Planning!25:25, "AJF")</f>
        <v>0</v>
      </c>
      <c r="AH25">
        <f>COUNTIFS(Planning!$4:$4, "Samedi", Planning!25:25, "AJF")</f>
        <v>0</v>
      </c>
      <c r="AI25">
        <f>COUNTIFS(Planning!$4:$4, "Dimanche", Planning!25:25, "AJF")</f>
        <v>0</v>
      </c>
      <c r="AJ25" s="15">
        <f t="shared" si="3"/>
        <v>0</v>
      </c>
      <c r="AK25">
        <f>COUNTIFS(Planning!$4:$4, "Lundi", Planning!25:25, "B2")</f>
        <v>0</v>
      </c>
      <c r="AL25">
        <f>COUNTIFS(Planning!$4:$4, "Mardi", Planning!25:25, "B2")</f>
        <v>0</v>
      </c>
      <c r="AM25">
        <f>COUNTIFS(Planning!$4:$4, "Mercredi", Planning!25:25, "B2")</f>
        <v>0</v>
      </c>
      <c r="AN25">
        <f>COUNTIFS(Planning!$4:$4, "Jeudi", Planning!25:25, "B2")</f>
        <v>0</v>
      </c>
      <c r="AO25">
        <f>COUNTIFS(Planning!$4:$4, "Vendredi", Planning!25:25, "B2")</f>
        <v>0</v>
      </c>
      <c r="AP25">
        <f>COUNTIFS(Planning!$4:$4, "Samedi", Planning!25:25, "B2")</f>
        <v>0</v>
      </c>
      <c r="AQ25">
        <f>COUNTIFS(Planning!$4:$4, "Dimanche", Planning!25:25, "B2")</f>
        <v>0</v>
      </c>
      <c r="AR25" s="15">
        <f t="shared" si="4"/>
        <v>0</v>
      </c>
      <c r="AS25">
        <f>COUNTIFS(Planning!$4:$4, "Lundi", Planning!25:25, "RTT")</f>
        <v>0</v>
      </c>
      <c r="AT25">
        <f>COUNTIFS(Planning!$4:$4, "Mardi", Planning!25:25, "RTT")</f>
        <v>2</v>
      </c>
      <c r="AU25">
        <f>COUNTIFS(Planning!$4:$4, "Mercredi", Planning!25:25, "RTT")</f>
        <v>0</v>
      </c>
      <c r="AV25">
        <f>COUNTIFS(Planning!$4:$4, "Jeudi", Planning!25:25, "RTT")</f>
        <v>0</v>
      </c>
      <c r="AW25">
        <f>COUNTIFS(Planning!$4:$4, "Vendredi", Planning!25:25, "RTT")</f>
        <v>0</v>
      </c>
      <c r="AX25">
        <f>COUNTIFS(Planning!$4:$4, "Samedi", Planning!25:25, "RTT")</f>
        <v>0</v>
      </c>
      <c r="AY25">
        <f>COUNTIFS(Planning!$4:$4, "Dimanche", Planning!25:25, "RTT")</f>
        <v>0</v>
      </c>
      <c r="AZ25" s="15">
        <f t="shared" si="5"/>
        <v>2</v>
      </c>
      <c r="BA25">
        <f>COUNTIFS(Planning!$4:$4, "Lundi", Planning!25:25, "CA")</f>
        <v>1</v>
      </c>
      <c r="BB25">
        <f>COUNTIFS(Planning!$4:$4, "Mardi", Planning!25:25, "CA")</f>
        <v>0</v>
      </c>
      <c r="BC25">
        <f>COUNTIFS(Planning!$4:$4, "Mercredi", Planning!25:25, "CA")</f>
        <v>0</v>
      </c>
      <c r="BD25">
        <f>COUNTIFS(Planning!$4:$4, "Jeudi", Planning!25:25, "CA")</f>
        <v>1</v>
      </c>
      <c r="BE25">
        <f>COUNTIFS(Planning!$4:$4, "Vendredi", Planning!25:25, "CA")</f>
        <v>0</v>
      </c>
      <c r="BF25" s="15">
        <f t="shared" si="6"/>
        <v>2</v>
      </c>
      <c r="BG25">
        <f>COUNTIFS(Planning!$4:$4, "Lundi", Planning!25:25, "FC")</f>
        <v>1</v>
      </c>
      <c r="BH25">
        <f>COUNTIFS(Planning!$4:$4, "Mardi", Planning!25:25, "FC")</f>
        <v>0</v>
      </c>
      <c r="BI25">
        <f>COUNTIFS(Planning!$4:$4, "Mercredi", Planning!25:25, "FC")</f>
        <v>0</v>
      </c>
      <c r="BJ25">
        <f>COUNTIFS(Planning!$4:$4, "Jeudi", Planning!25:25, "FC")</f>
        <v>0</v>
      </c>
      <c r="BK25">
        <f>COUNTIFS(Planning!$4:$4, "Vendredi", Planning!25:25, "FC")</f>
        <v>0</v>
      </c>
      <c r="BL25">
        <f>COUNTIFS(Planning!$4:$4, "Samedi", Planning!25:25, "FC")</f>
        <v>0</v>
      </c>
      <c r="BM25">
        <f>COUNTIFS(Planning!$4:$4, "Dimanche", Planning!25:25, "FC")</f>
        <v>1</v>
      </c>
      <c r="BN25" s="15">
        <f t="shared" si="7"/>
        <v>2</v>
      </c>
    </row>
    <row r="26" spans="1:66" x14ac:dyDescent="0.25">
      <c r="A26" s="10"/>
    </row>
    <row r="31" spans="1:66" x14ac:dyDescent="0.25">
      <c r="B31" s="42" t="str">
        <f>UPPER(TEXT(DATE(An,2,1),"mmmm-aa"))</f>
        <v>FÉVRIER-26</v>
      </c>
      <c r="C31" s="42"/>
      <c r="D31" s="42"/>
      <c r="E31" s="42"/>
      <c r="F31" s="42"/>
      <c r="G31" s="42"/>
      <c r="H31" s="42"/>
      <c r="I31" s="42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7"/>
    </row>
    <row r="32" spans="1:66" x14ac:dyDescent="0.25">
      <c r="B32" s="43" t="s">
        <v>0</v>
      </c>
      <c r="C32" s="44"/>
      <c r="D32" s="44"/>
      <c r="E32" s="44"/>
      <c r="F32" s="44"/>
      <c r="G32" s="44"/>
      <c r="H32" s="45"/>
      <c r="I32" s="51" t="str">
        <f>"TOTAL " &amp; B32</f>
        <v>TOTAL B1</v>
      </c>
      <c r="J32" s="32"/>
      <c r="K32" s="32"/>
      <c r="L32" s="32"/>
      <c r="M32" s="11" t="s">
        <v>2</v>
      </c>
      <c r="N32" s="53" t="s">
        <v>1</v>
      </c>
      <c r="O32" s="53"/>
      <c r="P32" s="53"/>
      <c r="Q32" s="53"/>
      <c r="R32" s="53"/>
      <c r="S32" s="53"/>
      <c r="T32" s="53"/>
      <c r="U32" s="49" t="s">
        <v>18</v>
      </c>
      <c r="V32" s="53" t="s">
        <v>15</v>
      </c>
      <c r="W32" s="53"/>
      <c r="X32" s="53"/>
      <c r="Y32" s="53"/>
      <c r="Z32" s="53"/>
      <c r="AA32" s="53"/>
      <c r="AB32" s="49" t="s">
        <v>19</v>
      </c>
      <c r="AC32" s="46" t="s">
        <v>4</v>
      </c>
      <c r="AD32" s="47"/>
      <c r="AE32" s="47"/>
      <c r="AF32" s="47"/>
      <c r="AG32" s="47"/>
      <c r="AH32" s="47"/>
      <c r="AI32" s="48"/>
      <c r="AJ32" s="49" t="s">
        <v>20</v>
      </c>
      <c r="AK32" s="38" t="s">
        <v>5</v>
      </c>
      <c r="AL32" s="38"/>
      <c r="AM32" s="38"/>
      <c r="AN32" s="38"/>
      <c r="AO32" s="38"/>
      <c r="AP32" s="38"/>
      <c r="AQ32" s="38"/>
      <c r="AR32" s="39" t="s">
        <v>21</v>
      </c>
      <c r="AS32" s="38" t="s">
        <v>6</v>
      </c>
      <c r="AT32" s="38"/>
      <c r="AU32" s="38"/>
      <c r="AV32" s="38"/>
      <c r="AW32" s="38"/>
      <c r="AX32" s="38"/>
      <c r="AY32" s="38"/>
      <c r="AZ32" s="39" t="s">
        <v>22</v>
      </c>
      <c r="BA32" s="38" t="s">
        <v>3</v>
      </c>
      <c r="BB32" s="38"/>
      <c r="BC32" s="38"/>
      <c r="BD32" s="38"/>
      <c r="BE32" s="38"/>
      <c r="BF32" s="39" t="s">
        <v>23</v>
      </c>
      <c r="BG32" s="38" t="s">
        <v>17</v>
      </c>
      <c r="BH32" s="38"/>
      <c r="BI32" s="38"/>
      <c r="BJ32" s="38"/>
      <c r="BK32" s="38"/>
      <c r="BL32" s="38"/>
      <c r="BM32" s="38"/>
      <c r="BN32" s="41" t="s">
        <v>24</v>
      </c>
    </row>
    <row r="33" spans="1:66" x14ac:dyDescent="0.25">
      <c r="B33" s="3" t="s">
        <v>12</v>
      </c>
      <c r="C33" s="3" t="s">
        <v>13</v>
      </c>
      <c r="D33" s="3" t="s">
        <v>14</v>
      </c>
      <c r="E33" s="3" t="s">
        <v>8</v>
      </c>
      <c r="F33" s="3" t="s">
        <v>9</v>
      </c>
      <c r="G33" s="3" t="s">
        <v>10</v>
      </c>
      <c r="H33" s="3" t="s">
        <v>11</v>
      </c>
      <c r="I33" s="52"/>
      <c r="J33" s="32"/>
      <c r="K33" s="32"/>
      <c r="L33" s="32"/>
      <c r="M33" s="12" t="s">
        <v>11</v>
      </c>
      <c r="N33" s="12" t="s">
        <v>12</v>
      </c>
      <c r="O33" s="12" t="s">
        <v>13</v>
      </c>
      <c r="P33" s="12" t="s">
        <v>14</v>
      </c>
      <c r="Q33" s="12" t="s">
        <v>8</v>
      </c>
      <c r="R33" s="12" t="s">
        <v>9</v>
      </c>
      <c r="S33" s="12" t="s">
        <v>10</v>
      </c>
      <c r="T33" s="12" t="s">
        <v>11</v>
      </c>
      <c r="U33" s="50"/>
      <c r="V33" s="12" t="s">
        <v>12</v>
      </c>
      <c r="W33" s="12" t="s">
        <v>13</v>
      </c>
      <c r="X33" s="12" t="s">
        <v>14</v>
      </c>
      <c r="Y33" s="12" t="s">
        <v>8</v>
      </c>
      <c r="Z33" s="12" t="s">
        <v>9</v>
      </c>
      <c r="AA33" s="12" t="s">
        <v>10</v>
      </c>
      <c r="AB33" s="50"/>
      <c r="AC33" s="12" t="s">
        <v>12</v>
      </c>
      <c r="AD33" s="12" t="s">
        <v>13</v>
      </c>
      <c r="AE33" s="12" t="s">
        <v>14</v>
      </c>
      <c r="AF33" s="12" t="s">
        <v>8</v>
      </c>
      <c r="AG33" s="12" t="s">
        <v>9</v>
      </c>
      <c r="AH33" s="12" t="s">
        <v>10</v>
      </c>
      <c r="AI33" s="12" t="s">
        <v>11</v>
      </c>
      <c r="AJ33" s="50"/>
      <c r="AK33" s="13" t="s">
        <v>12</v>
      </c>
      <c r="AL33" s="13" t="s">
        <v>13</v>
      </c>
      <c r="AM33" s="13" t="s">
        <v>14</v>
      </c>
      <c r="AN33" s="13" t="s">
        <v>8</v>
      </c>
      <c r="AO33" s="13" t="s">
        <v>9</v>
      </c>
      <c r="AP33" s="13" t="s">
        <v>10</v>
      </c>
      <c r="AQ33" s="13" t="s">
        <v>11</v>
      </c>
      <c r="AR33" s="40"/>
      <c r="AS33" s="13" t="s">
        <v>12</v>
      </c>
      <c r="AT33" s="13" t="s">
        <v>13</v>
      </c>
      <c r="AU33" s="13" t="s">
        <v>14</v>
      </c>
      <c r="AV33" s="13" t="s">
        <v>8</v>
      </c>
      <c r="AW33" s="13" t="s">
        <v>9</v>
      </c>
      <c r="AX33" s="13" t="s">
        <v>10</v>
      </c>
      <c r="AY33" s="13" t="s">
        <v>11</v>
      </c>
      <c r="AZ33" s="40"/>
      <c r="BA33" s="13" t="s">
        <v>12</v>
      </c>
      <c r="BB33" s="13" t="s">
        <v>13</v>
      </c>
      <c r="BC33" s="13" t="s">
        <v>14</v>
      </c>
      <c r="BD33" s="13" t="s">
        <v>8</v>
      </c>
      <c r="BE33" s="13" t="s">
        <v>9</v>
      </c>
      <c r="BF33" s="40"/>
      <c r="BG33" s="13" t="s">
        <v>12</v>
      </c>
      <c r="BH33" s="13" t="s">
        <v>13</v>
      </c>
      <c r="BI33" s="13" t="s">
        <v>14</v>
      </c>
      <c r="BJ33" s="13" t="s">
        <v>8</v>
      </c>
      <c r="BK33" s="13" t="s">
        <v>9</v>
      </c>
      <c r="BL33" s="13" t="s">
        <v>10</v>
      </c>
      <c r="BM33" s="13" t="s">
        <v>11</v>
      </c>
      <c r="BN33" s="41"/>
    </row>
    <row r="34" spans="1:66" x14ac:dyDescent="0.25">
      <c r="A34" s="22" t="str">
        <f>A6</f>
        <v>Agent 1</v>
      </c>
      <c r="B34" s="25">
        <f>COUNTIFS(Planning!$30:$30,B$33, Planning!32:32,$B$32)</f>
        <v>0</v>
      </c>
      <c r="C34" s="25">
        <f>COUNTIFS(Planning!$30:$30,C$33, Planning!32:32,$B$32)</f>
        <v>1</v>
      </c>
      <c r="D34" s="25">
        <f>COUNTIFS(Planning!$30:$30,D$33, Planning!32:32,$B$32)</f>
        <v>0</v>
      </c>
      <c r="E34" s="25">
        <f>COUNTIFS(Planning!$30:$30,E$33, Planning!32:32,$B$32)</f>
        <v>3</v>
      </c>
      <c r="F34" s="25">
        <f>COUNTIFS(Planning!$30:$30,F$33, Planning!32:32,$B$32)</f>
        <v>2</v>
      </c>
      <c r="G34" s="25">
        <f>COUNTIFS(Planning!$30:$30,G$33, Planning!32:32,$B$32)</f>
        <v>0</v>
      </c>
      <c r="H34" s="25">
        <f>COUNTIFS(Planning!$30:$30,H$33, Planning!32:32,$B$32)</f>
        <v>0</v>
      </c>
      <c r="I34" s="26">
        <f>SUM(B34:G34)</f>
        <v>6</v>
      </c>
      <c r="J34" s="32"/>
      <c r="K34" s="32"/>
      <c r="L34" s="32"/>
      <c r="M34">
        <f>COUNTIFS(Planning!$30:$30, "Dimanche", Planning!32:32, "ARH")</f>
        <v>0</v>
      </c>
      <c r="N34">
        <f>COUNTIFS(Planning!$30:$30, "Lundi", Planning!32:32, "AB1")</f>
        <v>0</v>
      </c>
      <c r="O34">
        <f>COUNTIFS(Planning!$30:$30, "Mardi", Planning!32:32, "B1")</f>
        <v>1</v>
      </c>
      <c r="P34">
        <f>COUNTIFS(Planning!$30:$30, "Mercredi", Planning!32:32, "B1")</f>
        <v>0</v>
      </c>
      <c r="Q34">
        <f>COUNTIFS(Planning!$30:$30, "Jeudi", Planning!32:32, "B1")</f>
        <v>3</v>
      </c>
      <c r="R34">
        <f>COUNTIFS(Planning!$30:$30, "Vendredi", Planning!32:32, "B1")</f>
        <v>2</v>
      </c>
      <c r="S34">
        <f>COUNTIFS(Planning!$30:$30, "Samedi", Planning!32:32, "AB1")</f>
        <v>0</v>
      </c>
      <c r="T34">
        <f>COUNTIFS(Planning!$30:$30, "Dimanche", Planning!32:32, "AB1")</f>
        <v>1</v>
      </c>
      <c r="U34" s="15">
        <f>SUM(N34:T34)</f>
        <v>7</v>
      </c>
      <c r="V34">
        <f>COUNTIFS(Planning!$30:$30, "Lundi", Planning!32:32, "AB3")</f>
        <v>0</v>
      </c>
      <c r="W34">
        <f>COUNTIFS(Planning!$30:$30, "Mardi", Planning!32:32, "AB3")</f>
        <v>1</v>
      </c>
      <c r="X34">
        <f>COUNTIFS(Planning!$30:$30, "Mercredi", Planning!32:32, "AB3")</f>
        <v>0</v>
      </c>
      <c r="Y34">
        <f>COUNTIFS(Planning!$30:$30, "Jeudi", Planning!32:32, "AB3")</f>
        <v>0</v>
      </c>
      <c r="Z34">
        <f>COUNTIFS(Planning!$30:$30, "Vendredi", Planning!32:32, "AB3")</f>
        <v>0</v>
      </c>
      <c r="AA34">
        <f>COUNTIFS(Planning!$30:$30, "Samedi", Planning!32:32, "AB3")</f>
        <v>0</v>
      </c>
      <c r="AB34" s="15">
        <f>SUM(V34:AA34)</f>
        <v>1</v>
      </c>
      <c r="AC34">
        <f>COUNTIFS(Planning!$30:$30, "Lundi", Planning!32:32, "AJF")</f>
        <v>0</v>
      </c>
      <c r="AD34">
        <f>COUNTIFS(Planning!$30:$30, "Mardi", Planning!32:32, "AJF")</f>
        <v>0</v>
      </c>
      <c r="AE34">
        <f>COUNTIFS(Planning!$30:$30, "Mercredi", Planning!32:32, "AJF")</f>
        <v>0</v>
      </c>
      <c r="AF34">
        <f>COUNTIFS(Planning!$30:$30, "Jeudi", Planning!32:32, "AJF")</f>
        <v>0</v>
      </c>
      <c r="AG34">
        <f>COUNTIFS(Planning!$30:$30, "Vendredi", Planning!32:32, "AJF")</f>
        <v>0</v>
      </c>
      <c r="AH34">
        <f>COUNTIFS(Planning!$30:$30, "Samedi", Planning!32:32, "AJF")</f>
        <v>0</v>
      </c>
      <c r="AI34">
        <f>COUNTIFS(Planning!$30:$30, "Dimanche", Planning!32:32, "AJF")</f>
        <v>0</v>
      </c>
      <c r="AJ34" s="15">
        <f>SUM(AC34:AI34)</f>
        <v>0</v>
      </c>
      <c r="AK34">
        <f>COUNTIFS(Planning!$30:$30, "Lundi", Planning!32:32, "B2")</f>
        <v>0</v>
      </c>
      <c r="AL34">
        <f>COUNTIFS(Planning!$30:$30, "Mardi", Planning!32:32, "B2")</f>
        <v>0</v>
      </c>
      <c r="AM34">
        <f>COUNTIFS(Planning!$30:$30, "Mercredi", Planning!32:32, "B2")</f>
        <v>0</v>
      </c>
      <c r="AN34">
        <f>COUNTIFS(Planning!$30:$30, "Jeudi", Planning!32:32, "B2")</f>
        <v>0</v>
      </c>
      <c r="AO34">
        <f>COUNTIFS(Planning!$30:$30, "Vendredi", Planning!32:32, "B2")</f>
        <v>0</v>
      </c>
      <c r="AP34">
        <f>COUNTIFS(Planning!$30:$30, "Samedi", Planning!32:32, "B2")</f>
        <v>0</v>
      </c>
      <c r="AQ34">
        <f>COUNTIFS(Planning!$30:$30, "Dimanche", Planning!32:32, "B2")</f>
        <v>0</v>
      </c>
      <c r="AR34" s="15">
        <f>SUM(AK34:AQ34)</f>
        <v>0</v>
      </c>
      <c r="AS34">
        <f>COUNTIFS(Planning!$30:$30, "Lundi", Planning!32:32, "RTT")</f>
        <v>1</v>
      </c>
      <c r="AT34">
        <f>COUNTIFS(Planning!$30:$30, "Mardi", Planning!32:32, "RTT")</f>
        <v>0</v>
      </c>
      <c r="AU34">
        <f>COUNTIFS(Planning!$30:$30, "Mercredi", Planning!32:32, "RTT")</f>
        <v>0</v>
      </c>
      <c r="AV34">
        <f>COUNTIFS(Planning!$30:$30, "Jeudi", Planning!32:32, "RTT")</f>
        <v>0</v>
      </c>
      <c r="AW34">
        <f>COUNTIFS(Planning!$30:$30, "Vendredi", Planning!32:32, "RTT")</f>
        <v>0</v>
      </c>
      <c r="AX34">
        <f>COUNTIFS(Planning!$30:$30, "Samedi", Planning!32:32, "RTT")</f>
        <v>0</v>
      </c>
      <c r="AY34">
        <f>COUNTIFS(Planning!$30:$30, "Dimanche", Planning!32:32, "RTT")</f>
        <v>1</v>
      </c>
      <c r="AZ34" s="15">
        <f>SUM(AS34:AY34)</f>
        <v>2</v>
      </c>
      <c r="BA34">
        <f>COUNTIFS(Planning!$4:$4, "Lundi", Planning!32:32, "CA")</f>
        <v>0</v>
      </c>
      <c r="BB34">
        <f>COUNTIFS(Planning!$4:$4, "Mardi", Planning!32:32, "CA")</f>
        <v>0</v>
      </c>
      <c r="BC34">
        <f>COUNTIFS(Planning!$4:$4, "Mercredi", Planning!32:32, "CA")</f>
        <v>1</v>
      </c>
      <c r="BD34">
        <f>COUNTIFS(Planning!$4:$4, "Jeudi", Planning!32:32, "CA")</f>
        <v>0</v>
      </c>
      <c r="BE34">
        <f>COUNTIFS(Planning!$4:$4, "Vendredi", Planning!32:32, "CA")</f>
        <v>0</v>
      </c>
      <c r="BF34" s="15">
        <f>SUM(BA34:BE34)</f>
        <v>1</v>
      </c>
      <c r="BG34">
        <f>COUNTIFS(Planning!$4:$4, "Lundi", Planning!32:32, "FC")</f>
        <v>0</v>
      </c>
      <c r="BH34">
        <f>COUNTIFS(Planning!$4:$4, "Mardi", Planning!32:32, "FC")</f>
        <v>0</v>
      </c>
      <c r="BI34">
        <f>COUNTIFS(Planning!$4:$4, "Mercredi", Planning!32:32, "FC")</f>
        <v>0</v>
      </c>
      <c r="BJ34">
        <f>COUNTIFS(Planning!$4:$4, "Jeudi", Planning!32:32, "FC")</f>
        <v>0</v>
      </c>
      <c r="BK34">
        <f>COUNTIFS(Planning!$4:$4, "Vendredi", Planning!32:32, "FC")</f>
        <v>0</v>
      </c>
      <c r="BL34">
        <f>COUNTIFS(Planning!$4:$4, "Samedi", Planning!32:32, "FC")</f>
        <v>0</v>
      </c>
      <c r="BM34">
        <f>COUNTIFS(Planning!$4:$4, "Dimanche", Planning!32:32, "FC")</f>
        <v>0</v>
      </c>
      <c r="BN34" s="15">
        <f>SUM(BG34:BM34)</f>
        <v>0</v>
      </c>
    </row>
    <row r="35" spans="1:66" x14ac:dyDescent="0.25">
      <c r="A35" s="22" t="str">
        <f t="shared" ref="A35:A53" si="8">A7</f>
        <v>Agent 2</v>
      </c>
      <c r="B35" s="27">
        <f>COUNTIFS(Planning!$30:$30,B$33, Planning!33:33,$B$32)</f>
        <v>0</v>
      </c>
      <c r="C35" s="27">
        <f>COUNTIFS(Planning!$30:$30,C$33, Planning!33:33,$B$32)</f>
        <v>0</v>
      </c>
      <c r="D35" s="27">
        <f>COUNTIFS(Planning!$30:$30,D$33, Planning!33:33,$B$32)</f>
        <v>0</v>
      </c>
      <c r="E35" s="27">
        <f>COUNTIFS(Planning!$30:$30,E$33, Planning!33:33,$B$32)</f>
        <v>2</v>
      </c>
      <c r="F35" s="27">
        <f>COUNTIFS(Planning!$30:$30,F$33, Planning!33:33,$B$32)</f>
        <v>0</v>
      </c>
      <c r="G35" s="27">
        <f>COUNTIFS(Planning!$30:$30,G$33, Planning!33:33,$B$32)</f>
        <v>0</v>
      </c>
      <c r="H35" s="27">
        <f>COUNTIFS(Planning!$30:$30,H$33, Planning!33:33,$B$32)</f>
        <v>0</v>
      </c>
      <c r="I35" s="28">
        <f t="shared" ref="I35:I53" si="9">SUM(B35:G35)</f>
        <v>2</v>
      </c>
      <c r="J35" s="32"/>
      <c r="K35" s="32"/>
      <c r="L35" s="32"/>
      <c r="M35">
        <f>COUNTIFS(Planning!$30:$30, "Dimanche", Planning!33:33, "ARH")</f>
        <v>0</v>
      </c>
      <c r="N35">
        <f>COUNTIFS(Planning!$30:$30, "Lundi", Planning!33:33, "AB1")</f>
        <v>0</v>
      </c>
      <c r="O35">
        <f>COUNTIFS(Planning!$30:$30, "Mardi", Planning!33:33, "B1")</f>
        <v>0</v>
      </c>
      <c r="P35">
        <f>COUNTIFS(Planning!$30:$30, "Mercredi", Planning!33:33, "B1")</f>
        <v>0</v>
      </c>
      <c r="Q35">
        <f>COUNTIFS(Planning!$30:$30, "Jeudi", Planning!33:33, "B1")</f>
        <v>2</v>
      </c>
      <c r="R35">
        <f>COUNTIFS(Planning!$30:$30, "Vendredi", Planning!33:33, "B1")</f>
        <v>0</v>
      </c>
      <c r="S35">
        <f>COUNTIFS(Planning!$30:$30, "Samedi", Planning!33:33, "AB1")</f>
        <v>0</v>
      </c>
      <c r="T35">
        <f>COUNTIFS(Planning!$30:$30, "Dimanche", Planning!33:33, "AB1")</f>
        <v>0</v>
      </c>
      <c r="U35" s="15">
        <f t="shared" ref="U35:U53" si="10">SUM(N35:T35)</f>
        <v>2</v>
      </c>
      <c r="V35">
        <f>COUNTIFS(Planning!$30:$30, "Lundi", Planning!33:33, "AB3")</f>
        <v>0</v>
      </c>
      <c r="W35">
        <f>COUNTIFS(Planning!$30:$30, "Mardi", Planning!33:33, "AB3")</f>
        <v>0</v>
      </c>
      <c r="X35">
        <f>COUNTIFS(Planning!$30:$30, "Mercredi", Planning!33:33, "AB3")</f>
        <v>0</v>
      </c>
      <c r="Y35">
        <f>COUNTIFS(Planning!$30:$30, "Jeudi", Planning!33:33, "AB3")</f>
        <v>0</v>
      </c>
      <c r="Z35">
        <f>COUNTIFS(Planning!$30:$30, "Vendredi", Planning!33:33, "AB3")</f>
        <v>0</v>
      </c>
      <c r="AA35">
        <f>COUNTIFS(Planning!$30:$30, "Samedi", Planning!33:33, "AB3")</f>
        <v>0</v>
      </c>
      <c r="AB35" s="15">
        <f t="shared" ref="AB35:AB53" si="11">SUM(V35:AA35)</f>
        <v>0</v>
      </c>
      <c r="AC35">
        <f>COUNTIFS(Planning!$30:$30, "Lundi", Planning!33:33, "AJF")</f>
        <v>0</v>
      </c>
      <c r="AD35">
        <f>COUNTIFS(Planning!$30:$30, "Mardi", Planning!33:33, "AJF")</f>
        <v>0</v>
      </c>
      <c r="AE35">
        <f>COUNTIFS(Planning!$30:$30, "Mercredi", Planning!33:33, "AJF")</f>
        <v>0</v>
      </c>
      <c r="AF35">
        <f>COUNTIFS(Planning!$30:$30, "Jeudi", Planning!33:33, "AJF")</f>
        <v>0</v>
      </c>
      <c r="AG35">
        <f>COUNTIFS(Planning!$30:$30, "Vendredi", Planning!33:33, "AJF")</f>
        <v>0</v>
      </c>
      <c r="AH35">
        <f>COUNTIFS(Planning!$30:$30, "Samedi", Planning!33:33, "AJF")</f>
        <v>0</v>
      </c>
      <c r="AI35">
        <f>COUNTIFS(Planning!$30:$30, "Dimanche", Planning!33:33, "AJF")</f>
        <v>0</v>
      </c>
      <c r="AJ35" s="15">
        <f t="shared" ref="AJ35:AJ53" si="12">SUM(AC35:AI35)</f>
        <v>0</v>
      </c>
      <c r="AK35">
        <f>COUNTIFS(Planning!$30:$30, "Lundi", Planning!33:33, "B2")</f>
        <v>0</v>
      </c>
      <c r="AL35">
        <f>COUNTIFS(Planning!$30:$30, "Mardi", Planning!33:33, "B2")</f>
        <v>0</v>
      </c>
      <c r="AM35">
        <f>COUNTIFS(Planning!$30:$30, "Mercredi", Planning!33:33, "B2")</f>
        <v>0</v>
      </c>
      <c r="AN35">
        <f>COUNTIFS(Planning!$30:$30, "Jeudi", Planning!33:33, "B2")</f>
        <v>0</v>
      </c>
      <c r="AO35">
        <f>COUNTIFS(Planning!$30:$30, "Vendredi", Planning!33:33, "B2")</f>
        <v>0</v>
      </c>
      <c r="AP35">
        <f>COUNTIFS(Planning!$30:$30, "Samedi", Planning!33:33, "B2")</f>
        <v>0</v>
      </c>
      <c r="AQ35">
        <f>COUNTIFS(Planning!$30:$30, "Dimanche", Planning!33:33, "B2")</f>
        <v>0</v>
      </c>
      <c r="AR35" s="15">
        <f t="shared" ref="AR35:AR53" si="13">SUM(AK35:AQ35)</f>
        <v>0</v>
      </c>
      <c r="AS35">
        <f>COUNTIFS(Planning!$30:$30, "Lundi", Planning!33:33, "RTT")</f>
        <v>0</v>
      </c>
      <c r="AT35">
        <f>COUNTIFS(Planning!$30:$30, "Mardi", Planning!33:33, "RTT")</f>
        <v>0</v>
      </c>
      <c r="AU35">
        <f>COUNTIFS(Planning!$30:$30, "Mercredi", Planning!33:33, "RTT")</f>
        <v>0</v>
      </c>
      <c r="AV35">
        <f>COUNTIFS(Planning!$30:$30, "Jeudi", Planning!33:33, "RTT")</f>
        <v>0</v>
      </c>
      <c r="AW35">
        <f>COUNTIFS(Planning!$30:$30, "Vendredi", Planning!33:33, "RTT")</f>
        <v>0</v>
      </c>
      <c r="AX35">
        <f>COUNTIFS(Planning!$30:$30, "Samedi", Planning!33:33, "RTT")</f>
        <v>0</v>
      </c>
      <c r="AY35">
        <f>COUNTIFS(Planning!$30:$30, "Dimanche", Planning!33:33, "RTT")</f>
        <v>0</v>
      </c>
      <c r="AZ35" s="15">
        <f t="shared" ref="AZ35:AZ53" si="14">SUM(AS35:AY35)</f>
        <v>0</v>
      </c>
      <c r="BA35">
        <f>COUNTIFS(Planning!$4:$4, "Lundi", Planning!33:33, "CA")</f>
        <v>0</v>
      </c>
      <c r="BB35">
        <f>COUNTIFS(Planning!$4:$4, "Mardi", Planning!33:33, "CA")</f>
        <v>0</v>
      </c>
      <c r="BC35">
        <f>COUNTIFS(Planning!$4:$4, "Mercredi", Planning!33:33, "CA")</f>
        <v>0</v>
      </c>
      <c r="BD35">
        <f>COUNTIFS(Planning!$4:$4, "Jeudi", Planning!33:33, "CA")</f>
        <v>0</v>
      </c>
      <c r="BE35">
        <f>COUNTIFS(Planning!$4:$4, "Vendredi", Planning!33:33, "CA")</f>
        <v>0</v>
      </c>
      <c r="BF35" s="15">
        <f t="shared" ref="BF35:BF53" si="15">SUM(BA35:BE35)</f>
        <v>0</v>
      </c>
      <c r="BG35">
        <f>COUNTIFS(Planning!$4:$4, "Lundi", Planning!33:33, "FC")</f>
        <v>0</v>
      </c>
      <c r="BH35">
        <f>COUNTIFS(Planning!$4:$4, "Mardi", Planning!33:33, "FC")</f>
        <v>0</v>
      </c>
      <c r="BI35">
        <f>COUNTIFS(Planning!$4:$4, "Mercredi", Planning!33:33, "FC")</f>
        <v>0</v>
      </c>
      <c r="BJ35">
        <f>COUNTIFS(Planning!$4:$4, "Jeudi", Planning!33:33, "FC")</f>
        <v>0</v>
      </c>
      <c r="BK35">
        <f>COUNTIFS(Planning!$4:$4, "Vendredi", Planning!33:33, "FC")</f>
        <v>0</v>
      </c>
      <c r="BL35">
        <f>COUNTIFS(Planning!$4:$4, "Samedi", Planning!33:33, "FC")</f>
        <v>0</v>
      </c>
      <c r="BM35">
        <f>COUNTIFS(Planning!$4:$4, "Dimanche", Planning!33:33, "FC")</f>
        <v>0</v>
      </c>
      <c r="BN35" s="15">
        <f t="shared" ref="BN35:BN53" si="16">SUM(BG35:BM35)</f>
        <v>0</v>
      </c>
    </row>
    <row r="36" spans="1:66" x14ac:dyDescent="0.25">
      <c r="A36" s="22" t="str">
        <f t="shared" si="8"/>
        <v>Agent 3</v>
      </c>
      <c r="B36" s="27">
        <f>COUNTIFS(Planning!$30:$30,B$33, Planning!34:34,$B$32)</f>
        <v>0</v>
      </c>
      <c r="C36" s="27">
        <f>COUNTIFS(Planning!$30:$30,C$33, Planning!34:34,$B$32)</f>
        <v>0</v>
      </c>
      <c r="D36" s="27">
        <f>COUNTIFS(Planning!$30:$30,D$33, Planning!34:34,$B$32)</f>
        <v>0</v>
      </c>
      <c r="E36" s="27">
        <f>COUNTIFS(Planning!$30:$30,E$33, Planning!34:34,$B$32)</f>
        <v>0</v>
      </c>
      <c r="F36" s="27">
        <f>COUNTIFS(Planning!$30:$30,F$33, Planning!34:34,$B$32)</f>
        <v>0</v>
      </c>
      <c r="G36" s="27">
        <f>COUNTIFS(Planning!$30:$30,G$33, Planning!34:34,$B$32)</f>
        <v>0</v>
      </c>
      <c r="H36" s="27">
        <f>COUNTIFS(Planning!$30:$30,H$33, Planning!34:34,$B$32)</f>
        <v>0</v>
      </c>
      <c r="I36" s="28">
        <f t="shared" si="9"/>
        <v>0</v>
      </c>
      <c r="J36" s="32"/>
      <c r="K36" s="32"/>
      <c r="L36" s="32"/>
      <c r="M36">
        <f>COUNTIFS(Planning!$30:$30, "Dimanche", Planning!34:34, "ARH")</f>
        <v>0</v>
      </c>
      <c r="N36">
        <f>COUNTIFS(Planning!$30:$30, "Lundi", Planning!34:34, "AB1")</f>
        <v>0</v>
      </c>
      <c r="O36">
        <f>COUNTIFS(Planning!$30:$30, "Mardi", Planning!34:34, "B1")</f>
        <v>0</v>
      </c>
      <c r="P36">
        <f>COUNTIFS(Planning!$30:$30, "Mercredi", Planning!34:34, "B1")</f>
        <v>0</v>
      </c>
      <c r="Q36">
        <f>COUNTIFS(Planning!$30:$30, "Jeudi", Planning!34:34, "B1")</f>
        <v>0</v>
      </c>
      <c r="R36">
        <f>COUNTIFS(Planning!$30:$30, "Vendredi", Planning!34:34, "B1")</f>
        <v>0</v>
      </c>
      <c r="S36">
        <f>COUNTIFS(Planning!$30:$30, "Samedi", Planning!34:34, "AB1")</f>
        <v>0</v>
      </c>
      <c r="T36">
        <f>COUNTIFS(Planning!$30:$30, "Dimanche", Planning!34:34, "AB1")</f>
        <v>0</v>
      </c>
      <c r="U36" s="15">
        <f t="shared" si="10"/>
        <v>0</v>
      </c>
      <c r="V36">
        <f>COUNTIFS(Planning!$30:$30, "Lundi", Planning!34:34, "AB3")</f>
        <v>0</v>
      </c>
      <c r="W36">
        <f>COUNTIFS(Planning!$30:$30, "Mardi", Planning!34:34, "AB3")</f>
        <v>0</v>
      </c>
      <c r="X36">
        <f>COUNTIFS(Planning!$30:$30, "Mercredi", Planning!34:34, "AB3")</f>
        <v>0</v>
      </c>
      <c r="Y36">
        <f>COUNTIFS(Planning!$30:$30, "Jeudi", Planning!34:34, "AB3")</f>
        <v>0</v>
      </c>
      <c r="Z36">
        <f>COUNTIFS(Planning!$30:$30, "Vendredi", Planning!34:34, "AB3")</f>
        <v>0</v>
      </c>
      <c r="AA36">
        <f>COUNTIFS(Planning!$30:$30, "Samedi", Planning!34:34, "AB3")</f>
        <v>0</v>
      </c>
      <c r="AB36" s="15">
        <f t="shared" si="11"/>
        <v>0</v>
      </c>
      <c r="AC36">
        <f>COUNTIFS(Planning!$30:$30, "Lundi", Planning!34:34, "AJF")</f>
        <v>0</v>
      </c>
      <c r="AD36">
        <f>COUNTIFS(Planning!$30:$30, "Mardi", Planning!34:34, "AJF")</f>
        <v>0</v>
      </c>
      <c r="AE36">
        <f>COUNTIFS(Planning!$30:$30, "Mercredi", Planning!34:34, "AJF")</f>
        <v>0</v>
      </c>
      <c r="AF36">
        <f>COUNTIFS(Planning!$30:$30, "Jeudi", Planning!34:34, "AJF")</f>
        <v>0</v>
      </c>
      <c r="AG36">
        <f>COUNTIFS(Planning!$30:$30, "Vendredi", Planning!34:34, "AJF")</f>
        <v>0</v>
      </c>
      <c r="AH36">
        <f>COUNTIFS(Planning!$30:$30, "Samedi", Planning!34:34, "AJF")</f>
        <v>0</v>
      </c>
      <c r="AI36">
        <f>COUNTIFS(Planning!$30:$30, "Dimanche", Planning!34:34, "AJF")</f>
        <v>0</v>
      </c>
      <c r="AJ36" s="15">
        <f t="shared" si="12"/>
        <v>0</v>
      </c>
      <c r="AK36">
        <f>COUNTIFS(Planning!$30:$30, "Lundi", Planning!34:34, "B2")</f>
        <v>0</v>
      </c>
      <c r="AL36">
        <f>COUNTIFS(Planning!$30:$30, "Mardi", Planning!34:34, "B2")</f>
        <v>0</v>
      </c>
      <c r="AM36">
        <f>COUNTIFS(Planning!$30:$30, "Mercredi", Planning!34:34, "B2")</f>
        <v>0</v>
      </c>
      <c r="AN36">
        <f>COUNTIFS(Planning!$30:$30, "Jeudi", Planning!34:34, "B2")</f>
        <v>0</v>
      </c>
      <c r="AO36">
        <f>COUNTIFS(Planning!$30:$30, "Vendredi", Planning!34:34, "B2")</f>
        <v>0</v>
      </c>
      <c r="AP36">
        <f>COUNTIFS(Planning!$30:$30, "Samedi", Planning!34:34, "B2")</f>
        <v>0</v>
      </c>
      <c r="AQ36">
        <f>COUNTIFS(Planning!$30:$30, "Dimanche", Planning!34:34, "B2")</f>
        <v>0</v>
      </c>
      <c r="AR36" s="15">
        <f t="shared" si="13"/>
        <v>0</v>
      </c>
      <c r="AS36">
        <f>COUNTIFS(Planning!$30:$30, "Lundi", Planning!34:34, "RTT")</f>
        <v>0</v>
      </c>
      <c r="AT36">
        <f>COUNTIFS(Planning!$30:$30, "Mardi", Planning!34:34, "RTT")</f>
        <v>0</v>
      </c>
      <c r="AU36">
        <f>COUNTIFS(Planning!$30:$30, "Mercredi", Planning!34:34, "RTT")</f>
        <v>0</v>
      </c>
      <c r="AV36">
        <f>COUNTIFS(Planning!$30:$30, "Jeudi", Planning!34:34, "RTT")</f>
        <v>0</v>
      </c>
      <c r="AW36">
        <f>COUNTIFS(Planning!$30:$30, "Vendredi", Planning!34:34, "RTT")</f>
        <v>0</v>
      </c>
      <c r="AX36">
        <f>COUNTIFS(Planning!$30:$30, "Samedi", Planning!34:34, "RTT")</f>
        <v>0</v>
      </c>
      <c r="AY36">
        <f>COUNTIFS(Planning!$30:$30, "Dimanche", Planning!34:34, "RTT")</f>
        <v>0</v>
      </c>
      <c r="AZ36" s="15">
        <f t="shared" si="14"/>
        <v>0</v>
      </c>
      <c r="BA36">
        <f>COUNTIFS(Planning!$4:$4, "Lundi", Planning!34:34, "CA")</f>
        <v>0</v>
      </c>
      <c r="BB36">
        <f>COUNTIFS(Planning!$4:$4, "Mardi", Planning!34:34, "CA")</f>
        <v>0</v>
      </c>
      <c r="BC36">
        <f>COUNTIFS(Planning!$4:$4, "Mercredi", Planning!34:34, "CA")</f>
        <v>0</v>
      </c>
      <c r="BD36">
        <f>COUNTIFS(Planning!$4:$4, "Jeudi", Planning!34:34, "CA")</f>
        <v>0</v>
      </c>
      <c r="BE36">
        <f>COUNTIFS(Planning!$4:$4, "Vendredi", Planning!34:34, "CA")</f>
        <v>0</v>
      </c>
      <c r="BF36" s="15">
        <f t="shared" si="15"/>
        <v>0</v>
      </c>
      <c r="BG36">
        <f>COUNTIFS(Planning!$4:$4, "Lundi", Planning!34:34, "FC")</f>
        <v>0</v>
      </c>
      <c r="BH36">
        <f>COUNTIFS(Planning!$4:$4, "Mardi", Planning!34:34, "FC")</f>
        <v>0</v>
      </c>
      <c r="BI36">
        <f>COUNTIFS(Planning!$4:$4, "Mercredi", Planning!34:34, "FC")</f>
        <v>0</v>
      </c>
      <c r="BJ36">
        <f>COUNTIFS(Planning!$4:$4, "Jeudi", Planning!34:34, "FC")</f>
        <v>0</v>
      </c>
      <c r="BK36">
        <f>COUNTIFS(Planning!$4:$4, "Vendredi", Planning!34:34, "FC")</f>
        <v>0</v>
      </c>
      <c r="BL36">
        <f>COUNTIFS(Planning!$4:$4, "Samedi", Planning!34:34, "FC")</f>
        <v>0</v>
      </c>
      <c r="BM36">
        <f>COUNTIFS(Planning!$4:$4, "Dimanche", Planning!34:34, "FC")</f>
        <v>0</v>
      </c>
      <c r="BN36" s="15">
        <f t="shared" si="16"/>
        <v>0</v>
      </c>
    </row>
    <row r="37" spans="1:66" x14ac:dyDescent="0.25">
      <c r="A37" s="22" t="str">
        <f t="shared" si="8"/>
        <v>Agent 4</v>
      </c>
      <c r="B37" s="27">
        <f>COUNTIFS(Planning!$30:$30,B$33, Planning!35:35,$B$32)</f>
        <v>0</v>
      </c>
      <c r="C37" s="27">
        <f>COUNTIFS(Planning!$30:$30,C$33, Planning!35:35,$B$32)</f>
        <v>0</v>
      </c>
      <c r="D37" s="27">
        <f>COUNTIFS(Planning!$30:$30,D$33, Planning!35:35,$B$32)</f>
        <v>0</v>
      </c>
      <c r="E37" s="27">
        <f>COUNTIFS(Planning!$30:$30,E$33, Planning!35:35,$B$32)</f>
        <v>0</v>
      </c>
      <c r="F37" s="27">
        <f>COUNTIFS(Planning!$30:$30,F$33, Planning!35:35,$B$32)</f>
        <v>0</v>
      </c>
      <c r="G37" s="27">
        <f>COUNTIFS(Planning!$30:$30,G$33, Planning!35:35,$B$32)</f>
        <v>0</v>
      </c>
      <c r="H37" s="27">
        <f>COUNTIFS(Planning!$30:$30,H$33, Planning!35:35,$B$32)</f>
        <v>0</v>
      </c>
      <c r="I37" s="28">
        <f t="shared" si="9"/>
        <v>0</v>
      </c>
      <c r="J37" s="32"/>
      <c r="K37" s="32"/>
      <c r="L37" s="32"/>
      <c r="M37">
        <f>COUNTIFS(Planning!$30:$30, "Dimanche", Planning!35:35, "ARH")</f>
        <v>0</v>
      </c>
      <c r="N37">
        <f>COUNTIFS(Planning!$30:$30, "Lundi", Planning!35:35, "AB1")</f>
        <v>0</v>
      </c>
      <c r="O37">
        <f>COUNTIFS(Planning!$30:$30, "Mardi", Planning!35:35, "B1")</f>
        <v>0</v>
      </c>
      <c r="P37">
        <f>COUNTIFS(Planning!$30:$30, "Mercredi", Planning!35:35, "B1")</f>
        <v>0</v>
      </c>
      <c r="Q37">
        <f>COUNTIFS(Planning!$30:$30, "Jeudi", Planning!35:35, "B1")</f>
        <v>0</v>
      </c>
      <c r="R37">
        <f>COUNTIFS(Planning!$30:$30, "Vendredi", Planning!35:35, "B1")</f>
        <v>0</v>
      </c>
      <c r="S37">
        <f>COUNTIFS(Planning!$30:$30, "Samedi", Planning!35:35, "AB1")</f>
        <v>0</v>
      </c>
      <c r="T37">
        <f>COUNTIFS(Planning!$30:$30, "Dimanche", Planning!35:35, "AB1")</f>
        <v>0</v>
      </c>
      <c r="U37" s="15">
        <f t="shared" si="10"/>
        <v>0</v>
      </c>
      <c r="V37">
        <f>COUNTIFS(Planning!$30:$30, "Lundi", Planning!35:35, "AB3")</f>
        <v>0</v>
      </c>
      <c r="W37">
        <f>COUNTIFS(Planning!$30:$30, "Mardi", Planning!35:35, "AB3")</f>
        <v>0</v>
      </c>
      <c r="X37">
        <f>COUNTIFS(Planning!$30:$30, "Mercredi", Planning!35:35, "AB3")</f>
        <v>0</v>
      </c>
      <c r="Y37">
        <f>COUNTIFS(Planning!$30:$30, "Jeudi", Planning!35:35, "AB3")</f>
        <v>0</v>
      </c>
      <c r="Z37">
        <f>COUNTIFS(Planning!$30:$30, "Vendredi", Planning!35:35, "AB3")</f>
        <v>0</v>
      </c>
      <c r="AA37">
        <f>COUNTIFS(Planning!$30:$30, "Samedi", Planning!35:35, "AB3")</f>
        <v>0</v>
      </c>
      <c r="AB37" s="15">
        <f t="shared" si="11"/>
        <v>0</v>
      </c>
      <c r="AC37">
        <f>COUNTIFS(Planning!$30:$30, "Lundi", Planning!35:35, "AJF")</f>
        <v>0</v>
      </c>
      <c r="AD37">
        <f>COUNTIFS(Planning!$30:$30, "Mardi", Planning!35:35, "AJF")</f>
        <v>0</v>
      </c>
      <c r="AE37">
        <f>COUNTIFS(Planning!$30:$30, "Mercredi", Planning!35:35, "AJF")</f>
        <v>0</v>
      </c>
      <c r="AF37">
        <f>COUNTIFS(Planning!$30:$30, "Jeudi", Planning!35:35, "AJF")</f>
        <v>0</v>
      </c>
      <c r="AG37">
        <f>COUNTIFS(Planning!$30:$30, "Vendredi", Planning!35:35, "AJF")</f>
        <v>0</v>
      </c>
      <c r="AH37">
        <f>COUNTIFS(Planning!$30:$30, "Samedi", Planning!35:35, "AJF")</f>
        <v>0</v>
      </c>
      <c r="AI37">
        <f>COUNTIFS(Planning!$30:$30, "Dimanche", Planning!35:35, "AJF")</f>
        <v>0</v>
      </c>
      <c r="AJ37" s="15">
        <f t="shared" si="12"/>
        <v>0</v>
      </c>
      <c r="AK37">
        <f>COUNTIFS(Planning!$30:$30, "Lundi", Planning!35:35, "B2")</f>
        <v>0</v>
      </c>
      <c r="AL37">
        <f>COUNTIFS(Planning!$30:$30, "Mardi", Planning!35:35, "B2")</f>
        <v>0</v>
      </c>
      <c r="AM37">
        <f>COUNTIFS(Planning!$30:$30, "Mercredi", Planning!35:35, "B2")</f>
        <v>0</v>
      </c>
      <c r="AN37">
        <f>COUNTIFS(Planning!$30:$30, "Jeudi", Planning!35:35, "B2")</f>
        <v>0</v>
      </c>
      <c r="AO37">
        <f>COUNTIFS(Planning!$30:$30, "Vendredi", Planning!35:35, "B2")</f>
        <v>0</v>
      </c>
      <c r="AP37">
        <f>COUNTIFS(Planning!$30:$30, "Samedi", Planning!35:35, "B2")</f>
        <v>0</v>
      </c>
      <c r="AQ37">
        <f>COUNTIFS(Planning!$30:$30, "Dimanche", Planning!35:35, "B2")</f>
        <v>0</v>
      </c>
      <c r="AR37" s="15">
        <f t="shared" si="13"/>
        <v>0</v>
      </c>
      <c r="AS37">
        <f>COUNTIFS(Planning!$30:$30, "Lundi", Planning!35:35, "RTT")</f>
        <v>0</v>
      </c>
      <c r="AT37">
        <f>COUNTIFS(Planning!$30:$30, "Mardi", Planning!35:35, "RTT")</f>
        <v>0</v>
      </c>
      <c r="AU37">
        <f>COUNTIFS(Planning!$30:$30, "Mercredi", Planning!35:35, "RTT")</f>
        <v>0</v>
      </c>
      <c r="AV37">
        <f>COUNTIFS(Planning!$30:$30, "Jeudi", Planning!35:35, "RTT")</f>
        <v>0</v>
      </c>
      <c r="AW37">
        <f>COUNTIFS(Planning!$30:$30, "Vendredi", Planning!35:35, "RTT")</f>
        <v>0</v>
      </c>
      <c r="AX37">
        <f>COUNTIFS(Planning!$30:$30, "Samedi", Planning!35:35, "RTT")</f>
        <v>0</v>
      </c>
      <c r="AY37">
        <f>COUNTIFS(Planning!$30:$30, "Dimanche", Planning!35:35, "RTT")</f>
        <v>0</v>
      </c>
      <c r="AZ37" s="15">
        <f t="shared" si="14"/>
        <v>0</v>
      </c>
      <c r="BA37">
        <f>COUNTIFS(Planning!$4:$4, "Lundi", Planning!35:35, "CA")</f>
        <v>0</v>
      </c>
      <c r="BB37">
        <f>COUNTIFS(Planning!$4:$4, "Mardi", Planning!35:35, "CA")</f>
        <v>0</v>
      </c>
      <c r="BC37">
        <f>COUNTIFS(Planning!$4:$4, "Mercredi", Planning!35:35, "CA")</f>
        <v>0</v>
      </c>
      <c r="BD37">
        <f>COUNTIFS(Planning!$4:$4, "Jeudi", Planning!35:35, "CA")</f>
        <v>0</v>
      </c>
      <c r="BE37">
        <f>COUNTIFS(Planning!$4:$4, "Vendredi", Planning!35:35, "CA")</f>
        <v>0</v>
      </c>
      <c r="BF37" s="15">
        <f t="shared" si="15"/>
        <v>0</v>
      </c>
      <c r="BG37">
        <f>COUNTIFS(Planning!$4:$4, "Lundi", Planning!35:35, "FC")</f>
        <v>0</v>
      </c>
      <c r="BH37">
        <f>COUNTIFS(Planning!$4:$4, "Mardi", Planning!35:35, "FC")</f>
        <v>0</v>
      </c>
      <c r="BI37">
        <f>COUNTIFS(Planning!$4:$4, "Mercredi", Planning!35:35, "FC")</f>
        <v>0</v>
      </c>
      <c r="BJ37">
        <f>COUNTIFS(Planning!$4:$4, "Jeudi", Planning!35:35, "FC")</f>
        <v>0</v>
      </c>
      <c r="BK37">
        <f>COUNTIFS(Planning!$4:$4, "Vendredi", Planning!35:35, "FC")</f>
        <v>0</v>
      </c>
      <c r="BL37">
        <f>COUNTIFS(Planning!$4:$4, "Samedi", Planning!35:35, "FC")</f>
        <v>0</v>
      </c>
      <c r="BM37">
        <f>COUNTIFS(Planning!$4:$4, "Dimanche", Planning!35:35, "FC")</f>
        <v>0</v>
      </c>
      <c r="BN37" s="15">
        <f t="shared" si="16"/>
        <v>0</v>
      </c>
    </row>
    <row r="38" spans="1:66" x14ac:dyDescent="0.25">
      <c r="A38" s="22" t="str">
        <f t="shared" si="8"/>
        <v>Agent 5</v>
      </c>
      <c r="B38" s="27">
        <f>COUNTIFS(Planning!$30:$30,B$33, Planning!36:36,$B$32)</f>
        <v>0</v>
      </c>
      <c r="C38" s="27">
        <f>COUNTIFS(Planning!$30:$30,C$33, Planning!36:36,$B$32)</f>
        <v>0</v>
      </c>
      <c r="D38" s="27">
        <f>COUNTIFS(Planning!$30:$30,D$33, Planning!36:36,$B$32)</f>
        <v>0</v>
      </c>
      <c r="E38" s="27">
        <f>COUNTIFS(Planning!$30:$30,E$33, Planning!36:36,$B$32)</f>
        <v>0</v>
      </c>
      <c r="F38" s="27">
        <f>COUNTIFS(Planning!$30:$30,F$33, Planning!36:36,$B$32)</f>
        <v>0</v>
      </c>
      <c r="G38" s="27">
        <f>COUNTIFS(Planning!$30:$30,G$33, Planning!36:36,$B$32)</f>
        <v>0</v>
      </c>
      <c r="H38" s="27">
        <f>COUNTIFS(Planning!$30:$30,H$33, Planning!36:36,$B$32)</f>
        <v>0</v>
      </c>
      <c r="I38" s="28">
        <f t="shared" si="9"/>
        <v>0</v>
      </c>
      <c r="J38" s="32"/>
      <c r="K38" s="32"/>
      <c r="L38" s="32"/>
      <c r="M38">
        <f>COUNTIFS(Planning!$30:$30, "Dimanche", Planning!36:36, "ARH")</f>
        <v>0</v>
      </c>
      <c r="N38">
        <f>COUNTIFS(Planning!$30:$30, "Lundi", Planning!36:36, "AB1")</f>
        <v>0</v>
      </c>
      <c r="O38">
        <f>COUNTIFS(Planning!$30:$30, "Mardi", Planning!36:36, "B1")</f>
        <v>0</v>
      </c>
      <c r="P38">
        <f>COUNTIFS(Planning!$30:$30, "Mercredi", Planning!36:36, "B1")</f>
        <v>0</v>
      </c>
      <c r="Q38">
        <f>COUNTIFS(Planning!$30:$30, "Jeudi", Planning!36:36, "B1")</f>
        <v>0</v>
      </c>
      <c r="R38">
        <f>COUNTIFS(Planning!$30:$30, "Vendredi", Planning!36:36, "B1")</f>
        <v>0</v>
      </c>
      <c r="S38">
        <f>COUNTIFS(Planning!$30:$30, "Samedi", Planning!36:36, "AB1")</f>
        <v>0</v>
      </c>
      <c r="T38">
        <f>COUNTIFS(Planning!$30:$30, "Dimanche", Planning!36:36, "AB1")</f>
        <v>0</v>
      </c>
      <c r="U38" s="15">
        <f t="shared" si="10"/>
        <v>0</v>
      </c>
      <c r="V38">
        <f>COUNTIFS(Planning!$30:$30, "Lundi", Planning!36:36, "AB3")</f>
        <v>0</v>
      </c>
      <c r="W38">
        <f>COUNTIFS(Planning!$30:$30, "Mardi", Planning!36:36, "AB3")</f>
        <v>0</v>
      </c>
      <c r="X38">
        <f>COUNTIFS(Planning!$30:$30, "Mercredi", Planning!36:36, "AB3")</f>
        <v>0</v>
      </c>
      <c r="Y38">
        <f>COUNTIFS(Planning!$30:$30, "Jeudi", Planning!36:36, "AB3")</f>
        <v>0</v>
      </c>
      <c r="Z38">
        <f>COUNTIFS(Planning!$30:$30, "Vendredi", Planning!36:36, "AB3")</f>
        <v>0</v>
      </c>
      <c r="AA38">
        <f>COUNTIFS(Planning!$30:$30, "Samedi", Planning!36:36, "AB3")</f>
        <v>0</v>
      </c>
      <c r="AB38" s="15">
        <f t="shared" si="11"/>
        <v>0</v>
      </c>
      <c r="AC38">
        <f>COUNTIFS(Planning!$30:$30, "Lundi", Planning!36:36, "AJF")</f>
        <v>0</v>
      </c>
      <c r="AD38">
        <f>COUNTIFS(Planning!$30:$30, "Mardi", Planning!36:36, "AJF")</f>
        <v>0</v>
      </c>
      <c r="AE38">
        <f>COUNTIFS(Planning!$30:$30, "Mercredi", Planning!36:36, "AJF")</f>
        <v>0</v>
      </c>
      <c r="AF38">
        <f>COUNTIFS(Planning!$30:$30, "Jeudi", Planning!36:36, "AJF")</f>
        <v>0</v>
      </c>
      <c r="AG38">
        <f>COUNTIFS(Planning!$30:$30, "Vendredi", Planning!36:36, "AJF")</f>
        <v>0</v>
      </c>
      <c r="AH38">
        <f>COUNTIFS(Planning!$30:$30, "Samedi", Planning!36:36, "AJF")</f>
        <v>0</v>
      </c>
      <c r="AI38">
        <f>COUNTIFS(Planning!$30:$30, "Dimanche", Planning!36:36, "AJF")</f>
        <v>0</v>
      </c>
      <c r="AJ38" s="15">
        <f t="shared" si="12"/>
        <v>0</v>
      </c>
      <c r="AK38">
        <f>COUNTIFS(Planning!$30:$30, "Lundi", Planning!36:36, "B2")</f>
        <v>0</v>
      </c>
      <c r="AL38">
        <f>COUNTIFS(Planning!$30:$30, "Mardi", Planning!36:36, "B2")</f>
        <v>0</v>
      </c>
      <c r="AM38">
        <f>COUNTIFS(Planning!$30:$30, "Mercredi", Planning!36:36, "B2")</f>
        <v>0</v>
      </c>
      <c r="AN38">
        <f>COUNTIFS(Planning!$30:$30, "Jeudi", Planning!36:36, "B2")</f>
        <v>0</v>
      </c>
      <c r="AO38">
        <f>COUNTIFS(Planning!$30:$30, "Vendredi", Planning!36:36, "B2")</f>
        <v>0</v>
      </c>
      <c r="AP38">
        <f>COUNTIFS(Planning!$30:$30, "Samedi", Planning!36:36, "B2")</f>
        <v>0</v>
      </c>
      <c r="AQ38">
        <f>COUNTIFS(Planning!$30:$30, "Dimanche", Planning!36:36, "B2")</f>
        <v>0</v>
      </c>
      <c r="AR38" s="15">
        <f t="shared" si="13"/>
        <v>0</v>
      </c>
      <c r="AS38">
        <f>COUNTIFS(Planning!$30:$30, "Lundi", Planning!36:36, "RTT")</f>
        <v>0</v>
      </c>
      <c r="AT38">
        <f>COUNTIFS(Planning!$30:$30, "Mardi", Planning!36:36, "RTT")</f>
        <v>0</v>
      </c>
      <c r="AU38">
        <f>COUNTIFS(Planning!$30:$30, "Mercredi", Planning!36:36, "RTT")</f>
        <v>0</v>
      </c>
      <c r="AV38">
        <f>COUNTIFS(Planning!$30:$30, "Jeudi", Planning!36:36, "RTT")</f>
        <v>0</v>
      </c>
      <c r="AW38">
        <f>COUNTIFS(Planning!$30:$30, "Vendredi", Planning!36:36, "RTT")</f>
        <v>0</v>
      </c>
      <c r="AX38">
        <f>COUNTIFS(Planning!$30:$30, "Samedi", Planning!36:36, "RTT")</f>
        <v>0</v>
      </c>
      <c r="AY38">
        <f>COUNTIFS(Planning!$30:$30, "Dimanche", Planning!36:36, "RTT")</f>
        <v>0</v>
      </c>
      <c r="AZ38" s="15">
        <f t="shared" si="14"/>
        <v>0</v>
      </c>
      <c r="BA38">
        <f>COUNTIFS(Planning!$4:$4, "Lundi", Planning!36:36, "CA")</f>
        <v>0</v>
      </c>
      <c r="BB38">
        <f>COUNTIFS(Planning!$4:$4, "Mardi", Planning!36:36, "CA")</f>
        <v>0</v>
      </c>
      <c r="BC38">
        <f>COUNTIFS(Planning!$4:$4, "Mercredi", Planning!36:36, "CA")</f>
        <v>0</v>
      </c>
      <c r="BD38">
        <f>COUNTIFS(Planning!$4:$4, "Jeudi", Planning!36:36, "CA")</f>
        <v>0</v>
      </c>
      <c r="BE38">
        <f>COUNTIFS(Planning!$4:$4, "Vendredi", Planning!36:36, "CA")</f>
        <v>0</v>
      </c>
      <c r="BF38" s="15">
        <f t="shared" si="15"/>
        <v>0</v>
      </c>
      <c r="BG38">
        <f>COUNTIFS(Planning!$4:$4, "Lundi", Planning!36:36, "FC")</f>
        <v>0</v>
      </c>
      <c r="BH38">
        <f>COUNTIFS(Planning!$4:$4, "Mardi", Planning!36:36, "FC")</f>
        <v>0</v>
      </c>
      <c r="BI38">
        <f>COUNTIFS(Planning!$4:$4, "Mercredi", Planning!36:36, "FC")</f>
        <v>0</v>
      </c>
      <c r="BJ38">
        <f>COUNTIFS(Planning!$4:$4, "Jeudi", Planning!36:36, "FC")</f>
        <v>0</v>
      </c>
      <c r="BK38">
        <f>COUNTIFS(Planning!$4:$4, "Vendredi", Planning!36:36, "FC")</f>
        <v>0</v>
      </c>
      <c r="BL38">
        <f>COUNTIFS(Planning!$4:$4, "Samedi", Planning!36:36, "FC")</f>
        <v>0</v>
      </c>
      <c r="BM38">
        <f>COUNTIFS(Planning!$4:$4, "Dimanche", Planning!36:36, "FC")</f>
        <v>0</v>
      </c>
      <c r="BN38" s="15">
        <f t="shared" si="16"/>
        <v>0</v>
      </c>
    </row>
    <row r="39" spans="1:66" x14ac:dyDescent="0.25">
      <c r="A39" s="22" t="str">
        <f t="shared" si="8"/>
        <v>Agent 6</v>
      </c>
      <c r="B39" s="27">
        <f>COUNTIFS(Planning!$30:$30,B$33, Planning!37:37,$B$32)</f>
        <v>0</v>
      </c>
      <c r="C39" s="27">
        <f>COUNTIFS(Planning!$30:$30,C$33, Planning!37:37,$B$32)</f>
        <v>0</v>
      </c>
      <c r="D39" s="27">
        <f>COUNTIFS(Planning!$30:$30,D$33, Planning!37:37,$B$32)</f>
        <v>0</v>
      </c>
      <c r="E39" s="27">
        <f>COUNTIFS(Planning!$30:$30,E$33, Planning!37:37,$B$32)</f>
        <v>0</v>
      </c>
      <c r="F39" s="27">
        <f>COUNTIFS(Planning!$30:$30,F$33, Planning!37:37,$B$32)</f>
        <v>0</v>
      </c>
      <c r="G39" s="27">
        <f>COUNTIFS(Planning!$30:$30,G$33, Planning!37:37,$B$32)</f>
        <v>0</v>
      </c>
      <c r="H39" s="27">
        <f>COUNTIFS(Planning!$30:$30,H$33, Planning!37:37,$B$32)</f>
        <v>0</v>
      </c>
      <c r="I39" s="28">
        <f t="shared" si="9"/>
        <v>0</v>
      </c>
      <c r="J39" s="32"/>
      <c r="K39" s="32"/>
      <c r="L39" s="32"/>
      <c r="M39">
        <f>COUNTIFS(Planning!$30:$30, "Dimanche", Planning!37:37, "ARH")</f>
        <v>0</v>
      </c>
      <c r="N39">
        <f>COUNTIFS(Planning!$30:$30, "Lundi", Planning!37:37, "AB1")</f>
        <v>0</v>
      </c>
      <c r="O39">
        <f>COUNTIFS(Planning!$30:$30, "Mardi", Planning!37:37, "B1")</f>
        <v>0</v>
      </c>
      <c r="P39">
        <f>COUNTIFS(Planning!$30:$30, "Mercredi", Planning!37:37, "B1")</f>
        <v>0</v>
      </c>
      <c r="Q39">
        <f>COUNTIFS(Planning!$30:$30, "Jeudi", Planning!37:37, "B1")</f>
        <v>0</v>
      </c>
      <c r="R39">
        <f>COUNTIFS(Planning!$30:$30, "Vendredi", Planning!37:37, "B1")</f>
        <v>0</v>
      </c>
      <c r="S39">
        <f>COUNTIFS(Planning!$30:$30, "Samedi", Planning!37:37, "AB1")</f>
        <v>0</v>
      </c>
      <c r="T39">
        <f>COUNTIFS(Planning!$30:$30, "Dimanche", Planning!37:37, "AB1")</f>
        <v>0</v>
      </c>
      <c r="U39" s="15">
        <f t="shared" si="10"/>
        <v>0</v>
      </c>
      <c r="V39">
        <f>COUNTIFS(Planning!$30:$30, "Lundi", Planning!37:37, "AB3")</f>
        <v>0</v>
      </c>
      <c r="W39">
        <f>COUNTIFS(Planning!$30:$30, "Mardi", Planning!37:37, "AB3")</f>
        <v>0</v>
      </c>
      <c r="X39">
        <f>COUNTIFS(Planning!$30:$30, "Mercredi", Planning!37:37, "AB3")</f>
        <v>0</v>
      </c>
      <c r="Y39">
        <f>COUNTIFS(Planning!$30:$30, "Jeudi", Planning!37:37, "AB3")</f>
        <v>0</v>
      </c>
      <c r="Z39">
        <f>COUNTIFS(Planning!$30:$30, "Vendredi", Planning!37:37, "AB3")</f>
        <v>0</v>
      </c>
      <c r="AA39">
        <f>COUNTIFS(Planning!$30:$30, "Samedi", Planning!37:37, "AB3")</f>
        <v>0</v>
      </c>
      <c r="AB39" s="15">
        <f t="shared" si="11"/>
        <v>0</v>
      </c>
      <c r="AC39">
        <f>COUNTIFS(Planning!$30:$30, "Lundi", Planning!37:37, "AJF")</f>
        <v>0</v>
      </c>
      <c r="AD39">
        <f>COUNTIFS(Planning!$30:$30, "Mardi", Planning!37:37, "AJF")</f>
        <v>0</v>
      </c>
      <c r="AE39">
        <f>COUNTIFS(Planning!$30:$30, "Mercredi", Planning!37:37, "AJF")</f>
        <v>0</v>
      </c>
      <c r="AF39">
        <f>COUNTIFS(Planning!$30:$30, "Jeudi", Planning!37:37, "AJF")</f>
        <v>0</v>
      </c>
      <c r="AG39">
        <f>COUNTIFS(Planning!$30:$30, "Vendredi", Planning!37:37, "AJF")</f>
        <v>0</v>
      </c>
      <c r="AH39">
        <f>COUNTIFS(Planning!$30:$30, "Samedi", Planning!37:37, "AJF")</f>
        <v>0</v>
      </c>
      <c r="AI39">
        <f>COUNTIFS(Planning!$30:$30, "Dimanche", Planning!37:37, "AJF")</f>
        <v>0</v>
      </c>
      <c r="AJ39" s="15">
        <f t="shared" si="12"/>
        <v>0</v>
      </c>
      <c r="AK39">
        <f>COUNTIFS(Planning!$30:$30, "Lundi", Planning!37:37, "B2")</f>
        <v>0</v>
      </c>
      <c r="AL39">
        <f>COUNTIFS(Planning!$30:$30, "Mardi", Planning!37:37, "B2")</f>
        <v>0</v>
      </c>
      <c r="AM39">
        <f>COUNTIFS(Planning!$30:$30, "Mercredi", Planning!37:37, "B2")</f>
        <v>0</v>
      </c>
      <c r="AN39">
        <f>COUNTIFS(Planning!$30:$30, "Jeudi", Planning!37:37, "B2")</f>
        <v>0</v>
      </c>
      <c r="AO39">
        <f>COUNTIFS(Planning!$30:$30, "Vendredi", Planning!37:37, "B2")</f>
        <v>0</v>
      </c>
      <c r="AP39">
        <f>COUNTIFS(Planning!$30:$30, "Samedi", Planning!37:37, "B2")</f>
        <v>0</v>
      </c>
      <c r="AQ39">
        <f>COUNTIFS(Planning!$30:$30, "Dimanche", Planning!37:37, "B2")</f>
        <v>0</v>
      </c>
      <c r="AR39" s="15">
        <f t="shared" si="13"/>
        <v>0</v>
      </c>
      <c r="AS39">
        <f>COUNTIFS(Planning!$30:$30, "Lundi", Planning!37:37, "RTT")</f>
        <v>0</v>
      </c>
      <c r="AT39">
        <f>COUNTIFS(Planning!$30:$30, "Mardi", Planning!37:37, "RTT")</f>
        <v>0</v>
      </c>
      <c r="AU39">
        <f>COUNTIFS(Planning!$30:$30, "Mercredi", Planning!37:37, "RTT")</f>
        <v>0</v>
      </c>
      <c r="AV39">
        <f>COUNTIFS(Planning!$30:$30, "Jeudi", Planning!37:37, "RTT")</f>
        <v>0</v>
      </c>
      <c r="AW39">
        <f>COUNTIFS(Planning!$30:$30, "Vendredi", Planning!37:37, "RTT")</f>
        <v>0</v>
      </c>
      <c r="AX39">
        <f>COUNTIFS(Planning!$30:$30, "Samedi", Planning!37:37, "RTT")</f>
        <v>0</v>
      </c>
      <c r="AY39">
        <f>COUNTIFS(Planning!$30:$30, "Dimanche", Planning!37:37, "RTT")</f>
        <v>0</v>
      </c>
      <c r="AZ39" s="15">
        <f t="shared" si="14"/>
        <v>0</v>
      </c>
      <c r="BA39">
        <f>COUNTIFS(Planning!$4:$4, "Lundi", Planning!37:37, "CA")</f>
        <v>0</v>
      </c>
      <c r="BB39">
        <f>COUNTIFS(Planning!$4:$4, "Mardi", Planning!37:37, "CA")</f>
        <v>0</v>
      </c>
      <c r="BC39">
        <f>COUNTIFS(Planning!$4:$4, "Mercredi", Planning!37:37, "CA")</f>
        <v>0</v>
      </c>
      <c r="BD39">
        <f>COUNTIFS(Planning!$4:$4, "Jeudi", Planning!37:37, "CA")</f>
        <v>0</v>
      </c>
      <c r="BE39">
        <f>COUNTIFS(Planning!$4:$4, "Vendredi", Planning!37:37, "CA")</f>
        <v>0</v>
      </c>
      <c r="BF39" s="15">
        <f t="shared" si="15"/>
        <v>0</v>
      </c>
      <c r="BG39">
        <f>COUNTIFS(Planning!$4:$4, "Lundi", Planning!37:37, "FC")</f>
        <v>0</v>
      </c>
      <c r="BH39">
        <f>COUNTIFS(Planning!$4:$4, "Mardi", Planning!37:37, "FC")</f>
        <v>0</v>
      </c>
      <c r="BI39">
        <f>COUNTIFS(Planning!$4:$4, "Mercredi", Planning!37:37, "FC")</f>
        <v>0</v>
      </c>
      <c r="BJ39">
        <f>COUNTIFS(Planning!$4:$4, "Jeudi", Planning!37:37, "FC")</f>
        <v>0</v>
      </c>
      <c r="BK39">
        <f>COUNTIFS(Planning!$4:$4, "Vendredi", Planning!37:37, "FC")</f>
        <v>0</v>
      </c>
      <c r="BL39">
        <f>COUNTIFS(Planning!$4:$4, "Samedi", Planning!37:37, "FC")</f>
        <v>0</v>
      </c>
      <c r="BM39">
        <f>COUNTIFS(Planning!$4:$4, "Dimanche", Planning!37:37, "FC")</f>
        <v>0</v>
      </c>
      <c r="BN39" s="15">
        <f t="shared" si="16"/>
        <v>0</v>
      </c>
    </row>
    <row r="40" spans="1:66" x14ac:dyDescent="0.25">
      <c r="A40" s="22" t="str">
        <f t="shared" si="8"/>
        <v>Agent 7</v>
      </c>
      <c r="B40" s="27">
        <f>COUNTIFS(Planning!$30:$30,B$33, Planning!38:38,$B$32)</f>
        <v>0</v>
      </c>
      <c r="C40" s="27">
        <f>COUNTIFS(Planning!$30:$30,C$33, Planning!38:38,$B$32)</f>
        <v>3</v>
      </c>
      <c r="D40" s="27">
        <f>COUNTIFS(Planning!$30:$30,D$33, Planning!38:38,$B$32)</f>
        <v>0</v>
      </c>
      <c r="E40" s="27">
        <f>COUNTIFS(Planning!$30:$30,E$33, Planning!38:38,$B$32)</f>
        <v>0</v>
      </c>
      <c r="F40" s="27">
        <f>COUNTIFS(Planning!$30:$30,F$33, Planning!38:38,$B$32)</f>
        <v>0</v>
      </c>
      <c r="G40" s="27">
        <f>COUNTIFS(Planning!$30:$30,G$33, Planning!38:38,$B$32)</f>
        <v>0</v>
      </c>
      <c r="H40" s="27">
        <f>COUNTIFS(Planning!$30:$30,H$33, Planning!38:38,$B$32)</f>
        <v>0</v>
      </c>
      <c r="I40" s="28">
        <f t="shared" si="9"/>
        <v>3</v>
      </c>
      <c r="J40" s="32"/>
      <c r="K40" s="32"/>
      <c r="L40" s="32"/>
      <c r="M40">
        <f>COUNTIFS(Planning!$30:$30, "Dimanche", Planning!38:38, "ARH")</f>
        <v>0</v>
      </c>
      <c r="N40">
        <f>COUNTIFS(Planning!$30:$30, "Lundi", Planning!38:38, "AB1")</f>
        <v>0</v>
      </c>
      <c r="O40">
        <f>COUNTIFS(Planning!$30:$30, "Mardi", Planning!38:38, "B1")</f>
        <v>3</v>
      </c>
      <c r="P40">
        <f>COUNTIFS(Planning!$30:$30, "Mercredi", Planning!38:38, "B1")</f>
        <v>0</v>
      </c>
      <c r="Q40">
        <f>COUNTIFS(Planning!$30:$30, "Jeudi", Planning!38:38, "B1")</f>
        <v>0</v>
      </c>
      <c r="R40">
        <f>COUNTIFS(Planning!$30:$30, "Vendredi", Planning!38:38, "B1")</f>
        <v>0</v>
      </c>
      <c r="S40">
        <f>COUNTIFS(Planning!$30:$30, "Samedi", Planning!38:38, "AB1")</f>
        <v>0</v>
      </c>
      <c r="T40">
        <f>COUNTIFS(Planning!$30:$30, "Dimanche", Planning!38:38, "AB1")</f>
        <v>0</v>
      </c>
      <c r="U40" s="15">
        <f t="shared" si="10"/>
        <v>3</v>
      </c>
      <c r="V40">
        <f>COUNTIFS(Planning!$30:$30, "Lundi", Planning!38:38, "AB3")</f>
        <v>0</v>
      </c>
      <c r="W40">
        <f>COUNTIFS(Planning!$30:$30, "Mardi", Planning!38:38, "AB3")</f>
        <v>0</v>
      </c>
      <c r="X40">
        <f>COUNTIFS(Planning!$30:$30, "Mercredi", Planning!38:38, "AB3")</f>
        <v>0</v>
      </c>
      <c r="Y40">
        <f>COUNTIFS(Planning!$30:$30, "Jeudi", Planning!38:38, "AB3")</f>
        <v>0</v>
      </c>
      <c r="Z40">
        <f>COUNTIFS(Planning!$30:$30, "Vendredi", Planning!38:38, "AB3")</f>
        <v>0</v>
      </c>
      <c r="AA40">
        <f>COUNTIFS(Planning!$30:$30, "Samedi", Planning!38:38, "AB3")</f>
        <v>0</v>
      </c>
      <c r="AB40" s="15">
        <f t="shared" si="11"/>
        <v>0</v>
      </c>
      <c r="AC40">
        <f>COUNTIFS(Planning!$30:$30, "Lundi", Planning!38:38, "AJF")</f>
        <v>0</v>
      </c>
      <c r="AD40">
        <f>COUNTIFS(Planning!$30:$30, "Mardi", Planning!38:38, "AJF")</f>
        <v>0</v>
      </c>
      <c r="AE40">
        <f>COUNTIFS(Planning!$30:$30, "Mercredi", Planning!38:38, "AJF")</f>
        <v>0</v>
      </c>
      <c r="AF40">
        <f>COUNTIFS(Planning!$30:$30, "Jeudi", Planning!38:38, "AJF")</f>
        <v>0</v>
      </c>
      <c r="AG40">
        <f>COUNTIFS(Planning!$30:$30, "Vendredi", Planning!38:38, "AJF")</f>
        <v>0</v>
      </c>
      <c r="AH40">
        <f>COUNTIFS(Planning!$30:$30, "Samedi", Planning!38:38, "AJF")</f>
        <v>0</v>
      </c>
      <c r="AI40">
        <f>COUNTIFS(Planning!$30:$30, "Dimanche", Planning!38:38, "AJF")</f>
        <v>0</v>
      </c>
      <c r="AJ40" s="15">
        <f t="shared" si="12"/>
        <v>0</v>
      </c>
      <c r="AK40">
        <f>COUNTIFS(Planning!$30:$30, "Lundi", Planning!38:38, "B2")</f>
        <v>0</v>
      </c>
      <c r="AL40">
        <f>COUNTIFS(Planning!$30:$30, "Mardi", Planning!38:38, "B2")</f>
        <v>0</v>
      </c>
      <c r="AM40">
        <f>COUNTIFS(Planning!$30:$30, "Mercredi", Planning!38:38, "B2")</f>
        <v>0</v>
      </c>
      <c r="AN40">
        <f>COUNTIFS(Planning!$30:$30, "Jeudi", Planning!38:38, "B2")</f>
        <v>0</v>
      </c>
      <c r="AO40">
        <f>COUNTIFS(Planning!$30:$30, "Vendredi", Planning!38:38, "B2")</f>
        <v>0</v>
      </c>
      <c r="AP40">
        <f>COUNTIFS(Planning!$30:$30, "Samedi", Planning!38:38, "B2")</f>
        <v>0</v>
      </c>
      <c r="AQ40">
        <f>COUNTIFS(Planning!$30:$30, "Dimanche", Planning!38:38, "B2")</f>
        <v>0</v>
      </c>
      <c r="AR40" s="15">
        <f t="shared" si="13"/>
        <v>0</v>
      </c>
      <c r="AS40">
        <f>COUNTIFS(Planning!$30:$30, "Lundi", Planning!38:38, "RTT")</f>
        <v>0</v>
      </c>
      <c r="AT40">
        <f>COUNTIFS(Planning!$30:$30, "Mardi", Planning!38:38, "RTT")</f>
        <v>0</v>
      </c>
      <c r="AU40">
        <f>COUNTIFS(Planning!$30:$30, "Mercredi", Planning!38:38, "RTT")</f>
        <v>0</v>
      </c>
      <c r="AV40">
        <f>COUNTIFS(Planning!$30:$30, "Jeudi", Planning!38:38, "RTT")</f>
        <v>0</v>
      </c>
      <c r="AW40">
        <f>COUNTIFS(Planning!$30:$30, "Vendredi", Planning!38:38, "RTT")</f>
        <v>0</v>
      </c>
      <c r="AX40">
        <f>COUNTIFS(Planning!$30:$30, "Samedi", Planning!38:38, "RTT")</f>
        <v>0</v>
      </c>
      <c r="AY40">
        <f>COUNTIFS(Planning!$30:$30, "Dimanche", Planning!38:38, "RTT")</f>
        <v>0</v>
      </c>
      <c r="AZ40" s="15">
        <f t="shared" si="14"/>
        <v>0</v>
      </c>
      <c r="BA40">
        <f>COUNTIFS(Planning!$4:$4, "Lundi", Planning!38:38, "CA")</f>
        <v>0</v>
      </c>
      <c r="BB40">
        <f>COUNTIFS(Planning!$4:$4, "Mardi", Planning!38:38, "CA")</f>
        <v>0</v>
      </c>
      <c r="BC40">
        <f>COUNTIFS(Planning!$4:$4, "Mercredi", Planning!38:38, "CA")</f>
        <v>0</v>
      </c>
      <c r="BD40">
        <f>COUNTIFS(Planning!$4:$4, "Jeudi", Planning!38:38, "CA")</f>
        <v>0</v>
      </c>
      <c r="BE40">
        <f>COUNTIFS(Planning!$4:$4, "Vendredi", Planning!38:38, "CA")</f>
        <v>0</v>
      </c>
      <c r="BF40" s="15">
        <f t="shared" si="15"/>
        <v>0</v>
      </c>
      <c r="BG40">
        <f>COUNTIFS(Planning!$4:$4, "Lundi", Planning!38:38, "FC")</f>
        <v>0</v>
      </c>
      <c r="BH40">
        <f>COUNTIFS(Planning!$4:$4, "Mardi", Planning!38:38, "FC")</f>
        <v>0</v>
      </c>
      <c r="BI40">
        <f>COUNTIFS(Planning!$4:$4, "Mercredi", Planning!38:38, "FC")</f>
        <v>0</v>
      </c>
      <c r="BJ40">
        <f>COUNTIFS(Planning!$4:$4, "Jeudi", Planning!38:38, "FC")</f>
        <v>0</v>
      </c>
      <c r="BK40">
        <f>COUNTIFS(Planning!$4:$4, "Vendredi", Planning!38:38, "FC")</f>
        <v>0</v>
      </c>
      <c r="BL40">
        <f>COUNTIFS(Planning!$4:$4, "Samedi", Planning!38:38, "FC")</f>
        <v>0</v>
      </c>
      <c r="BM40">
        <f>COUNTIFS(Planning!$4:$4, "Dimanche", Planning!38:38, "FC")</f>
        <v>0</v>
      </c>
      <c r="BN40" s="15">
        <f t="shared" si="16"/>
        <v>0</v>
      </c>
    </row>
    <row r="41" spans="1:66" x14ac:dyDescent="0.25">
      <c r="A41" s="22" t="str">
        <f t="shared" si="8"/>
        <v>Agent 8</v>
      </c>
      <c r="B41" s="27">
        <f>COUNTIFS(Planning!$30:$30,B$33, Planning!39:39,$B$32)</f>
        <v>0</v>
      </c>
      <c r="C41" s="27">
        <f>COUNTIFS(Planning!$30:$30,C$33, Planning!39:39,$B$32)</f>
        <v>0</v>
      </c>
      <c r="D41" s="27">
        <f>COUNTIFS(Planning!$30:$30,D$33, Planning!39:39,$B$32)</f>
        <v>0</v>
      </c>
      <c r="E41" s="27">
        <f>COUNTIFS(Planning!$30:$30,E$33, Planning!39:39,$B$32)</f>
        <v>0</v>
      </c>
      <c r="F41" s="27">
        <f>COUNTIFS(Planning!$30:$30,F$33, Planning!39:39,$B$32)</f>
        <v>0</v>
      </c>
      <c r="G41" s="27">
        <f>COUNTIFS(Planning!$30:$30,G$33, Planning!39:39,$B$32)</f>
        <v>0</v>
      </c>
      <c r="H41" s="27">
        <f>COUNTIFS(Planning!$30:$30,H$33, Planning!39:39,$B$32)</f>
        <v>0</v>
      </c>
      <c r="I41" s="28">
        <f t="shared" si="9"/>
        <v>0</v>
      </c>
      <c r="J41" s="32"/>
      <c r="K41" s="32"/>
      <c r="L41" s="32"/>
      <c r="M41">
        <f>COUNTIFS(Planning!$30:$30, "Dimanche", Planning!39:39, "ARH")</f>
        <v>0</v>
      </c>
      <c r="N41">
        <f>COUNTIFS(Planning!$30:$30, "Lundi", Planning!39:39, "AB1")</f>
        <v>0</v>
      </c>
      <c r="O41">
        <f>COUNTIFS(Planning!$30:$30, "Mardi", Planning!39:39, "B1")</f>
        <v>0</v>
      </c>
      <c r="P41">
        <f>COUNTIFS(Planning!$30:$30, "Mercredi", Planning!39:39, "B1")</f>
        <v>0</v>
      </c>
      <c r="Q41">
        <f>COUNTIFS(Planning!$30:$30, "Jeudi", Planning!39:39, "B1")</f>
        <v>0</v>
      </c>
      <c r="R41">
        <f>COUNTIFS(Planning!$30:$30, "Vendredi", Planning!39:39, "B1")</f>
        <v>0</v>
      </c>
      <c r="S41">
        <f>COUNTIFS(Planning!$30:$30, "Samedi", Planning!39:39, "AB1")</f>
        <v>0</v>
      </c>
      <c r="T41">
        <f>COUNTIFS(Planning!$30:$30, "Dimanche", Planning!39:39, "AB1")</f>
        <v>0</v>
      </c>
      <c r="U41" s="15">
        <f t="shared" si="10"/>
        <v>0</v>
      </c>
      <c r="V41">
        <f>COUNTIFS(Planning!$30:$30, "Lundi", Planning!39:39, "AB3")</f>
        <v>0</v>
      </c>
      <c r="W41">
        <f>COUNTIFS(Planning!$30:$30, "Mardi", Planning!39:39, "AB3")</f>
        <v>0</v>
      </c>
      <c r="X41">
        <f>COUNTIFS(Planning!$30:$30, "Mercredi", Planning!39:39, "AB3")</f>
        <v>0</v>
      </c>
      <c r="Y41">
        <f>COUNTIFS(Planning!$30:$30, "Jeudi", Planning!39:39, "AB3")</f>
        <v>0</v>
      </c>
      <c r="Z41">
        <f>COUNTIFS(Planning!$30:$30, "Vendredi", Planning!39:39, "AB3")</f>
        <v>0</v>
      </c>
      <c r="AA41">
        <f>COUNTIFS(Planning!$30:$30, "Samedi", Planning!39:39, "AB3")</f>
        <v>0</v>
      </c>
      <c r="AB41" s="15">
        <f t="shared" si="11"/>
        <v>0</v>
      </c>
      <c r="AC41">
        <f>COUNTIFS(Planning!$30:$30, "Lundi", Planning!39:39, "AJF")</f>
        <v>0</v>
      </c>
      <c r="AD41">
        <f>COUNTIFS(Planning!$30:$30, "Mardi", Planning!39:39, "AJF")</f>
        <v>0</v>
      </c>
      <c r="AE41">
        <f>COUNTIFS(Planning!$30:$30, "Mercredi", Planning!39:39, "AJF")</f>
        <v>0</v>
      </c>
      <c r="AF41">
        <f>COUNTIFS(Planning!$30:$30, "Jeudi", Planning!39:39, "AJF")</f>
        <v>0</v>
      </c>
      <c r="AG41">
        <f>COUNTIFS(Planning!$30:$30, "Vendredi", Planning!39:39, "AJF")</f>
        <v>0</v>
      </c>
      <c r="AH41">
        <f>COUNTIFS(Planning!$30:$30, "Samedi", Planning!39:39, "AJF")</f>
        <v>0</v>
      </c>
      <c r="AI41">
        <f>COUNTIFS(Planning!$30:$30, "Dimanche", Planning!39:39, "AJF")</f>
        <v>0</v>
      </c>
      <c r="AJ41" s="15">
        <f t="shared" si="12"/>
        <v>0</v>
      </c>
      <c r="AK41">
        <f>COUNTIFS(Planning!$30:$30, "Lundi", Planning!39:39, "B2")</f>
        <v>0</v>
      </c>
      <c r="AL41">
        <f>COUNTIFS(Planning!$30:$30, "Mardi", Planning!39:39, "B2")</f>
        <v>0</v>
      </c>
      <c r="AM41">
        <f>COUNTIFS(Planning!$30:$30, "Mercredi", Planning!39:39, "B2")</f>
        <v>0</v>
      </c>
      <c r="AN41">
        <f>COUNTIFS(Planning!$30:$30, "Jeudi", Planning!39:39, "B2")</f>
        <v>0</v>
      </c>
      <c r="AO41">
        <f>COUNTIFS(Planning!$30:$30, "Vendredi", Planning!39:39, "B2")</f>
        <v>0</v>
      </c>
      <c r="AP41">
        <f>COUNTIFS(Planning!$30:$30, "Samedi", Planning!39:39, "B2")</f>
        <v>0</v>
      </c>
      <c r="AQ41">
        <f>COUNTIFS(Planning!$30:$30, "Dimanche", Planning!39:39, "B2")</f>
        <v>0</v>
      </c>
      <c r="AR41" s="15">
        <f t="shared" si="13"/>
        <v>0</v>
      </c>
      <c r="AS41">
        <f>COUNTIFS(Planning!$30:$30, "Lundi", Planning!39:39, "RTT")</f>
        <v>0</v>
      </c>
      <c r="AT41">
        <f>COUNTIFS(Planning!$30:$30, "Mardi", Planning!39:39, "RTT")</f>
        <v>0</v>
      </c>
      <c r="AU41">
        <f>COUNTIFS(Planning!$30:$30, "Mercredi", Planning!39:39, "RTT")</f>
        <v>0</v>
      </c>
      <c r="AV41">
        <f>COUNTIFS(Planning!$30:$30, "Jeudi", Planning!39:39, "RTT")</f>
        <v>0</v>
      </c>
      <c r="AW41">
        <f>COUNTIFS(Planning!$30:$30, "Vendredi", Planning!39:39, "RTT")</f>
        <v>0</v>
      </c>
      <c r="AX41">
        <f>COUNTIFS(Planning!$30:$30, "Samedi", Planning!39:39, "RTT")</f>
        <v>0</v>
      </c>
      <c r="AY41">
        <f>COUNTIFS(Planning!$30:$30, "Dimanche", Planning!39:39, "RTT")</f>
        <v>0</v>
      </c>
      <c r="AZ41" s="15">
        <f t="shared" si="14"/>
        <v>0</v>
      </c>
      <c r="BA41">
        <f>COUNTIFS(Planning!$4:$4, "Lundi", Planning!39:39, "CA")</f>
        <v>0</v>
      </c>
      <c r="BB41">
        <f>COUNTIFS(Planning!$4:$4, "Mardi", Planning!39:39, "CA")</f>
        <v>0</v>
      </c>
      <c r="BC41">
        <f>COUNTIFS(Planning!$4:$4, "Mercredi", Planning!39:39, "CA")</f>
        <v>0</v>
      </c>
      <c r="BD41">
        <f>COUNTIFS(Planning!$4:$4, "Jeudi", Planning!39:39, "CA")</f>
        <v>0</v>
      </c>
      <c r="BE41">
        <f>COUNTIFS(Planning!$4:$4, "Vendredi", Planning!39:39, "CA")</f>
        <v>0</v>
      </c>
      <c r="BF41" s="15">
        <f t="shared" si="15"/>
        <v>0</v>
      </c>
      <c r="BG41">
        <f>COUNTIFS(Planning!$4:$4, "Lundi", Planning!39:39, "FC")</f>
        <v>0</v>
      </c>
      <c r="BH41">
        <f>COUNTIFS(Planning!$4:$4, "Mardi", Planning!39:39, "FC")</f>
        <v>0</v>
      </c>
      <c r="BI41">
        <f>COUNTIFS(Planning!$4:$4, "Mercredi", Planning!39:39, "FC")</f>
        <v>0</v>
      </c>
      <c r="BJ41">
        <f>COUNTIFS(Planning!$4:$4, "Jeudi", Planning!39:39, "FC")</f>
        <v>0</v>
      </c>
      <c r="BK41">
        <f>COUNTIFS(Planning!$4:$4, "Vendredi", Planning!39:39, "FC")</f>
        <v>0</v>
      </c>
      <c r="BL41">
        <f>COUNTIFS(Planning!$4:$4, "Samedi", Planning!39:39, "FC")</f>
        <v>0</v>
      </c>
      <c r="BM41">
        <f>COUNTIFS(Planning!$4:$4, "Dimanche", Planning!39:39, "FC")</f>
        <v>0</v>
      </c>
      <c r="BN41" s="15">
        <f t="shared" si="16"/>
        <v>0</v>
      </c>
    </row>
    <row r="42" spans="1:66" x14ac:dyDescent="0.25">
      <c r="A42" s="22" t="str">
        <f t="shared" si="8"/>
        <v>Agent 9</v>
      </c>
      <c r="B42" s="27">
        <f>COUNTIFS(Planning!$30:$30,B$33, Planning!40:40,$B$32)</f>
        <v>0</v>
      </c>
      <c r="C42" s="27">
        <f>COUNTIFS(Planning!$30:$30,C$33, Planning!40:40,$B$32)</f>
        <v>0</v>
      </c>
      <c r="D42" s="27">
        <f>COUNTIFS(Planning!$30:$30,D$33, Planning!40:40,$B$32)</f>
        <v>0</v>
      </c>
      <c r="E42" s="27">
        <f>COUNTIFS(Planning!$30:$30,E$33, Planning!40:40,$B$32)</f>
        <v>1</v>
      </c>
      <c r="F42" s="27">
        <f>COUNTIFS(Planning!$30:$30,F$33, Planning!40:40,$B$32)</f>
        <v>0</v>
      </c>
      <c r="G42" s="27">
        <f>COUNTIFS(Planning!$30:$30,G$33, Planning!40:40,$B$32)</f>
        <v>0</v>
      </c>
      <c r="H42" s="27">
        <f>COUNTIFS(Planning!$30:$30,H$33, Planning!40:40,$B$32)</f>
        <v>1</v>
      </c>
      <c r="I42" s="28">
        <f t="shared" si="9"/>
        <v>1</v>
      </c>
      <c r="J42" s="32"/>
      <c r="K42" s="32"/>
      <c r="L42" s="32"/>
      <c r="M42">
        <f>COUNTIFS(Planning!$30:$30, "Dimanche", Planning!40:40, "ARH")</f>
        <v>0</v>
      </c>
      <c r="N42">
        <f>COUNTIFS(Planning!$30:$30, "Lundi", Planning!40:40, "AB1")</f>
        <v>0</v>
      </c>
      <c r="O42">
        <f>COUNTIFS(Planning!$30:$30, "Mardi", Planning!40:40, "B1")</f>
        <v>0</v>
      </c>
      <c r="P42">
        <f>COUNTIFS(Planning!$30:$30, "Mercredi", Planning!40:40, "B1")</f>
        <v>0</v>
      </c>
      <c r="Q42">
        <f>COUNTIFS(Planning!$30:$30, "Jeudi", Planning!40:40, "B1")</f>
        <v>1</v>
      </c>
      <c r="R42">
        <f>COUNTIFS(Planning!$30:$30, "Vendredi", Planning!40:40, "B1")</f>
        <v>0</v>
      </c>
      <c r="S42">
        <f>COUNTIFS(Planning!$30:$30, "Samedi", Planning!40:40, "AB1")</f>
        <v>0</v>
      </c>
      <c r="T42">
        <f>COUNTIFS(Planning!$30:$30, "Dimanche", Planning!40:40, "AB1")</f>
        <v>0</v>
      </c>
      <c r="U42" s="15">
        <f t="shared" si="10"/>
        <v>1</v>
      </c>
      <c r="V42">
        <f>COUNTIFS(Planning!$30:$30, "Lundi", Planning!40:40, "AB3")</f>
        <v>0</v>
      </c>
      <c r="W42">
        <f>COUNTIFS(Planning!$30:$30, "Mardi", Planning!40:40, "AB3")</f>
        <v>0</v>
      </c>
      <c r="X42">
        <f>COUNTIFS(Planning!$30:$30, "Mercredi", Planning!40:40, "AB3")</f>
        <v>0</v>
      </c>
      <c r="Y42">
        <f>COUNTIFS(Planning!$30:$30, "Jeudi", Planning!40:40, "AB3")</f>
        <v>0</v>
      </c>
      <c r="Z42">
        <f>COUNTIFS(Planning!$30:$30, "Vendredi", Planning!40:40, "AB3")</f>
        <v>0</v>
      </c>
      <c r="AA42">
        <f>COUNTIFS(Planning!$30:$30, "Samedi", Planning!40:40, "AB3")</f>
        <v>0</v>
      </c>
      <c r="AB42" s="15">
        <f t="shared" si="11"/>
        <v>0</v>
      </c>
      <c r="AC42">
        <f>COUNTIFS(Planning!$30:$30, "Lundi", Planning!40:40, "AJF")</f>
        <v>0</v>
      </c>
      <c r="AD42">
        <f>COUNTIFS(Planning!$30:$30, "Mardi", Planning!40:40, "AJF")</f>
        <v>0</v>
      </c>
      <c r="AE42">
        <f>COUNTIFS(Planning!$30:$30, "Mercredi", Planning!40:40, "AJF")</f>
        <v>0</v>
      </c>
      <c r="AF42">
        <f>COUNTIFS(Planning!$30:$30, "Jeudi", Planning!40:40, "AJF")</f>
        <v>0</v>
      </c>
      <c r="AG42">
        <f>COUNTIFS(Planning!$30:$30, "Vendredi", Planning!40:40, "AJF")</f>
        <v>0</v>
      </c>
      <c r="AH42">
        <f>COUNTIFS(Planning!$30:$30, "Samedi", Planning!40:40, "AJF")</f>
        <v>0</v>
      </c>
      <c r="AI42">
        <f>COUNTIFS(Planning!$30:$30, "Dimanche", Planning!40:40, "AJF")</f>
        <v>0</v>
      </c>
      <c r="AJ42" s="15">
        <f t="shared" si="12"/>
        <v>0</v>
      </c>
      <c r="AK42">
        <f>COUNTIFS(Planning!$30:$30, "Lundi", Planning!40:40, "B2")</f>
        <v>0</v>
      </c>
      <c r="AL42">
        <f>COUNTIFS(Planning!$30:$30, "Mardi", Planning!40:40, "B2")</f>
        <v>0</v>
      </c>
      <c r="AM42">
        <f>COUNTIFS(Planning!$30:$30, "Mercredi", Planning!40:40, "B2")</f>
        <v>0</v>
      </c>
      <c r="AN42">
        <f>COUNTIFS(Planning!$30:$30, "Jeudi", Planning!40:40, "B2")</f>
        <v>0</v>
      </c>
      <c r="AO42">
        <f>COUNTIFS(Planning!$30:$30, "Vendredi", Planning!40:40, "B2")</f>
        <v>0</v>
      </c>
      <c r="AP42">
        <f>COUNTIFS(Planning!$30:$30, "Samedi", Planning!40:40, "B2")</f>
        <v>0</v>
      </c>
      <c r="AQ42">
        <f>COUNTIFS(Planning!$30:$30, "Dimanche", Planning!40:40, "B2")</f>
        <v>0</v>
      </c>
      <c r="AR42" s="15">
        <f t="shared" si="13"/>
        <v>0</v>
      </c>
      <c r="AS42">
        <f>COUNTIFS(Planning!$30:$30, "Lundi", Planning!40:40, "RTT")</f>
        <v>0</v>
      </c>
      <c r="AT42">
        <f>COUNTIFS(Planning!$30:$30, "Mardi", Planning!40:40, "RTT")</f>
        <v>0</v>
      </c>
      <c r="AU42">
        <f>COUNTIFS(Planning!$30:$30, "Mercredi", Planning!40:40, "RTT")</f>
        <v>0</v>
      </c>
      <c r="AV42">
        <f>COUNTIFS(Planning!$30:$30, "Jeudi", Planning!40:40, "RTT")</f>
        <v>0</v>
      </c>
      <c r="AW42">
        <f>COUNTIFS(Planning!$30:$30, "Vendredi", Planning!40:40, "RTT")</f>
        <v>0</v>
      </c>
      <c r="AX42">
        <f>COUNTIFS(Planning!$30:$30, "Samedi", Planning!40:40, "RTT")</f>
        <v>0</v>
      </c>
      <c r="AY42">
        <f>COUNTIFS(Planning!$30:$30, "Dimanche", Planning!40:40, "RTT")</f>
        <v>0</v>
      </c>
      <c r="AZ42" s="15">
        <f t="shared" si="14"/>
        <v>0</v>
      </c>
      <c r="BA42">
        <f>COUNTIFS(Planning!$4:$4, "Lundi", Planning!40:40, "CA")</f>
        <v>0</v>
      </c>
      <c r="BB42">
        <f>COUNTIFS(Planning!$4:$4, "Mardi", Planning!40:40, "CA")</f>
        <v>0</v>
      </c>
      <c r="BC42">
        <f>COUNTIFS(Planning!$4:$4, "Mercredi", Planning!40:40, "CA")</f>
        <v>0</v>
      </c>
      <c r="BD42">
        <f>COUNTIFS(Planning!$4:$4, "Jeudi", Planning!40:40, "CA")</f>
        <v>0</v>
      </c>
      <c r="BE42">
        <f>COUNTIFS(Planning!$4:$4, "Vendredi", Planning!40:40, "CA")</f>
        <v>0</v>
      </c>
      <c r="BF42" s="15">
        <f t="shared" si="15"/>
        <v>0</v>
      </c>
      <c r="BG42">
        <f>COUNTIFS(Planning!$4:$4, "Lundi", Planning!40:40, "FC")</f>
        <v>0</v>
      </c>
      <c r="BH42">
        <f>COUNTIFS(Planning!$4:$4, "Mardi", Planning!40:40, "FC")</f>
        <v>0</v>
      </c>
      <c r="BI42">
        <f>COUNTIFS(Planning!$4:$4, "Mercredi", Planning!40:40, "FC")</f>
        <v>0</v>
      </c>
      <c r="BJ42">
        <f>COUNTIFS(Planning!$4:$4, "Jeudi", Planning!40:40, "FC")</f>
        <v>0</v>
      </c>
      <c r="BK42">
        <f>COUNTIFS(Planning!$4:$4, "Vendredi", Planning!40:40, "FC")</f>
        <v>0</v>
      </c>
      <c r="BL42">
        <f>COUNTIFS(Planning!$4:$4, "Samedi", Planning!40:40, "FC")</f>
        <v>0</v>
      </c>
      <c r="BM42">
        <f>COUNTIFS(Planning!$4:$4, "Dimanche", Planning!40:40, "FC")</f>
        <v>0</v>
      </c>
      <c r="BN42" s="15">
        <f t="shared" si="16"/>
        <v>0</v>
      </c>
    </row>
    <row r="43" spans="1:66" x14ac:dyDescent="0.25">
      <c r="A43" s="22" t="str">
        <f t="shared" si="8"/>
        <v>Agent 10</v>
      </c>
      <c r="B43" s="27">
        <f>COUNTIFS(Planning!$30:$30,B$33, Planning!41:41,$B$32)</f>
        <v>0</v>
      </c>
      <c r="C43" s="27">
        <f>COUNTIFS(Planning!$30:$30,C$33, Planning!41:41,$B$32)</f>
        <v>0</v>
      </c>
      <c r="D43" s="27">
        <f>COUNTIFS(Planning!$30:$30,D$33, Planning!41:41,$B$32)</f>
        <v>0</v>
      </c>
      <c r="E43" s="27">
        <f>COUNTIFS(Planning!$30:$30,E$33, Planning!41:41,$B$32)</f>
        <v>1</v>
      </c>
      <c r="F43" s="27">
        <f>COUNTIFS(Planning!$30:$30,F$33, Planning!41:41,$B$32)</f>
        <v>0</v>
      </c>
      <c r="G43" s="27">
        <f>COUNTIFS(Planning!$30:$30,G$33, Planning!41:41,$B$32)</f>
        <v>0</v>
      </c>
      <c r="H43" s="27">
        <f>COUNTIFS(Planning!$30:$30,H$33, Planning!41:41,$B$32)</f>
        <v>0</v>
      </c>
      <c r="I43" s="28">
        <f t="shared" si="9"/>
        <v>1</v>
      </c>
      <c r="J43" s="32"/>
      <c r="K43" s="32"/>
      <c r="L43" s="32"/>
      <c r="M43">
        <f>COUNTIFS(Planning!$30:$30, "Dimanche", Planning!41:41, "ARH")</f>
        <v>0</v>
      </c>
      <c r="N43">
        <f>COUNTIFS(Planning!$30:$30, "Lundi", Planning!41:41, "AB1")</f>
        <v>0</v>
      </c>
      <c r="O43">
        <f>COUNTIFS(Planning!$30:$30, "Mardi", Planning!41:41, "B1")</f>
        <v>0</v>
      </c>
      <c r="P43">
        <f>COUNTIFS(Planning!$30:$30, "Mercredi", Planning!41:41, "B1")</f>
        <v>0</v>
      </c>
      <c r="Q43">
        <f>COUNTIFS(Planning!$30:$30, "Jeudi", Planning!41:41, "B1")</f>
        <v>1</v>
      </c>
      <c r="R43">
        <f>COUNTIFS(Planning!$30:$30, "Vendredi", Planning!41:41, "B1")</f>
        <v>0</v>
      </c>
      <c r="S43">
        <f>COUNTIFS(Planning!$30:$30, "Samedi", Planning!41:41, "AB1")</f>
        <v>0</v>
      </c>
      <c r="T43">
        <f>COUNTIFS(Planning!$30:$30, "Dimanche", Planning!41:41, "AB1")</f>
        <v>0</v>
      </c>
      <c r="U43" s="15">
        <f t="shared" si="10"/>
        <v>1</v>
      </c>
      <c r="V43">
        <f>COUNTIFS(Planning!$30:$30, "Lundi", Planning!41:41, "AB3")</f>
        <v>0</v>
      </c>
      <c r="W43">
        <f>COUNTIFS(Planning!$30:$30, "Mardi", Planning!41:41, "AB3")</f>
        <v>0</v>
      </c>
      <c r="X43">
        <f>COUNTIFS(Planning!$30:$30, "Mercredi", Planning!41:41, "AB3")</f>
        <v>0</v>
      </c>
      <c r="Y43">
        <f>COUNTIFS(Planning!$30:$30, "Jeudi", Planning!41:41, "AB3")</f>
        <v>0</v>
      </c>
      <c r="Z43">
        <f>COUNTIFS(Planning!$30:$30, "Vendredi", Planning!41:41, "AB3")</f>
        <v>0</v>
      </c>
      <c r="AA43">
        <f>COUNTIFS(Planning!$30:$30, "Samedi", Planning!41:41, "AB3")</f>
        <v>0</v>
      </c>
      <c r="AB43" s="15">
        <f t="shared" si="11"/>
        <v>0</v>
      </c>
      <c r="AC43">
        <f>COUNTIFS(Planning!$30:$30, "Lundi", Planning!41:41, "AJF")</f>
        <v>0</v>
      </c>
      <c r="AD43">
        <f>COUNTIFS(Planning!$30:$30, "Mardi", Planning!41:41, "AJF")</f>
        <v>0</v>
      </c>
      <c r="AE43">
        <f>COUNTIFS(Planning!$30:$30, "Mercredi", Planning!41:41, "AJF")</f>
        <v>0</v>
      </c>
      <c r="AF43">
        <f>COUNTIFS(Planning!$30:$30, "Jeudi", Planning!41:41, "AJF")</f>
        <v>0</v>
      </c>
      <c r="AG43">
        <f>COUNTIFS(Planning!$30:$30, "Vendredi", Planning!41:41, "AJF")</f>
        <v>0</v>
      </c>
      <c r="AH43">
        <f>COUNTIFS(Planning!$30:$30, "Samedi", Planning!41:41, "AJF")</f>
        <v>0</v>
      </c>
      <c r="AI43">
        <f>COUNTIFS(Planning!$30:$30, "Dimanche", Planning!41:41, "AJF")</f>
        <v>0</v>
      </c>
      <c r="AJ43" s="15">
        <f t="shared" si="12"/>
        <v>0</v>
      </c>
      <c r="AK43">
        <f>COUNTIFS(Planning!$30:$30, "Lundi", Planning!41:41, "B2")</f>
        <v>0</v>
      </c>
      <c r="AL43">
        <f>COUNTIFS(Planning!$30:$30, "Mardi", Planning!41:41, "B2")</f>
        <v>0</v>
      </c>
      <c r="AM43">
        <f>COUNTIFS(Planning!$30:$30, "Mercredi", Planning!41:41, "B2")</f>
        <v>0</v>
      </c>
      <c r="AN43">
        <f>COUNTIFS(Planning!$30:$30, "Jeudi", Planning!41:41, "B2")</f>
        <v>0</v>
      </c>
      <c r="AO43">
        <f>COUNTIFS(Planning!$30:$30, "Vendredi", Planning!41:41, "B2")</f>
        <v>0</v>
      </c>
      <c r="AP43">
        <f>COUNTIFS(Planning!$30:$30, "Samedi", Planning!41:41, "B2")</f>
        <v>0</v>
      </c>
      <c r="AQ43">
        <f>COUNTIFS(Planning!$30:$30, "Dimanche", Planning!41:41, "B2")</f>
        <v>0</v>
      </c>
      <c r="AR43" s="15">
        <f t="shared" si="13"/>
        <v>0</v>
      </c>
      <c r="AS43">
        <f>COUNTIFS(Planning!$30:$30, "Lundi", Planning!41:41, "RTT")</f>
        <v>0</v>
      </c>
      <c r="AT43">
        <f>COUNTIFS(Planning!$30:$30, "Mardi", Planning!41:41, "RTT")</f>
        <v>0</v>
      </c>
      <c r="AU43">
        <f>COUNTIFS(Planning!$30:$30, "Mercredi", Planning!41:41, "RTT")</f>
        <v>0</v>
      </c>
      <c r="AV43">
        <f>COUNTIFS(Planning!$30:$30, "Jeudi", Planning!41:41, "RTT")</f>
        <v>0</v>
      </c>
      <c r="AW43">
        <f>COUNTIFS(Planning!$30:$30, "Vendredi", Planning!41:41, "RTT")</f>
        <v>0</v>
      </c>
      <c r="AX43">
        <f>COUNTIFS(Planning!$30:$30, "Samedi", Planning!41:41, "RTT")</f>
        <v>0</v>
      </c>
      <c r="AY43">
        <f>COUNTIFS(Planning!$30:$30, "Dimanche", Planning!41:41, "RTT")</f>
        <v>0</v>
      </c>
      <c r="AZ43" s="15">
        <f t="shared" si="14"/>
        <v>0</v>
      </c>
      <c r="BA43">
        <f>COUNTIFS(Planning!$4:$4, "Lundi", Planning!41:41, "CA")</f>
        <v>0</v>
      </c>
      <c r="BB43">
        <f>COUNTIFS(Planning!$4:$4, "Mardi", Planning!41:41, "CA")</f>
        <v>0</v>
      </c>
      <c r="BC43">
        <f>COUNTIFS(Planning!$4:$4, "Mercredi", Planning!41:41, "CA")</f>
        <v>0</v>
      </c>
      <c r="BD43">
        <f>COUNTIFS(Planning!$4:$4, "Jeudi", Planning!41:41, "CA")</f>
        <v>0</v>
      </c>
      <c r="BE43">
        <f>COUNTIFS(Planning!$4:$4, "Vendredi", Planning!41:41, "CA")</f>
        <v>0</v>
      </c>
      <c r="BF43" s="15">
        <f t="shared" si="15"/>
        <v>0</v>
      </c>
      <c r="BG43">
        <f>COUNTIFS(Planning!$4:$4, "Lundi", Planning!41:41, "FC")</f>
        <v>0</v>
      </c>
      <c r="BH43">
        <f>COUNTIFS(Planning!$4:$4, "Mardi", Planning!41:41, "FC")</f>
        <v>0</v>
      </c>
      <c r="BI43">
        <f>COUNTIFS(Planning!$4:$4, "Mercredi", Planning!41:41, "FC")</f>
        <v>0</v>
      </c>
      <c r="BJ43">
        <f>COUNTIFS(Planning!$4:$4, "Jeudi", Planning!41:41, "FC")</f>
        <v>0</v>
      </c>
      <c r="BK43">
        <f>COUNTIFS(Planning!$4:$4, "Vendredi", Planning!41:41, "FC")</f>
        <v>0</v>
      </c>
      <c r="BL43">
        <f>COUNTIFS(Planning!$4:$4, "Samedi", Planning!41:41, "FC")</f>
        <v>0</v>
      </c>
      <c r="BM43">
        <f>COUNTIFS(Planning!$4:$4, "Dimanche", Planning!41:41, "FC")</f>
        <v>0</v>
      </c>
      <c r="BN43" s="15">
        <f t="shared" si="16"/>
        <v>0</v>
      </c>
    </row>
    <row r="44" spans="1:66" x14ac:dyDescent="0.25">
      <c r="A44" s="22" t="str">
        <f t="shared" si="8"/>
        <v>Agent 11</v>
      </c>
      <c r="B44" s="27">
        <f>COUNTIFS(Planning!$30:$30,B$33, Planning!42:42,$B$32)</f>
        <v>0</v>
      </c>
      <c r="C44" s="27">
        <f>COUNTIFS(Planning!$30:$30,C$33, Planning!42:42,$B$32)</f>
        <v>0</v>
      </c>
      <c r="D44" s="27">
        <f>COUNTIFS(Planning!$30:$30,D$33, Planning!42:42,$B$32)</f>
        <v>0</v>
      </c>
      <c r="E44" s="27">
        <f>COUNTIFS(Planning!$30:$30,E$33, Planning!42:42,$B$32)</f>
        <v>0</v>
      </c>
      <c r="F44" s="27">
        <f>COUNTIFS(Planning!$30:$30,F$33, Planning!42:42,$B$32)</f>
        <v>0</v>
      </c>
      <c r="G44" s="27">
        <f>COUNTIFS(Planning!$30:$30,G$33, Planning!42:42,$B$32)</f>
        <v>0</v>
      </c>
      <c r="H44" s="27">
        <f>COUNTIFS(Planning!$30:$30,H$33, Planning!42:42,$B$32)</f>
        <v>0</v>
      </c>
      <c r="I44" s="28">
        <f t="shared" si="9"/>
        <v>0</v>
      </c>
      <c r="J44" s="32"/>
      <c r="K44" s="32"/>
      <c r="L44" s="32"/>
      <c r="M44">
        <f>COUNTIFS(Planning!$30:$30, "Dimanche", Planning!42:42, "ARH")</f>
        <v>1</v>
      </c>
      <c r="N44">
        <f>COUNTIFS(Planning!$30:$30, "Lundi", Planning!42:42, "AB1")</f>
        <v>0</v>
      </c>
      <c r="O44">
        <f>COUNTIFS(Planning!$30:$30, "Mardi", Planning!42:42, "B1")</f>
        <v>0</v>
      </c>
      <c r="P44">
        <f>COUNTIFS(Planning!$30:$30, "Mercredi", Planning!42:42, "B1")</f>
        <v>0</v>
      </c>
      <c r="Q44">
        <f>COUNTIFS(Planning!$30:$30, "Jeudi", Planning!42:42, "B1")</f>
        <v>0</v>
      </c>
      <c r="R44">
        <f>COUNTIFS(Planning!$30:$30, "Vendredi", Planning!42:42, "B1")</f>
        <v>0</v>
      </c>
      <c r="S44">
        <f>COUNTIFS(Planning!$30:$30, "Samedi", Planning!42:42, "AB1")</f>
        <v>0</v>
      </c>
      <c r="T44">
        <f>COUNTIFS(Planning!$30:$30, "Dimanche", Planning!42:42, "AB1")</f>
        <v>0</v>
      </c>
      <c r="U44" s="15">
        <f t="shared" si="10"/>
        <v>0</v>
      </c>
      <c r="V44">
        <f>COUNTIFS(Planning!$30:$30, "Lundi", Planning!42:42, "AB3")</f>
        <v>0</v>
      </c>
      <c r="W44">
        <f>COUNTIFS(Planning!$30:$30, "Mardi", Planning!42:42, "AB3")</f>
        <v>0</v>
      </c>
      <c r="X44">
        <f>COUNTIFS(Planning!$30:$30, "Mercredi", Planning!42:42, "AB3")</f>
        <v>0</v>
      </c>
      <c r="Y44">
        <f>COUNTIFS(Planning!$30:$30, "Jeudi", Planning!42:42, "AB3")</f>
        <v>0</v>
      </c>
      <c r="Z44">
        <f>COUNTIFS(Planning!$30:$30, "Vendredi", Planning!42:42, "AB3")</f>
        <v>0</v>
      </c>
      <c r="AA44">
        <f>COUNTIFS(Planning!$30:$30, "Samedi", Planning!42:42, "AB3")</f>
        <v>0</v>
      </c>
      <c r="AB44" s="15">
        <f t="shared" si="11"/>
        <v>0</v>
      </c>
      <c r="AC44">
        <f>COUNTIFS(Planning!$30:$30, "Lundi", Planning!42:42, "AJF")</f>
        <v>0</v>
      </c>
      <c r="AD44">
        <f>COUNTIFS(Planning!$30:$30, "Mardi", Planning!42:42, "AJF")</f>
        <v>0</v>
      </c>
      <c r="AE44">
        <f>COUNTIFS(Planning!$30:$30, "Mercredi", Planning!42:42, "AJF")</f>
        <v>0</v>
      </c>
      <c r="AF44">
        <f>COUNTIFS(Planning!$30:$30, "Jeudi", Planning!42:42, "AJF")</f>
        <v>0</v>
      </c>
      <c r="AG44">
        <f>COUNTIFS(Planning!$30:$30, "Vendredi", Planning!42:42, "AJF")</f>
        <v>0</v>
      </c>
      <c r="AH44">
        <f>COUNTIFS(Planning!$30:$30, "Samedi", Planning!42:42, "AJF")</f>
        <v>0</v>
      </c>
      <c r="AI44">
        <f>COUNTIFS(Planning!$30:$30, "Dimanche", Planning!42:42, "AJF")</f>
        <v>0</v>
      </c>
      <c r="AJ44" s="15">
        <f t="shared" si="12"/>
        <v>0</v>
      </c>
      <c r="AK44">
        <f>COUNTIFS(Planning!$30:$30, "Lundi", Planning!42:42, "B2")</f>
        <v>0</v>
      </c>
      <c r="AL44">
        <f>COUNTIFS(Planning!$30:$30, "Mardi", Planning!42:42, "B2")</f>
        <v>0</v>
      </c>
      <c r="AM44">
        <f>COUNTIFS(Planning!$30:$30, "Mercredi", Planning!42:42, "B2")</f>
        <v>0</v>
      </c>
      <c r="AN44">
        <f>COUNTIFS(Planning!$30:$30, "Jeudi", Planning!42:42, "B2")</f>
        <v>0</v>
      </c>
      <c r="AO44">
        <f>COUNTIFS(Planning!$30:$30, "Vendredi", Planning!42:42, "B2")</f>
        <v>0</v>
      </c>
      <c r="AP44">
        <f>COUNTIFS(Planning!$30:$30, "Samedi", Planning!42:42, "B2")</f>
        <v>0</v>
      </c>
      <c r="AQ44">
        <f>COUNTIFS(Planning!$30:$30, "Dimanche", Planning!42:42, "B2")</f>
        <v>0</v>
      </c>
      <c r="AR44" s="15">
        <f t="shared" si="13"/>
        <v>0</v>
      </c>
      <c r="AS44">
        <f>COUNTIFS(Planning!$30:$30, "Lundi", Planning!42:42, "RTT")</f>
        <v>0</v>
      </c>
      <c r="AT44">
        <f>COUNTIFS(Planning!$30:$30, "Mardi", Planning!42:42, "RTT")</f>
        <v>0</v>
      </c>
      <c r="AU44">
        <f>COUNTIFS(Planning!$30:$30, "Mercredi", Planning!42:42, "RTT")</f>
        <v>0</v>
      </c>
      <c r="AV44">
        <f>COUNTIFS(Planning!$30:$30, "Jeudi", Planning!42:42, "RTT")</f>
        <v>0</v>
      </c>
      <c r="AW44">
        <f>COUNTIFS(Planning!$30:$30, "Vendredi", Planning!42:42, "RTT")</f>
        <v>0</v>
      </c>
      <c r="AX44">
        <f>COUNTIFS(Planning!$30:$30, "Samedi", Planning!42:42, "RTT")</f>
        <v>0</v>
      </c>
      <c r="AY44">
        <f>COUNTIFS(Planning!$30:$30, "Dimanche", Planning!42:42, "RTT")</f>
        <v>0</v>
      </c>
      <c r="AZ44" s="15">
        <f t="shared" si="14"/>
        <v>0</v>
      </c>
      <c r="BA44">
        <f>COUNTIFS(Planning!$4:$4, "Lundi", Planning!42:42, "CA")</f>
        <v>0</v>
      </c>
      <c r="BB44">
        <f>COUNTIFS(Planning!$4:$4, "Mardi", Planning!42:42, "CA")</f>
        <v>0</v>
      </c>
      <c r="BC44">
        <f>COUNTIFS(Planning!$4:$4, "Mercredi", Planning!42:42, "CA")</f>
        <v>0</v>
      </c>
      <c r="BD44">
        <f>COUNTIFS(Planning!$4:$4, "Jeudi", Planning!42:42, "CA")</f>
        <v>0</v>
      </c>
      <c r="BE44">
        <f>COUNTIFS(Planning!$4:$4, "Vendredi", Planning!42:42, "CA")</f>
        <v>0</v>
      </c>
      <c r="BF44" s="15">
        <f t="shared" si="15"/>
        <v>0</v>
      </c>
      <c r="BG44">
        <f>COUNTIFS(Planning!$4:$4, "Lundi", Planning!42:42, "FC")</f>
        <v>0</v>
      </c>
      <c r="BH44">
        <f>COUNTIFS(Planning!$4:$4, "Mardi", Planning!42:42, "FC")</f>
        <v>0</v>
      </c>
      <c r="BI44">
        <f>COUNTIFS(Planning!$4:$4, "Mercredi", Planning!42:42, "FC")</f>
        <v>0</v>
      </c>
      <c r="BJ44">
        <f>COUNTIFS(Planning!$4:$4, "Jeudi", Planning!42:42, "FC")</f>
        <v>0</v>
      </c>
      <c r="BK44">
        <f>COUNTIFS(Planning!$4:$4, "Vendredi", Planning!42:42, "FC")</f>
        <v>0</v>
      </c>
      <c r="BL44">
        <f>COUNTIFS(Planning!$4:$4, "Samedi", Planning!42:42, "FC")</f>
        <v>0</v>
      </c>
      <c r="BM44">
        <f>COUNTIFS(Planning!$4:$4, "Dimanche", Planning!42:42, "FC")</f>
        <v>0</v>
      </c>
      <c r="BN44" s="15">
        <f t="shared" si="16"/>
        <v>0</v>
      </c>
    </row>
    <row r="45" spans="1:66" x14ac:dyDescent="0.25">
      <c r="A45" s="22" t="str">
        <f t="shared" si="8"/>
        <v>Agent 12</v>
      </c>
      <c r="B45" s="27">
        <f>COUNTIFS(Planning!$30:$30,B$33, Planning!43:43,$B$32)</f>
        <v>0</v>
      </c>
      <c r="C45" s="27">
        <f>COUNTIFS(Planning!$30:$30,C$33, Planning!43:43,$B$32)</f>
        <v>0</v>
      </c>
      <c r="D45" s="27">
        <f>COUNTIFS(Planning!$30:$30,D$33, Planning!43:43,$B$32)</f>
        <v>0</v>
      </c>
      <c r="E45" s="27">
        <f>COUNTIFS(Planning!$30:$30,E$33, Planning!43:43,$B$32)</f>
        <v>0</v>
      </c>
      <c r="F45" s="27">
        <f>COUNTIFS(Planning!$30:$30,F$33, Planning!43:43,$B$32)</f>
        <v>0</v>
      </c>
      <c r="G45" s="27">
        <f>COUNTIFS(Planning!$30:$30,G$33, Planning!43:43,$B$32)</f>
        <v>0</v>
      </c>
      <c r="H45" s="27">
        <f>COUNTIFS(Planning!$30:$30,H$33, Planning!43:43,$B$32)</f>
        <v>0</v>
      </c>
      <c r="I45" s="28">
        <f t="shared" si="9"/>
        <v>0</v>
      </c>
      <c r="J45" s="32"/>
      <c r="K45" s="32"/>
      <c r="L45" s="32"/>
      <c r="M45">
        <f>COUNTIFS(Planning!$30:$30, "Dimanche", Planning!43:43, "ARH")</f>
        <v>0</v>
      </c>
      <c r="N45">
        <f>COUNTIFS(Planning!$30:$30, "Lundi", Planning!43:43, "AB1")</f>
        <v>0</v>
      </c>
      <c r="O45">
        <f>COUNTIFS(Planning!$30:$30, "Mardi", Planning!43:43, "B1")</f>
        <v>0</v>
      </c>
      <c r="P45">
        <f>COUNTIFS(Planning!$30:$30, "Mercredi", Planning!43:43, "B1")</f>
        <v>0</v>
      </c>
      <c r="Q45">
        <f>COUNTIFS(Planning!$30:$30, "Jeudi", Planning!43:43, "B1")</f>
        <v>0</v>
      </c>
      <c r="R45">
        <f>COUNTIFS(Planning!$30:$30, "Vendredi", Planning!43:43, "B1")</f>
        <v>0</v>
      </c>
      <c r="S45">
        <f>COUNTIFS(Planning!$30:$30, "Samedi", Planning!43:43, "AB1")</f>
        <v>0</v>
      </c>
      <c r="T45">
        <f>COUNTIFS(Planning!$30:$30, "Dimanche", Planning!43:43, "AB1")</f>
        <v>0</v>
      </c>
      <c r="U45" s="15">
        <f t="shared" si="10"/>
        <v>0</v>
      </c>
      <c r="V45">
        <f>COUNTIFS(Planning!$30:$30, "Lundi", Planning!43:43, "AB3")</f>
        <v>0</v>
      </c>
      <c r="W45">
        <f>COUNTIFS(Planning!$30:$30, "Mardi", Planning!43:43, "AB3")</f>
        <v>0</v>
      </c>
      <c r="X45">
        <f>COUNTIFS(Planning!$30:$30, "Mercredi", Planning!43:43, "AB3")</f>
        <v>0</v>
      </c>
      <c r="Y45">
        <f>COUNTIFS(Planning!$30:$30, "Jeudi", Planning!43:43, "AB3")</f>
        <v>0</v>
      </c>
      <c r="Z45">
        <f>COUNTIFS(Planning!$30:$30, "Vendredi", Planning!43:43, "AB3")</f>
        <v>0</v>
      </c>
      <c r="AA45">
        <f>COUNTIFS(Planning!$30:$30, "Samedi", Planning!43:43, "AB3")</f>
        <v>0</v>
      </c>
      <c r="AB45" s="15">
        <f t="shared" si="11"/>
        <v>0</v>
      </c>
      <c r="AC45">
        <f>COUNTIFS(Planning!$30:$30, "Lundi", Planning!43:43, "AJF")</f>
        <v>0</v>
      </c>
      <c r="AD45">
        <f>COUNTIFS(Planning!$30:$30, "Mardi", Planning!43:43, "AJF")</f>
        <v>0</v>
      </c>
      <c r="AE45">
        <f>COUNTIFS(Planning!$30:$30, "Mercredi", Planning!43:43, "AJF")</f>
        <v>0</v>
      </c>
      <c r="AF45">
        <f>COUNTIFS(Planning!$30:$30, "Jeudi", Planning!43:43, "AJF")</f>
        <v>0</v>
      </c>
      <c r="AG45">
        <f>COUNTIFS(Planning!$30:$30, "Vendredi", Planning!43:43, "AJF")</f>
        <v>0</v>
      </c>
      <c r="AH45">
        <f>COUNTIFS(Planning!$30:$30, "Samedi", Planning!43:43, "AJF")</f>
        <v>0</v>
      </c>
      <c r="AI45">
        <f>COUNTIFS(Planning!$30:$30, "Dimanche", Planning!43:43, "AJF")</f>
        <v>0</v>
      </c>
      <c r="AJ45" s="15">
        <f t="shared" si="12"/>
        <v>0</v>
      </c>
      <c r="AK45">
        <f>COUNTIFS(Planning!$30:$30, "Lundi", Planning!43:43, "B2")</f>
        <v>0</v>
      </c>
      <c r="AL45">
        <f>COUNTIFS(Planning!$30:$30, "Mardi", Planning!43:43, "B2")</f>
        <v>0</v>
      </c>
      <c r="AM45">
        <f>COUNTIFS(Planning!$30:$30, "Mercredi", Planning!43:43, "B2")</f>
        <v>0</v>
      </c>
      <c r="AN45">
        <f>COUNTIFS(Planning!$30:$30, "Jeudi", Planning!43:43, "B2")</f>
        <v>0</v>
      </c>
      <c r="AO45">
        <f>COUNTIFS(Planning!$30:$30, "Vendredi", Planning!43:43, "B2")</f>
        <v>0</v>
      </c>
      <c r="AP45">
        <f>COUNTIFS(Planning!$30:$30, "Samedi", Planning!43:43, "B2")</f>
        <v>0</v>
      </c>
      <c r="AQ45">
        <f>COUNTIFS(Planning!$30:$30, "Dimanche", Planning!43:43, "B2")</f>
        <v>0</v>
      </c>
      <c r="AR45" s="15">
        <f t="shared" si="13"/>
        <v>0</v>
      </c>
      <c r="AS45">
        <f>COUNTIFS(Planning!$30:$30, "Lundi", Planning!43:43, "RTT")</f>
        <v>0</v>
      </c>
      <c r="AT45">
        <f>COUNTIFS(Planning!$30:$30, "Mardi", Planning!43:43, "RTT")</f>
        <v>0</v>
      </c>
      <c r="AU45">
        <f>COUNTIFS(Planning!$30:$30, "Mercredi", Planning!43:43, "RTT")</f>
        <v>0</v>
      </c>
      <c r="AV45">
        <f>COUNTIFS(Planning!$30:$30, "Jeudi", Planning!43:43, "RTT")</f>
        <v>0</v>
      </c>
      <c r="AW45">
        <f>COUNTIFS(Planning!$30:$30, "Vendredi", Planning!43:43, "RTT")</f>
        <v>0</v>
      </c>
      <c r="AX45">
        <f>COUNTIFS(Planning!$30:$30, "Samedi", Planning!43:43, "RTT")</f>
        <v>0</v>
      </c>
      <c r="AY45">
        <f>COUNTIFS(Planning!$30:$30, "Dimanche", Planning!43:43, "RTT")</f>
        <v>0</v>
      </c>
      <c r="AZ45" s="15">
        <f t="shared" si="14"/>
        <v>0</v>
      </c>
      <c r="BA45">
        <f>COUNTIFS(Planning!$4:$4, "Lundi", Planning!43:43, "CA")</f>
        <v>0</v>
      </c>
      <c r="BB45">
        <f>COUNTIFS(Planning!$4:$4, "Mardi", Planning!43:43, "CA")</f>
        <v>0</v>
      </c>
      <c r="BC45">
        <f>COUNTIFS(Planning!$4:$4, "Mercredi", Planning!43:43, "CA")</f>
        <v>0</v>
      </c>
      <c r="BD45">
        <f>COUNTIFS(Planning!$4:$4, "Jeudi", Planning!43:43, "CA")</f>
        <v>0</v>
      </c>
      <c r="BE45">
        <f>COUNTIFS(Planning!$4:$4, "Vendredi", Planning!43:43, "CA")</f>
        <v>0</v>
      </c>
      <c r="BF45" s="15">
        <f t="shared" si="15"/>
        <v>0</v>
      </c>
      <c r="BG45">
        <f>COUNTIFS(Planning!$4:$4, "Lundi", Planning!43:43, "FC")</f>
        <v>0</v>
      </c>
      <c r="BH45">
        <f>COUNTIFS(Planning!$4:$4, "Mardi", Planning!43:43, "FC")</f>
        <v>0</v>
      </c>
      <c r="BI45">
        <f>COUNTIFS(Planning!$4:$4, "Mercredi", Planning!43:43, "FC")</f>
        <v>0</v>
      </c>
      <c r="BJ45">
        <f>COUNTIFS(Planning!$4:$4, "Jeudi", Planning!43:43, "FC")</f>
        <v>0</v>
      </c>
      <c r="BK45">
        <f>COUNTIFS(Planning!$4:$4, "Vendredi", Planning!43:43, "FC")</f>
        <v>0</v>
      </c>
      <c r="BL45">
        <f>COUNTIFS(Planning!$4:$4, "Samedi", Planning!43:43, "FC")</f>
        <v>0</v>
      </c>
      <c r="BM45">
        <f>COUNTIFS(Planning!$4:$4, "Dimanche", Planning!43:43, "FC")</f>
        <v>0</v>
      </c>
      <c r="BN45" s="15">
        <f t="shared" si="16"/>
        <v>0</v>
      </c>
    </row>
    <row r="46" spans="1:66" x14ac:dyDescent="0.25">
      <c r="A46" s="22" t="str">
        <f t="shared" si="8"/>
        <v>Agent 13</v>
      </c>
      <c r="B46" s="27">
        <f>COUNTIFS(Planning!$30:$30,B$33, Planning!44:44,$B$32)</f>
        <v>0</v>
      </c>
      <c r="C46" s="27">
        <f>COUNTIFS(Planning!$30:$30,C$33, Planning!44:44,$B$32)</f>
        <v>0</v>
      </c>
      <c r="D46" s="27">
        <f>COUNTIFS(Planning!$30:$30,D$33, Planning!44:44,$B$32)</f>
        <v>0</v>
      </c>
      <c r="E46" s="27">
        <f>COUNTIFS(Planning!$30:$30,E$33, Planning!44:44,$B$32)</f>
        <v>0</v>
      </c>
      <c r="F46" s="27">
        <f>COUNTIFS(Planning!$30:$30,F$33, Planning!44:44,$B$32)</f>
        <v>0</v>
      </c>
      <c r="G46" s="27">
        <f>COUNTIFS(Planning!$30:$30,G$33, Planning!44:44,$B$32)</f>
        <v>0</v>
      </c>
      <c r="H46" s="27">
        <f>COUNTIFS(Planning!$30:$30,H$33, Planning!44:44,$B$32)</f>
        <v>0</v>
      </c>
      <c r="I46" s="28">
        <f t="shared" si="9"/>
        <v>0</v>
      </c>
      <c r="J46" s="32"/>
      <c r="K46" s="32"/>
      <c r="L46" s="32"/>
      <c r="M46">
        <f>COUNTIFS(Planning!$30:$30, "Dimanche", Planning!44:44, "ARH")</f>
        <v>0</v>
      </c>
      <c r="N46">
        <f>COUNTIFS(Planning!$30:$30, "Lundi", Planning!44:44, "AB1")</f>
        <v>0</v>
      </c>
      <c r="O46">
        <f>COUNTIFS(Planning!$30:$30, "Mardi", Planning!44:44, "B1")</f>
        <v>0</v>
      </c>
      <c r="P46">
        <f>COUNTIFS(Planning!$30:$30, "Mercredi", Planning!44:44, "B1")</f>
        <v>0</v>
      </c>
      <c r="Q46">
        <f>COUNTIFS(Planning!$30:$30, "Jeudi", Planning!44:44, "B1")</f>
        <v>0</v>
      </c>
      <c r="R46">
        <f>COUNTIFS(Planning!$30:$30, "Vendredi", Planning!44:44, "B1")</f>
        <v>0</v>
      </c>
      <c r="S46">
        <f>COUNTIFS(Planning!$30:$30, "Samedi", Planning!44:44, "AB1")</f>
        <v>0</v>
      </c>
      <c r="T46">
        <f>COUNTIFS(Planning!$30:$30, "Dimanche", Planning!44:44, "AB1")</f>
        <v>0</v>
      </c>
      <c r="U46" s="15">
        <f t="shared" si="10"/>
        <v>0</v>
      </c>
      <c r="V46">
        <f>COUNTIFS(Planning!$30:$30, "Lundi", Planning!44:44, "AB3")</f>
        <v>0</v>
      </c>
      <c r="W46">
        <f>COUNTIFS(Planning!$30:$30, "Mardi", Planning!44:44, "AB3")</f>
        <v>0</v>
      </c>
      <c r="X46">
        <f>COUNTIFS(Planning!$30:$30, "Mercredi", Planning!44:44, "AB3")</f>
        <v>0</v>
      </c>
      <c r="Y46">
        <f>COUNTIFS(Planning!$30:$30, "Jeudi", Planning!44:44, "AB3")</f>
        <v>0</v>
      </c>
      <c r="Z46">
        <f>COUNTIFS(Planning!$30:$30, "Vendredi", Planning!44:44, "AB3")</f>
        <v>0</v>
      </c>
      <c r="AA46">
        <f>COUNTIFS(Planning!$30:$30, "Samedi", Planning!44:44, "AB3")</f>
        <v>0</v>
      </c>
      <c r="AB46" s="15">
        <f t="shared" si="11"/>
        <v>0</v>
      </c>
      <c r="AC46">
        <f>COUNTIFS(Planning!$30:$30, "Lundi", Planning!44:44, "AJF")</f>
        <v>0</v>
      </c>
      <c r="AD46">
        <f>COUNTIFS(Planning!$30:$30, "Mardi", Planning!44:44, "AJF")</f>
        <v>0</v>
      </c>
      <c r="AE46">
        <f>COUNTIFS(Planning!$30:$30, "Mercredi", Planning!44:44, "AJF")</f>
        <v>0</v>
      </c>
      <c r="AF46">
        <f>COUNTIFS(Planning!$30:$30, "Jeudi", Planning!44:44, "AJF")</f>
        <v>0</v>
      </c>
      <c r="AG46">
        <f>COUNTIFS(Planning!$30:$30, "Vendredi", Planning!44:44, "AJF")</f>
        <v>0</v>
      </c>
      <c r="AH46">
        <f>COUNTIFS(Planning!$30:$30, "Samedi", Planning!44:44, "AJF")</f>
        <v>0</v>
      </c>
      <c r="AI46">
        <f>COUNTIFS(Planning!$30:$30, "Dimanche", Planning!44:44, "AJF")</f>
        <v>0</v>
      </c>
      <c r="AJ46" s="15">
        <f t="shared" si="12"/>
        <v>0</v>
      </c>
      <c r="AK46">
        <f>COUNTIFS(Planning!$30:$30, "Lundi", Planning!44:44, "B2")</f>
        <v>0</v>
      </c>
      <c r="AL46">
        <f>COUNTIFS(Planning!$30:$30, "Mardi", Planning!44:44, "B2")</f>
        <v>0</v>
      </c>
      <c r="AM46">
        <f>COUNTIFS(Planning!$30:$30, "Mercredi", Planning!44:44, "B2")</f>
        <v>0</v>
      </c>
      <c r="AN46">
        <f>COUNTIFS(Planning!$30:$30, "Jeudi", Planning!44:44, "B2")</f>
        <v>0</v>
      </c>
      <c r="AO46">
        <f>COUNTIFS(Planning!$30:$30, "Vendredi", Planning!44:44, "B2")</f>
        <v>0</v>
      </c>
      <c r="AP46">
        <f>COUNTIFS(Planning!$30:$30, "Samedi", Planning!44:44, "B2")</f>
        <v>0</v>
      </c>
      <c r="AQ46">
        <f>COUNTIFS(Planning!$30:$30, "Dimanche", Planning!44:44, "B2")</f>
        <v>0</v>
      </c>
      <c r="AR46" s="15">
        <f t="shared" si="13"/>
        <v>0</v>
      </c>
      <c r="AS46">
        <f>COUNTIFS(Planning!$30:$30, "Lundi", Planning!44:44, "RTT")</f>
        <v>0</v>
      </c>
      <c r="AT46">
        <f>COUNTIFS(Planning!$30:$30, "Mardi", Planning!44:44, "RTT")</f>
        <v>0</v>
      </c>
      <c r="AU46">
        <f>COUNTIFS(Planning!$30:$30, "Mercredi", Planning!44:44, "RTT")</f>
        <v>0</v>
      </c>
      <c r="AV46">
        <f>COUNTIFS(Planning!$30:$30, "Jeudi", Planning!44:44, "RTT")</f>
        <v>0</v>
      </c>
      <c r="AW46">
        <f>COUNTIFS(Planning!$30:$30, "Vendredi", Planning!44:44, "RTT")</f>
        <v>0</v>
      </c>
      <c r="AX46">
        <f>COUNTIFS(Planning!$30:$30, "Samedi", Planning!44:44, "RTT")</f>
        <v>0</v>
      </c>
      <c r="AY46">
        <f>COUNTIFS(Planning!$30:$30, "Dimanche", Planning!44:44, "RTT")</f>
        <v>0</v>
      </c>
      <c r="AZ46" s="15">
        <f t="shared" si="14"/>
        <v>0</v>
      </c>
      <c r="BA46">
        <f>COUNTIFS(Planning!$4:$4, "Lundi", Planning!44:44, "CA")</f>
        <v>0</v>
      </c>
      <c r="BB46">
        <f>COUNTIFS(Planning!$4:$4, "Mardi", Planning!44:44, "CA")</f>
        <v>0</v>
      </c>
      <c r="BC46">
        <f>COUNTIFS(Planning!$4:$4, "Mercredi", Planning!44:44, "CA")</f>
        <v>0</v>
      </c>
      <c r="BD46">
        <f>COUNTIFS(Planning!$4:$4, "Jeudi", Planning!44:44, "CA")</f>
        <v>0</v>
      </c>
      <c r="BE46">
        <f>COUNTIFS(Planning!$4:$4, "Vendredi", Planning!44:44, "CA")</f>
        <v>0</v>
      </c>
      <c r="BF46" s="15">
        <f t="shared" si="15"/>
        <v>0</v>
      </c>
      <c r="BG46">
        <f>COUNTIFS(Planning!$4:$4, "Lundi", Planning!44:44, "FC")</f>
        <v>0</v>
      </c>
      <c r="BH46">
        <f>COUNTIFS(Planning!$4:$4, "Mardi", Planning!44:44, "FC")</f>
        <v>0</v>
      </c>
      <c r="BI46">
        <f>COUNTIFS(Planning!$4:$4, "Mercredi", Planning!44:44, "FC")</f>
        <v>0</v>
      </c>
      <c r="BJ46">
        <f>COUNTIFS(Planning!$4:$4, "Jeudi", Planning!44:44, "FC")</f>
        <v>0</v>
      </c>
      <c r="BK46">
        <f>COUNTIFS(Planning!$4:$4, "Vendredi", Planning!44:44, "FC")</f>
        <v>0</v>
      </c>
      <c r="BL46">
        <f>COUNTIFS(Planning!$4:$4, "Samedi", Planning!44:44, "FC")</f>
        <v>0</v>
      </c>
      <c r="BM46">
        <f>COUNTIFS(Planning!$4:$4, "Dimanche", Planning!44:44, "FC")</f>
        <v>0</v>
      </c>
      <c r="BN46" s="15">
        <f t="shared" si="16"/>
        <v>0</v>
      </c>
    </row>
    <row r="47" spans="1:66" x14ac:dyDescent="0.25">
      <c r="A47" s="22" t="str">
        <f t="shared" si="8"/>
        <v>Agent 14</v>
      </c>
      <c r="B47" s="27">
        <f>COUNTIFS(Planning!$30:$30,B$33, Planning!45:45,$B$32)</f>
        <v>0</v>
      </c>
      <c r="C47" s="27">
        <f>COUNTIFS(Planning!$30:$30,C$33, Planning!45:45,$B$32)</f>
        <v>0</v>
      </c>
      <c r="D47" s="27">
        <f>COUNTIFS(Planning!$30:$30,D$33, Planning!45:45,$B$32)</f>
        <v>0</v>
      </c>
      <c r="E47" s="27">
        <f>COUNTIFS(Planning!$30:$30,E$33, Planning!45:45,$B$32)</f>
        <v>0</v>
      </c>
      <c r="F47" s="27">
        <f>COUNTIFS(Planning!$30:$30,F$33, Planning!45:45,$B$32)</f>
        <v>0</v>
      </c>
      <c r="G47" s="27">
        <f>COUNTIFS(Planning!$30:$30,G$33, Planning!45:45,$B$32)</f>
        <v>0</v>
      </c>
      <c r="H47" s="27">
        <f>COUNTIFS(Planning!$30:$30,H$33, Planning!45:45,$B$32)</f>
        <v>0</v>
      </c>
      <c r="I47" s="28">
        <f t="shared" si="9"/>
        <v>0</v>
      </c>
      <c r="J47" s="32"/>
      <c r="K47" s="32"/>
      <c r="L47" s="32"/>
      <c r="M47">
        <f>COUNTIFS(Planning!$30:$30, "Dimanche", Planning!45:45, "ARH")</f>
        <v>0</v>
      </c>
      <c r="N47">
        <f>COUNTIFS(Planning!$30:$30, "Lundi", Planning!45:45, "AB1")</f>
        <v>0</v>
      </c>
      <c r="O47">
        <f>COUNTIFS(Planning!$30:$30, "Mardi", Planning!45:45, "B1")</f>
        <v>0</v>
      </c>
      <c r="P47">
        <f>COUNTIFS(Planning!$30:$30, "Mercredi", Planning!45:45, "B1")</f>
        <v>0</v>
      </c>
      <c r="Q47">
        <f>COUNTIFS(Planning!$30:$30, "Jeudi", Planning!45:45, "B1")</f>
        <v>0</v>
      </c>
      <c r="R47">
        <f>COUNTIFS(Planning!$30:$30, "Vendredi", Planning!45:45, "B1")</f>
        <v>0</v>
      </c>
      <c r="S47">
        <f>COUNTIFS(Planning!$30:$30, "Samedi", Planning!45:45, "AB1")</f>
        <v>0</v>
      </c>
      <c r="T47">
        <f>COUNTIFS(Planning!$30:$30, "Dimanche", Planning!45:45, "AB1")</f>
        <v>0</v>
      </c>
      <c r="U47" s="15">
        <f t="shared" si="10"/>
        <v>0</v>
      </c>
      <c r="V47">
        <f>COUNTIFS(Planning!$30:$30, "Lundi", Planning!45:45, "AB3")</f>
        <v>0</v>
      </c>
      <c r="W47">
        <f>COUNTIFS(Planning!$30:$30, "Mardi", Planning!45:45, "AB3")</f>
        <v>0</v>
      </c>
      <c r="X47">
        <f>COUNTIFS(Planning!$30:$30, "Mercredi", Planning!45:45, "AB3")</f>
        <v>0</v>
      </c>
      <c r="Y47">
        <f>COUNTIFS(Planning!$30:$30, "Jeudi", Planning!45:45, "AB3")</f>
        <v>0</v>
      </c>
      <c r="Z47">
        <f>COUNTIFS(Planning!$30:$30, "Vendredi", Planning!45:45, "AB3")</f>
        <v>0</v>
      </c>
      <c r="AA47">
        <f>COUNTIFS(Planning!$30:$30, "Samedi", Planning!45:45, "AB3")</f>
        <v>0</v>
      </c>
      <c r="AB47" s="15">
        <f t="shared" si="11"/>
        <v>0</v>
      </c>
      <c r="AC47">
        <f>COUNTIFS(Planning!$30:$30, "Lundi", Planning!45:45, "AJF")</f>
        <v>0</v>
      </c>
      <c r="AD47">
        <f>COUNTIFS(Planning!$30:$30, "Mardi", Planning!45:45, "AJF")</f>
        <v>0</v>
      </c>
      <c r="AE47">
        <f>COUNTIFS(Planning!$30:$30, "Mercredi", Planning!45:45, "AJF")</f>
        <v>0</v>
      </c>
      <c r="AF47">
        <f>COUNTIFS(Planning!$30:$30, "Jeudi", Planning!45:45, "AJF")</f>
        <v>0</v>
      </c>
      <c r="AG47">
        <f>COUNTIFS(Planning!$30:$30, "Vendredi", Planning!45:45, "AJF")</f>
        <v>0</v>
      </c>
      <c r="AH47">
        <f>COUNTIFS(Planning!$30:$30, "Samedi", Planning!45:45, "AJF")</f>
        <v>0</v>
      </c>
      <c r="AI47">
        <f>COUNTIFS(Planning!$30:$30, "Dimanche", Planning!45:45, "AJF")</f>
        <v>0</v>
      </c>
      <c r="AJ47" s="15">
        <f t="shared" si="12"/>
        <v>0</v>
      </c>
      <c r="AK47">
        <f>COUNTIFS(Planning!$30:$30, "Lundi", Planning!45:45, "B2")</f>
        <v>0</v>
      </c>
      <c r="AL47">
        <f>COUNTIFS(Planning!$30:$30, "Mardi", Planning!45:45, "B2")</f>
        <v>0</v>
      </c>
      <c r="AM47">
        <f>COUNTIFS(Planning!$30:$30, "Mercredi", Planning!45:45, "B2")</f>
        <v>0</v>
      </c>
      <c r="AN47">
        <f>COUNTIFS(Planning!$30:$30, "Jeudi", Planning!45:45, "B2")</f>
        <v>0</v>
      </c>
      <c r="AO47">
        <f>COUNTIFS(Planning!$30:$30, "Vendredi", Planning!45:45, "B2")</f>
        <v>0</v>
      </c>
      <c r="AP47">
        <f>COUNTIFS(Planning!$30:$30, "Samedi", Planning!45:45, "B2")</f>
        <v>0</v>
      </c>
      <c r="AQ47">
        <f>COUNTIFS(Planning!$30:$30, "Dimanche", Planning!45:45, "B2")</f>
        <v>0</v>
      </c>
      <c r="AR47" s="15">
        <f t="shared" si="13"/>
        <v>0</v>
      </c>
      <c r="AS47">
        <f>COUNTIFS(Planning!$30:$30, "Lundi", Planning!45:45, "RTT")</f>
        <v>0</v>
      </c>
      <c r="AT47">
        <f>COUNTIFS(Planning!$30:$30, "Mardi", Planning!45:45, "RTT")</f>
        <v>0</v>
      </c>
      <c r="AU47">
        <f>COUNTIFS(Planning!$30:$30, "Mercredi", Planning!45:45, "RTT")</f>
        <v>0</v>
      </c>
      <c r="AV47">
        <f>COUNTIFS(Planning!$30:$30, "Jeudi", Planning!45:45, "RTT")</f>
        <v>0</v>
      </c>
      <c r="AW47">
        <f>COUNTIFS(Planning!$30:$30, "Vendredi", Planning!45:45, "RTT")</f>
        <v>0</v>
      </c>
      <c r="AX47">
        <f>COUNTIFS(Planning!$30:$30, "Samedi", Planning!45:45, "RTT")</f>
        <v>0</v>
      </c>
      <c r="AY47">
        <f>COUNTIFS(Planning!$30:$30, "Dimanche", Planning!45:45, "RTT")</f>
        <v>0</v>
      </c>
      <c r="AZ47" s="15">
        <f t="shared" si="14"/>
        <v>0</v>
      </c>
      <c r="BA47">
        <f>COUNTIFS(Planning!$4:$4, "Lundi", Planning!45:45, "CA")</f>
        <v>0</v>
      </c>
      <c r="BB47">
        <f>COUNTIFS(Planning!$4:$4, "Mardi", Planning!45:45, "CA")</f>
        <v>0</v>
      </c>
      <c r="BC47">
        <f>COUNTIFS(Planning!$4:$4, "Mercredi", Planning!45:45, "CA")</f>
        <v>0</v>
      </c>
      <c r="BD47">
        <f>COUNTIFS(Planning!$4:$4, "Jeudi", Planning!45:45, "CA")</f>
        <v>0</v>
      </c>
      <c r="BE47">
        <f>COUNTIFS(Planning!$4:$4, "Vendredi", Planning!45:45, "CA")</f>
        <v>0</v>
      </c>
      <c r="BF47" s="15">
        <f t="shared" si="15"/>
        <v>0</v>
      </c>
      <c r="BG47">
        <f>COUNTIFS(Planning!$4:$4, "Lundi", Planning!45:45, "FC")</f>
        <v>0</v>
      </c>
      <c r="BH47">
        <f>COUNTIFS(Planning!$4:$4, "Mardi", Planning!45:45, "FC")</f>
        <v>0</v>
      </c>
      <c r="BI47">
        <f>COUNTIFS(Planning!$4:$4, "Mercredi", Planning!45:45, "FC")</f>
        <v>0</v>
      </c>
      <c r="BJ47">
        <f>COUNTIFS(Planning!$4:$4, "Jeudi", Planning!45:45, "FC")</f>
        <v>0</v>
      </c>
      <c r="BK47">
        <f>COUNTIFS(Planning!$4:$4, "Vendredi", Planning!45:45, "FC")</f>
        <v>0</v>
      </c>
      <c r="BL47">
        <f>COUNTIFS(Planning!$4:$4, "Samedi", Planning!45:45, "FC")</f>
        <v>0</v>
      </c>
      <c r="BM47">
        <f>COUNTIFS(Planning!$4:$4, "Dimanche", Planning!45:45, "FC")</f>
        <v>0</v>
      </c>
      <c r="BN47" s="15">
        <f t="shared" si="16"/>
        <v>0</v>
      </c>
    </row>
    <row r="48" spans="1:66" x14ac:dyDescent="0.25">
      <c r="A48" s="22" t="str">
        <f t="shared" si="8"/>
        <v>Agent 15</v>
      </c>
      <c r="B48" s="27">
        <f>COUNTIFS(Planning!$30:$30,B$33, Planning!46:46,$B$32)</f>
        <v>0</v>
      </c>
      <c r="C48" s="27">
        <f>COUNTIFS(Planning!$30:$30,C$33, Planning!46:46,$B$32)</f>
        <v>0</v>
      </c>
      <c r="D48" s="27">
        <f>COUNTIFS(Planning!$30:$30,D$33, Planning!46:46,$B$32)</f>
        <v>0</v>
      </c>
      <c r="E48" s="27">
        <f>COUNTIFS(Planning!$30:$30,E$33, Planning!46:46,$B$32)</f>
        <v>0</v>
      </c>
      <c r="F48" s="27">
        <f>COUNTIFS(Planning!$30:$30,F$33, Planning!46:46,$B$32)</f>
        <v>0</v>
      </c>
      <c r="G48" s="27">
        <f>COUNTIFS(Planning!$30:$30,G$33, Planning!46:46,$B$32)</f>
        <v>0</v>
      </c>
      <c r="H48" s="27">
        <f>COUNTIFS(Planning!$30:$30,H$33, Planning!46:46,$B$32)</f>
        <v>0</v>
      </c>
      <c r="I48" s="28">
        <f t="shared" si="9"/>
        <v>0</v>
      </c>
      <c r="J48" s="32"/>
      <c r="K48" s="32"/>
      <c r="L48" s="32"/>
      <c r="M48">
        <f>COUNTIFS(Planning!$30:$30, "Dimanche", Planning!46:46, "ARH")</f>
        <v>0</v>
      </c>
      <c r="N48">
        <f>COUNTIFS(Planning!$30:$30, "Lundi", Planning!46:46, "AB1")</f>
        <v>0</v>
      </c>
      <c r="O48">
        <f>COUNTIFS(Planning!$30:$30, "Mardi", Planning!46:46, "B1")</f>
        <v>0</v>
      </c>
      <c r="P48">
        <f>COUNTIFS(Planning!$30:$30, "Mercredi", Planning!46:46, "B1")</f>
        <v>0</v>
      </c>
      <c r="Q48">
        <f>COUNTIFS(Planning!$30:$30, "Jeudi", Planning!46:46, "B1")</f>
        <v>0</v>
      </c>
      <c r="R48">
        <f>COUNTIFS(Planning!$30:$30, "Vendredi", Planning!46:46, "B1")</f>
        <v>0</v>
      </c>
      <c r="S48">
        <f>COUNTIFS(Planning!$30:$30, "Samedi", Planning!46:46, "AB1")</f>
        <v>0</v>
      </c>
      <c r="T48">
        <f>COUNTIFS(Planning!$30:$30, "Dimanche", Planning!46:46, "AB1")</f>
        <v>0</v>
      </c>
      <c r="U48" s="15">
        <f t="shared" si="10"/>
        <v>0</v>
      </c>
      <c r="V48">
        <f>COUNTIFS(Planning!$30:$30, "Lundi", Planning!46:46, "AB3")</f>
        <v>0</v>
      </c>
      <c r="W48">
        <f>COUNTIFS(Planning!$30:$30, "Mardi", Planning!46:46, "AB3")</f>
        <v>0</v>
      </c>
      <c r="X48">
        <f>COUNTIFS(Planning!$30:$30, "Mercredi", Planning!46:46, "AB3")</f>
        <v>0</v>
      </c>
      <c r="Y48">
        <f>COUNTIFS(Planning!$30:$30, "Jeudi", Planning!46:46, "AB3")</f>
        <v>0</v>
      </c>
      <c r="Z48">
        <f>COUNTIFS(Planning!$30:$30, "Vendredi", Planning!46:46, "AB3")</f>
        <v>0</v>
      </c>
      <c r="AA48">
        <f>COUNTIFS(Planning!$30:$30, "Samedi", Planning!46:46, "AB3")</f>
        <v>0</v>
      </c>
      <c r="AB48" s="15">
        <f t="shared" si="11"/>
        <v>0</v>
      </c>
      <c r="AC48">
        <f>COUNTIFS(Planning!$30:$30, "Lundi", Planning!46:46, "AJF")</f>
        <v>0</v>
      </c>
      <c r="AD48">
        <f>COUNTIFS(Planning!$30:$30, "Mardi", Planning!46:46, "AJF")</f>
        <v>0</v>
      </c>
      <c r="AE48">
        <f>COUNTIFS(Planning!$30:$30, "Mercredi", Planning!46:46, "AJF")</f>
        <v>0</v>
      </c>
      <c r="AF48">
        <f>COUNTIFS(Planning!$30:$30, "Jeudi", Planning!46:46, "AJF")</f>
        <v>0</v>
      </c>
      <c r="AG48">
        <f>COUNTIFS(Planning!$30:$30, "Vendredi", Planning!46:46, "AJF")</f>
        <v>0</v>
      </c>
      <c r="AH48">
        <f>COUNTIFS(Planning!$30:$30, "Samedi", Planning!46:46, "AJF")</f>
        <v>0</v>
      </c>
      <c r="AI48">
        <f>COUNTIFS(Planning!$30:$30, "Dimanche", Planning!46:46, "AJF")</f>
        <v>0</v>
      </c>
      <c r="AJ48" s="15">
        <f t="shared" si="12"/>
        <v>0</v>
      </c>
      <c r="AK48">
        <f>COUNTIFS(Planning!$30:$30, "Lundi", Planning!46:46, "B2")</f>
        <v>0</v>
      </c>
      <c r="AL48">
        <f>COUNTIFS(Planning!$30:$30, "Mardi", Planning!46:46, "B2")</f>
        <v>0</v>
      </c>
      <c r="AM48">
        <f>COUNTIFS(Planning!$30:$30, "Mercredi", Planning!46:46, "B2")</f>
        <v>0</v>
      </c>
      <c r="AN48">
        <f>COUNTIFS(Planning!$30:$30, "Jeudi", Planning!46:46, "B2")</f>
        <v>0</v>
      </c>
      <c r="AO48">
        <f>COUNTIFS(Planning!$30:$30, "Vendredi", Planning!46:46, "B2")</f>
        <v>0</v>
      </c>
      <c r="AP48">
        <f>COUNTIFS(Planning!$30:$30, "Samedi", Planning!46:46, "B2")</f>
        <v>0</v>
      </c>
      <c r="AQ48">
        <f>COUNTIFS(Planning!$30:$30, "Dimanche", Planning!46:46, "B2")</f>
        <v>0</v>
      </c>
      <c r="AR48" s="15">
        <f t="shared" si="13"/>
        <v>0</v>
      </c>
      <c r="AS48">
        <f>COUNTIFS(Planning!$30:$30, "Lundi", Planning!46:46, "RTT")</f>
        <v>0</v>
      </c>
      <c r="AT48">
        <f>COUNTIFS(Planning!$30:$30, "Mardi", Planning!46:46, "RTT")</f>
        <v>0</v>
      </c>
      <c r="AU48">
        <f>COUNTIFS(Planning!$30:$30, "Mercredi", Planning!46:46, "RTT")</f>
        <v>0</v>
      </c>
      <c r="AV48">
        <f>COUNTIFS(Planning!$30:$30, "Jeudi", Planning!46:46, "RTT")</f>
        <v>0</v>
      </c>
      <c r="AW48">
        <f>COUNTIFS(Planning!$30:$30, "Vendredi", Planning!46:46, "RTT")</f>
        <v>0</v>
      </c>
      <c r="AX48">
        <f>COUNTIFS(Planning!$30:$30, "Samedi", Planning!46:46, "RTT")</f>
        <v>0</v>
      </c>
      <c r="AY48">
        <f>COUNTIFS(Planning!$30:$30, "Dimanche", Planning!46:46, "RTT")</f>
        <v>0</v>
      </c>
      <c r="AZ48" s="15">
        <f t="shared" si="14"/>
        <v>0</v>
      </c>
      <c r="BA48">
        <f>COUNTIFS(Planning!$4:$4, "Lundi", Planning!46:46, "CA")</f>
        <v>0</v>
      </c>
      <c r="BB48">
        <f>COUNTIFS(Planning!$4:$4, "Mardi", Planning!46:46, "CA")</f>
        <v>0</v>
      </c>
      <c r="BC48">
        <f>COUNTIFS(Planning!$4:$4, "Mercredi", Planning!46:46, "CA")</f>
        <v>0</v>
      </c>
      <c r="BD48">
        <f>COUNTIFS(Planning!$4:$4, "Jeudi", Planning!46:46, "CA")</f>
        <v>0</v>
      </c>
      <c r="BE48">
        <f>COUNTIFS(Planning!$4:$4, "Vendredi", Planning!46:46, "CA")</f>
        <v>0</v>
      </c>
      <c r="BF48" s="15">
        <f t="shared" si="15"/>
        <v>0</v>
      </c>
      <c r="BG48">
        <f>COUNTIFS(Planning!$4:$4, "Lundi", Planning!46:46, "FC")</f>
        <v>0</v>
      </c>
      <c r="BH48">
        <f>COUNTIFS(Planning!$4:$4, "Mardi", Planning!46:46, "FC")</f>
        <v>0</v>
      </c>
      <c r="BI48">
        <f>COUNTIFS(Planning!$4:$4, "Mercredi", Planning!46:46, "FC")</f>
        <v>0</v>
      </c>
      <c r="BJ48">
        <f>COUNTIFS(Planning!$4:$4, "Jeudi", Planning!46:46, "FC")</f>
        <v>0</v>
      </c>
      <c r="BK48">
        <f>COUNTIFS(Planning!$4:$4, "Vendredi", Planning!46:46, "FC")</f>
        <v>0</v>
      </c>
      <c r="BL48">
        <f>COUNTIFS(Planning!$4:$4, "Samedi", Planning!46:46, "FC")</f>
        <v>0</v>
      </c>
      <c r="BM48">
        <f>COUNTIFS(Planning!$4:$4, "Dimanche", Planning!46:46, "FC")</f>
        <v>0</v>
      </c>
      <c r="BN48" s="15">
        <f t="shared" si="16"/>
        <v>0</v>
      </c>
    </row>
    <row r="49" spans="1:66" x14ac:dyDescent="0.25">
      <c r="A49" s="22" t="str">
        <f t="shared" si="8"/>
        <v>Agent 16</v>
      </c>
      <c r="B49" s="27">
        <f>COUNTIFS(Planning!$30:$30,B$33, Planning!47:47,$B$32)</f>
        <v>0</v>
      </c>
      <c r="C49" s="27">
        <f>COUNTIFS(Planning!$30:$30,C$33, Planning!47:47,$B$32)</f>
        <v>0</v>
      </c>
      <c r="D49" s="27">
        <f>COUNTIFS(Planning!$30:$30,D$33, Planning!47:47,$B$32)</f>
        <v>0</v>
      </c>
      <c r="E49" s="27">
        <f>COUNTIFS(Planning!$30:$30,E$33, Planning!47:47,$B$32)</f>
        <v>0</v>
      </c>
      <c r="F49" s="27">
        <f>COUNTIFS(Planning!$30:$30,F$33, Planning!47:47,$B$32)</f>
        <v>0</v>
      </c>
      <c r="G49" s="27">
        <f>COUNTIFS(Planning!$30:$30,G$33, Planning!47:47,$B$32)</f>
        <v>0</v>
      </c>
      <c r="H49" s="27">
        <f>COUNTIFS(Planning!$30:$30,H$33, Planning!47:47,$B$32)</f>
        <v>0</v>
      </c>
      <c r="I49" s="28">
        <f t="shared" si="9"/>
        <v>0</v>
      </c>
      <c r="J49" s="32"/>
      <c r="K49" s="32"/>
      <c r="L49" s="32"/>
      <c r="M49">
        <f>COUNTIFS(Planning!$30:$30, "Dimanche", Planning!47:47, "ARH")</f>
        <v>0</v>
      </c>
      <c r="N49">
        <f>COUNTIFS(Planning!$30:$30, "Lundi", Planning!47:47, "AB1")</f>
        <v>0</v>
      </c>
      <c r="O49">
        <f>COUNTIFS(Planning!$30:$30, "Mardi", Planning!47:47, "B1")</f>
        <v>0</v>
      </c>
      <c r="P49">
        <f>COUNTIFS(Planning!$30:$30, "Mercredi", Planning!47:47, "B1")</f>
        <v>0</v>
      </c>
      <c r="Q49">
        <f>COUNTIFS(Planning!$30:$30, "Jeudi", Planning!47:47, "B1")</f>
        <v>0</v>
      </c>
      <c r="R49">
        <f>COUNTIFS(Planning!$30:$30, "Vendredi", Planning!47:47, "B1")</f>
        <v>0</v>
      </c>
      <c r="S49">
        <f>COUNTIFS(Planning!$30:$30, "Samedi", Planning!47:47, "AB1")</f>
        <v>0</v>
      </c>
      <c r="T49">
        <f>COUNTIFS(Planning!$30:$30, "Dimanche", Planning!47:47, "AB1")</f>
        <v>0</v>
      </c>
      <c r="U49" s="15">
        <f t="shared" si="10"/>
        <v>0</v>
      </c>
      <c r="V49">
        <f>COUNTIFS(Planning!$30:$30, "Lundi", Planning!47:47, "AB3")</f>
        <v>0</v>
      </c>
      <c r="W49">
        <f>COUNTIFS(Planning!$30:$30, "Mardi", Planning!47:47, "AB3")</f>
        <v>0</v>
      </c>
      <c r="X49">
        <f>COUNTIFS(Planning!$30:$30, "Mercredi", Planning!47:47, "AB3")</f>
        <v>0</v>
      </c>
      <c r="Y49">
        <f>COUNTIFS(Planning!$30:$30, "Jeudi", Planning!47:47, "AB3")</f>
        <v>0</v>
      </c>
      <c r="Z49">
        <f>COUNTIFS(Planning!$30:$30, "Vendredi", Planning!47:47, "AB3")</f>
        <v>0</v>
      </c>
      <c r="AA49">
        <f>COUNTIFS(Planning!$30:$30, "Samedi", Planning!47:47, "AB3")</f>
        <v>0</v>
      </c>
      <c r="AB49" s="15">
        <f t="shared" si="11"/>
        <v>0</v>
      </c>
      <c r="AC49">
        <f>COUNTIFS(Planning!$30:$30, "Lundi", Planning!47:47, "AJF")</f>
        <v>0</v>
      </c>
      <c r="AD49">
        <f>COUNTIFS(Planning!$30:$30, "Mardi", Planning!47:47, "AJF")</f>
        <v>0</v>
      </c>
      <c r="AE49">
        <f>COUNTIFS(Planning!$30:$30, "Mercredi", Planning!47:47, "AJF")</f>
        <v>0</v>
      </c>
      <c r="AF49">
        <f>COUNTIFS(Planning!$30:$30, "Jeudi", Planning!47:47, "AJF")</f>
        <v>0</v>
      </c>
      <c r="AG49">
        <f>COUNTIFS(Planning!$30:$30, "Vendredi", Planning!47:47, "AJF")</f>
        <v>0</v>
      </c>
      <c r="AH49">
        <f>COUNTIFS(Planning!$30:$30, "Samedi", Planning!47:47, "AJF")</f>
        <v>0</v>
      </c>
      <c r="AI49">
        <f>COUNTIFS(Planning!$30:$30, "Dimanche", Planning!47:47, "AJF")</f>
        <v>0</v>
      </c>
      <c r="AJ49" s="15">
        <f t="shared" si="12"/>
        <v>0</v>
      </c>
      <c r="AK49">
        <f>COUNTIFS(Planning!$30:$30, "Lundi", Planning!47:47, "B2")</f>
        <v>0</v>
      </c>
      <c r="AL49">
        <f>COUNTIFS(Planning!$30:$30, "Mardi", Planning!47:47, "B2")</f>
        <v>0</v>
      </c>
      <c r="AM49">
        <f>COUNTIFS(Planning!$30:$30, "Mercredi", Planning!47:47, "B2")</f>
        <v>0</v>
      </c>
      <c r="AN49">
        <f>COUNTIFS(Planning!$30:$30, "Jeudi", Planning!47:47, "B2")</f>
        <v>0</v>
      </c>
      <c r="AO49">
        <f>COUNTIFS(Planning!$30:$30, "Vendredi", Planning!47:47, "B2")</f>
        <v>0</v>
      </c>
      <c r="AP49">
        <f>COUNTIFS(Planning!$30:$30, "Samedi", Planning!47:47, "B2")</f>
        <v>0</v>
      </c>
      <c r="AQ49">
        <f>COUNTIFS(Planning!$30:$30, "Dimanche", Planning!47:47, "B2")</f>
        <v>0</v>
      </c>
      <c r="AR49" s="15">
        <f t="shared" si="13"/>
        <v>0</v>
      </c>
      <c r="AS49">
        <f>COUNTIFS(Planning!$30:$30, "Lundi", Planning!47:47, "RTT")</f>
        <v>0</v>
      </c>
      <c r="AT49">
        <f>COUNTIFS(Planning!$30:$30, "Mardi", Planning!47:47, "RTT")</f>
        <v>0</v>
      </c>
      <c r="AU49">
        <f>COUNTIFS(Planning!$30:$30, "Mercredi", Planning!47:47, "RTT")</f>
        <v>0</v>
      </c>
      <c r="AV49">
        <f>COUNTIFS(Planning!$30:$30, "Jeudi", Planning!47:47, "RTT")</f>
        <v>0</v>
      </c>
      <c r="AW49">
        <f>COUNTIFS(Planning!$30:$30, "Vendredi", Planning!47:47, "RTT")</f>
        <v>0</v>
      </c>
      <c r="AX49">
        <f>COUNTIFS(Planning!$30:$30, "Samedi", Planning!47:47, "RTT")</f>
        <v>0</v>
      </c>
      <c r="AY49">
        <f>COUNTIFS(Planning!$30:$30, "Dimanche", Planning!47:47, "RTT")</f>
        <v>0</v>
      </c>
      <c r="AZ49" s="15">
        <f t="shared" si="14"/>
        <v>0</v>
      </c>
      <c r="BA49">
        <f>COUNTIFS(Planning!$4:$4, "Lundi", Planning!47:47, "CA")</f>
        <v>0</v>
      </c>
      <c r="BB49">
        <f>COUNTIFS(Planning!$4:$4, "Mardi", Planning!47:47, "CA")</f>
        <v>0</v>
      </c>
      <c r="BC49">
        <f>COUNTIFS(Planning!$4:$4, "Mercredi", Planning!47:47, "CA")</f>
        <v>0</v>
      </c>
      <c r="BD49">
        <f>COUNTIFS(Planning!$4:$4, "Jeudi", Planning!47:47, "CA")</f>
        <v>0</v>
      </c>
      <c r="BE49">
        <f>COUNTIFS(Planning!$4:$4, "Vendredi", Planning!47:47, "CA")</f>
        <v>0</v>
      </c>
      <c r="BF49" s="15">
        <f t="shared" si="15"/>
        <v>0</v>
      </c>
      <c r="BG49">
        <f>COUNTIFS(Planning!$4:$4, "Lundi", Planning!47:47, "FC")</f>
        <v>0</v>
      </c>
      <c r="BH49">
        <f>COUNTIFS(Planning!$4:$4, "Mardi", Planning!47:47, "FC")</f>
        <v>0</v>
      </c>
      <c r="BI49">
        <f>COUNTIFS(Planning!$4:$4, "Mercredi", Planning!47:47, "FC")</f>
        <v>0</v>
      </c>
      <c r="BJ49">
        <f>COUNTIFS(Planning!$4:$4, "Jeudi", Planning!47:47, "FC")</f>
        <v>0</v>
      </c>
      <c r="BK49">
        <f>COUNTIFS(Planning!$4:$4, "Vendredi", Planning!47:47, "FC")</f>
        <v>0</v>
      </c>
      <c r="BL49">
        <f>COUNTIFS(Planning!$4:$4, "Samedi", Planning!47:47, "FC")</f>
        <v>0</v>
      </c>
      <c r="BM49">
        <f>COUNTIFS(Planning!$4:$4, "Dimanche", Planning!47:47, "FC")</f>
        <v>0</v>
      </c>
      <c r="BN49" s="15">
        <f t="shared" si="16"/>
        <v>0</v>
      </c>
    </row>
    <row r="50" spans="1:66" x14ac:dyDescent="0.25">
      <c r="A50" s="22" t="str">
        <f t="shared" si="8"/>
        <v>Agent 17</v>
      </c>
      <c r="B50" s="27">
        <f>COUNTIFS(Planning!$30:$30,B$33, Planning!48:48,$B$32)</f>
        <v>0</v>
      </c>
      <c r="C50" s="27">
        <f>COUNTIFS(Planning!$30:$30,C$33, Planning!48:48,$B$32)</f>
        <v>0</v>
      </c>
      <c r="D50" s="27">
        <f>COUNTIFS(Planning!$30:$30,D$33, Planning!48:48,$B$32)</f>
        <v>0</v>
      </c>
      <c r="E50" s="27">
        <f>COUNTIFS(Planning!$30:$30,E$33, Planning!48:48,$B$32)</f>
        <v>0</v>
      </c>
      <c r="F50" s="27">
        <f>COUNTIFS(Planning!$30:$30,F$33, Planning!48:48,$B$32)</f>
        <v>0</v>
      </c>
      <c r="G50" s="27">
        <f>COUNTIFS(Planning!$30:$30,G$33, Planning!48:48,$B$32)</f>
        <v>0</v>
      </c>
      <c r="H50" s="27">
        <f>COUNTIFS(Planning!$30:$30,H$33, Planning!48:48,$B$32)</f>
        <v>0</v>
      </c>
      <c r="I50" s="28">
        <f t="shared" si="9"/>
        <v>0</v>
      </c>
      <c r="J50" s="32"/>
      <c r="K50" s="32"/>
      <c r="L50" s="32"/>
      <c r="M50">
        <f>COUNTIFS(Planning!$30:$30, "Dimanche", Planning!48:48, "ARH")</f>
        <v>0</v>
      </c>
      <c r="N50">
        <f>COUNTIFS(Planning!$30:$30, "Lundi", Planning!48:48, "AB1")</f>
        <v>0</v>
      </c>
      <c r="O50">
        <f>COUNTIFS(Planning!$30:$30, "Mardi", Planning!48:48, "B1")</f>
        <v>0</v>
      </c>
      <c r="P50">
        <f>COUNTIFS(Planning!$30:$30, "Mercredi", Planning!48:48, "B1")</f>
        <v>0</v>
      </c>
      <c r="Q50">
        <f>COUNTIFS(Planning!$30:$30, "Jeudi", Planning!48:48, "B1")</f>
        <v>0</v>
      </c>
      <c r="R50">
        <f>COUNTIFS(Planning!$30:$30, "Vendredi", Planning!48:48, "B1")</f>
        <v>0</v>
      </c>
      <c r="S50">
        <f>COUNTIFS(Planning!$30:$30, "Samedi", Planning!48:48, "AB1")</f>
        <v>0</v>
      </c>
      <c r="T50">
        <f>COUNTIFS(Planning!$30:$30, "Dimanche", Planning!48:48, "AB1")</f>
        <v>0</v>
      </c>
      <c r="U50" s="15">
        <f t="shared" si="10"/>
        <v>0</v>
      </c>
      <c r="V50">
        <f>COUNTIFS(Planning!$30:$30, "Lundi", Planning!48:48, "AB3")</f>
        <v>0</v>
      </c>
      <c r="W50">
        <f>COUNTIFS(Planning!$30:$30, "Mardi", Planning!48:48, "AB3")</f>
        <v>0</v>
      </c>
      <c r="X50">
        <f>COUNTIFS(Planning!$30:$30, "Mercredi", Planning!48:48, "AB3")</f>
        <v>0</v>
      </c>
      <c r="Y50">
        <f>COUNTIFS(Planning!$30:$30, "Jeudi", Planning!48:48, "AB3")</f>
        <v>0</v>
      </c>
      <c r="Z50">
        <f>COUNTIFS(Planning!$30:$30, "Vendredi", Planning!48:48, "AB3")</f>
        <v>0</v>
      </c>
      <c r="AA50">
        <f>COUNTIFS(Planning!$30:$30, "Samedi", Planning!48:48, "AB3")</f>
        <v>0</v>
      </c>
      <c r="AB50" s="15">
        <f t="shared" si="11"/>
        <v>0</v>
      </c>
      <c r="AC50">
        <f>COUNTIFS(Planning!$30:$30, "Lundi", Planning!48:48, "AJF")</f>
        <v>0</v>
      </c>
      <c r="AD50">
        <f>COUNTIFS(Planning!$30:$30, "Mardi", Planning!48:48, "AJF")</f>
        <v>0</v>
      </c>
      <c r="AE50">
        <f>COUNTIFS(Planning!$30:$30, "Mercredi", Planning!48:48, "AJF")</f>
        <v>0</v>
      </c>
      <c r="AF50">
        <f>COUNTIFS(Planning!$30:$30, "Jeudi", Planning!48:48, "AJF")</f>
        <v>0</v>
      </c>
      <c r="AG50">
        <f>COUNTIFS(Planning!$30:$30, "Vendredi", Planning!48:48, "AJF")</f>
        <v>0</v>
      </c>
      <c r="AH50">
        <f>COUNTIFS(Planning!$30:$30, "Samedi", Planning!48:48, "AJF")</f>
        <v>0</v>
      </c>
      <c r="AI50">
        <f>COUNTIFS(Planning!$30:$30, "Dimanche", Planning!48:48, "AJF")</f>
        <v>0</v>
      </c>
      <c r="AJ50" s="15">
        <f t="shared" si="12"/>
        <v>0</v>
      </c>
      <c r="AK50">
        <f>COUNTIFS(Planning!$30:$30, "Lundi", Planning!48:48, "B2")</f>
        <v>0</v>
      </c>
      <c r="AL50">
        <f>COUNTIFS(Planning!$30:$30, "Mardi", Planning!48:48, "B2")</f>
        <v>0</v>
      </c>
      <c r="AM50">
        <f>COUNTIFS(Planning!$30:$30, "Mercredi", Planning!48:48, "B2")</f>
        <v>0</v>
      </c>
      <c r="AN50">
        <f>COUNTIFS(Planning!$30:$30, "Jeudi", Planning!48:48, "B2")</f>
        <v>0</v>
      </c>
      <c r="AO50">
        <f>COUNTIFS(Planning!$30:$30, "Vendredi", Planning!48:48, "B2")</f>
        <v>0</v>
      </c>
      <c r="AP50">
        <f>COUNTIFS(Planning!$30:$30, "Samedi", Planning!48:48, "B2")</f>
        <v>0</v>
      </c>
      <c r="AQ50">
        <f>COUNTIFS(Planning!$30:$30, "Dimanche", Planning!48:48, "B2")</f>
        <v>0</v>
      </c>
      <c r="AR50" s="15">
        <f t="shared" si="13"/>
        <v>0</v>
      </c>
      <c r="AS50">
        <f>COUNTIFS(Planning!$30:$30, "Lundi", Planning!48:48, "RTT")</f>
        <v>0</v>
      </c>
      <c r="AT50">
        <f>COUNTIFS(Planning!$30:$30, "Mardi", Planning!48:48, "RTT")</f>
        <v>0</v>
      </c>
      <c r="AU50">
        <f>COUNTIFS(Planning!$30:$30, "Mercredi", Planning!48:48, "RTT")</f>
        <v>0</v>
      </c>
      <c r="AV50">
        <f>COUNTIFS(Planning!$30:$30, "Jeudi", Planning!48:48, "RTT")</f>
        <v>0</v>
      </c>
      <c r="AW50">
        <f>COUNTIFS(Planning!$30:$30, "Vendredi", Planning!48:48, "RTT")</f>
        <v>0</v>
      </c>
      <c r="AX50">
        <f>COUNTIFS(Planning!$30:$30, "Samedi", Planning!48:48, "RTT")</f>
        <v>0</v>
      </c>
      <c r="AY50">
        <f>COUNTIFS(Planning!$30:$30, "Dimanche", Planning!48:48, "RTT")</f>
        <v>0</v>
      </c>
      <c r="AZ50" s="15">
        <f t="shared" si="14"/>
        <v>0</v>
      </c>
      <c r="BA50">
        <f>COUNTIFS(Planning!$4:$4, "Lundi", Planning!48:48, "CA")</f>
        <v>0</v>
      </c>
      <c r="BB50">
        <f>COUNTIFS(Planning!$4:$4, "Mardi", Planning!48:48, "CA")</f>
        <v>0</v>
      </c>
      <c r="BC50">
        <f>COUNTIFS(Planning!$4:$4, "Mercredi", Planning!48:48, "CA")</f>
        <v>0</v>
      </c>
      <c r="BD50">
        <f>COUNTIFS(Planning!$4:$4, "Jeudi", Planning!48:48, "CA")</f>
        <v>0</v>
      </c>
      <c r="BE50">
        <f>COUNTIFS(Planning!$4:$4, "Vendredi", Planning!48:48, "CA")</f>
        <v>0</v>
      </c>
      <c r="BF50" s="15">
        <f t="shared" si="15"/>
        <v>0</v>
      </c>
      <c r="BG50">
        <f>COUNTIFS(Planning!$4:$4, "Lundi", Planning!48:48, "FC")</f>
        <v>0</v>
      </c>
      <c r="BH50">
        <f>COUNTIFS(Planning!$4:$4, "Mardi", Planning!48:48, "FC")</f>
        <v>0</v>
      </c>
      <c r="BI50">
        <f>COUNTIFS(Planning!$4:$4, "Mercredi", Planning!48:48, "FC")</f>
        <v>0</v>
      </c>
      <c r="BJ50">
        <f>COUNTIFS(Planning!$4:$4, "Jeudi", Planning!48:48, "FC")</f>
        <v>0</v>
      </c>
      <c r="BK50">
        <f>COUNTIFS(Planning!$4:$4, "Vendredi", Planning!48:48, "FC")</f>
        <v>0</v>
      </c>
      <c r="BL50">
        <f>COUNTIFS(Planning!$4:$4, "Samedi", Planning!48:48, "FC")</f>
        <v>0</v>
      </c>
      <c r="BM50">
        <f>COUNTIFS(Planning!$4:$4, "Dimanche", Planning!48:48, "FC")</f>
        <v>0</v>
      </c>
      <c r="BN50" s="15">
        <f t="shared" si="16"/>
        <v>0</v>
      </c>
    </row>
    <row r="51" spans="1:66" x14ac:dyDescent="0.25">
      <c r="A51" s="22" t="str">
        <f t="shared" si="8"/>
        <v>Agent 18</v>
      </c>
      <c r="B51" s="27">
        <f>COUNTIFS(Planning!$30:$30,B$33, Planning!49:49,$B$32)</f>
        <v>0</v>
      </c>
      <c r="C51" s="27">
        <f>COUNTIFS(Planning!$30:$30,C$33, Planning!49:49,$B$32)</f>
        <v>0</v>
      </c>
      <c r="D51" s="27">
        <f>COUNTIFS(Planning!$30:$30,D$33, Planning!49:49,$B$32)</f>
        <v>0</v>
      </c>
      <c r="E51" s="27">
        <f>COUNTIFS(Planning!$30:$30,E$33, Planning!49:49,$B$32)</f>
        <v>0</v>
      </c>
      <c r="F51" s="27">
        <f>COUNTIFS(Planning!$30:$30,F$33, Planning!49:49,$B$32)</f>
        <v>0</v>
      </c>
      <c r="G51" s="27">
        <f>COUNTIFS(Planning!$30:$30,G$33, Planning!49:49,$B$32)</f>
        <v>0</v>
      </c>
      <c r="H51" s="27">
        <f>COUNTIFS(Planning!$30:$30,H$33, Planning!49:49,$B$32)</f>
        <v>0</v>
      </c>
      <c r="I51" s="28">
        <f t="shared" si="9"/>
        <v>0</v>
      </c>
      <c r="J51" s="32"/>
      <c r="K51" s="32"/>
      <c r="L51" s="32"/>
      <c r="M51">
        <f>COUNTIFS(Planning!$30:$30, "Dimanche", Planning!49:49, "ARH")</f>
        <v>0</v>
      </c>
      <c r="N51">
        <f>COUNTIFS(Planning!$30:$30, "Lundi", Planning!49:49, "AB1")</f>
        <v>0</v>
      </c>
      <c r="O51">
        <f>COUNTIFS(Planning!$30:$30, "Mardi", Planning!49:49, "B1")</f>
        <v>0</v>
      </c>
      <c r="P51">
        <f>COUNTIFS(Planning!$30:$30, "Mercredi", Planning!49:49, "B1")</f>
        <v>0</v>
      </c>
      <c r="Q51">
        <f>COUNTIFS(Planning!$30:$30, "Jeudi", Planning!49:49, "B1")</f>
        <v>0</v>
      </c>
      <c r="R51">
        <f>COUNTIFS(Planning!$30:$30, "Vendredi", Planning!49:49, "B1")</f>
        <v>0</v>
      </c>
      <c r="S51">
        <f>COUNTIFS(Planning!$30:$30, "Samedi", Planning!49:49, "AB1")</f>
        <v>0</v>
      </c>
      <c r="T51">
        <f>COUNTIFS(Planning!$30:$30, "Dimanche", Planning!49:49, "AB1")</f>
        <v>0</v>
      </c>
      <c r="U51" s="15">
        <f t="shared" si="10"/>
        <v>0</v>
      </c>
      <c r="V51">
        <f>COUNTIFS(Planning!$30:$30, "Lundi", Planning!49:49, "AB3")</f>
        <v>0</v>
      </c>
      <c r="W51">
        <f>COUNTIFS(Planning!$30:$30, "Mardi", Planning!49:49, "AB3")</f>
        <v>0</v>
      </c>
      <c r="X51">
        <f>COUNTIFS(Planning!$30:$30, "Mercredi", Planning!49:49, "AB3")</f>
        <v>0</v>
      </c>
      <c r="Y51">
        <f>COUNTIFS(Planning!$30:$30, "Jeudi", Planning!49:49, "AB3")</f>
        <v>0</v>
      </c>
      <c r="Z51">
        <f>COUNTIFS(Planning!$30:$30, "Vendredi", Planning!49:49, "AB3")</f>
        <v>0</v>
      </c>
      <c r="AA51">
        <f>COUNTIFS(Planning!$30:$30, "Samedi", Planning!49:49, "AB3")</f>
        <v>0</v>
      </c>
      <c r="AB51" s="15">
        <f t="shared" si="11"/>
        <v>0</v>
      </c>
      <c r="AC51">
        <f>COUNTIFS(Planning!$30:$30, "Lundi", Planning!49:49, "AJF")</f>
        <v>0</v>
      </c>
      <c r="AD51">
        <f>COUNTIFS(Planning!$30:$30, "Mardi", Planning!49:49, "AJF")</f>
        <v>0</v>
      </c>
      <c r="AE51">
        <f>COUNTIFS(Planning!$30:$30, "Mercredi", Planning!49:49, "AJF")</f>
        <v>0</v>
      </c>
      <c r="AF51">
        <f>COUNTIFS(Planning!$30:$30, "Jeudi", Planning!49:49, "AJF")</f>
        <v>0</v>
      </c>
      <c r="AG51">
        <f>COUNTIFS(Planning!$30:$30, "Vendredi", Planning!49:49, "AJF")</f>
        <v>0</v>
      </c>
      <c r="AH51">
        <f>COUNTIFS(Planning!$30:$30, "Samedi", Planning!49:49, "AJF")</f>
        <v>0</v>
      </c>
      <c r="AI51">
        <f>COUNTIFS(Planning!$30:$30, "Dimanche", Planning!49:49, "AJF")</f>
        <v>0</v>
      </c>
      <c r="AJ51" s="15">
        <f t="shared" si="12"/>
        <v>0</v>
      </c>
      <c r="AK51">
        <f>COUNTIFS(Planning!$30:$30, "Lundi", Planning!49:49, "B2")</f>
        <v>0</v>
      </c>
      <c r="AL51">
        <f>COUNTIFS(Planning!$30:$30, "Mardi", Planning!49:49, "B2")</f>
        <v>0</v>
      </c>
      <c r="AM51">
        <f>COUNTIFS(Planning!$30:$30, "Mercredi", Planning!49:49, "B2")</f>
        <v>0</v>
      </c>
      <c r="AN51">
        <f>COUNTIFS(Planning!$30:$30, "Jeudi", Planning!49:49, "B2")</f>
        <v>0</v>
      </c>
      <c r="AO51">
        <f>COUNTIFS(Planning!$30:$30, "Vendredi", Planning!49:49, "B2")</f>
        <v>0</v>
      </c>
      <c r="AP51">
        <f>COUNTIFS(Planning!$30:$30, "Samedi", Planning!49:49, "B2")</f>
        <v>0</v>
      </c>
      <c r="AQ51">
        <f>COUNTIFS(Planning!$30:$30, "Dimanche", Planning!49:49, "B2")</f>
        <v>0</v>
      </c>
      <c r="AR51" s="15">
        <f t="shared" si="13"/>
        <v>0</v>
      </c>
      <c r="AS51">
        <f>COUNTIFS(Planning!$30:$30, "Lundi", Planning!49:49, "RTT")</f>
        <v>0</v>
      </c>
      <c r="AT51">
        <f>COUNTIFS(Planning!$30:$30, "Mardi", Planning!49:49, "RTT")</f>
        <v>0</v>
      </c>
      <c r="AU51">
        <f>COUNTIFS(Planning!$30:$30, "Mercredi", Planning!49:49, "RTT")</f>
        <v>0</v>
      </c>
      <c r="AV51">
        <f>COUNTIFS(Planning!$30:$30, "Jeudi", Planning!49:49, "RTT")</f>
        <v>0</v>
      </c>
      <c r="AW51">
        <f>COUNTIFS(Planning!$30:$30, "Vendredi", Planning!49:49, "RTT")</f>
        <v>0</v>
      </c>
      <c r="AX51">
        <f>COUNTIFS(Planning!$30:$30, "Samedi", Planning!49:49, "RTT")</f>
        <v>0</v>
      </c>
      <c r="AY51">
        <f>COUNTIFS(Planning!$30:$30, "Dimanche", Planning!49:49, "RTT")</f>
        <v>0</v>
      </c>
      <c r="AZ51" s="15">
        <f t="shared" si="14"/>
        <v>0</v>
      </c>
      <c r="BA51">
        <f>COUNTIFS(Planning!$4:$4, "Lundi", Planning!49:49, "CA")</f>
        <v>0</v>
      </c>
      <c r="BB51">
        <f>COUNTIFS(Planning!$4:$4, "Mardi", Planning!49:49, "CA")</f>
        <v>0</v>
      </c>
      <c r="BC51">
        <f>COUNTIFS(Planning!$4:$4, "Mercredi", Planning!49:49, "CA")</f>
        <v>0</v>
      </c>
      <c r="BD51">
        <f>COUNTIFS(Planning!$4:$4, "Jeudi", Planning!49:49, "CA")</f>
        <v>0</v>
      </c>
      <c r="BE51">
        <f>COUNTIFS(Planning!$4:$4, "Vendredi", Planning!49:49, "CA")</f>
        <v>0</v>
      </c>
      <c r="BF51" s="15">
        <f t="shared" si="15"/>
        <v>0</v>
      </c>
      <c r="BG51">
        <f>COUNTIFS(Planning!$4:$4, "Lundi", Planning!49:49, "FC")</f>
        <v>0</v>
      </c>
      <c r="BH51">
        <f>COUNTIFS(Planning!$4:$4, "Mardi", Planning!49:49, "FC")</f>
        <v>0</v>
      </c>
      <c r="BI51">
        <f>COUNTIFS(Planning!$4:$4, "Mercredi", Planning!49:49, "FC")</f>
        <v>0</v>
      </c>
      <c r="BJ51">
        <f>COUNTIFS(Planning!$4:$4, "Jeudi", Planning!49:49, "FC")</f>
        <v>0</v>
      </c>
      <c r="BK51">
        <f>COUNTIFS(Planning!$4:$4, "Vendredi", Planning!49:49, "FC")</f>
        <v>0</v>
      </c>
      <c r="BL51">
        <f>COUNTIFS(Planning!$4:$4, "Samedi", Planning!49:49, "FC")</f>
        <v>0</v>
      </c>
      <c r="BM51">
        <f>COUNTIFS(Planning!$4:$4, "Dimanche", Planning!49:49, "FC")</f>
        <v>0</v>
      </c>
      <c r="BN51" s="15">
        <f t="shared" si="16"/>
        <v>0</v>
      </c>
    </row>
    <row r="52" spans="1:66" x14ac:dyDescent="0.25">
      <c r="A52" s="22" t="str">
        <f t="shared" si="8"/>
        <v>Agent 19</v>
      </c>
      <c r="B52" s="27">
        <f>COUNTIFS(Planning!$30:$30,B$33, Planning!50:50,$B$32)</f>
        <v>0</v>
      </c>
      <c r="C52" s="27">
        <f>COUNTIFS(Planning!$30:$30,C$33, Planning!50:50,$B$32)</f>
        <v>0</v>
      </c>
      <c r="D52" s="27">
        <f>COUNTIFS(Planning!$30:$30,D$33, Planning!50:50,$B$32)</f>
        <v>0</v>
      </c>
      <c r="E52" s="27">
        <f>COUNTIFS(Planning!$30:$30,E$33, Planning!50:50,$B$32)</f>
        <v>0</v>
      </c>
      <c r="F52" s="27">
        <f>COUNTIFS(Planning!$30:$30,F$33, Planning!50:50,$B$32)</f>
        <v>0</v>
      </c>
      <c r="G52" s="27">
        <f>COUNTIFS(Planning!$30:$30,G$33, Planning!50:50,$B$32)</f>
        <v>0</v>
      </c>
      <c r="H52" s="27">
        <f>COUNTIFS(Planning!$30:$30,H$33, Planning!50:50,$B$32)</f>
        <v>0</v>
      </c>
      <c r="I52" s="28">
        <f t="shared" si="9"/>
        <v>0</v>
      </c>
      <c r="J52" s="32"/>
      <c r="K52" s="32"/>
      <c r="L52" s="32"/>
      <c r="M52">
        <f>COUNTIFS(Planning!$30:$30, "Dimanche", Planning!50:50, "ARH")</f>
        <v>0</v>
      </c>
      <c r="N52">
        <f>COUNTIFS(Planning!$30:$30, "Lundi", Planning!50:50, "AB1")</f>
        <v>0</v>
      </c>
      <c r="O52">
        <f>COUNTIFS(Planning!$30:$30, "Mardi", Planning!50:50, "B1")</f>
        <v>0</v>
      </c>
      <c r="P52">
        <f>COUNTIFS(Planning!$30:$30, "Mercredi", Planning!50:50, "B1")</f>
        <v>0</v>
      </c>
      <c r="Q52">
        <f>COUNTIFS(Planning!$30:$30, "Jeudi", Planning!50:50, "B1")</f>
        <v>0</v>
      </c>
      <c r="R52">
        <f>COUNTIFS(Planning!$30:$30, "Vendredi", Planning!50:50, "B1")</f>
        <v>0</v>
      </c>
      <c r="S52">
        <f>COUNTIFS(Planning!$30:$30, "Samedi", Planning!50:50, "AB1")</f>
        <v>0</v>
      </c>
      <c r="T52">
        <f>COUNTIFS(Planning!$30:$30, "Dimanche", Planning!50:50, "AB1")</f>
        <v>0</v>
      </c>
      <c r="U52" s="15">
        <f t="shared" si="10"/>
        <v>0</v>
      </c>
      <c r="V52">
        <f>COUNTIFS(Planning!$30:$30, "Lundi", Planning!50:50, "AB3")</f>
        <v>0</v>
      </c>
      <c r="W52">
        <f>COUNTIFS(Planning!$30:$30, "Mardi", Planning!50:50, "AB3")</f>
        <v>0</v>
      </c>
      <c r="X52">
        <f>COUNTIFS(Planning!$30:$30, "Mercredi", Planning!50:50, "AB3")</f>
        <v>0</v>
      </c>
      <c r="Y52">
        <f>COUNTIFS(Planning!$30:$30, "Jeudi", Planning!50:50, "AB3")</f>
        <v>0</v>
      </c>
      <c r="Z52">
        <f>COUNTIFS(Planning!$30:$30, "Vendredi", Planning!50:50, "AB3")</f>
        <v>0</v>
      </c>
      <c r="AA52">
        <f>COUNTIFS(Planning!$30:$30, "Samedi", Planning!50:50, "AB3")</f>
        <v>0</v>
      </c>
      <c r="AB52" s="15">
        <f t="shared" si="11"/>
        <v>0</v>
      </c>
      <c r="AC52">
        <f>COUNTIFS(Planning!$30:$30, "Lundi", Planning!50:50, "AJF")</f>
        <v>0</v>
      </c>
      <c r="AD52">
        <f>COUNTIFS(Planning!$30:$30, "Mardi", Planning!50:50, "AJF")</f>
        <v>0</v>
      </c>
      <c r="AE52">
        <f>COUNTIFS(Planning!$30:$30, "Mercredi", Planning!50:50, "AJF")</f>
        <v>0</v>
      </c>
      <c r="AF52">
        <f>COUNTIFS(Planning!$30:$30, "Jeudi", Planning!50:50, "AJF")</f>
        <v>0</v>
      </c>
      <c r="AG52">
        <f>COUNTIFS(Planning!$30:$30, "Vendredi", Planning!50:50, "AJF")</f>
        <v>0</v>
      </c>
      <c r="AH52">
        <f>COUNTIFS(Planning!$30:$30, "Samedi", Planning!50:50, "AJF")</f>
        <v>0</v>
      </c>
      <c r="AI52">
        <f>COUNTIFS(Planning!$30:$30, "Dimanche", Planning!50:50, "AJF")</f>
        <v>0</v>
      </c>
      <c r="AJ52" s="15">
        <f t="shared" si="12"/>
        <v>0</v>
      </c>
      <c r="AK52">
        <f>COUNTIFS(Planning!$30:$30, "Lundi", Planning!50:50, "B2")</f>
        <v>0</v>
      </c>
      <c r="AL52">
        <f>COUNTIFS(Planning!$30:$30, "Mardi", Planning!50:50, "B2")</f>
        <v>0</v>
      </c>
      <c r="AM52">
        <f>COUNTIFS(Planning!$30:$30, "Mercredi", Planning!50:50, "B2")</f>
        <v>0</v>
      </c>
      <c r="AN52">
        <f>COUNTIFS(Planning!$30:$30, "Jeudi", Planning!50:50, "B2")</f>
        <v>0</v>
      </c>
      <c r="AO52">
        <f>COUNTIFS(Planning!$30:$30, "Vendredi", Planning!50:50, "B2")</f>
        <v>0</v>
      </c>
      <c r="AP52">
        <f>COUNTIFS(Planning!$30:$30, "Samedi", Planning!50:50, "B2")</f>
        <v>0</v>
      </c>
      <c r="AQ52">
        <f>COUNTIFS(Planning!$30:$30, "Dimanche", Planning!50:50, "B2")</f>
        <v>0</v>
      </c>
      <c r="AR52" s="15">
        <f t="shared" si="13"/>
        <v>0</v>
      </c>
      <c r="AS52">
        <f>COUNTIFS(Planning!$30:$30, "Lundi", Planning!50:50, "RTT")</f>
        <v>0</v>
      </c>
      <c r="AT52">
        <f>COUNTIFS(Planning!$30:$30, "Mardi", Planning!50:50, "RTT")</f>
        <v>0</v>
      </c>
      <c r="AU52">
        <f>COUNTIFS(Planning!$30:$30, "Mercredi", Planning!50:50, "RTT")</f>
        <v>0</v>
      </c>
      <c r="AV52">
        <f>COUNTIFS(Planning!$30:$30, "Jeudi", Planning!50:50, "RTT")</f>
        <v>0</v>
      </c>
      <c r="AW52">
        <f>COUNTIFS(Planning!$30:$30, "Vendredi", Planning!50:50, "RTT")</f>
        <v>0</v>
      </c>
      <c r="AX52">
        <f>COUNTIFS(Planning!$30:$30, "Samedi", Planning!50:50, "RTT")</f>
        <v>0</v>
      </c>
      <c r="AY52">
        <f>COUNTIFS(Planning!$30:$30, "Dimanche", Planning!50:50, "RTT")</f>
        <v>0</v>
      </c>
      <c r="AZ52" s="15">
        <f t="shared" si="14"/>
        <v>0</v>
      </c>
      <c r="BA52">
        <f>COUNTIFS(Planning!$4:$4, "Lundi", Planning!50:50, "CA")</f>
        <v>0</v>
      </c>
      <c r="BB52">
        <f>COUNTIFS(Planning!$4:$4, "Mardi", Planning!50:50, "CA")</f>
        <v>0</v>
      </c>
      <c r="BC52">
        <f>COUNTIFS(Planning!$4:$4, "Mercredi", Planning!50:50, "CA")</f>
        <v>0</v>
      </c>
      <c r="BD52">
        <f>COUNTIFS(Planning!$4:$4, "Jeudi", Planning!50:50, "CA")</f>
        <v>0</v>
      </c>
      <c r="BE52">
        <f>COUNTIFS(Planning!$4:$4, "Vendredi", Planning!50:50, "CA")</f>
        <v>0</v>
      </c>
      <c r="BF52" s="15">
        <f t="shared" si="15"/>
        <v>0</v>
      </c>
      <c r="BG52">
        <f>COUNTIFS(Planning!$4:$4, "Lundi", Planning!50:50, "FC")</f>
        <v>0</v>
      </c>
      <c r="BH52">
        <f>COUNTIFS(Planning!$4:$4, "Mardi", Planning!50:50, "FC")</f>
        <v>0</v>
      </c>
      <c r="BI52">
        <f>COUNTIFS(Planning!$4:$4, "Mercredi", Planning!50:50, "FC")</f>
        <v>0</v>
      </c>
      <c r="BJ52">
        <f>COUNTIFS(Planning!$4:$4, "Jeudi", Planning!50:50, "FC")</f>
        <v>0</v>
      </c>
      <c r="BK52">
        <f>COUNTIFS(Planning!$4:$4, "Vendredi", Planning!50:50, "FC")</f>
        <v>0</v>
      </c>
      <c r="BL52">
        <f>COUNTIFS(Planning!$4:$4, "Samedi", Planning!50:50, "FC")</f>
        <v>0</v>
      </c>
      <c r="BM52">
        <f>COUNTIFS(Planning!$4:$4, "Dimanche", Planning!50:50, "FC")</f>
        <v>0</v>
      </c>
      <c r="BN52" s="15">
        <f t="shared" si="16"/>
        <v>0</v>
      </c>
    </row>
    <row r="53" spans="1:66" x14ac:dyDescent="0.25">
      <c r="A53" s="22" t="str">
        <f t="shared" si="8"/>
        <v>Agent 20</v>
      </c>
      <c r="B53" s="29">
        <f>COUNTIFS(Planning!$30:$30,B$33, Planning!51:51,$B$32)</f>
        <v>0</v>
      </c>
      <c r="C53" s="29">
        <f>COUNTIFS(Planning!$30:$30,C$33, Planning!51:51,$B$32)</f>
        <v>0</v>
      </c>
      <c r="D53" s="29">
        <f>COUNTIFS(Planning!$30:$30,D$33, Planning!51:51,$B$32)</f>
        <v>0</v>
      </c>
      <c r="E53" s="29">
        <f>COUNTIFS(Planning!$30:$30,E$33, Planning!51:51,$B$32)</f>
        <v>0</v>
      </c>
      <c r="F53" s="29">
        <f>COUNTIFS(Planning!$30:$30,F$33, Planning!51:51,$B$32)</f>
        <v>0</v>
      </c>
      <c r="G53" s="29">
        <f>COUNTIFS(Planning!$30:$30,G$33, Planning!51:51,$B$32)</f>
        <v>0</v>
      </c>
      <c r="H53" s="29">
        <f>COUNTIFS(Planning!$30:$30,H$33, Planning!51:51,$B$32)</f>
        <v>0</v>
      </c>
      <c r="I53" s="30">
        <f t="shared" si="9"/>
        <v>0</v>
      </c>
      <c r="J53" s="32"/>
      <c r="K53" s="32"/>
      <c r="L53" s="32"/>
      <c r="M53">
        <f>COUNTIFS(Planning!$30:$30, "Dimanche", Planning!51:51, "ARH")</f>
        <v>0</v>
      </c>
      <c r="N53">
        <f>COUNTIFS(Planning!$30:$30, "Lundi", Planning!51:51, "AB1")</f>
        <v>0</v>
      </c>
      <c r="O53">
        <f>COUNTIFS(Planning!$30:$30, "Mardi", Planning!51:51, "B1")</f>
        <v>0</v>
      </c>
      <c r="P53">
        <f>COUNTIFS(Planning!$30:$30, "Mercredi", Planning!51:51, "B1")</f>
        <v>0</v>
      </c>
      <c r="Q53">
        <f>COUNTIFS(Planning!$30:$30, "Jeudi", Planning!51:51, "B1")</f>
        <v>0</v>
      </c>
      <c r="R53">
        <f>COUNTIFS(Planning!$30:$30, "Vendredi", Planning!51:51, "B1")</f>
        <v>0</v>
      </c>
      <c r="S53">
        <f>COUNTIFS(Planning!$30:$30, "Samedi", Planning!51:51, "AB1")</f>
        <v>0</v>
      </c>
      <c r="T53">
        <f>COUNTIFS(Planning!$30:$30, "Dimanche", Planning!51:51, "AB1")</f>
        <v>0</v>
      </c>
      <c r="U53" s="15">
        <f t="shared" si="10"/>
        <v>0</v>
      </c>
      <c r="V53">
        <f>COUNTIFS(Planning!$30:$30, "Lundi", Planning!51:51, "AB3")</f>
        <v>0</v>
      </c>
      <c r="W53">
        <f>COUNTIFS(Planning!$30:$30, "Mardi", Planning!51:51, "AB3")</f>
        <v>0</v>
      </c>
      <c r="X53">
        <f>COUNTIFS(Planning!$30:$30, "Mercredi", Planning!51:51, "AB3")</f>
        <v>0</v>
      </c>
      <c r="Y53">
        <f>COUNTIFS(Planning!$30:$30, "Jeudi", Planning!51:51, "AB3")</f>
        <v>0</v>
      </c>
      <c r="Z53">
        <f>COUNTIFS(Planning!$30:$30, "Vendredi", Planning!51:51, "AB3")</f>
        <v>0</v>
      </c>
      <c r="AA53">
        <f>COUNTIFS(Planning!$30:$30, "Samedi", Planning!51:51, "AB3")</f>
        <v>0</v>
      </c>
      <c r="AB53" s="15">
        <f t="shared" si="11"/>
        <v>0</v>
      </c>
      <c r="AC53">
        <f>COUNTIFS(Planning!$30:$30, "Lundi", Planning!51:51, "AJF")</f>
        <v>0</v>
      </c>
      <c r="AD53">
        <f>COUNTIFS(Planning!$30:$30, "Mardi", Planning!51:51, "AJF")</f>
        <v>0</v>
      </c>
      <c r="AE53">
        <f>COUNTIFS(Planning!$30:$30, "Mercredi", Planning!51:51, "AJF")</f>
        <v>0</v>
      </c>
      <c r="AF53">
        <f>COUNTIFS(Planning!$30:$30, "Jeudi", Planning!51:51, "AJF")</f>
        <v>0</v>
      </c>
      <c r="AG53">
        <f>COUNTIFS(Planning!$30:$30, "Vendredi", Planning!51:51, "AJF")</f>
        <v>0</v>
      </c>
      <c r="AH53">
        <f>COUNTIFS(Planning!$30:$30, "Samedi", Planning!51:51, "AJF")</f>
        <v>0</v>
      </c>
      <c r="AI53">
        <f>COUNTIFS(Planning!$30:$30, "Dimanche", Planning!51:51, "AJF")</f>
        <v>0</v>
      </c>
      <c r="AJ53" s="15">
        <f t="shared" si="12"/>
        <v>0</v>
      </c>
      <c r="AK53">
        <f>COUNTIFS(Planning!$30:$30, "Lundi", Planning!51:51, "B2")</f>
        <v>0</v>
      </c>
      <c r="AL53">
        <f>COUNTIFS(Planning!$30:$30, "Mardi", Planning!51:51, "B2")</f>
        <v>0</v>
      </c>
      <c r="AM53">
        <f>COUNTIFS(Planning!$30:$30, "Mercredi", Planning!51:51, "B2")</f>
        <v>0</v>
      </c>
      <c r="AN53">
        <f>COUNTIFS(Planning!$30:$30, "Jeudi", Planning!51:51, "B2")</f>
        <v>0</v>
      </c>
      <c r="AO53">
        <f>COUNTIFS(Planning!$30:$30, "Vendredi", Planning!51:51, "B2")</f>
        <v>0</v>
      </c>
      <c r="AP53">
        <f>COUNTIFS(Planning!$30:$30, "Samedi", Planning!51:51, "B2")</f>
        <v>0</v>
      </c>
      <c r="AQ53">
        <f>COUNTIFS(Planning!$30:$30, "Dimanche", Planning!51:51, "B2")</f>
        <v>0</v>
      </c>
      <c r="AR53" s="15">
        <f t="shared" si="13"/>
        <v>0</v>
      </c>
      <c r="AS53">
        <f>COUNTIFS(Planning!$30:$30, "Lundi", Planning!51:51, "RTT")</f>
        <v>0</v>
      </c>
      <c r="AT53">
        <f>COUNTIFS(Planning!$30:$30, "Mardi", Planning!51:51, "RTT")</f>
        <v>0</v>
      </c>
      <c r="AU53">
        <f>COUNTIFS(Planning!$30:$30, "Mercredi", Planning!51:51, "RTT")</f>
        <v>0</v>
      </c>
      <c r="AV53">
        <f>COUNTIFS(Planning!$30:$30, "Jeudi", Planning!51:51, "RTT")</f>
        <v>0</v>
      </c>
      <c r="AW53">
        <f>COUNTIFS(Planning!$30:$30, "Vendredi", Planning!51:51, "RTT")</f>
        <v>0</v>
      </c>
      <c r="AX53">
        <f>COUNTIFS(Planning!$30:$30, "Samedi", Planning!51:51, "RTT")</f>
        <v>0</v>
      </c>
      <c r="AY53">
        <f>COUNTIFS(Planning!$30:$30, "Dimanche", Planning!51:51, "RTT")</f>
        <v>0</v>
      </c>
      <c r="AZ53" s="15">
        <f t="shared" si="14"/>
        <v>0</v>
      </c>
      <c r="BA53">
        <f>COUNTIFS(Planning!$4:$4, "Lundi", Planning!51:51, "CA")</f>
        <v>0</v>
      </c>
      <c r="BB53">
        <f>COUNTIFS(Planning!$4:$4, "Mardi", Planning!51:51, "CA")</f>
        <v>0</v>
      </c>
      <c r="BC53">
        <f>COUNTIFS(Planning!$4:$4, "Mercredi", Planning!51:51, "CA")</f>
        <v>0</v>
      </c>
      <c r="BD53">
        <f>COUNTIFS(Planning!$4:$4, "Jeudi", Planning!51:51, "CA")</f>
        <v>0</v>
      </c>
      <c r="BE53">
        <f>COUNTIFS(Planning!$4:$4, "Vendredi", Planning!51:51, "CA")</f>
        <v>0</v>
      </c>
      <c r="BF53" s="15">
        <f t="shared" si="15"/>
        <v>0</v>
      </c>
      <c r="BG53">
        <f>COUNTIFS(Planning!$4:$4, "Lundi", Planning!51:51, "FC")</f>
        <v>0</v>
      </c>
      <c r="BH53">
        <f>COUNTIFS(Planning!$4:$4, "Mardi", Planning!51:51, "FC")</f>
        <v>0</v>
      </c>
      <c r="BI53">
        <f>COUNTIFS(Planning!$4:$4, "Mercredi", Planning!51:51, "FC")</f>
        <v>0</v>
      </c>
      <c r="BJ53">
        <f>COUNTIFS(Planning!$4:$4, "Jeudi", Planning!51:51, "FC")</f>
        <v>0</v>
      </c>
      <c r="BK53">
        <f>COUNTIFS(Planning!$4:$4, "Vendredi", Planning!51:51, "FC")</f>
        <v>0</v>
      </c>
      <c r="BL53">
        <f>COUNTIFS(Planning!$4:$4, "Samedi", Planning!51:51, "FC")</f>
        <v>0</v>
      </c>
      <c r="BM53">
        <f>COUNTIFS(Planning!$4:$4, "Dimanche", Planning!51:51, "FC")</f>
        <v>0</v>
      </c>
      <c r="BN53" s="15">
        <f t="shared" si="16"/>
        <v>0</v>
      </c>
    </row>
    <row r="58" spans="1:66" x14ac:dyDescent="0.25">
      <c r="B58" s="42" t="str">
        <f>UPPER(TEXT(DATE(An,3,1),"mmmm-aa"))</f>
        <v>MARS-26</v>
      </c>
      <c r="C58" s="42"/>
      <c r="D58" s="42"/>
      <c r="E58" s="42"/>
      <c r="F58" s="42"/>
      <c r="G58" s="42"/>
      <c r="H58" s="42"/>
      <c r="I58" s="42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7"/>
    </row>
    <row r="59" spans="1:66" x14ac:dyDescent="0.25">
      <c r="B59" s="43" t="s">
        <v>0</v>
      </c>
      <c r="C59" s="44"/>
      <c r="D59" s="44"/>
      <c r="E59" s="44"/>
      <c r="F59" s="44"/>
      <c r="G59" s="44"/>
      <c r="H59" s="45"/>
      <c r="I59" s="51" t="str">
        <f>"TOTAL " &amp; B59</f>
        <v>TOTAL B1</v>
      </c>
      <c r="J59" s="32"/>
      <c r="K59" s="32"/>
      <c r="L59" s="32"/>
      <c r="M59" s="11" t="s">
        <v>2</v>
      </c>
      <c r="N59" s="53" t="s">
        <v>1</v>
      </c>
      <c r="O59" s="53"/>
      <c r="P59" s="53"/>
      <c r="Q59" s="53"/>
      <c r="R59" s="53"/>
      <c r="S59" s="53"/>
      <c r="T59" s="53"/>
      <c r="U59" s="49" t="s">
        <v>18</v>
      </c>
      <c r="V59" s="53" t="s">
        <v>15</v>
      </c>
      <c r="W59" s="53"/>
      <c r="X59" s="53"/>
      <c r="Y59" s="53"/>
      <c r="Z59" s="53"/>
      <c r="AA59" s="53"/>
      <c r="AB59" s="49" t="s">
        <v>19</v>
      </c>
      <c r="AC59" s="46" t="s">
        <v>4</v>
      </c>
      <c r="AD59" s="47"/>
      <c r="AE59" s="47"/>
      <c r="AF59" s="47"/>
      <c r="AG59" s="47"/>
      <c r="AH59" s="47"/>
      <c r="AI59" s="48"/>
      <c r="AJ59" s="49" t="s">
        <v>20</v>
      </c>
      <c r="AK59" s="38" t="s">
        <v>5</v>
      </c>
      <c r="AL59" s="38"/>
      <c r="AM59" s="38"/>
      <c r="AN59" s="38"/>
      <c r="AO59" s="38"/>
      <c r="AP59" s="38"/>
      <c r="AQ59" s="38"/>
      <c r="AR59" s="39" t="s">
        <v>21</v>
      </c>
      <c r="AS59" s="38" t="s">
        <v>6</v>
      </c>
      <c r="AT59" s="38"/>
      <c r="AU59" s="38"/>
      <c r="AV59" s="38"/>
      <c r="AW59" s="38"/>
      <c r="AX59" s="38"/>
      <c r="AY59" s="38"/>
      <c r="AZ59" s="39" t="s">
        <v>22</v>
      </c>
      <c r="BA59" s="38" t="s">
        <v>3</v>
      </c>
      <c r="BB59" s="38"/>
      <c r="BC59" s="38"/>
      <c r="BD59" s="38"/>
      <c r="BE59" s="38"/>
      <c r="BF59" s="39" t="s">
        <v>23</v>
      </c>
      <c r="BG59" s="38" t="s">
        <v>17</v>
      </c>
      <c r="BH59" s="38"/>
      <c r="BI59" s="38"/>
      <c r="BJ59" s="38"/>
      <c r="BK59" s="38"/>
      <c r="BL59" s="38"/>
      <c r="BM59" s="38"/>
      <c r="BN59" s="41" t="s">
        <v>24</v>
      </c>
    </row>
    <row r="60" spans="1:66" x14ac:dyDescent="0.25">
      <c r="B60" s="3" t="s">
        <v>12</v>
      </c>
      <c r="C60" s="3" t="s">
        <v>13</v>
      </c>
      <c r="D60" s="3" t="s">
        <v>14</v>
      </c>
      <c r="E60" s="3" t="s">
        <v>8</v>
      </c>
      <c r="F60" s="3" t="s">
        <v>9</v>
      </c>
      <c r="G60" s="3" t="s">
        <v>10</v>
      </c>
      <c r="H60" s="3" t="s">
        <v>11</v>
      </c>
      <c r="I60" s="52"/>
      <c r="J60" s="32"/>
      <c r="K60" s="32"/>
      <c r="L60" s="32"/>
      <c r="M60" s="12" t="s">
        <v>11</v>
      </c>
      <c r="N60" s="12" t="s">
        <v>12</v>
      </c>
      <c r="O60" s="12" t="s">
        <v>13</v>
      </c>
      <c r="P60" s="12" t="s">
        <v>14</v>
      </c>
      <c r="Q60" s="12" t="s">
        <v>8</v>
      </c>
      <c r="R60" s="12" t="s">
        <v>9</v>
      </c>
      <c r="S60" s="12" t="s">
        <v>10</v>
      </c>
      <c r="T60" s="12" t="s">
        <v>11</v>
      </c>
      <c r="U60" s="50"/>
      <c r="V60" s="12" t="s">
        <v>12</v>
      </c>
      <c r="W60" s="12" t="s">
        <v>13</v>
      </c>
      <c r="X60" s="12" t="s">
        <v>14</v>
      </c>
      <c r="Y60" s="12" t="s">
        <v>8</v>
      </c>
      <c r="Z60" s="12" t="s">
        <v>9</v>
      </c>
      <c r="AA60" s="12" t="s">
        <v>10</v>
      </c>
      <c r="AB60" s="50"/>
      <c r="AC60" s="12" t="s">
        <v>12</v>
      </c>
      <c r="AD60" s="12" t="s">
        <v>13</v>
      </c>
      <c r="AE60" s="12" t="s">
        <v>14</v>
      </c>
      <c r="AF60" s="12" t="s">
        <v>8</v>
      </c>
      <c r="AG60" s="12" t="s">
        <v>9</v>
      </c>
      <c r="AH60" s="12" t="s">
        <v>10</v>
      </c>
      <c r="AI60" s="12" t="s">
        <v>11</v>
      </c>
      <c r="AJ60" s="50"/>
      <c r="AK60" s="13" t="s">
        <v>12</v>
      </c>
      <c r="AL60" s="13" t="s">
        <v>13</v>
      </c>
      <c r="AM60" s="13" t="s">
        <v>14</v>
      </c>
      <c r="AN60" s="13" t="s">
        <v>8</v>
      </c>
      <c r="AO60" s="13" t="s">
        <v>9</v>
      </c>
      <c r="AP60" s="13" t="s">
        <v>10</v>
      </c>
      <c r="AQ60" s="13" t="s">
        <v>11</v>
      </c>
      <c r="AR60" s="40"/>
      <c r="AS60" s="13" t="s">
        <v>12</v>
      </c>
      <c r="AT60" s="13" t="s">
        <v>13</v>
      </c>
      <c r="AU60" s="13" t="s">
        <v>14</v>
      </c>
      <c r="AV60" s="13" t="s">
        <v>8</v>
      </c>
      <c r="AW60" s="13" t="s">
        <v>9</v>
      </c>
      <c r="AX60" s="13" t="s">
        <v>10</v>
      </c>
      <c r="AY60" s="13" t="s">
        <v>11</v>
      </c>
      <c r="AZ60" s="40"/>
      <c r="BA60" s="13" t="s">
        <v>12</v>
      </c>
      <c r="BB60" s="13" t="s">
        <v>13</v>
      </c>
      <c r="BC60" s="13" t="s">
        <v>14</v>
      </c>
      <c r="BD60" s="13" t="s">
        <v>8</v>
      </c>
      <c r="BE60" s="13" t="s">
        <v>9</v>
      </c>
      <c r="BF60" s="40"/>
      <c r="BG60" s="13" t="s">
        <v>12</v>
      </c>
      <c r="BH60" s="13" t="s">
        <v>13</v>
      </c>
      <c r="BI60" s="13" t="s">
        <v>14</v>
      </c>
      <c r="BJ60" s="13" t="s">
        <v>8</v>
      </c>
      <c r="BK60" s="13" t="s">
        <v>9</v>
      </c>
      <c r="BL60" s="13" t="s">
        <v>10</v>
      </c>
      <c r="BM60" s="13" t="s">
        <v>11</v>
      </c>
      <c r="BN60" s="41"/>
    </row>
    <row r="61" spans="1:66" x14ac:dyDescent="0.25">
      <c r="A61" s="22" t="str">
        <f>A6</f>
        <v>Agent 1</v>
      </c>
      <c r="B61" s="25">
        <f>COUNTIFS(Planning!$56:$56,B$60, Planning!58:58,$B$59)</f>
        <v>0</v>
      </c>
      <c r="C61" s="25">
        <f>COUNTIFS(Planning!$56:$56,C$60, Planning!58:58,$B$59)</f>
        <v>1</v>
      </c>
      <c r="D61" s="25">
        <f>COUNTIFS(Planning!$56:$56,D$60, Planning!58:58,$B$59)</f>
        <v>0</v>
      </c>
      <c r="E61" s="25">
        <f>COUNTIFS(Planning!$56:$56,E$60, Planning!58:58,$B$59)</f>
        <v>3</v>
      </c>
      <c r="F61" s="25">
        <f>COUNTIFS(Planning!$56:$56,F$60, Planning!58:58,$B$59)</f>
        <v>2</v>
      </c>
      <c r="G61" s="25">
        <f>COUNTIFS(Planning!$56:$56,G$60, Planning!58:58,$B$59)</f>
        <v>0</v>
      </c>
      <c r="H61" s="25">
        <f>COUNTIFS(Planning!$56:$56,H$60, Planning!58:58,$B$59)</f>
        <v>0</v>
      </c>
      <c r="I61" s="26">
        <f>SUM(B61:G61)</f>
        <v>6</v>
      </c>
      <c r="J61" s="32"/>
      <c r="K61" s="32"/>
      <c r="L61" s="32"/>
      <c r="M61">
        <f>COUNTIFS(Planning!$56:$56, "Dimanche", Planning!58:58, "ARH")</f>
        <v>0</v>
      </c>
      <c r="N61">
        <f>COUNTIFS(Planning!$56:$56, "Lundi", Planning!58:58, "AB1")</f>
        <v>0</v>
      </c>
      <c r="O61">
        <f>COUNTIFS(Planning!$4:$4, "Mardi", Planning!58:58, "AB1")</f>
        <v>1</v>
      </c>
      <c r="P61">
        <f>COUNTIFS(Planning!$4:$4, "Mercredi", Planning!58:58, "AB1")</f>
        <v>0</v>
      </c>
      <c r="Q61">
        <f>COUNTIFS(Planning!$4:$4, "Jeudi", Planning!58:58, "AB1")</f>
        <v>1</v>
      </c>
      <c r="R61">
        <f>COUNTIFS(Planning!$4:$4, "Vendredi", Planning!58:58, "AB1")</f>
        <v>0</v>
      </c>
      <c r="S61">
        <f>COUNTIFS(Planning!$4:$4, "Samedi", Planning!58:58, "AB1")</f>
        <v>0</v>
      </c>
      <c r="T61">
        <f>COUNTIFS(Planning!$56:$56, "Dimanche", Planning!58:58, "AB1")</f>
        <v>1</v>
      </c>
      <c r="U61" s="15">
        <f>SUM(N61:T61)</f>
        <v>3</v>
      </c>
      <c r="V61">
        <f>COUNTIFS(Planning!$56:$56, "Lundi", Planning!58:58, "AB3")</f>
        <v>0</v>
      </c>
      <c r="W61">
        <f>COUNTIFS(Planning!$56:$56, "Mardi", Planning!58:58, "AB3")</f>
        <v>1</v>
      </c>
      <c r="X61">
        <f>COUNTIFS(Planning!$56:$56, "Mercredi", Planning!58:58, "AB3")</f>
        <v>0</v>
      </c>
      <c r="Y61">
        <f>COUNTIFS(Planning!$56:$56, "Jeudi", Planning!58:58, "AB3")</f>
        <v>0</v>
      </c>
      <c r="Z61">
        <f>COUNTIFS(Planning!$56:$56, "Vendredi", Planning!58:58, "AB3")</f>
        <v>0</v>
      </c>
      <c r="AA61">
        <f>COUNTIFS(Planning!$56:$56, "Samedi", Planning!58:58, "AB3")</f>
        <v>0</v>
      </c>
      <c r="AB61" s="15">
        <f>SUM(V61:AA61)</f>
        <v>1</v>
      </c>
      <c r="AC61">
        <f>COUNTIFS(Planning!$56:$56, "Lundi", Planning!58:58, "AJF")</f>
        <v>0</v>
      </c>
      <c r="AD61">
        <f>COUNTIFS(Planning!$56:$56, "Mardi", Planning!58:58, "AJF")</f>
        <v>0</v>
      </c>
      <c r="AE61">
        <f>COUNTIFS(Planning!$56:$56, "Mercredi", Planning!58:58, "AJF")</f>
        <v>0</v>
      </c>
      <c r="AF61">
        <f>COUNTIFS(Planning!$56:$56, "Jeudi", Planning!58:58, "AJF")</f>
        <v>0</v>
      </c>
      <c r="AG61">
        <f>COUNTIFS(Planning!$56:$56, "Vendredi", Planning!58:58, "AJF")</f>
        <v>0</v>
      </c>
      <c r="AH61">
        <f>COUNTIFS(Planning!$56:$56, "Samedi", Planning!58:58, "AJF")</f>
        <v>0</v>
      </c>
      <c r="AI61">
        <f>COUNTIFS(Planning!$56:$56, "Dimanche", Planning!58:58, "AJF")</f>
        <v>0</v>
      </c>
      <c r="AJ61" s="15">
        <f>SUM(AC61:AI61)</f>
        <v>0</v>
      </c>
      <c r="AK61">
        <f>COUNTIFS(Planning!$56:$56, "Lundi", Planning!58:58, "B2")</f>
        <v>0</v>
      </c>
      <c r="AL61">
        <f>COUNTIFS(Planning!$56:$56, "Mardi", Planning!58:58, "B2")</f>
        <v>0</v>
      </c>
      <c r="AM61">
        <f>COUNTIFS(Planning!$56:$56, "Mercredi", Planning!58:58, "B2")</f>
        <v>0</v>
      </c>
      <c r="AN61">
        <f>COUNTIFS(Planning!$56:$56, "Jeudi", Planning!58:58, "B2")</f>
        <v>0</v>
      </c>
      <c r="AO61">
        <f>COUNTIFS(Planning!$56:$56, "Vendredi", Planning!58:58, "B2")</f>
        <v>0</v>
      </c>
      <c r="AP61">
        <f>COUNTIFS(Planning!$56:$56, "Samedi", Planning!58:58, "B2")</f>
        <v>0</v>
      </c>
      <c r="AQ61">
        <f>COUNTIFS(Planning!$56:$56, "Dimanche", Planning!58:58, "B2")</f>
        <v>0</v>
      </c>
      <c r="AR61" s="15">
        <f>SUM(AK61:AQ61)</f>
        <v>0</v>
      </c>
      <c r="AS61">
        <f>COUNTIFS(Planning!$56:$56, "Lundi", Planning!58:58, "RTT")</f>
        <v>1</v>
      </c>
      <c r="AT61">
        <f>COUNTIFS(Planning!$56:$56, "Mardi", Planning!58:58, "RTT")</f>
        <v>0</v>
      </c>
      <c r="AU61">
        <f>COUNTIFS(Planning!$56:$56, "Mercredi", Planning!58:58, "RTT")</f>
        <v>0</v>
      </c>
      <c r="AV61">
        <f>COUNTIFS(Planning!$56:$56, "Jeudi", Planning!58:58, "RTT")</f>
        <v>0</v>
      </c>
      <c r="AW61">
        <f>COUNTIFS(Planning!$56:$56, "Vendredi", Planning!58:58, "RTT")</f>
        <v>0</v>
      </c>
      <c r="AX61">
        <f>COUNTIFS(Planning!$56:$56, "Samedi", Planning!58:58, "RTT")</f>
        <v>0</v>
      </c>
      <c r="AY61">
        <f>COUNTIFS(Planning!$56:$56, "Dimanche", Planning!58:58, "RTT")</f>
        <v>1</v>
      </c>
      <c r="AZ61" s="15">
        <f>SUM(AS61:AY61)</f>
        <v>2</v>
      </c>
      <c r="BA61">
        <f>COUNTIFS(Planning!$56:$56, "Lundi", Planning!58:58, "CA")</f>
        <v>0</v>
      </c>
      <c r="BB61">
        <f>COUNTIFS(Planning!$56:$56, "Mardi", Planning!58:58, "CA")</f>
        <v>0</v>
      </c>
      <c r="BC61">
        <f>COUNTIFS(Planning!$56:$56, "Mercredi", Planning!58:58, "CA")</f>
        <v>0</v>
      </c>
      <c r="BD61">
        <f>COUNTIFS(Planning!$56:$56, "Jeudi", Planning!58:58, "CA")</f>
        <v>0</v>
      </c>
      <c r="BE61">
        <f>COUNTIFS(Planning!$56:$56, "Vendredi", Planning!58:58, "CA")</f>
        <v>0</v>
      </c>
      <c r="BF61" s="15">
        <f>SUM(BA61:BE61)</f>
        <v>0</v>
      </c>
      <c r="BG61">
        <f>COUNTIFS(Planning!$56:$56, "Lundi", Planning!58:58, "FC")</f>
        <v>0</v>
      </c>
      <c r="BH61">
        <f>COUNTIFS(Planning!$56:$56, "Mardi", Planning!58:58, "FC")</f>
        <v>0</v>
      </c>
      <c r="BI61">
        <f>COUNTIFS(Planning!$56:$56, "Mercredi", Planning!58:58, "FC")</f>
        <v>0</v>
      </c>
      <c r="BJ61">
        <f>COUNTIFS(Planning!$56:$56, "Jeudi", Planning!58:58, "FC")</f>
        <v>0</v>
      </c>
      <c r="BK61">
        <f>COUNTIFS(Planning!$56:$56, "Vendredi", Planning!58:58, "FC")</f>
        <v>0</v>
      </c>
      <c r="BL61">
        <f>COUNTIFS(Planning!$56:$56, "Samedi", Planning!58:58, "FC")</f>
        <v>0</v>
      </c>
      <c r="BM61">
        <f>COUNTIFS(Planning!$56:$56, "Dimanche", Planning!58:58, "FC")</f>
        <v>0</v>
      </c>
      <c r="BN61" s="15">
        <f>SUM(BG61:BM61)</f>
        <v>0</v>
      </c>
    </row>
    <row r="62" spans="1:66" x14ac:dyDescent="0.25">
      <c r="A62" s="22" t="str">
        <f t="shared" ref="A62:A80" si="17">A7</f>
        <v>Agent 2</v>
      </c>
      <c r="B62" s="27">
        <f>COUNTIFS(Planning!$56:$56,B$60, Planning!59:59,$B$59)</f>
        <v>0</v>
      </c>
      <c r="C62" s="27">
        <f>COUNTIFS(Planning!$56:$56,C$60, Planning!59:59,$B$59)</f>
        <v>0</v>
      </c>
      <c r="D62" s="27">
        <f>COUNTIFS(Planning!$56:$56,D$60, Planning!59:59,$B$59)</f>
        <v>0</v>
      </c>
      <c r="E62" s="27">
        <f>COUNTIFS(Planning!$56:$56,E$60, Planning!59:59,$B$59)</f>
        <v>2</v>
      </c>
      <c r="F62" s="27">
        <f>COUNTIFS(Planning!$56:$56,F$60, Planning!59:59,$B$59)</f>
        <v>0</v>
      </c>
      <c r="G62" s="27">
        <f>COUNTIFS(Planning!$56:$56,G$60, Planning!59:59,$B$59)</f>
        <v>0</v>
      </c>
      <c r="H62" s="27">
        <f>COUNTIFS(Planning!$56:$56,H$60, Planning!59:59,$B$59)</f>
        <v>0</v>
      </c>
      <c r="I62" s="28">
        <f t="shared" ref="I62:I80" si="18">SUM(B62:G62)</f>
        <v>2</v>
      </c>
      <c r="J62" s="32"/>
      <c r="K62" s="32"/>
      <c r="L62" s="32"/>
      <c r="M62">
        <f>COUNTIFS(Planning!$56:$56, "Dimanche", Planning!59:59, "ARH")</f>
        <v>0</v>
      </c>
      <c r="N62">
        <f>COUNTIFS(Planning!$56:$56, "Lundi", Planning!59:59, "AB1")</f>
        <v>0</v>
      </c>
      <c r="O62">
        <f>COUNTIFS(Planning!$4:$4, "Mardi", Planning!59:59, "AB1")</f>
        <v>0</v>
      </c>
      <c r="P62">
        <f>COUNTIFS(Planning!$4:$4, "Mercredi", Planning!59:59, "AB1")</f>
        <v>0</v>
      </c>
      <c r="Q62">
        <f>COUNTIFS(Planning!$4:$4, "Jeudi", Planning!59:59, "AB1")</f>
        <v>0</v>
      </c>
      <c r="R62">
        <f>COUNTIFS(Planning!$4:$4, "Vendredi", Planning!59:59, "AB1")</f>
        <v>0</v>
      </c>
      <c r="S62">
        <f>COUNTIFS(Planning!$4:$4, "Samedi", Planning!59:59, "AB1")</f>
        <v>0</v>
      </c>
      <c r="T62">
        <f>COUNTIFS(Planning!$56:$56, "Dimanche", Planning!59:59, "AB1")</f>
        <v>0</v>
      </c>
      <c r="U62" s="15">
        <f t="shared" ref="U62:U80" si="19">SUM(N62:T62)</f>
        <v>0</v>
      </c>
      <c r="V62">
        <f>COUNTIFS(Planning!$56:$56, "Lundi", Planning!59:59, "AB3")</f>
        <v>0</v>
      </c>
      <c r="W62">
        <f>COUNTIFS(Planning!$56:$56, "Mardi", Planning!59:59, "AB3")</f>
        <v>0</v>
      </c>
      <c r="X62">
        <f>COUNTIFS(Planning!$56:$56, "Mercredi", Planning!59:59, "AB3")</f>
        <v>0</v>
      </c>
      <c r="Y62">
        <f>COUNTIFS(Planning!$56:$56, "Jeudi", Planning!59:59, "AB3")</f>
        <v>0</v>
      </c>
      <c r="Z62">
        <f>COUNTIFS(Planning!$56:$56, "Vendredi", Planning!59:59, "AB3")</f>
        <v>0</v>
      </c>
      <c r="AA62">
        <f>COUNTIFS(Planning!$56:$56, "Samedi", Planning!59:59, "AB3")</f>
        <v>0</v>
      </c>
      <c r="AB62" s="15">
        <f t="shared" ref="AB62:AB80" si="20">SUM(V62:AA62)</f>
        <v>0</v>
      </c>
      <c r="AC62">
        <f>COUNTIFS(Planning!$56:$56, "Lundi", Planning!59:59, "AJF")</f>
        <v>0</v>
      </c>
      <c r="AD62">
        <f>COUNTIFS(Planning!$56:$56, "Mardi", Planning!59:59, "AJF")</f>
        <v>0</v>
      </c>
      <c r="AE62">
        <f>COUNTIFS(Planning!$56:$56, "Mercredi", Planning!59:59, "AJF")</f>
        <v>0</v>
      </c>
      <c r="AF62">
        <f>COUNTIFS(Planning!$56:$56, "Jeudi", Planning!59:59, "AJF")</f>
        <v>0</v>
      </c>
      <c r="AG62">
        <f>COUNTIFS(Planning!$56:$56, "Vendredi", Planning!59:59, "AJF")</f>
        <v>0</v>
      </c>
      <c r="AH62">
        <f>COUNTIFS(Planning!$56:$56, "Samedi", Planning!59:59, "AJF")</f>
        <v>0</v>
      </c>
      <c r="AI62">
        <f>COUNTIFS(Planning!$56:$56, "Dimanche", Planning!59:59, "AJF")</f>
        <v>0</v>
      </c>
      <c r="AJ62" s="15">
        <f t="shared" ref="AJ62:AJ80" si="21">SUM(AC62:AI62)</f>
        <v>0</v>
      </c>
      <c r="AK62">
        <f>COUNTIFS(Planning!$56:$56, "Lundi", Planning!59:59, "B2")</f>
        <v>0</v>
      </c>
      <c r="AL62">
        <f>COUNTIFS(Planning!$56:$56, "Mardi", Planning!59:59, "B2")</f>
        <v>0</v>
      </c>
      <c r="AM62">
        <f>COUNTIFS(Planning!$56:$56, "Mercredi", Planning!59:59, "B2")</f>
        <v>0</v>
      </c>
      <c r="AN62">
        <f>COUNTIFS(Planning!$56:$56, "Jeudi", Planning!59:59, "B2")</f>
        <v>0</v>
      </c>
      <c r="AO62">
        <f>COUNTIFS(Planning!$56:$56, "Vendredi", Planning!59:59, "B2")</f>
        <v>0</v>
      </c>
      <c r="AP62">
        <f>COUNTIFS(Planning!$56:$56, "Samedi", Planning!59:59, "B2")</f>
        <v>0</v>
      </c>
      <c r="AQ62">
        <f>COUNTIFS(Planning!$56:$56, "Dimanche", Planning!59:59, "B2")</f>
        <v>0</v>
      </c>
      <c r="AR62" s="15">
        <f t="shared" ref="AR62:AR80" si="22">SUM(AK62:AQ62)</f>
        <v>0</v>
      </c>
      <c r="AS62">
        <f>COUNTIFS(Planning!$56:$56, "Lundi", Planning!59:59, "RTT")</f>
        <v>0</v>
      </c>
      <c r="AT62">
        <f>COUNTIFS(Planning!$56:$56, "Mardi", Planning!59:59, "RTT")</f>
        <v>0</v>
      </c>
      <c r="AU62">
        <f>COUNTIFS(Planning!$56:$56, "Mercredi", Planning!59:59, "RTT")</f>
        <v>0</v>
      </c>
      <c r="AV62">
        <f>COUNTIFS(Planning!$56:$56, "Jeudi", Planning!59:59, "RTT")</f>
        <v>0</v>
      </c>
      <c r="AW62">
        <f>COUNTIFS(Planning!$56:$56, "Vendredi", Planning!59:59, "RTT")</f>
        <v>0</v>
      </c>
      <c r="AX62">
        <f>COUNTIFS(Planning!$56:$56, "Samedi", Planning!59:59, "RTT")</f>
        <v>0</v>
      </c>
      <c r="AY62">
        <f>COUNTIFS(Planning!$56:$56, "Dimanche", Planning!59:59, "RTT")</f>
        <v>0</v>
      </c>
      <c r="AZ62" s="15">
        <f t="shared" ref="AZ62:AZ80" si="23">SUM(AS62:AY62)</f>
        <v>0</v>
      </c>
      <c r="BA62">
        <f>COUNTIFS(Planning!$56:$56, "Lundi", Planning!59:59, "CA")</f>
        <v>0</v>
      </c>
      <c r="BB62">
        <f>COUNTIFS(Planning!$56:$56, "Mardi", Planning!59:59, "CA")</f>
        <v>0</v>
      </c>
      <c r="BC62">
        <f>COUNTIFS(Planning!$56:$56, "Mercredi", Planning!59:59, "CA")</f>
        <v>0</v>
      </c>
      <c r="BD62">
        <f>COUNTIFS(Planning!$56:$56, "Jeudi", Planning!59:59, "CA")</f>
        <v>0</v>
      </c>
      <c r="BE62">
        <f>COUNTIFS(Planning!$56:$56, "Vendredi", Planning!59:59, "CA")</f>
        <v>0</v>
      </c>
      <c r="BF62" s="15">
        <f t="shared" ref="BF62:BF80" si="24">SUM(BA62:BE62)</f>
        <v>0</v>
      </c>
      <c r="BG62">
        <f>COUNTIFS(Planning!$56:$56, "Lundi", Planning!59:59, "FC")</f>
        <v>0</v>
      </c>
      <c r="BH62">
        <f>COUNTIFS(Planning!$56:$56, "Mardi", Planning!59:59, "FC")</f>
        <v>0</v>
      </c>
      <c r="BI62">
        <f>COUNTIFS(Planning!$56:$56, "Mercredi", Planning!59:59, "FC")</f>
        <v>0</v>
      </c>
      <c r="BJ62">
        <f>COUNTIFS(Planning!$56:$56, "Jeudi", Planning!59:59, "FC")</f>
        <v>0</v>
      </c>
      <c r="BK62">
        <f>COUNTIFS(Planning!$56:$56, "Vendredi", Planning!59:59, "FC")</f>
        <v>0</v>
      </c>
      <c r="BL62">
        <f>COUNTIFS(Planning!$56:$56, "Samedi", Planning!59:59, "FC")</f>
        <v>0</v>
      </c>
      <c r="BM62">
        <f>COUNTIFS(Planning!$56:$56, "Dimanche", Planning!59:59, "FC")</f>
        <v>0</v>
      </c>
      <c r="BN62" s="15">
        <f t="shared" ref="BN62:BN80" si="25">SUM(BG62:BM62)</f>
        <v>0</v>
      </c>
    </row>
    <row r="63" spans="1:66" x14ac:dyDescent="0.25">
      <c r="A63" s="22" t="str">
        <f t="shared" si="17"/>
        <v>Agent 3</v>
      </c>
      <c r="B63" s="27">
        <f>COUNTIFS(Planning!$56:$56,B$60, Planning!60:60,$B$59)</f>
        <v>0</v>
      </c>
      <c r="C63" s="27">
        <f>COUNTIFS(Planning!$56:$56,C$60, Planning!60:60,$B$59)</f>
        <v>0</v>
      </c>
      <c r="D63" s="27">
        <f>COUNTIFS(Planning!$56:$56,D$60, Planning!60:60,$B$59)</f>
        <v>0</v>
      </c>
      <c r="E63" s="27">
        <f>COUNTIFS(Planning!$56:$56,E$60, Planning!60:60,$B$59)</f>
        <v>0</v>
      </c>
      <c r="F63" s="27">
        <f>COUNTIFS(Planning!$56:$56,F$60, Planning!60:60,$B$59)</f>
        <v>0</v>
      </c>
      <c r="G63" s="27">
        <f>COUNTIFS(Planning!$56:$56,G$60, Planning!60:60,$B$59)</f>
        <v>0</v>
      </c>
      <c r="H63" s="27">
        <f>COUNTIFS(Planning!$56:$56,H$60, Planning!60:60,$B$59)</f>
        <v>0</v>
      </c>
      <c r="I63" s="28">
        <f t="shared" si="18"/>
        <v>0</v>
      </c>
      <c r="J63" s="32"/>
      <c r="K63" s="32"/>
      <c r="L63" s="32"/>
      <c r="M63">
        <f>COUNTIFS(Planning!$56:$56, "Dimanche", Planning!60:60, "ARH")</f>
        <v>0</v>
      </c>
      <c r="N63">
        <f>COUNTIFS(Planning!$56:$56, "Lundi", Planning!60:60, "AB1")</f>
        <v>0</v>
      </c>
      <c r="O63">
        <f>COUNTIFS(Planning!$4:$4, "Mardi", Planning!60:60, "AB1")</f>
        <v>0</v>
      </c>
      <c r="P63">
        <f>COUNTIFS(Planning!$4:$4, "Mercredi", Planning!60:60, "AB1")</f>
        <v>0</v>
      </c>
      <c r="Q63">
        <f>COUNTIFS(Planning!$4:$4, "Jeudi", Planning!60:60, "AB1")</f>
        <v>0</v>
      </c>
      <c r="R63">
        <f>COUNTIFS(Planning!$4:$4, "Vendredi", Planning!60:60, "AB1")</f>
        <v>0</v>
      </c>
      <c r="S63">
        <f>COUNTIFS(Planning!$4:$4, "Samedi", Planning!60:60, "AB1")</f>
        <v>0</v>
      </c>
      <c r="T63">
        <f>COUNTIFS(Planning!$56:$56, "Dimanche", Planning!60:60, "AB1")</f>
        <v>0</v>
      </c>
      <c r="U63" s="15">
        <f t="shared" si="19"/>
        <v>0</v>
      </c>
      <c r="V63">
        <f>COUNTIFS(Planning!$56:$56, "Lundi", Planning!60:60, "AB3")</f>
        <v>0</v>
      </c>
      <c r="W63">
        <f>COUNTIFS(Planning!$56:$56, "Mardi", Planning!60:60, "AB3")</f>
        <v>0</v>
      </c>
      <c r="X63">
        <f>COUNTIFS(Planning!$56:$56, "Mercredi", Planning!60:60, "AB3")</f>
        <v>0</v>
      </c>
      <c r="Y63">
        <f>COUNTIFS(Planning!$56:$56, "Jeudi", Planning!60:60, "AB3")</f>
        <v>0</v>
      </c>
      <c r="Z63">
        <f>COUNTIFS(Planning!$56:$56, "Vendredi", Planning!60:60, "AB3")</f>
        <v>0</v>
      </c>
      <c r="AA63">
        <f>COUNTIFS(Planning!$56:$56, "Samedi", Planning!60:60, "AB3")</f>
        <v>0</v>
      </c>
      <c r="AB63" s="15">
        <f t="shared" si="20"/>
        <v>0</v>
      </c>
      <c r="AC63">
        <f>COUNTIFS(Planning!$56:$56, "Lundi", Planning!60:60, "AJF")</f>
        <v>0</v>
      </c>
      <c r="AD63">
        <f>COUNTIFS(Planning!$56:$56, "Mardi", Planning!60:60, "AJF")</f>
        <v>0</v>
      </c>
      <c r="AE63">
        <f>COUNTIFS(Planning!$56:$56, "Mercredi", Planning!60:60, "AJF")</f>
        <v>0</v>
      </c>
      <c r="AF63">
        <f>COUNTIFS(Planning!$56:$56, "Jeudi", Planning!60:60, "AJF")</f>
        <v>0</v>
      </c>
      <c r="AG63">
        <f>COUNTIFS(Planning!$56:$56, "Vendredi", Planning!60:60, "AJF")</f>
        <v>0</v>
      </c>
      <c r="AH63">
        <f>COUNTIFS(Planning!$56:$56, "Samedi", Planning!60:60, "AJF")</f>
        <v>0</v>
      </c>
      <c r="AI63">
        <f>COUNTIFS(Planning!$56:$56, "Dimanche", Planning!60:60, "AJF")</f>
        <v>0</v>
      </c>
      <c r="AJ63" s="15">
        <f t="shared" si="21"/>
        <v>0</v>
      </c>
      <c r="AK63">
        <f>COUNTIFS(Planning!$56:$56, "Lundi", Planning!60:60, "B2")</f>
        <v>0</v>
      </c>
      <c r="AL63">
        <f>COUNTIFS(Planning!$56:$56, "Mardi", Planning!60:60, "B2")</f>
        <v>0</v>
      </c>
      <c r="AM63">
        <f>COUNTIFS(Planning!$56:$56, "Mercredi", Planning!60:60, "B2")</f>
        <v>0</v>
      </c>
      <c r="AN63">
        <f>COUNTIFS(Planning!$56:$56, "Jeudi", Planning!60:60, "B2")</f>
        <v>0</v>
      </c>
      <c r="AO63">
        <f>COUNTIFS(Planning!$56:$56, "Vendredi", Planning!60:60, "B2")</f>
        <v>0</v>
      </c>
      <c r="AP63">
        <f>COUNTIFS(Planning!$56:$56, "Samedi", Planning!60:60, "B2")</f>
        <v>0</v>
      </c>
      <c r="AQ63">
        <f>COUNTIFS(Planning!$56:$56, "Dimanche", Planning!60:60, "B2")</f>
        <v>0</v>
      </c>
      <c r="AR63" s="15">
        <f t="shared" si="22"/>
        <v>0</v>
      </c>
      <c r="AS63">
        <f>COUNTIFS(Planning!$56:$56, "Lundi", Planning!60:60, "RTT")</f>
        <v>0</v>
      </c>
      <c r="AT63">
        <f>COUNTIFS(Planning!$56:$56, "Mardi", Planning!60:60, "RTT")</f>
        <v>0</v>
      </c>
      <c r="AU63">
        <f>COUNTIFS(Planning!$56:$56, "Mercredi", Planning!60:60, "RTT")</f>
        <v>0</v>
      </c>
      <c r="AV63">
        <f>COUNTIFS(Planning!$56:$56, "Jeudi", Planning!60:60, "RTT")</f>
        <v>0</v>
      </c>
      <c r="AW63">
        <f>COUNTIFS(Planning!$56:$56, "Vendredi", Planning!60:60, "RTT")</f>
        <v>0</v>
      </c>
      <c r="AX63">
        <f>COUNTIFS(Planning!$56:$56, "Samedi", Planning!60:60, "RTT")</f>
        <v>0</v>
      </c>
      <c r="AY63">
        <f>COUNTIFS(Planning!$56:$56, "Dimanche", Planning!60:60, "RTT")</f>
        <v>0</v>
      </c>
      <c r="AZ63" s="15">
        <f t="shared" si="23"/>
        <v>0</v>
      </c>
      <c r="BA63">
        <f>COUNTIFS(Planning!$56:$56, "Lundi", Planning!60:60, "CA")</f>
        <v>0</v>
      </c>
      <c r="BB63">
        <f>COUNTIFS(Planning!$56:$56, "Mardi", Planning!60:60, "CA")</f>
        <v>0</v>
      </c>
      <c r="BC63">
        <f>COUNTIFS(Planning!$56:$56, "Mercredi", Planning!60:60, "CA")</f>
        <v>0</v>
      </c>
      <c r="BD63">
        <f>COUNTIFS(Planning!$56:$56, "Jeudi", Planning!60:60, "CA")</f>
        <v>0</v>
      </c>
      <c r="BE63">
        <f>COUNTIFS(Planning!$56:$56, "Vendredi", Planning!60:60, "CA")</f>
        <v>0</v>
      </c>
      <c r="BF63" s="15">
        <f t="shared" si="24"/>
        <v>0</v>
      </c>
      <c r="BG63">
        <f>COUNTIFS(Planning!$56:$56, "Lundi", Planning!60:60, "FC")</f>
        <v>0</v>
      </c>
      <c r="BH63">
        <f>COUNTIFS(Planning!$56:$56, "Mardi", Planning!60:60, "FC")</f>
        <v>0</v>
      </c>
      <c r="BI63">
        <f>COUNTIFS(Planning!$56:$56, "Mercredi", Planning!60:60, "FC")</f>
        <v>0</v>
      </c>
      <c r="BJ63">
        <f>COUNTIFS(Planning!$56:$56, "Jeudi", Planning!60:60, "FC")</f>
        <v>0</v>
      </c>
      <c r="BK63">
        <f>COUNTIFS(Planning!$56:$56, "Vendredi", Planning!60:60, "FC")</f>
        <v>0</v>
      </c>
      <c r="BL63">
        <f>COUNTIFS(Planning!$56:$56, "Samedi", Planning!60:60, "FC")</f>
        <v>0</v>
      </c>
      <c r="BM63">
        <f>COUNTIFS(Planning!$56:$56, "Dimanche", Planning!60:60, "FC")</f>
        <v>0</v>
      </c>
      <c r="BN63" s="15">
        <f t="shared" si="25"/>
        <v>0</v>
      </c>
    </row>
    <row r="64" spans="1:66" x14ac:dyDescent="0.25">
      <c r="A64" s="22" t="str">
        <f t="shared" si="17"/>
        <v>Agent 4</v>
      </c>
      <c r="B64" s="27">
        <f>COUNTIFS(Planning!$56:$56,B$60, Planning!61:61,$B$59)</f>
        <v>0</v>
      </c>
      <c r="C64" s="27">
        <f>COUNTIFS(Planning!$56:$56,C$60, Planning!61:61,$B$59)</f>
        <v>0</v>
      </c>
      <c r="D64" s="27">
        <f>COUNTIFS(Planning!$56:$56,D$60, Planning!61:61,$B$59)</f>
        <v>0</v>
      </c>
      <c r="E64" s="27">
        <f>COUNTIFS(Planning!$56:$56,E$60, Planning!61:61,$B$59)</f>
        <v>0</v>
      </c>
      <c r="F64" s="27">
        <f>COUNTIFS(Planning!$56:$56,F$60, Planning!61:61,$B$59)</f>
        <v>0</v>
      </c>
      <c r="G64" s="27">
        <f>COUNTIFS(Planning!$56:$56,G$60, Planning!61:61,$B$59)</f>
        <v>0</v>
      </c>
      <c r="H64" s="27">
        <f>COUNTIFS(Planning!$56:$56,H$60, Planning!61:61,$B$59)</f>
        <v>0</v>
      </c>
      <c r="I64" s="28">
        <f t="shared" si="18"/>
        <v>0</v>
      </c>
      <c r="J64" s="32"/>
      <c r="K64" s="32"/>
      <c r="L64" s="32"/>
      <c r="M64">
        <f>COUNTIFS(Planning!$56:$56, "Dimanche", Planning!61:61, "ARH")</f>
        <v>0</v>
      </c>
      <c r="N64">
        <f>COUNTIFS(Planning!$56:$56, "Lundi", Planning!61:61, "AB1")</f>
        <v>0</v>
      </c>
      <c r="O64">
        <f>COUNTIFS(Planning!$4:$4, "Mardi", Planning!61:61, "AB1")</f>
        <v>0</v>
      </c>
      <c r="P64">
        <f>COUNTIFS(Planning!$4:$4, "Mercredi", Planning!61:61, "AB1")</f>
        <v>0</v>
      </c>
      <c r="Q64">
        <f>COUNTIFS(Planning!$4:$4, "Jeudi", Planning!61:61, "AB1")</f>
        <v>0</v>
      </c>
      <c r="R64">
        <f>COUNTIFS(Planning!$4:$4, "Vendredi", Planning!61:61, "AB1")</f>
        <v>0</v>
      </c>
      <c r="S64">
        <f>COUNTIFS(Planning!$4:$4, "Samedi", Planning!61:61, "AB1")</f>
        <v>0</v>
      </c>
      <c r="T64">
        <f>COUNTIFS(Planning!$56:$56, "Dimanche", Planning!61:61, "AB1")</f>
        <v>0</v>
      </c>
      <c r="U64" s="15">
        <f t="shared" si="19"/>
        <v>0</v>
      </c>
      <c r="V64">
        <f>COUNTIFS(Planning!$56:$56, "Lundi", Planning!61:61, "AB3")</f>
        <v>0</v>
      </c>
      <c r="W64">
        <f>COUNTIFS(Planning!$56:$56, "Mardi", Planning!61:61, "AB3")</f>
        <v>0</v>
      </c>
      <c r="X64">
        <f>COUNTIFS(Planning!$56:$56, "Mercredi", Planning!61:61, "AB3")</f>
        <v>0</v>
      </c>
      <c r="Y64">
        <f>COUNTIFS(Planning!$56:$56, "Jeudi", Planning!61:61, "AB3")</f>
        <v>0</v>
      </c>
      <c r="Z64">
        <f>COUNTIFS(Planning!$56:$56, "Vendredi", Planning!61:61, "AB3")</f>
        <v>0</v>
      </c>
      <c r="AA64">
        <f>COUNTIFS(Planning!$56:$56, "Samedi", Planning!61:61, "AB3")</f>
        <v>0</v>
      </c>
      <c r="AB64" s="15">
        <f t="shared" si="20"/>
        <v>0</v>
      </c>
      <c r="AC64">
        <f>COUNTIFS(Planning!$56:$56, "Lundi", Planning!61:61, "AJF")</f>
        <v>0</v>
      </c>
      <c r="AD64">
        <f>COUNTIFS(Planning!$56:$56, "Mardi", Planning!61:61, "AJF")</f>
        <v>0</v>
      </c>
      <c r="AE64">
        <f>COUNTIFS(Planning!$56:$56, "Mercredi", Planning!61:61, "AJF")</f>
        <v>0</v>
      </c>
      <c r="AF64">
        <f>COUNTIFS(Planning!$56:$56, "Jeudi", Planning!61:61, "AJF")</f>
        <v>0</v>
      </c>
      <c r="AG64">
        <f>COUNTIFS(Planning!$56:$56, "Vendredi", Planning!61:61, "AJF")</f>
        <v>0</v>
      </c>
      <c r="AH64">
        <f>COUNTIFS(Planning!$56:$56, "Samedi", Planning!61:61, "AJF")</f>
        <v>0</v>
      </c>
      <c r="AI64">
        <f>COUNTIFS(Planning!$56:$56, "Dimanche", Planning!61:61, "AJF")</f>
        <v>0</v>
      </c>
      <c r="AJ64" s="15">
        <f t="shared" si="21"/>
        <v>0</v>
      </c>
      <c r="AK64">
        <f>COUNTIFS(Planning!$56:$56, "Lundi", Planning!61:61, "B2")</f>
        <v>0</v>
      </c>
      <c r="AL64">
        <f>COUNTIFS(Planning!$56:$56, "Mardi", Planning!61:61, "B2")</f>
        <v>0</v>
      </c>
      <c r="AM64">
        <f>COUNTIFS(Planning!$56:$56, "Mercredi", Planning!61:61, "B2")</f>
        <v>0</v>
      </c>
      <c r="AN64">
        <f>COUNTIFS(Planning!$56:$56, "Jeudi", Planning!61:61, "B2")</f>
        <v>0</v>
      </c>
      <c r="AO64">
        <f>COUNTIFS(Planning!$56:$56, "Vendredi", Planning!61:61, "B2")</f>
        <v>0</v>
      </c>
      <c r="AP64">
        <f>COUNTIFS(Planning!$56:$56, "Samedi", Planning!61:61, "B2")</f>
        <v>0</v>
      </c>
      <c r="AQ64">
        <f>COUNTIFS(Planning!$56:$56, "Dimanche", Planning!61:61, "B2")</f>
        <v>0</v>
      </c>
      <c r="AR64" s="15">
        <f t="shared" si="22"/>
        <v>0</v>
      </c>
      <c r="AS64">
        <f>COUNTIFS(Planning!$56:$56, "Lundi", Planning!61:61, "RTT")</f>
        <v>0</v>
      </c>
      <c r="AT64">
        <f>COUNTIFS(Planning!$56:$56, "Mardi", Planning!61:61, "RTT")</f>
        <v>0</v>
      </c>
      <c r="AU64">
        <f>COUNTIFS(Planning!$56:$56, "Mercredi", Planning!61:61, "RTT")</f>
        <v>0</v>
      </c>
      <c r="AV64">
        <f>COUNTIFS(Planning!$56:$56, "Jeudi", Planning!61:61, "RTT")</f>
        <v>0</v>
      </c>
      <c r="AW64">
        <f>COUNTIFS(Planning!$56:$56, "Vendredi", Planning!61:61, "RTT")</f>
        <v>0</v>
      </c>
      <c r="AX64">
        <f>COUNTIFS(Planning!$56:$56, "Samedi", Planning!61:61, "RTT")</f>
        <v>0</v>
      </c>
      <c r="AY64">
        <f>COUNTIFS(Planning!$56:$56, "Dimanche", Planning!61:61, "RTT")</f>
        <v>0</v>
      </c>
      <c r="AZ64" s="15">
        <f t="shared" si="23"/>
        <v>0</v>
      </c>
      <c r="BA64">
        <f>COUNTIFS(Planning!$56:$56, "Lundi", Planning!61:61, "CA")</f>
        <v>0</v>
      </c>
      <c r="BB64">
        <f>COUNTIFS(Planning!$56:$56, "Mardi", Planning!61:61, "CA")</f>
        <v>0</v>
      </c>
      <c r="BC64">
        <f>COUNTIFS(Planning!$56:$56, "Mercredi", Planning!61:61, "CA")</f>
        <v>0</v>
      </c>
      <c r="BD64">
        <f>COUNTIFS(Planning!$56:$56, "Jeudi", Planning!61:61, "CA")</f>
        <v>0</v>
      </c>
      <c r="BE64">
        <f>COUNTIFS(Planning!$56:$56, "Vendredi", Planning!61:61, "CA")</f>
        <v>0</v>
      </c>
      <c r="BF64" s="15">
        <f t="shared" si="24"/>
        <v>0</v>
      </c>
      <c r="BG64">
        <f>COUNTIFS(Planning!$56:$56, "Lundi", Planning!61:61, "FC")</f>
        <v>0</v>
      </c>
      <c r="BH64">
        <f>COUNTIFS(Planning!$56:$56, "Mardi", Planning!61:61, "FC")</f>
        <v>0</v>
      </c>
      <c r="BI64">
        <f>COUNTIFS(Planning!$56:$56, "Mercredi", Planning!61:61, "FC")</f>
        <v>0</v>
      </c>
      <c r="BJ64">
        <f>COUNTIFS(Planning!$56:$56, "Jeudi", Planning!61:61, "FC")</f>
        <v>0</v>
      </c>
      <c r="BK64">
        <f>COUNTIFS(Planning!$56:$56, "Vendredi", Planning!61:61, "FC")</f>
        <v>0</v>
      </c>
      <c r="BL64">
        <f>COUNTIFS(Planning!$56:$56, "Samedi", Planning!61:61, "FC")</f>
        <v>0</v>
      </c>
      <c r="BM64">
        <f>COUNTIFS(Planning!$56:$56, "Dimanche", Planning!61:61, "FC")</f>
        <v>0</v>
      </c>
      <c r="BN64" s="15">
        <f t="shared" si="25"/>
        <v>0</v>
      </c>
    </row>
    <row r="65" spans="1:66" x14ac:dyDescent="0.25">
      <c r="A65" s="22" t="str">
        <f t="shared" si="17"/>
        <v>Agent 5</v>
      </c>
      <c r="B65" s="27">
        <f>COUNTIFS(Planning!$56:$56,B$60, Planning!62:62,$B$59)</f>
        <v>0</v>
      </c>
      <c r="C65" s="27">
        <f>COUNTIFS(Planning!$56:$56,C$60, Planning!62:62,$B$59)</f>
        <v>0</v>
      </c>
      <c r="D65" s="27">
        <f>COUNTIFS(Planning!$56:$56,D$60, Planning!62:62,$B$59)</f>
        <v>0</v>
      </c>
      <c r="E65" s="27">
        <f>COUNTIFS(Planning!$56:$56,E$60, Planning!62:62,$B$59)</f>
        <v>0</v>
      </c>
      <c r="F65" s="27">
        <f>COUNTIFS(Planning!$56:$56,F$60, Planning!62:62,$B$59)</f>
        <v>0</v>
      </c>
      <c r="G65" s="27">
        <f>COUNTIFS(Planning!$56:$56,G$60, Planning!62:62,$B$59)</f>
        <v>0</v>
      </c>
      <c r="H65" s="27">
        <f>COUNTIFS(Planning!$56:$56,H$60, Planning!62:62,$B$59)</f>
        <v>0</v>
      </c>
      <c r="I65" s="28">
        <f t="shared" si="18"/>
        <v>0</v>
      </c>
      <c r="J65" s="32"/>
      <c r="K65" s="32"/>
      <c r="L65" s="32"/>
      <c r="M65">
        <f>COUNTIFS(Planning!$56:$56, "Dimanche", Planning!62:62, "ARH")</f>
        <v>0</v>
      </c>
      <c r="N65">
        <f>COUNTIFS(Planning!$56:$56, "Lundi", Planning!62:62, "AB1")</f>
        <v>0</v>
      </c>
      <c r="O65">
        <f>COUNTIFS(Planning!$4:$4, "Mardi", Planning!62:62, "AB1")</f>
        <v>0</v>
      </c>
      <c r="P65">
        <f>COUNTIFS(Planning!$4:$4, "Mercredi", Planning!62:62, "AB1")</f>
        <v>0</v>
      </c>
      <c r="Q65">
        <f>COUNTIFS(Planning!$4:$4, "Jeudi", Planning!62:62, "AB1")</f>
        <v>0</v>
      </c>
      <c r="R65">
        <f>COUNTIFS(Planning!$4:$4, "Vendredi", Planning!62:62, "AB1")</f>
        <v>0</v>
      </c>
      <c r="S65">
        <f>COUNTIFS(Planning!$4:$4, "Samedi", Planning!62:62, "AB1")</f>
        <v>0</v>
      </c>
      <c r="T65">
        <f>COUNTIFS(Planning!$56:$56, "Dimanche", Planning!62:62, "AB1")</f>
        <v>0</v>
      </c>
      <c r="U65" s="15">
        <f t="shared" si="19"/>
        <v>0</v>
      </c>
      <c r="V65">
        <f>COUNTIFS(Planning!$56:$56, "Lundi", Planning!62:62, "AB3")</f>
        <v>0</v>
      </c>
      <c r="W65">
        <f>COUNTIFS(Planning!$56:$56, "Mardi", Planning!62:62, "AB3")</f>
        <v>0</v>
      </c>
      <c r="X65">
        <f>COUNTIFS(Planning!$56:$56, "Mercredi", Planning!62:62, "AB3")</f>
        <v>0</v>
      </c>
      <c r="Y65">
        <f>COUNTIFS(Planning!$56:$56, "Jeudi", Planning!62:62, "AB3")</f>
        <v>0</v>
      </c>
      <c r="Z65">
        <f>COUNTIFS(Planning!$56:$56, "Vendredi", Planning!62:62, "AB3")</f>
        <v>0</v>
      </c>
      <c r="AA65">
        <f>COUNTIFS(Planning!$56:$56, "Samedi", Planning!62:62, "AB3")</f>
        <v>0</v>
      </c>
      <c r="AB65" s="15">
        <f t="shared" si="20"/>
        <v>0</v>
      </c>
      <c r="AC65">
        <f>COUNTIFS(Planning!$56:$56, "Lundi", Planning!62:62, "AJF")</f>
        <v>0</v>
      </c>
      <c r="AD65">
        <f>COUNTIFS(Planning!$56:$56, "Mardi", Planning!62:62, "AJF")</f>
        <v>0</v>
      </c>
      <c r="AE65">
        <f>COUNTIFS(Planning!$56:$56, "Mercredi", Planning!62:62, "AJF")</f>
        <v>0</v>
      </c>
      <c r="AF65">
        <f>COUNTIFS(Planning!$56:$56, "Jeudi", Planning!62:62, "AJF")</f>
        <v>0</v>
      </c>
      <c r="AG65">
        <f>COUNTIFS(Planning!$56:$56, "Vendredi", Planning!62:62, "AJF")</f>
        <v>0</v>
      </c>
      <c r="AH65">
        <f>COUNTIFS(Planning!$56:$56, "Samedi", Planning!62:62, "AJF")</f>
        <v>0</v>
      </c>
      <c r="AI65">
        <f>COUNTIFS(Planning!$56:$56, "Dimanche", Planning!62:62, "AJF")</f>
        <v>0</v>
      </c>
      <c r="AJ65" s="15">
        <f t="shared" si="21"/>
        <v>0</v>
      </c>
      <c r="AK65">
        <f>COUNTIFS(Planning!$56:$56, "Lundi", Planning!62:62, "B2")</f>
        <v>0</v>
      </c>
      <c r="AL65">
        <f>COUNTIFS(Planning!$56:$56, "Mardi", Planning!62:62, "B2")</f>
        <v>0</v>
      </c>
      <c r="AM65">
        <f>COUNTIFS(Planning!$56:$56, "Mercredi", Planning!62:62, "B2")</f>
        <v>0</v>
      </c>
      <c r="AN65">
        <f>COUNTIFS(Planning!$56:$56, "Jeudi", Planning!62:62, "B2")</f>
        <v>0</v>
      </c>
      <c r="AO65">
        <f>COUNTIFS(Planning!$56:$56, "Vendredi", Planning!62:62, "B2")</f>
        <v>0</v>
      </c>
      <c r="AP65">
        <f>COUNTIFS(Planning!$56:$56, "Samedi", Planning!62:62, "B2")</f>
        <v>0</v>
      </c>
      <c r="AQ65">
        <f>COUNTIFS(Planning!$56:$56, "Dimanche", Planning!62:62, "B2")</f>
        <v>0</v>
      </c>
      <c r="AR65" s="15">
        <f t="shared" si="22"/>
        <v>0</v>
      </c>
      <c r="AS65">
        <f>COUNTIFS(Planning!$56:$56, "Lundi", Planning!62:62, "RTT")</f>
        <v>0</v>
      </c>
      <c r="AT65">
        <f>COUNTIFS(Planning!$56:$56, "Mardi", Planning!62:62, "RTT")</f>
        <v>0</v>
      </c>
      <c r="AU65">
        <f>COUNTIFS(Planning!$56:$56, "Mercredi", Planning!62:62, "RTT")</f>
        <v>0</v>
      </c>
      <c r="AV65">
        <f>COUNTIFS(Planning!$56:$56, "Jeudi", Planning!62:62, "RTT")</f>
        <v>0</v>
      </c>
      <c r="AW65">
        <f>COUNTIFS(Planning!$56:$56, "Vendredi", Planning!62:62, "RTT")</f>
        <v>0</v>
      </c>
      <c r="AX65">
        <f>COUNTIFS(Planning!$56:$56, "Samedi", Planning!62:62, "RTT")</f>
        <v>0</v>
      </c>
      <c r="AY65">
        <f>COUNTIFS(Planning!$56:$56, "Dimanche", Planning!62:62, "RTT")</f>
        <v>0</v>
      </c>
      <c r="AZ65" s="15">
        <f t="shared" si="23"/>
        <v>0</v>
      </c>
      <c r="BA65">
        <f>COUNTIFS(Planning!$56:$56, "Lundi", Planning!62:62, "CA")</f>
        <v>0</v>
      </c>
      <c r="BB65">
        <f>COUNTIFS(Planning!$56:$56, "Mardi", Planning!62:62, "CA")</f>
        <v>0</v>
      </c>
      <c r="BC65">
        <f>COUNTIFS(Planning!$56:$56, "Mercredi", Planning!62:62, "CA")</f>
        <v>0</v>
      </c>
      <c r="BD65">
        <f>COUNTIFS(Planning!$56:$56, "Jeudi", Planning!62:62, "CA")</f>
        <v>0</v>
      </c>
      <c r="BE65">
        <f>COUNTIFS(Planning!$56:$56, "Vendredi", Planning!62:62, "CA")</f>
        <v>0</v>
      </c>
      <c r="BF65" s="15">
        <f t="shared" si="24"/>
        <v>0</v>
      </c>
      <c r="BG65">
        <f>COUNTIFS(Planning!$56:$56, "Lundi", Planning!62:62, "FC")</f>
        <v>0</v>
      </c>
      <c r="BH65">
        <f>COUNTIFS(Planning!$56:$56, "Mardi", Planning!62:62, "FC")</f>
        <v>0</v>
      </c>
      <c r="BI65">
        <f>COUNTIFS(Planning!$56:$56, "Mercredi", Planning!62:62, "FC")</f>
        <v>0</v>
      </c>
      <c r="BJ65">
        <f>COUNTIFS(Planning!$56:$56, "Jeudi", Planning!62:62, "FC")</f>
        <v>0</v>
      </c>
      <c r="BK65">
        <f>COUNTIFS(Planning!$56:$56, "Vendredi", Planning!62:62, "FC")</f>
        <v>0</v>
      </c>
      <c r="BL65">
        <f>COUNTIFS(Planning!$56:$56, "Samedi", Planning!62:62, "FC")</f>
        <v>0</v>
      </c>
      <c r="BM65">
        <f>COUNTIFS(Planning!$56:$56, "Dimanche", Planning!62:62, "FC")</f>
        <v>0</v>
      </c>
      <c r="BN65" s="15">
        <f t="shared" si="25"/>
        <v>0</v>
      </c>
    </row>
    <row r="66" spans="1:66" x14ac:dyDescent="0.25">
      <c r="A66" s="22" t="str">
        <f t="shared" si="17"/>
        <v>Agent 6</v>
      </c>
      <c r="B66" s="27">
        <f>COUNTIFS(Planning!$56:$56,B$60, Planning!63:63,$B$59)</f>
        <v>0</v>
      </c>
      <c r="C66" s="27">
        <f>COUNTIFS(Planning!$56:$56,C$60, Planning!63:63,$B$59)</f>
        <v>0</v>
      </c>
      <c r="D66" s="27">
        <f>COUNTIFS(Planning!$56:$56,D$60, Planning!63:63,$B$59)</f>
        <v>0</v>
      </c>
      <c r="E66" s="27">
        <f>COUNTIFS(Planning!$56:$56,E$60, Planning!63:63,$B$59)</f>
        <v>0</v>
      </c>
      <c r="F66" s="27">
        <f>COUNTIFS(Planning!$56:$56,F$60, Planning!63:63,$B$59)</f>
        <v>0</v>
      </c>
      <c r="G66" s="27">
        <f>COUNTIFS(Planning!$56:$56,G$60, Planning!63:63,$B$59)</f>
        <v>0</v>
      </c>
      <c r="H66" s="27">
        <f>COUNTIFS(Planning!$56:$56,H$60, Planning!63:63,$B$59)</f>
        <v>0</v>
      </c>
      <c r="I66" s="28">
        <f t="shared" si="18"/>
        <v>0</v>
      </c>
      <c r="J66" s="32"/>
      <c r="K66" s="32"/>
      <c r="L66" s="32"/>
      <c r="M66">
        <f>COUNTIFS(Planning!$56:$56, "Dimanche", Planning!63:63, "ARH")</f>
        <v>0</v>
      </c>
      <c r="N66">
        <f>COUNTIFS(Planning!$56:$56, "Lundi", Planning!63:63, "AB1")</f>
        <v>0</v>
      </c>
      <c r="O66">
        <f>COUNTIFS(Planning!$4:$4, "Mardi", Planning!63:63, "AB1")</f>
        <v>0</v>
      </c>
      <c r="P66">
        <f>COUNTIFS(Planning!$4:$4, "Mercredi", Planning!63:63, "AB1")</f>
        <v>0</v>
      </c>
      <c r="Q66">
        <f>COUNTIFS(Planning!$4:$4, "Jeudi", Planning!63:63, "AB1")</f>
        <v>0</v>
      </c>
      <c r="R66">
        <f>COUNTIFS(Planning!$4:$4, "Vendredi", Planning!63:63, "AB1")</f>
        <v>0</v>
      </c>
      <c r="S66">
        <f>COUNTIFS(Planning!$4:$4, "Samedi", Planning!63:63, "AB1")</f>
        <v>0</v>
      </c>
      <c r="T66">
        <f>COUNTIFS(Planning!$56:$56, "Dimanche", Planning!63:63, "AB1")</f>
        <v>0</v>
      </c>
      <c r="U66" s="15">
        <f t="shared" si="19"/>
        <v>0</v>
      </c>
      <c r="V66">
        <f>COUNTIFS(Planning!$56:$56, "Lundi", Planning!63:63, "AB3")</f>
        <v>0</v>
      </c>
      <c r="W66">
        <f>COUNTIFS(Planning!$56:$56, "Mardi", Planning!63:63, "AB3")</f>
        <v>0</v>
      </c>
      <c r="X66">
        <f>COUNTIFS(Planning!$56:$56, "Mercredi", Planning!63:63, "AB3")</f>
        <v>1</v>
      </c>
      <c r="Y66">
        <f>COUNTIFS(Planning!$56:$56, "Jeudi", Planning!63:63, "AB3")</f>
        <v>0</v>
      </c>
      <c r="Z66">
        <f>COUNTIFS(Planning!$56:$56, "Vendredi", Planning!63:63, "AB3")</f>
        <v>0</v>
      </c>
      <c r="AA66">
        <f>COUNTIFS(Planning!$56:$56, "Samedi", Planning!63:63, "AB3")</f>
        <v>0</v>
      </c>
      <c r="AB66" s="15">
        <f t="shared" si="20"/>
        <v>1</v>
      </c>
      <c r="AC66">
        <f>COUNTIFS(Planning!$56:$56, "Lundi", Planning!63:63, "AJF")</f>
        <v>0</v>
      </c>
      <c r="AD66">
        <f>COUNTIFS(Planning!$56:$56, "Mardi", Planning!63:63, "AJF")</f>
        <v>0</v>
      </c>
      <c r="AE66">
        <f>COUNTIFS(Planning!$56:$56, "Mercredi", Planning!63:63, "AJF")</f>
        <v>0</v>
      </c>
      <c r="AF66">
        <f>COUNTIFS(Planning!$56:$56, "Jeudi", Planning!63:63, "AJF")</f>
        <v>0</v>
      </c>
      <c r="AG66">
        <f>COUNTIFS(Planning!$56:$56, "Vendredi", Planning!63:63, "AJF")</f>
        <v>0</v>
      </c>
      <c r="AH66">
        <f>COUNTIFS(Planning!$56:$56, "Samedi", Planning!63:63, "AJF")</f>
        <v>0</v>
      </c>
      <c r="AI66">
        <f>COUNTIFS(Planning!$56:$56, "Dimanche", Planning!63:63, "AJF")</f>
        <v>0</v>
      </c>
      <c r="AJ66" s="15">
        <f t="shared" si="21"/>
        <v>0</v>
      </c>
      <c r="AK66">
        <f>COUNTIFS(Planning!$56:$56, "Lundi", Planning!63:63, "B2")</f>
        <v>0</v>
      </c>
      <c r="AL66">
        <f>COUNTIFS(Planning!$56:$56, "Mardi", Planning!63:63, "B2")</f>
        <v>0</v>
      </c>
      <c r="AM66">
        <f>COUNTIFS(Planning!$56:$56, "Mercredi", Planning!63:63, "B2")</f>
        <v>0</v>
      </c>
      <c r="AN66">
        <f>COUNTIFS(Planning!$56:$56, "Jeudi", Planning!63:63, "B2")</f>
        <v>0</v>
      </c>
      <c r="AO66">
        <f>COUNTIFS(Planning!$56:$56, "Vendredi", Planning!63:63, "B2")</f>
        <v>0</v>
      </c>
      <c r="AP66">
        <f>COUNTIFS(Planning!$56:$56, "Samedi", Planning!63:63, "B2")</f>
        <v>0</v>
      </c>
      <c r="AQ66">
        <f>COUNTIFS(Planning!$56:$56, "Dimanche", Planning!63:63, "B2")</f>
        <v>0</v>
      </c>
      <c r="AR66" s="15">
        <f t="shared" si="22"/>
        <v>0</v>
      </c>
      <c r="AS66">
        <f>COUNTIFS(Planning!$56:$56, "Lundi", Planning!63:63, "RTT")</f>
        <v>0</v>
      </c>
      <c r="AT66">
        <f>COUNTIFS(Planning!$56:$56, "Mardi", Planning!63:63, "RTT")</f>
        <v>0</v>
      </c>
      <c r="AU66">
        <f>COUNTIFS(Planning!$56:$56, "Mercredi", Planning!63:63, "RTT")</f>
        <v>0</v>
      </c>
      <c r="AV66">
        <f>COUNTIFS(Planning!$56:$56, "Jeudi", Planning!63:63, "RTT")</f>
        <v>0</v>
      </c>
      <c r="AW66">
        <f>COUNTIFS(Planning!$56:$56, "Vendredi", Planning!63:63, "RTT")</f>
        <v>0</v>
      </c>
      <c r="AX66">
        <f>COUNTIFS(Planning!$56:$56, "Samedi", Planning!63:63, "RTT")</f>
        <v>0</v>
      </c>
      <c r="AY66">
        <f>COUNTIFS(Planning!$56:$56, "Dimanche", Planning!63:63, "RTT")</f>
        <v>0</v>
      </c>
      <c r="AZ66" s="15">
        <f t="shared" si="23"/>
        <v>0</v>
      </c>
      <c r="BA66">
        <f>COUNTIFS(Planning!$56:$56, "Lundi", Planning!63:63, "CA")</f>
        <v>0</v>
      </c>
      <c r="BB66">
        <f>COUNTIFS(Planning!$56:$56, "Mardi", Planning!63:63, "CA")</f>
        <v>0</v>
      </c>
      <c r="BC66">
        <f>COUNTIFS(Planning!$56:$56, "Mercredi", Planning!63:63, "CA")</f>
        <v>0</v>
      </c>
      <c r="BD66">
        <f>COUNTIFS(Planning!$56:$56, "Jeudi", Planning!63:63, "CA")</f>
        <v>0</v>
      </c>
      <c r="BE66">
        <f>COUNTIFS(Planning!$56:$56, "Vendredi", Planning!63:63, "CA")</f>
        <v>0</v>
      </c>
      <c r="BF66" s="15">
        <f t="shared" si="24"/>
        <v>0</v>
      </c>
      <c r="BG66">
        <f>COUNTIFS(Planning!$56:$56, "Lundi", Planning!63:63, "FC")</f>
        <v>0</v>
      </c>
      <c r="BH66">
        <f>COUNTIFS(Planning!$56:$56, "Mardi", Planning!63:63, "FC")</f>
        <v>0</v>
      </c>
      <c r="BI66">
        <f>COUNTIFS(Planning!$56:$56, "Mercredi", Planning!63:63, "FC")</f>
        <v>0</v>
      </c>
      <c r="BJ66">
        <f>COUNTIFS(Planning!$56:$56, "Jeudi", Planning!63:63, "FC")</f>
        <v>0</v>
      </c>
      <c r="BK66">
        <f>COUNTIFS(Planning!$56:$56, "Vendredi", Planning!63:63, "FC")</f>
        <v>0</v>
      </c>
      <c r="BL66">
        <f>COUNTIFS(Planning!$56:$56, "Samedi", Planning!63:63, "FC")</f>
        <v>0</v>
      </c>
      <c r="BM66">
        <f>COUNTIFS(Planning!$56:$56, "Dimanche", Planning!63:63, "FC")</f>
        <v>0</v>
      </c>
      <c r="BN66" s="15">
        <f t="shared" si="25"/>
        <v>0</v>
      </c>
    </row>
    <row r="67" spans="1:66" x14ac:dyDescent="0.25">
      <c r="A67" s="22" t="str">
        <f t="shared" si="17"/>
        <v>Agent 7</v>
      </c>
      <c r="B67" s="27">
        <f>COUNTIFS(Planning!$56:$56,B$60, Planning!64:64,$B$59)</f>
        <v>0</v>
      </c>
      <c r="C67" s="27">
        <f>COUNTIFS(Planning!$56:$56,C$60, Planning!64:64,$B$59)</f>
        <v>3</v>
      </c>
      <c r="D67" s="27">
        <f>COUNTIFS(Planning!$56:$56,D$60, Planning!64:64,$B$59)</f>
        <v>0</v>
      </c>
      <c r="E67" s="27">
        <f>COUNTIFS(Planning!$56:$56,E$60, Planning!64:64,$B$59)</f>
        <v>0</v>
      </c>
      <c r="F67" s="27">
        <f>COUNTIFS(Planning!$56:$56,F$60, Planning!64:64,$B$59)</f>
        <v>0</v>
      </c>
      <c r="G67" s="27">
        <f>COUNTIFS(Planning!$56:$56,G$60, Planning!64:64,$B$59)</f>
        <v>0</v>
      </c>
      <c r="H67" s="27">
        <f>COUNTIFS(Planning!$56:$56,H$60, Planning!64:64,$B$59)</f>
        <v>0</v>
      </c>
      <c r="I67" s="28">
        <f t="shared" si="18"/>
        <v>3</v>
      </c>
      <c r="J67" s="32"/>
      <c r="K67" s="32"/>
      <c r="L67" s="32"/>
      <c r="M67">
        <f>COUNTIFS(Planning!$56:$56, "Dimanche", Planning!64:64, "ARH")</f>
        <v>0</v>
      </c>
      <c r="N67">
        <f>COUNTIFS(Planning!$56:$56, "Lundi", Planning!64:64, "AB1")</f>
        <v>0</v>
      </c>
      <c r="O67">
        <f>COUNTIFS(Planning!$4:$4, "Mardi", Planning!64:64, "AB1")</f>
        <v>0</v>
      </c>
      <c r="P67">
        <f>COUNTIFS(Planning!$4:$4, "Mercredi", Planning!64:64, "AB1")</f>
        <v>0</v>
      </c>
      <c r="Q67">
        <f>COUNTIFS(Planning!$4:$4, "Jeudi", Planning!64:64, "AB1")</f>
        <v>0</v>
      </c>
      <c r="R67">
        <f>COUNTIFS(Planning!$4:$4, "Vendredi", Planning!64:64, "AB1")</f>
        <v>0</v>
      </c>
      <c r="S67">
        <f>COUNTIFS(Planning!$4:$4, "Samedi", Planning!64:64, "AB1")</f>
        <v>0</v>
      </c>
      <c r="T67">
        <f>COUNTIFS(Planning!$56:$56, "Dimanche", Planning!64:64, "AB1")</f>
        <v>0</v>
      </c>
      <c r="U67" s="15">
        <f t="shared" si="19"/>
        <v>0</v>
      </c>
      <c r="V67">
        <f>COUNTIFS(Planning!$56:$56, "Lundi", Planning!64:64, "AB3")</f>
        <v>0</v>
      </c>
      <c r="W67">
        <f>COUNTIFS(Planning!$56:$56, "Mardi", Planning!64:64, "AB3")</f>
        <v>0</v>
      </c>
      <c r="X67">
        <f>COUNTIFS(Planning!$56:$56, "Mercredi", Planning!64:64, "AB3")</f>
        <v>0</v>
      </c>
      <c r="Y67">
        <f>COUNTIFS(Planning!$56:$56, "Jeudi", Planning!64:64, "AB3")</f>
        <v>0</v>
      </c>
      <c r="Z67">
        <f>COUNTIFS(Planning!$56:$56, "Vendredi", Planning!64:64, "AB3")</f>
        <v>0</v>
      </c>
      <c r="AA67">
        <f>COUNTIFS(Planning!$56:$56, "Samedi", Planning!64:64, "AB3")</f>
        <v>0</v>
      </c>
      <c r="AB67" s="15">
        <f t="shared" si="20"/>
        <v>0</v>
      </c>
      <c r="AC67">
        <f>COUNTIFS(Planning!$56:$56, "Lundi", Planning!64:64, "AJF")</f>
        <v>0</v>
      </c>
      <c r="AD67">
        <f>COUNTIFS(Planning!$56:$56, "Mardi", Planning!64:64, "AJF")</f>
        <v>0</v>
      </c>
      <c r="AE67">
        <f>COUNTIFS(Planning!$56:$56, "Mercredi", Planning!64:64, "AJF")</f>
        <v>0</v>
      </c>
      <c r="AF67">
        <f>COUNTIFS(Planning!$56:$56, "Jeudi", Planning!64:64, "AJF")</f>
        <v>0</v>
      </c>
      <c r="AG67">
        <f>COUNTIFS(Planning!$56:$56, "Vendredi", Planning!64:64, "AJF")</f>
        <v>0</v>
      </c>
      <c r="AH67">
        <f>COUNTIFS(Planning!$56:$56, "Samedi", Planning!64:64, "AJF")</f>
        <v>0</v>
      </c>
      <c r="AI67">
        <f>COUNTIFS(Planning!$56:$56, "Dimanche", Planning!64:64, "AJF")</f>
        <v>0</v>
      </c>
      <c r="AJ67" s="15">
        <f t="shared" si="21"/>
        <v>0</v>
      </c>
      <c r="AK67">
        <f>COUNTIFS(Planning!$56:$56, "Lundi", Planning!64:64, "B2")</f>
        <v>0</v>
      </c>
      <c r="AL67">
        <f>COUNTIFS(Planning!$56:$56, "Mardi", Planning!64:64, "B2")</f>
        <v>0</v>
      </c>
      <c r="AM67">
        <f>COUNTIFS(Planning!$56:$56, "Mercredi", Planning!64:64, "B2")</f>
        <v>0</v>
      </c>
      <c r="AN67">
        <f>COUNTIFS(Planning!$56:$56, "Jeudi", Planning!64:64, "B2")</f>
        <v>0</v>
      </c>
      <c r="AO67">
        <f>COUNTIFS(Planning!$56:$56, "Vendredi", Planning!64:64, "B2")</f>
        <v>0</v>
      </c>
      <c r="AP67">
        <f>COUNTIFS(Planning!$56:$56, "Samedi", Planning!64:64, "B2")</f>
        <v>0</v>
      </c>
      <c r="AQ67">
        <f>COUNTIFS(Planning!$56:$56, "Dimanche", Planning!64:64, "B2")</f>
        <v>0</v>
      </c>
      <c r="AR67" s="15">
        <f t="shared" si="22"/>
        <v>0</v>
      </c>
      <c r="AS67">
        <f>COUNTIFS(Planning!$56:$56, "Lundi", Planning!64:64, "RTT")</f>
        <v>0</v>
      </c>
      <c r="AT67">
        <f>COUNTIFS(Planning!$56:$56, "Mardi", Planning!64:64, "RTT")</f>
        <v>0</v>
      </c>
      <c r="AU67">
        <f>COUNTIFS(Planning!$56:$56, "Mercredi", Planning!64:64, "RTT")</f>
        <v>0</v>
      </c>
      <c r="AV67">
        <f>COUNTIFS(Planning!$56:$56, "Jeudi", Planning!64:64, "RTT")</f>
        <v>0</v>
      </c>
      <c r="AW67">
        <f>COUNTIFS(Planning!$56:$56, "Vendredi", Planning!64:64, "RTT")</f>
        <v>0</v>
      </c>
      <c r="AX67">
        <f>COUNTIFS(Planning!$56:$56, "Samedi", Planning!64:64, "RTT")</f>
        <v>0</v>
      </c>
      <c r="AY67">
        <f>COUNTIFS(Planning!$56:$56, "Dimanche", Planning!64:64, "RTT")</f>
        <v>0</v>
      </c>
      <c r="AZ67" s="15">
        <f t="shared" si="23"/>
        <v>0</v>
      </c>
      <c r="BA67">
        <f>COUNTIFS(Planning!$56:$56, "Lundi", Planning!64:64, "CA")</f>
        <v>0</v>
      </c>
      <c r="BB67">
        <f>COUNTIFS(Planning!$56:$56, "Mardi", Planning!64:64, "CA")</f>
        <v>0</v>
      </c>
      <c r="BC67">
        <f>COUNTIFS(Planning!$56:$56, "Mercredi", Planning!64:64, "CA")</f>
        <v>0</v>
      </c>
      <c r="BD67">
        <f>COUNTIFS(Planning!$56:$56, "Jeudi", Planning!64:64, "CA")</f>
        <v>0</v>
      </c>
      <c r="BE67">
        <f>COUNTIFS(Planning!$56:$56, "Vendredi", Planning!64:64, "CA")</f>
        <v>0</v>
      </c>
      <c r="BF67" s="15">
        <f t="shared" si="24"/>
        <v>0</v>
      </c>
      <c r="BG67">
        <f>COUNTIFS(Planning!$56:$56, "Lundi", Planning!64:64, "FC")</f>
        <v>0</v>
      </c>
      <c r="BH67">
        <f>COUNTIFS(Planning!$56:$56, "Mardi", Planning!64:64, "FC")</f>
        <v>0</v>
      </c>
      <c r="BI67">
        <f>COUNTIFS(Planning!$56:$56, "Mercredi", Planning!64:64, "FC")</f>
        <v>0</v>
      </c>
      <c r="BJ67">
        <f>COUNTIFS(Planning!$56:$56, "Jeudi", Planning!64:64, "FC")</f>
        <v>0</v>
      </c>
      <c r="BK67">
        <f>COUNTIFS(Planning!$56:$56, "Vendredi", Planning!64:64, "FC")</f>
        <v>0</v>
      </c>
      <c r="BL67">
        <f>COUNTIFS(Planning!$56:$56, "Samedi", Planning!64:64, "FC")</f>
        <v>0</v>
      </c>
      <c r="BM67">
        <f>COUNTIFS(Planning!$56:$56, "Dimanche", Planning!64:64, "FC")</f>
        <v>0</v>
      </c>
      <c r="BN67" s="15">
        <f t="shared" si="25"/>
        <v>0</v>
      </c>
    </row>
    <row r="68" spans="1:66" x14ac:dyDescent="0.25">
      <c r="A68" s="22" t="str">
        <f t="shared" si="17"/>
        <v>Agent 8</v>
      </c>
      <c r="B68" s="27">
        <f>COUNTIFS(Planning!$56:$56,B$60, Planning!65:65,$B$59)</f>
        <v>0</v>
      </c>
      <c r="C68" s="27">
        <f>COUNTIFS(Planning!$56:$56,C$60, Planning!65:65,$B$59)</f>
        <v>0</v>
      </c>
      <c r="D68" s="27">
        <f>COUNTIFS(Planning!$56:$56,D$60, Planning!65:65,$B$59)</f>
        <v>0</v>
      </c>
      <c r="E68" s="27">
        <f>COUNTIFS(Planning!$56:$56,E$60, Planning!65:65,$B$59)</f>
        <v>0</v>
      </c>
      <c r="F68" s="27">
        <f>COUNTIFS(Planning!$56:$56,F$60, Planning!65:65,$B$59)</f>
        <v>0</v>
      </c>
      <c r="G68" s="27">
        <f>COUNTIFS(Planning!$56:$56,G$60, Planning!65:65,$B$59)</f>
        <v>0</v>
      </c>
      <c r="H68" s="27">
        <f>COUNTIFS(Planning!$56:$56,H$60, Planning!65:65,$B$59)</f>
        <v>0</v>
      </c>
      <c r="I68" s="28">
        <f t="shared" si="18"/>
        <v>0</v>
      </c>
      <c r="J68" s="32"/>
      <c r="K68" s="32"/>
      <c r="L68" s="32"/>
      <c r="M68">
        <f>COUNTIFS(Planning!$56:$56, "Dimanche", Planning!65:65, "ARH")</f>
        <v>0</v>
      </c>
      <c r="N68">
        <f>COUNTIFS(Planning!$56:$56, "Lundi", Planning!65:65, "AB1")</f>
        <v>0</v>
      </c>
      <c r="O68">
        <f>COUNTIFS(Planning!$4:$4, "Mardi", Planning!65:65, "AB1")</f>
        <v>0</v>
      </c>
      <c r="P68">
        <f>COUNTIFS(Planning!$4:$4, "Mercredi", Planning!65:65, "AB1")</f>
        <v>0</v>
      </c>
      <c r="Q68">
        <f>COUNTIFS(Planning!$4:$4, "Jeudi", Planning!65:65, "AB1")</f>
        <v>0</v>
      </c>
      <c r="R68">
        <f>COUNTIFS(Planning!$4:$4, "Vendredi", Planning!65:65, "AB1")</f>
        <v>0</v>
      </c>
      <c r="S68">
        <f>COUNTIFS(Planning!$4:$4, "Samedi", Planning!65:65, "AB1")</f>
        <v>0</v>
      </c>
      <c r="T68">
        <f>COUNTIFS(Planning!$56:$56, "Dimanche", Planning!65:65, "AB1")</f>
        <v>0</v>
      </c>
      <c r="U68" s="15">
        <f t="shared" si="19"/>
        <v>0</v>
      </c>
      <c r="V68">
        <f>COUNTIFS(Planning!$56:$56, "Lundi", Planning!65:65, "AB3")</f>
        <v>0</v>
      </c>
      <c r="W68">
        <f>COUNTIFS(Planning!$56:$56, "Mardi", Planning!65:65, "AB3")</f>
        <v>0</v>
      </c>
      <c r="X68">
        <f>COUNTIFS(Planning!$56:$56, "Mercredi", Planning!65:65, "AB3")</f>
        <v>0</v>
      </c>
      <c r="Y68">
        <f>COUNTIFS(Planning!$56:$56, "Jeudi", Planning!65:65, "AB3")</f>
        <v>0</v>
      </c>
      <c r="Z68">
        <f>COUNTIFS(Planning!$56:$56, "Vendredi", Planning!65:65, "AB3")</f>
        <v>0</v>
      </c>
      <c r="AA68">
        <f>COUNTIFS(Planning!$56:$56, "Samedi", Planning!65:65, "AB3")</f>
        <v>0</v>
      </c>
      <c r="AB68" s="15">
        <f t="shared" si="20"/>
        <v>0</v>
      </c>
      <c r="AC68">
        <f>COUNTIFS(Planning!$56:$56, "Lundi", Planning!65:65, "AJF")</f>
        <v>0</v>
      </c>
      <c r="AD68">
        <f>COUNTIFS(Planning!$56:$56, "Mardi", Planning!65:65, "AJF")</f>
        <v>0</v>
      </c>
      <c r="AE68">
        <f>COUNTIFS(Planning!$56:$56, "Mercredi", Planning!65:65, "AJF")</f>
        <v>0</v>
      </c>
      <c r="AF68">
        <f>COUNTIFS(Planning!$56:$56, "Jeudi", Planning!65:65, "AJF")</f>
        <v>0</v>
      </c>
      <c r="AG68">
        <f>COUNTIFS(Planning!$56:$56, "Vendredi", Planning!65:65, "AJF")</f>
        <v>0</v>
      </c>
      <c r="AH68">
        <f>COUNTIFS(Planning!$56:$56, "Samedi", Planning!65:65, "AJF")</f>
        <v>0</v>
      </c>
      <c r="AI68">
        <f>COUNTIFS(Planning!$56:$56, "Dimanche", Planning!65:65, "AJF")</f>
        <v>0</v>
      </c>
      <c r="AJ68" s="15">
        <f t="shared" si="21"/>
        <v>0</v>
      </c>
      <c r="AK68">
        <f>COUNTIFS(Planning!$56:$56, "Lundi", Planning!65:65, "B2")</f>
        <v>0</v>
      </c>
      <c r="AL68">
        <f>COUNTIFS(Planning!$56:$56, "Mardi", Planning!65:65, "B2")</f>
        <v>0</v>
      </c>
      <c r="AM68">
        <f>COUNTIFS(Planning!$56:$56, "Mercredi", Planning!65:65, "B2")</f>
        <v>0</v>
      </c>
      <c r="AN68">
        <f>COUNTIFS(Planning!$56:$56, "Jeudi", Planning!65:65, "B2")</f>
        <v>0</v>
      </c>
      <c r="AO68">
        <f>COUNTIFS(Planning!$56:$56, "Vendredi", Planning!65:65, "B2")</f>
        <v>0</v>
      </c>
      <c r="AP68">
        <f>COUNTIFS(Planning!$56:$56, "Samedi", Planning!65:65, "B2")</f>
        <v>0</v>
      </c>
      <c r="AQ68">
        <f>COUNTIFS(Planning!$56:$56, "Dimanche", Planning!65:65, "B2")</f>
        <v>0</v>
      </c>
      <c r="AR68" s="15">
        <f t="shared" si="22"/>
        <v>0</v>
      </c>
      <c r="AS68">
        <f>COUNTIFS(Planning!$56:$56, "Lundi", Planning!65:65, "RTT")</f>
        <v>0</v>
      </c>
      <c r="AT68">
        <f>COUNTIFS(Planning!$56:$56, "Mardi", Planning!65:65, "RTT")</f>
        <v>0</v>
      </c>
      <c r="AU68">
        <f>COUNTIFS(Planning!$56:$56, "Mercredi", Planning!65:65, "RTT")</f>
        <v>0</v>
      </c>
      <c r="AV68">
        <f>COUNTIFS(Planning!$56:$56, "Jeudi", Planning!65:65, "RTT")</f>
        <v>0</v>
      </c>
      <c r="AW68">
        <f>COUNTIFS(Planning!$56:$56, "Vendredi", Planning!65:65, "RTT")</f>
        <v>0</v>
      </c>
      <c r="AX68">
        <f>COUNTIFS(Planning!$56:$56, "Samedi", Planning!65:65, "RTT")</f>
        <v>0</v>
      </c>
      <c r="AY68">
        <f>COUNTIFS(Planning!$56:$56, "Dimanche", Planning!65:65, "RTT")</f>
        <v>0</v>
      </c>
      <c r="AZ68" s="15">
        <f t="shared" si="23"/>
        <v>0</v>
      </c>
      <c r="BA68">
        <f>COUNTIFS(Planning!$56:$56, "Lundi", Planning!65:65, "CA")</f>
        <v>0</v>
      </c>
      <c r="BB68">
        <f>COUNTIFS(Planning!$56:$56, "Mardi", Planning!65:65, "CA")</f>
        <v>0</v>
      </c>
      <c r="BC68">
        <f>COUNTIFS(Planning!$56:$56, "Mercredi", Planning!65:65, "CA")</f>
        <v>0</v>
      </c>
      <c r="BD68">
        <f>COUNTIFS(Planning!$56:$56, "Jeudi", Planning!65:65, "CA")</f>
        <v>0</v>
      </c>
      <c r="BE68">
        <f>COUNTIFS(Planning!$56:$56, "Vendredi", Planning!65:65, "CA")</f>
        <v>0</v>
      </c>
      <c r="BF68" s="15">
        <f t="shared" si="24"/>
        <v>0</v>
      </c>
      <c r="BG68">
        <f>COUNTIFS(Planning!$56:$56, "Lundi", Planning!65:65, "FC")</f>
        <v>0</v>
      </c>
      <c r="BH68">
        <f>COUNTIFS(Planning!$56:$56, "Mardi", Planning!65:65, "FC")</f>
        <v>0</v>
      </c>
      <c r="BI68">
        <f>COUNTIFS(Planning!$56:$56, "Mercredi", Planning!65:65, "FC")</f>
        <v>0</v>
      </c>
      <c r="BJ68">
        <f>COUNTIFS(Planning!$56:$56, "Jeudi", Planning!65:65, "FC")</f>
        <v>0</v>
      </c>
      <c r="BK68">
        <f>COUNTIFS(Planning!$56:$56, "Vendredi", Planning!65:65, "FC")</f>
        <v>0</v>
      </c>
      <c r="BL68">
        <f>COUNTIFS(Planning!$56:$56, "Samedi", Planning!65:65, "FC")</f>
        <v>0</v>
      </c>
      <c r="BM68">
        <f>COUNTIFS(Planning!$56:$56, "Dimanche", Planning!65:65, "FC")</f>
        <v>0</v>
      </c>
      <c r="BN68" s="15">
        <f t="shared" si="25"/>
        <v>0</v>
      </c>
    </row>
    <row r="69" spans="1:66" x14ac:dyDescent="0.25">
      <c r="A69" s="22" t="str">
        <f t="shared" si="17"/>
        <v>Agent 9</v>
      </c>
      <c r="B69" s="27">
        <f>COUNTIFS(Planning!$56:$56,B$60, Planning!66:66,$B$59)</f>
        <v>0</v>
      </c>
      <c r="C69" s="27">
        <f>COUNTIFS(Planning!$56:$56,C$60, Planning!66:66,$B$59)</f>
        <v>0</v>
      </c>
      <c r="D69" s="27">
        <f>COUNTIFS(Planning!$56:$56,D$60, Planning!66:66,$B$59)</f>
        <v>0</v>
      </c>
      <c r="E69" s="27">
        <f>COUNTIFS(Planning!$56:$56,E$60, Planning!66:66,$B$59)</f>
        <v>1</v>
      </c>
      <c r="F69" s="27">
        <f>COUNTIFS(Planning!$56:$56,F$60, Planning!66:66,$B$59)</f>
        <v>0</v>
      </c>
      <c r="G69" s="27">
        <f>COUNTIFS(Planning!$56:$56,G$60, Planning!66:66,$B$59)</f>
        <v>0</v>
      </c>
      <c r="H69" s="27">
        <f>COUNTIFS(Planning!$56:$56,H$60, Planning!66:66,$B$59)</f>
        <v>1</v>
      </c>
      <c r="I69" s="28">
        <f t="shared" si="18"/>
        <v>1</v>
      </c>
      <c r="J69" s="32"/>
      <c r="K69" s="32"/>
      <c r="L69" s="32"/>
      <c r="M69">
        <f>COUNTIFS(Planning!$56:$56, "Dimanche", Planning!66:66, "ARH")</f>
        <v>0</v>
      </c>
      <c r="N69">
        <f>COUNTIFS(Planning!$56:$56, "Lundi", Planning!66:66, "AB1")</f>
        <v>0</v>
      </c>
      <c r="O69">
        <f>COUNTIFS(Planning!$4:$4, "Mardi", Planning!66:66, "AB1")</f>
        <v>0</v>
      </c>
      <c r="P69">
        <f>COUNTIFS(Planning!$4:$4, "Mercredi", Planning!66:66, "AB1")</f>
        <v>0</v>
      </c>
      <c r="Q69">
        <f>COUNTIFS(Planning!$4:$4, "Jeudi", Planning!66:66, "AB1")</f>
        <v>0</v>
      </c>
      <c r="R69">
        <f>COUNTIFS(Planning!$4:$4, "Vendredi", Planning!66:66, "AB1")</f>
        <v>0</v>
      </c>
      <c r="S69">
        <f>COUNTIFS(Planning!$4:$4, "Samedi", Planning!66:66, "AB1")</f>
        <v>0</v>
      </c>
      <c r="T69">
        <f>COUNTIFS(Planning!$56:$56, "Dimanche", Planning!66:66, "AB1")</f>
        <v>0</v>
      </c>
      <c r="U69" s="15">
        <f t="shared" si="19"/>
        <v>0</v>
      </c>
      <c r="V69">
        <f>COUNTIFS(Planning!$56:$56, "Lundi", Planning!66:66, "AB3")</f>
        <v>0</v>
      </c>
      <c r="W69">
        <f>COUNTIFS(Planning!$56:$56, "Mardi", Planning!66:66, "AB3")</f>
        <v>0</v>
      </c>
      <c r="X69">
        <f>COUNTIFS(Planning!$56:$56, "Mercredi", Planning!66:66, "AB3")</f>
        <v>0</v>
      </c>
      <c r="Y69">
        <f>COUNTIFS(Planning!$56:$56, "Jeudi", Planning!66:66, "AB3")</f>
        <v>0</v>
      </c>
      <c r="Z69">
        <f>COUNTIFS(Planning!$56:$56, "Vendredi", Planning!66:66, "AB3")</f>
        <v>0</v>
      </c>
      <c r="AA69">
        <f>COUNTIFS(Planning!$56:$56, "Samedi", Planning!66:66, "AB3")</f>
        <v>0</v>
      </c>
      <c r="AB69" s="15">
        <f t="shared" si="20"/>
        <v>0</v>
      </c>
      <c r="AC69">
        <f>COUNTIFS(Planning!$56:$56, "Lundi", Planning!66:66, "AJF")</f>
        <v>0</v>
      </c>
      <c r="AD69">
        <f>COUNTIFS(Planning!$56:$56, "Mardi", Planning!66:66, "AJF")</f>
        <v>0</v>
      </c>
      <c r="AE69">
        <f>COUNTIFS(Planning!$56:$56, "Mercredi", Planning!66:66, "AJF")</f>
        <v>0</v>
      </c>
      <c r="AF69">
        <f>COUNTIFS(Planning!$56:$56, "Jeudi", Planning!66:66, "AJF")</f>
        <v>0</v>
      </c>
      <c r="AG69">
        <f>COUNTIFS(Planning!$56:$56, "Vendredi", Planning!66:66, "AJF")</f>
        <v>0</v>
      </c>
      <c r="AH69">
        <f>COUNTIFS(Planning!$56:$56, "Samedi", Planning!66:66, "AJF")</f>
        <v>0</v>
      </c>
      <c r="AI69">
        <f>COUNTIFS(Planning!$56:$56, "Dimanche", Planning!66:66, "AJF")</f>
        <v>0</v>
      </c>
      <c r="AJ69" s="15">
        <f t="shared" si="21"/>
        <v>0</v>
      </c>
      <c r="AK69">
        <f>COUNTIFS(Planning!$56:$56, "Lundi", Planning!66:66, "B2")</f>
        <v>0</v>
      </c>
      <c r="AL69">
        <f>COUNTIFS(Planning!$56:$56, "Mardi", Planning!66:66, "B2")</f>
        <v>0</v>
      </c>
      <c r="AM69">
        <f>COUNTIFS(Planning!$56:$56, "Mercredi", Planning!66:66, "B2")</f>
        <v>0</v>
      </c>
      <c r="AN69">
        <f>COUNTIFS(Planning!$56:$56, "Jeudi", Planning!66:66, "B2")</f>
        <v>0</v>
      </c>
      <c r="AO69">
        <f>COUNTIFS(Planning!$56:$56, "Vendredi", Planning!66:66, "B2")</f>
        <v>0</v>
      </c>
      <c r="AP69">
        <f>COUNTIFS(Planning!$56:$56, "Samedi", Planning!66:66, "B2")</f>
        <v>0</v>
      </c>
      <c r="AQ69">
        <f>COUNTIFS(Planning!$56:$56, "Dimanche", Planning!66:66, "B2")</f>
        <v>0</v>
      </c>
      <c r="AR69" s="15">
        <f t="shared" si="22"/>
        <v>0</v>
      </c>
      <c r="AS69">
        <f>COUNTIFS(Planning!$56:$56, "Lundi", Planning!66:66, "RTT")</f>
        <v>0</v>
      </c>
      <c r="AT69">
        <f>COUNTIFS(Planning!$56:$56, "Mardi", Planning!66:66, "RTT")</f>
        <v>0</v>
      </c>
      <c r="AU69">
        <f>COUNTIFS(Planning!$56:$56, "Mercredi", Planning!66:66, "RTT")</f>
        <v>0</v>
      </c>
      <c r="AV69">
        <f>COUNTIFS(Planning!$56:$56, "Jeudi", Planning!66:66, "RTT")</f>
        <v>0</v>
      </c>
      <c r="AW69">
        <f>COUNTIFS(Planning!$56:$56, "Vendredi", Planning!66:66, "RTT")</f>
        <v>0</v>
      </c>
      <c r="AX69">
        <f>COUNTIFS(Planning!$56:$56, "Samedi", Planning!66:66, "RTT")</f>
        <v>0</v>
      </c>
      <c r="AY69">
        <f>COUNTIFS(Planning!$56:$56, "Dimanche", Planning!66:66, "RTT")</f>
        <v>0</v>
      </c>
      <c r="AZ69" s="15">
        <f t="shared" si="23"/>
        <v>0</v>
      </c>
      <c r="BA69">
        <f>COUNTIFS(Planning!$56:$56, "Lundi", Planning!66:66, "CA")</f>
        <v>0</v>
      </c>
      <c r="BB69">
        <f>COUNTIFS(Planning!$56:$56, "Mardi", Planning!66:66, "CA")</f>
        <v>0</v>
      </c>
      <c r="BC69">
        <f>COUNTIFS(Planning!$56:$56, "Mercredi", Planning!66:66, "CA")</f>
        <v>0</v>
      </c>
      <c r="BD69">
        <f>COUNTIFS(Planning!$56:$56, "Jeudi", Planning!66:66, "CA")</f>
        <v>0</v>
      </c>
      <c r="BE69">
        <f>COUNTIFS(Planning!$56:$56, "Vendredi", Planning!66:66, "CA")</f>
        <v>0</v>
      </c>
      <c r="BF69" s="15">
        <f t="shared" si="24"/>
        <v>0</v>
      </c>
      <c r="BG69">
        <f>COUNTIFS(Planning!$56:$56, "Lundi", Planning!66:66, "FC")</f>
        <v>0</v>
      </c>
      <c r="BH69">
        <f>COUNTIFS(Planning!$56:$56, "Mardi", Planning!66:66, "FC")</f>
        <v>0</v>
      </c>
      <c r="BI69">
        <f>COUNTIFS(Planning!$56:$56, "Mercredi", Planning!66:66, "FC")</f>
        <v>0</v>
      </c>
      <c r="BJ69">
        <f>COUNTIFS(Planning!$56:$56, "Jeudi", Planning!66:66, "FC")</f>
        <v>0</v>
      </c>
      <c r="BK69">
        <f>COUNTIFS(Planning!$56:$56, "Vendredi", Planning!66:66, "FC")</f>
        <v>0</v>
      </c>
      <c r="BL69">
        <f>COUNTIFS(Planning!$56:$56, "Samedi", Planning!66:66, "FC")</f>
        <v>0</v>
      </c>
      <c r="BM69">
        <f>COUNTIFS(Planning!$56:$56, "Dimanche", Planning!66:66, "FC")</f>
        <v>0</v>
      </c>
      <c r="BN69" s="15">
        <f t="shared" si="25"/>
        <v>0</v>
      </c>
    </row>
    <row r="70" spans="1:66" x14ac:dyDescent="0.25">
      <c r="A70" s="22" t="str">
        <f t="shared" si="17"/>
        <v>Agent 10</v>
      </c>
      <c r="B70" s="27">
        <f>COUNTIFS(Planning!$56:$56,B$60, Planning!67:67,$B$59)</f>
        <v>0</v>
      </c>
      <c r="C70" s="27">
        <f>COUNTIFS(Planning!$56:$56,C$60, Planning!67:67,$B$59)</f>
        <v>0</v>
      </c>
      <c r="D70" s="27">
        <f>COUNTIFS(Planning!$56:$56,D$60, Planning!67:67,$B$59)</f>
        <v>0</v>
      </c>
      <c r="E70" s="27">
        <f>COUNTIFS(Planning!$56:$56,E$60, Planning!67:67,$B$59)</f>
        <v>1</v>
      </c>
      <c r="F70" s="27">
        <f>COUNTIFS(Planning!$56:$56,F$60, Planning!67:67,$B$59)</f>
        <v>0</v>
      </c>
      <c r="G70" s="27">
        <f>COUNTIFS(Planning!$56:$56,G$60, Planning!67:67,$B$59)</f>
        <v>0</v>
      </c>
      <c r="H70" s="27">
        <f>COUNTIFS(Planning!$56:$56,H$60, Planning!67:67,$B$59)</f>
        <v>0</v>
      </c>
      <c r="I70" s="28">
        <f t="shared" si="18"/>
        <v>1</v>
      </c>
      <c r="J70" s="32"/>
      <c r="K70" s="32"/>
      <c r="L70" s="32"/>
      <c r="M70">
        <f>COUNTIFS(Planning!$56:$56, "Dimanche", Planning!67:67, "ARH")</f>
        <v>0</v>
      </c>
      <c r="N70">
        <f>COUNTIFS(Planning!$56:$56, "Lundi", Planning!67:67, "AB1")</f>
        <v>0</v>
      </c>
      <c r="O70">
        <f>COUNTIFS(Planning!$4:$4, "Mardi", Planning!67:67, "AB1")</f>
        <v>0</v>
      </c>
      <c r="P70">
        <f>COUNTIFS(Planning!$4:$4, "Mercredi", Planning!67:67, "AB1")</f>
        <v>0</v>
      </c>
      <c r="Q70">
        <f>COUNTIFS(Planning!$4:$4, "Jeudi", Planning!67:67, "AB1")</f>
        <v>0</v>
      </c>
      <c r="R70">
        <f>COUNTIFS(Planning!$4:$4, "Vendredi", Planning!67:67, "AB1")</f>
        <v>0</v>
      </c>
      <c r="S70">
        <f>COUNTIFS(Planning!$4:$4, "Samedi", Planning!67:67, "AB1")</f>
        <v>0</v>
      </c>
      <c r="T70">
        <f>COUNTIFS(Planning!$56:$56, "Dimanche", Planning!67:67, "AB1")</f>
        <v>0</v>
      </c>
      <c r="U70" s="15">
        <f t="shared" si="19"/>
        <v>0</v>
      </c>
      <c r="V70">
        <f>COUNTIFS(Planning!$56:$56, "Lundi", Planning!67:67, "AB3")</f>
        <v>0</v>
      </c>
      <c r="W70">
        <f>COUNTIFS(Planning!$56:$56, "Mardi", Planning!67:67, "AB3")</f>
        <v>0</v>
      </c>
      <c r="X70">
        <f>COUNTIFS(Planning!$56:$56, "Mercredi", Planning!67:67, "AB3")</f>
        <v>0</v>
      </c>
      <c r="Y70">
        <f>COUNTIFS(Planning!$56:$56, "Jeudi", Planning!67:67, "AB3")</f>
        <v>0</v>
      </c>
      <c r="Z70">
        <f>COUNTIFS(Planning!$56:$56, "Vendredi", Planning!67:67, "AB3")</f>
        <v>0</v>
      </c>
      <c r="AA70">
        <f>COUNTIFS(Planning!$56:$56, "Samedi", Planning!67:67, "AB3")</f>
        <v>0</v>
      </c>
      <c r="AB70" s="15">
        <f t="shared" si="20"/>
        <v>0</v>
      </c>
      <c r="AC70">
        <f>COUNTIFS(Planning!$56:$56, "Lundi", Planning!67:67, "AJF")</f>
        <v>0</v>
      </c>
      <c r="AD70">
        <f>COUNTIFS(Planning!$56:$56, "Mardi", Planning!67:67, "AJF")</f>
        <v>0</v>
      </c>
      <c r="AE70">
        <f>COUNTIFS(Planning!$56:$56, "Mercredi", Planning!67:67, "AJF")</f>
        <v>0</v>
      </c>
      <c r="AF70">
        <f>COUNTIFS(Planning!$56:$56, "Jeudi", Planning!67:67, "AJF")</f>
        <v>0</v>
      </c>
      <c r="AG70">
        <f>COUNTIFS(Planning!$56:$56, "Vendredi", Planning!67:67, "AJF")</f>
        <v>0</v>
      </c>
      <c r="AH70">
        <f>COUNTIFS(Planning!$56:$56, "Samedi", Planning!67:67, "AJF")</f>
        <v>0</v>
      </c>
      <c r="AI70">
        <f>COUNTIFS(Planning!$56:$56, "Dimanche", Planning!67:67, "AJF")</f>
        <v>0</v>
      </c>
      <c r="AJ70" s="15">
        <f t="shared" si="21"/>
        <v>0</v>
      </c>
      <c r="AK70">
        <f>COUNTIFS(Planning!$56:$56, "Lundi", Planning!67:67, "B2")</f>
        <v>0</v>
      </c>
      <c r="AL70">
        <f>COUNTIFS(Planning!$56:$56, "Mardi", Planning!67:67, "B2")</f>
        <v>0</v>
      </c>
      <c r="AM70">
        <f>COUNTIFS(Planning!$56:$56, "Mercredi", Planning!67:67, "B2")</f>
        <v>0</v>
      </c>
      <c r="AN70">
        <f>COUNTIFS(Planning!$56:$56, "Jeudi", Planning!67:67, "B2")</f>
        <v>0</v>
      </c>
      <c r="AO70">
        <f>COUNTIFS(Planning!$56:$56, "Vendredi", Planning!67:67, "B2")</f>
        <v>0</v>
      </c>
      <c r="AP70">
        <f>COUNTIFS(Planning!$56:$56, "Samedi", Planning!67:67, "B2")</f>
        <v>0</v>
      </c>
      <c r="AQ70">
        <f>COUNTIFS(Planning!$56:$56, "Dimanche", Planning!67:67, "B2")</f>
        <v>0</v>
      </c>
      <c r="AR70" s="15">
        <f t="shared" si="22"/>
        <v>0</v>
      </c>
      <c r="AS70">
        <f>COUNTIFS(Planning!$56:$56, "Lundi", Planning!67:67, "RTT")</f>
        <v>0</v>
      </c>
      <c r="AT70">
        <f>COUNTIFS(Planning!$56:$56, "Mardi", Planning!67:67, "RTT")</f>
        <v>0</v>
      </c>
      <c r="AU70">
        <f>COUNTIFS(Planning!$56:$56, "Mercredi", Planning!67:67, "RTT")</f>
        <v>0</v>
      </c>
      <c r="AV70">
        <f>COUNTIFS(Planning!$56:$56, "Jeudi", Planning!67:67, "RTT")</f>
        <v>0</v>
      </c>
      <c r="AW70">
        <f>COUNTIFS(Planning!$56:$56, "Vendredi", Planning!67:67, "RTT")</f>
        <v>0</v>
      </c>
      <c r="AX70">
        <f>COUNTIFS(Planning!$56:$56, "Samedi", Planning!67:67, "RTT")</f>
        <v>0</v>
      </c>
      <c r="AY70">
        <f>COUNTIFS(Planning!$56:$56, "Dimanche", Planning!67:67, "RTT")</f>
        <v>0</v>
      </c>
      <c r="AZ70" s="15">
        <f t="shared" si="23"/>
        <v>0</v>
      </c>
      <c r="BA70">
        <f>COUNTIFS(Planning!$56:$56, "Lundi", Planning!67:67, "CA")</f>
        <v>0</v>
      </c>
      <c r="BB70">
        <f>COUNTIFS(Planning!$56:$56, "Mardi", Planning!67:67, "CA")</f>
        <v>0</v>
      </c>
      <c r="BC70">
        <f>COUNTIFS(Planning!$56:$56, "Mercredi", Planning!67:67, "CA")</f>
        <v>0</v>
      </c>
      <c r="BD70">
        <f>COUNTIFS(Planning!$56:$56, "Jeudi", Planning!67:67, "CA")</f>
        <v>0</v>
      </c>
      <c r="BE70">
        <f>COUNTIFS(Planning!$56:$56, "Vendredi", Planning!67:67, "CA")</f>
        <v>0</v>
      </c>
      <c r="BF70" s="15">
        <f t="shared" si="24"/>
        <v>0</v>
      </c>
      <c r="BG70">
        <f>COUNTIFS(Planning!$56:$56, "Lundi", Planning!67:67, "FC")</f>
        <v>0</v>
      </c>
      <c r="BH70">
        <f>COUNTIFS(Planning!$56:$56, "Mardi", Planning!67:67, "FC")</f>
        <v>0</v>
      </c>
      <c r="BI70">
        <f>COUNTIFS(Planning!$56:$56, "Mercredi", Planning!67:67, "FC")</f>
        <v>0</v>
      </c>
      <c r="BJ70">
        <f>COUNTIFS(Planning!$56:$56, "Jeudi", Planning!67:67, "FC")</f>
        <v>0</v>
      </c>
      <c r="BK70">
        <f>COUNTIFS(Planning!$56:$56, "Vendredi", Planning!67:67, "FC")</f>
        <v>0</v>
      </c>
      <c r="BL70">
        <f>COUNTIFS(Planning!$56:$56, "Samedi", Planning!67:67, "FC")</f>
        <v>0</v>
      </c>
      <c r="BM70">
        <f>COUNTIFS(Planning!$56:$56, "Dimanche", Planning!67:67, "FC")</f>
        <v>0</v>
      </c>
      <c r="BN70" s="15">
        <f t="shared" si="25"/>
        <v>0</v>
      </c>
    </row>
    <row r="71" spans="1:66" x14ac:dyDescent="0.25">
      <c r="A71" s="22" t="str">
        <f t="shared" si="17"/>
        <v>Agent 11</v>
      </c>
      <c r="B71" s="27">
        <f>COUNTIFS(Planning!$56:$56,B$60, Planning!68:68,$B$59)</f>
        <v>0</v>
      </c>
      <c r="C71" s="27">
        <f>COUNTIFS(Planning!$56:$56,C$60, Planning!68:68,$B$59)</f>
        <v>0</v>
      </c>
      <c r="D71" s="27">
        <f>COUNTIFS(Planning!$56:$56,D$60, Planning!68:68,$B$59)</f>
        <v>0</v>
      </c>
      <c r="E71" s="27">
        <f>COUNTIFS(Planning!$56:$56,E$60, Planning!68:68,$B$59)</f>
        <v>0</v>
      </c>
      <c r="F71" s="27">
        <f>COUNTIFS(Planning!$56:$56,F$60, Planning!68:68,$B$59)</f>
        <v>0</v>
      </c>
      <c r="G71" s="27">
        <f>COUNTIFS(Planning!$56:$56,G$60, Planning!68:68,$B$59)</f>
        <v>0</v>
      </c>
      <c r="H71" s="27">
        <f>COUNTIFS(Planning!$56:$56,H$60, Planning!68:68,$B$59)</f>
        <v>0</v>
      </c>
      <c r="I71" s="28">
        <f t="shared" si="18"/>
        <v>0</v>
      </c>
      <c r="J71" s="32"/>
      <c r="K71" s="32"/>
      <c r="L71" s="32"/>
      <c r="M71">
        <f>COUNTIFS(Planning!$56:$56, "Dimanche", Planning!68:68, "ARH")</f>
        <v>0</v>
      </c>
      <c r="N71">
        <f>COUNTIFS(Planning!$56:$56, "Lundi", Planning!68:68, "AB1")</f>
        <v>0</v>
      </c>
      <c r="O71">
        <f>COUNTIFS(Planning!$4:$4, "Mardi", Planning!68:68, "AB1")</f>
        <v>0</v>
      </c>
      <c r="P71">
        <f>COUNTIFS(Planning!$4:$4, "Mercredi", Planning!68:68, "AB1")</f>
        <v>0</v>
      </c>
      <c r="Q71">
        <f>COUNTIFS(Planning!$4:$4, "Jeudi", Planning!68:68, "AB1")</f>
        <v>0</v>
      </c>
      <c r="R71">
        <f>COUNTIFS(Planning!$4:$4, "Vendredi", Planning!68:68, "AB1")</f>
        <v>0</v>
      </c>
      <c r="S71">
        <f>COUNTIFS(Planning!$4:$4, "Samedi", Planning!68:68, "AB1")</f>
        <v>0</v>
      </c>
      <c r="T71">
        <f>COUNTIFS(Planning!$56:$56, "Dimanche", Planning!68:68, "AB1")</f>
        <v>0</v>
      </c>
      <c r="U71" s="15">
        <f t="shared" si="19"/>
        <v>0</v>
      </c>
      <c r="V71">
        <f>COUNTIFS(Planning!$56:$56, "Lundi", Planning!68:68, "AB3")</f>
        <v>0</v>
      </c>
      <c r="W71">
        <f>COUNTIFS(Planning!$56:$56, "Mardi", Planning!68:68, "AB3")</f>
        <v>0</v>
      </c>
      <c r="X71">
        <f>COUNTIFS(Planning!$56:$56, "Mercredi", Planning!68:68, "AB3")</f>
        <v>0</v>
      </c>
      <c r="Y71">
        <f>COUNTIFS(Planning!$56:$56, "Jeudi", Planning!68:68, "AB3")</f>
        <v>0</v>
      </c>
      <c r="Z71">
        <f>COUNTIFS(Planning!$56:$56, "Vendredi", Planning!68:68, "AB3")</f>
        <v>0</v>
      </c>
      <c r="AA71">
        <f>COUNTIFS(Planning!$56:$56, "Samedi", Planning!68:68, "AB3")</f>
        <v>0</v>
      </c>
      <c r="AB71" s="15">
        <f t="shared" si="20"/>
        <v>0</v>
      </c>
      <c r="AC71">
        <f>COUNTIFS(Planning!$56:$56, "Lundi", Planning!68:68, "AJF")</f>
        <v>0</v>
      </c>
      <c r="AD71">
        <f>COUNTIFS(Planning!$56:$56, "Mardi", Planning!68:68, "AJF")</f>
        <v>0</v>
      </c>
      <c r="AE71">
        <f>COUNTIFS(Planning!$56:$56, "Mercredi", Planning!68:68, "AJF")</f>
        <v>0</v>
      </c>
      <c r="AF71">
        <f>COUNTIFS(Planning!$56:$56, "Jeudi", Planning!68:68, "AJF")</f>
        <v>0</v>
      </c>
      <c r="AG71">
        <f>COUNTIFS(Planning!$56:$56, "Vendredi", Planning!68:68, "AJF")</f>
        <v>0</v>
      </c>
      <c r="AH71">
        <f>COUNTIFS(Planning!$56:$56, "Samedi", Planning!68:68, "AJF")</f>
        <v>0</v>
      </c>
      <c r="AI71">
        <f>COUNTIFS(Planning!$56:$56, "Dimanche", Planning!68:68, "AJF")</f>
        <v>0</v>
      </c>
      <c r="AJ71" s="15">
        <f t="shared" si="21"/>
        <v>0</v>
      </c>
      <c r="AK71">
        <f>COUNTIFS(Planning!$56:$56, "Lundi", Planning!68:68, "B2")</f>
        <v>0</v>
      </c>
      <c r="AL71">
        <f>COUNTIFS(Planning!$56:$56, "Mardi", Planning!68:68, "B2")</f>
        <v>0</v>
      </c>
      <c r="AM71">
        <f>COUNTIFS(Planning!$56:$56, "Mercredi", Planning!68:68, "B2")</f>
        <v>0</v>
      </c>
      <c r="AN71">
        <f>COUNTIFS(Planning!$56:$56, "Jeudi", Planning!68:68, "B2")</f>
        <v>0</v>
      </c>
      <c r="AO71">
        <f>COUNTIFS(Planning!$56:$56, "Vendredi", Planning!68:68, "B2")</f>
        <v>0</v>
      </c>
      <c r="AP71">
        <f>COUNTIFS(Planning!$56:$56, "Samedi", Planning!68:68, "B2")</f>
        <v>0</v>
      </c>
      <c r="AQ71">
        <f>COUNTIFS(Planning!$56:$56, "Dimanche", Planning!68:68, "B2")</f>
        <v>0</v>
      </c>
      <c r="AR71" s="15">
        <f t="shared" si="22"/>
        <v>0</v>
      </c>
      <c r="AS71">
        <f>COUNTIFS(Planning!$56:$56, "Lundi", Planning!68:68, "RTT")</f>
        <v>0</v>
      </c>
      <c r="AT71">
        <f>COUNTIFS(Planning!$56:$56, "Mardi", Planning!68:68, "RTT")</f>
        <v>0</v>
      </c>
      <c r="AU71">
        <f>COUNTIFS(Planning!$56:$56, "Mercredi", Planning!68:68, "RTT")</f>
        <v>0</v>
      </c>
      <c r="AV71">
        <f>COUNTIFS(Planning!$56:$56, "Jeudi", Planning!68:68, "RTT")</f>
        <v>0</v>
      </c>
      <c r="AW71">
        <f>COUNTIFS(Planning!$56:$56, "Vendredi", Planning!68:68, "RTT")</f>
        <v>0</v>
      </c>
      <c r="AX71">
        <f>COUNTIFS(Planning!$56:$56, "Samedi", Planning!68:68, "RTT")</f>
        <v>0</v>
      </c>
      <c r="AY71">
        <f>COUNTIFS(Planning!$56:$56, "Dimanche", Planning!68:68, "RTT")</f>
        <v>0</v>
      </c>
      <c r="AZ71" s="15">
        <f t="shared" si="23"/>
        <v>0</v>
      </c>
      <c r="BA71">
        <f>COUNTIFS(Planning!$56:$56, "Lundi", Planning!68:68, "CA")</f>
        <v>0</v>
      </c>
      <c r="BB71">
        <f>COUNTIFS(Planning!$56:$56, "Mardi", Planning!68:68, "CA")</f>
        <v>0</v>
      </c>
      <c r="BC71">
        <f>COUNTIFS(Planning!$56:$56, "Mercredi", Planning!68:68, "CA")</f>
        <v>0</v>
      </c>
      <c r="BD71">
        <f>COUNTIFS(Planning!$56:$56, "Jeudi", Planning!68:68, "CA")</f>
        <v>0</v>
      </c>
      <c r="BE71">
        <f>COUNTIFS(Planning!$56:$56, "Vendredi", Planning!68:68, "CA")</f>
        <v>0</v>
      </c>
      <c r="BF71" s="15">
        <f t="shared" si="24"/>
        <v>0</v>
      </c>
      <c r="BG71">
        <f>COUNTIFS(Planning!$56:$56, "Lundi", Planning!68:68, "FC")</f>
        <v>0</v>
      </c>
      <c r="BH71">
        <f>COUNTIFS(Planning!$56:$56, "Mardi", Planning!68:68, "FC")</f>
        <v>0</v>
      </c>
      <c r="BI71">
        <f>COUNTIFS(Planning!$56:$56, "Mercredi", Planning!68:68, "FC")</f>
        <v>0</v>
      </c>
      <c r="BJ71">
        <f>COUNTIFS(Planning!$56:$56, "Jeudi", Planning!68:68, "FC")</f>
        <v>0</v>
      </c>
      <c r="BK71">
        <f>COUNTIFS(Planning!$56:$56, "Vendredi", Planning!68:68, "FC")</f>
        <v>0</v>
      </c>
      <c r="BL71">
        <f>COUNTIFS(Planning!$56:$56, "Samedi", Planning!68:68, "FC")</f>
        <v>0</v>
      </c>
      <c r="BM71">
        <f>COUNTIFS(Planning!$56:$56, "Dimanche", Planning!68:68, "FC")</f>
        <v>0</v>
      </c>
      <c r="BN71" s="15">
        <f t="shared" si="25"/>
        <v>0</v>
      </c>
    </row>
    <row r="72" spans="1:66" x14ac:dyDescent="0.25">
      <c r="A72" s="22" t="str">
        <f t="shared" si="17"/>
        <v>Agent 12</v>
      </c>
      <c r="B72" s="27">
        <f>COUNTIFS(Planning!$56:$56,B$60, Planning!69:69,$B$59)</f>
        <v>0</v>
      </c>
      <c r="C72" s="27">
        <f>COUNTIFS(Planning!$56:$56,C$60, Planning!69:69,$B$59)</f>
        <v>0</v>
      </c>
      <c r="D72" s="27">
        <f>COUNTIFS(Planning!$56:$56,D$60, Planning!69:69,$B$59)</f>
        <v>0</v>
      </c>
      <c r="E72" s="27">
        <f>COUNTIFS(Planning!$56:$56,E$60, Planning!69:69,$B$59)</f>
        <v>0</v>
      </c>
      <c r="F72" s="27">
        <f>COUNTIFS(Planning!$56:$56,F$60, Planning!69:69,$B$59)</f>
        <v>0</v>
      </c>
      <c r="G72" s="27">
        <f>COUNTIFS(Planning!$56:$56,G$60, Planning!69:69,$B$59)</f>
        <v>0</v>
      </c>
      <c r="H72" s="27">
        <f>COUNTIFS(Planning!$56:$56,H$60, Planning!69:69,$B$59)</f>
        <v>0</v>
      </c>
      <c r="I72" s="28">
        <f t="shared" si="18"/>
        <v>0</v>
      </c>
      <c r="J72" s="32"/>
      <c r="K72" s="32"/>
      <c r="L72" s="32"/>
      <c r="M72">
        <f>COUNTIFS(Planning!$56:$56, "Dimanche", Planning!69:69, "ARH")</f>
        <v>0</v>
      </c>
      <c r="N72">
        <f>COUNTIFS(Planning!$56:$56, "Lundi", Planning!69:69, "AB1")</f>
        <v>0</v>
      </c>
      <c r="O72">
        <f>COUNTIFS(Planning!$4:$4, "Mardi", Planning!69:69, "AB1")</f>
        <v>0</v>
      </c>
      <c r="P72">
        <f>COUNTIFS(Planning!$4:$4, "Mercredi", Planning!69:69, "AB1")</f>
        <v>0</v>
      </c>
      <c r="Q72">
        <f>COUNTIFS(Planning!$4:$4, "Jeudi", Planning!69:69, "AB1")</f>
        <v>0</v>
      </c>
      <c r="R72">
        <f>COUNTIFS(Planning!$4:$4, "Vendredi", Planning!69:69, "AB1")</f>
        <v>0</v>
      </c>
      <c r="S72">
        <f>COUNTIFS(Planning!$4:$4, "Samedi", Planning!69:69, "AB1")</f>
        <v>0</v>
      </c>
      <c r="T72">
        <f>COUNTIFS(Planning!$56:$56, "Dimanche", Planning!69:69, "AB1")</f>
        <v>0</v>
      </c>
      <c r="U72" s="15">
        <f t="shared" si="19"/>
        <v>0</v>
      </c>
      <c r="V72">
        <f>COUNTIFS(Planning!$56:$56, "Lundi", Planning!69:69, "AB3")</f>
        <v>0</v>
      </c>
      <c r="W72">
        <f>COUNTIFS(Planning!$56:$56, "Mardi", Planning!69:69, "AB3")</f>
        <v>0</v>
      </c>
      <c r="X72">
        <f>COUNTIFS(Planning!$56:$56, "Mercredi", Planning!69:69, "AB3")</f>
        <v>0</v>
      </c>
      <c r="Y72">
        <f>COUNTIFS(Planning!$56:$56, "Jeudi", Planning!69:69, "AB3")</f>
        <v>0</v>
      </c>
      <c r="Z72">
        <f>COUNTIFS(Planning!$56:$56, "Vendredi", Planning!69:69, "AB3")</f>
        <v>0</v>
      </c>
      <c r="AA72">
        <f>COUNTIFS(Planning!$56:$56, "Samedi", Planning!69:69, "AB3")</f>
        <v>0</v>
      </c>
      <c r="AB72" s="15">
        <f t="shared" si="20"/>
        <v>0</v>
      </c>
      <c r="AC72">
        <f>COUNTIFS(Planning!$56:$56, "Lundi", Planning!69:69, "AJF")</f>
        <v>0</v>
      </c>
      <c r="AD72">
        <f>COUNTIFS(Planning!$56:$56, "Mardi", Planning!69:69, "AJF")</f>
        <v>0</v>
      </c>
      <c r="AE72">
        <f>COUNTIFS(Planning!$56:$56, "Mercredi", Planning!69:69, "AJF")</f>
        <v>0</v>
      </c>
      <c r="AF72">
        <f>COUNTIFS(Planning!$56:$56, "Jeudi", Planning!69:69, "AJF")</f>
        <v>0</v>
      </c>
      <c r="AG72">
        <f>COUNTIFS(Planning!$56:$56, "Vendredi", Planning!69:69, "AJF")</f>
        <v>0</v>
      </c>
      <c r="AH72">
        <f>COUNTIFS(Planning!$56:$56, "Samedi", Planning!69:69, "AJF")</f>
        <v>0</v>
      </c>
      <c r="AI72">
        <f>COUNTIFS(Planning!$56:$56, "Dimanche", Planning!69:69, "AJF")</f>
        <v>0</v>
      </c>
      <c r="AJ72" s="15">
        <f t="shared" si="21"/>
        <v>0</v>
      </c>
      <c r="AK72">
        <f>COUNTIFS(Planning!$56:$56, "Lundi", Planning!69:69, "B2")</f>
        <v>0</v>
      </c>
      <c r="AL72">
        <f>COUNTIFS(Planning!$56:$56, "Mardi", Planning!69:69, "B2")</f>
        <v>0</v>
      </c>
      <c r="AM72">
        <f>COUNTIFS(Planning!$56:$56, "Mercredi", Planning!69:69, "B2")</f>
        <v>0</v>
      </c>
      <c r="AN72">
        <f>COUNTIFS(Planning!$56:$56, "Jeudi", Planning!69:69, "B2")</f>
        <v>0</v>
      </c>
      <c r="AO72">
        <f>COUNTIFS(Planning!$56:$56, "Vendredi", Planning!69:69, "B2")</f>
        <v>0</v>
      </c>
      <c r="AP72">
        <f>COUNTIFS(Planning!$56:$56, "Samedi", Planning!69:69, "B2")</f>
        <v>0</v>
      </c>
      <c r="AQ72">
        <f>COUNTIFS(Planning!$56:$56, "Dimanche", Planning!69:69, "B2")</f>
        <v>0</v>
      </c>
      <c r="AR72" s="15">
        <f t="shared" si="22"/>
        <v>0</v>
      </c>
      <c r="AS72">
        <f>COUNTIFS(Planning!$56:$56, "Lundi", Planning!69:69, "RTT")</f>
        <v>0</v>
      </c>
      <c r="AT72">
        <f>COUNTIFS(Planning!$56:$56, "Mardi", Planning!69:69, "RTT")</f>
        <v>0</v>
      </c>
      <c r="AU72">
        <f>COUNTIFS(Planning!$56:$56, "Mercredi", Planning!69:69, "RTT")</f>
        <v>0</v>
      </c>
      <c r="AV72">
        <f>COUNTIFS(Planning!$56:$56, "Jeudi", Planning!69:69, "RTT")</f>
        <v>0</v>
      </c>
      <c r="AW72">
        <f>COUNTIFS(Planning!$56:$56, "Vendredi", Planning!69:69, "RTT")</f>
        <v>0</v>
      </c>
      <c r="AX72">
        <f>COUNTIFS(Planning!$56:$56, "Samedi", Planning!69:69, "RTT")</f>
        <v>0</v>
      </c>
      <c r="AY72">
        <f>COUNTIFS(Planning!$56:$56, "Dimanche", Planning!69:69, "RTT")</f>
        <v>0</v>
      </c>
      <c r="AZ72" s="15">
        <f t="shared" si="23"/>
        <v>0</v>
      </c>
      <c r="BA72">
        <f>COUNTIFS(Planning!$56:$56, "Lundi", Planning!69:69, "CA")</f>
        <v>0</v>
      </c>
      <c r="BB72">
        <f>COUNTIFS(Planning!$56:$56, "Mardi", Planning!69:69, "CA")</f>
        <v>0</v>
      </c>
      <c r="BC72">
        <f>COUNTIFS(Planning!$56:$56, "Mercredi", Planning!69:69, "CA")</f>
        <v>0</v>
      </c>
      <c r="BD72">
        <f>COUNTIFS(Planning!$56:$56, "Jeudi", Planning!69:69, "CA")</f>
        <v>0</v>
      </c>
      <c r="BE72">
        <f>COUNTIFS(Planning!$56:$56, "Vendredi", Planning!69:69, "CA")</f>
        <v>0</v>
      </c>
      <c r="BF72" s="15">
        <f t="shared" si="24"/>
        <v>0</v>
      </c>
      <c r="BG72">
        <f>COUNTIFS(Planning!$56:$56, "Lundi", Planning!69:69, "FC")</f>
        <v>0</v>
      </c>
      <c r="BH72">
        <f>COUNTIFS(Planning!$56:$56, "Mardi", Planning!69:69, "FC")</f>
        <v>0</v>
      </c>
      <c r="BI72">
        <f>COUNTIFS(Planning!$56:$56, "Mercredi", Planning!69:69, "FC")</f>
        <v>0</v>
      </c>
      <c r="BJ72">
        <f>COUNTIFS(Planning!$56:$56, "Jeudi", Planning!69:69, "FC")</f>
        <v>0</v>
      </c>
      <c r="BK72">
        <f>COUNTIFS(Planning!$56:$56, "Vendredi", Planning!69:69, "FC")</f>
        <v>0</v>
      </c>
      <c r="BL72">
        <f>COUNTIFS(Planning!$56:$56, "Samedi", Planning!69:69, "FC")</f>
        <v>0</v>
      </c>
      <c r="BM72">
        <f>COUNTIFS(Planning!$56:$56, "Dimanche", Planning!69:69, "FC")</f>
        <v>0</v>
      </c>
      <c r="BN72" s="15">
        <f t="shared" si="25"/>
        <v>0</v>
      </c>
    </row>
    <row r="73" spans="1:66" x14ac:dyDescent="0.25">
      <c r="A73" s="22" t="str">
        <f t="shared" si="17"/>
        <v>Agent 13</v>
      </c>
      <c r="B73" s="27">
        <f>COUNTIFS(Planning!$56:$56,B$60, Planning!70:70,$B$59)</f>
        <v>0</v>
      </c>
      <c r="C73" s="27">
        <f>COUNTIFS(Planning!$56:$56,C$60, Planning!70:70,$B$59)</f>
        <v>0</v>
      </c>
      <c r="D73" s="27">
        <f>COUNTIFS(Planning!$56:$56,D$60, Planning!70:70,$B$59)</f>
        <v>0</v>
      </c>
      <c r="E73" s="27">
        <f>COUNTIFS(Planning!$56:$56,E$60, Planning!70:70,$B$59)</f>
        <v>0</v>
      </c>
      <c r="F73" s="27">
        <f>COUNTIFS(Planning!$56:$56,F$60, Planning!70:70,$B$59)</f>
        <v>0</v>
      </c>
      <c r="G73" s="27">
        <f>COUNTIFS(Planning!$56:$56,G$60, Planning!70:70,$B$59)</f>
        <v>0</v>
      </c>
      <c r="H73" s="27">
        <f>COUNTIFS(Planning!$56:$56,H$60, Planning!70:70,$B$59)</f>
        <v>0</v>
      </c>
      <c r="I73" s="28">
        <f t="shared" si="18"/>
        <v>0</v>
      </c>
      <c r="J73" s="32"/>
      <c r="K73" s="32"/>
      <c r="L73" s="32"/>
      <c r="M73">
        <f>COUNTIFS(Planning!$56:$56, "Dimanche", Planning!70:70, "ARH")</f>
        <v>0</v>
      </c>
      <c r="N73">
        <f>COUNTIFS(Planning!$56:$56, "Lundi", Planning!70:70, "AB1")</f>
        <v>0</v>
      </c>
      <c r="O73">
        <f>COUNTIFS(Planning!$4:$4, "Mardi", Planning!70:70, "AB1")</f>
        <v>0</v>
      </c>
      <c r="P73">
        <f>COUNTIFS(Planning!$4:$4, "Mercredi", Planning!70:70, "AB1")</f>
        <v>0</v>
      </c>
      <c r="Q73">
        <f>COUNTIFS(Planning!$4:$4, "Jeudi", Planning!70:70, "AB1")</f>
        <v>0</v>
      </c>
      <c r="R73">
        <f>COUNTIFS(Planning!$4:$4, "Vendredi", Planning!70:70, "AB1")</f>
        <v>0</v>
      </c>
      <c r="S73">
        <f>COUNTIFS(Planning!$4:$4, "Samedi", Planning!70:70, "AB1")</f>
        <v>0</v>
      </c>
      <c r="T73">
        <f>COUNTIFS(Planning!$56:$56, "Dimanche", Planning!70:70, "AB1")</f>
        <v>0</v>
      </c>
      <c r="U73" s="15">
        <f t="shared" si="19"/>
        <v>0</v>
      </c>
      <c r="V73">
        <f>COUNTIFS(Planning!$56:$56, "Lundi", Planning!70:70, "AB3")</f>
        <v>0</v>
      </c>
      <c r="W73">
        <f>COUNTIFS(Planning!$56:$56, "Mardi", Planning!70:70, "AB3")</f>
        <v>0</v>
      </c>
      <c r="X73">
        <f>COUNTIFS(Planning!$56:$56, "Mercredi", Planning!70:70, "AB3")</f>
        <v>0</v>
      </c>
      <c r="Y73">
        <f>COUNTIFS(Planning!$56:$56, "Jeudi", Planning!70:70, "AB3")</f>
        <v>0</v>
      </c>
      <c r="Z73">
        <f>COUNTIFS(Planning!$56:$56, "Vendredi", Planning!70:70, "AB3")</f>
        <v>0</v>
      </c>
      <c r="AA73">
        <f>COUNTIFS(Planning!$56:$56, "Samedi", Planning!70:70, "AB3")</f>
        <v>0</v>
      </c>
      <c r="AB73" s="15">
        <f t="shared" si="20"/>
        <v>0</v>
      </c>
      <c r="AC73">
        <f>COUNTIFS(Planning!$56:$56, "Lundi", Planning!70:70, "AJF")</f>
        <v>0</v>
      </c>
      <c r="AD73">
        <f>COUNTIFS(Planning!$56:$56, "Mardi", Planning!70:70, "AJF")</f>
        <v>0</v>
      </c>
      <c r="AE73">
        <f>COUNTIFS(Planning!$56:$56, "Mercredi", Planning!70:70, "AJF")</f>
        <v>0</v>
      </c>
      <c r="AF73">
        <f>COUNTIFS(Planning!$56:$56, "Jeudi", Planning!70:70, "AJF")</f>
        <v>0</v>
      </c>
      <c r="AG73">
        <f>COUNTIFS(Planning!$56:$56, "Vendredi", Planning!70:70, "AJF")</f>
        <v>0</v>
      </c>
      <c r="AH73">
        <f>COUNTIFS(Planning!$56:$56, "Samedi", Planning!70:70, "AJF")</f>
        <v>0</v>
      </c>
      <c r="AI73">
        <f>COUNTIFS(Planning!$56:$56, "Dimanche", Planning!70:70, "AJF")</f>
        <v>0</v>
      </c>
      <c r="AJ73" s="15">
        <f t="shared" si="21"/>
        <v>0</v>
      </c>
      <c r="AK73">
        <f>COUNTIFS(Planning!$56:$56, "Lundi", Planning!70:70, "B2")</f>
        <v>0</v>
      </c>
      <c r="AL73">
        <f>COUNTIFS(Planning!$56:$56, "Mardi", Planning!70:70, "B2")</f>
        <v>0</v>
      </c>
      <c r="AM73">
        <f>COUNTIFS(Planning!$56:$56, "Mercredi", Planning!70:70, "B2")</f>
        <v>0</v>
      </c>
      <c r="AN73">
        <f>COUNTIFS(Planning!$56:$56, "Jeudi", Planning!70:70, "B2")</f>
        <v>0</v>
      </c>
      <c r="AO73">
        <f>COUNTIFS(Planning!$56:$56, "Vendredi", Planning!70:70, "B2")</f>
        <v>0</v>
      </c>
      <c r="AP73">
        <f>COUNTIFS(Planning!$56:$56, "Samedi", Planning!70:70, "B2")</f>
        <v>0</v>
      </c>
      <c r="AQ73">
        <f>COUNTIFS(Planning!$56:$56, "Dimanche", Planning!70:70, "B2")</f>
        <v>0</v>
      </c>
      <c r="AR73" s="15">
        <f t="shared" si="22"/>
        <v>0</v>
      </c>
      <c r="AS73">
        <f>COUNTIFS(Planning!$56:$56, "Lundi", Planning!70:70, "RTT")</f>
        <v>0</v>
      </c>
      <c r="AT73">
        <f>COUNTIFS(Planning!$56:$56, "Mardi", Planning!70:70, "RTT")</f>
        <v>0</v>
      </c>
      <c r="AU73">
        <f>COUNTIFS(Planning!$56:$56, "Mercredi", Planning!70:70, "RTT")</f>
        <v>0</v>
      </c>
      <c r="AV73">
        <f>COUNTIFS(Planning!$56:$56, "Jeudi", Planning!70:70, "RTT")</f>
        <v>0</v>
      </c>
      <c r="AW73">
        <f>COUNTIFS(Planning!$56:$56, "Vendredi", Planning!70:70, "RTT")</f>
        <v>0</v>
      </c>
      <c r="AX73">
        <f>COUNTIFS(Planning!$56:$56, "Samedi", Planning!70:70, "RTT")</f>
        <v>0</v>
      </c>
      <c r="AY73">
        <f>COUNTIFS(Planning!$56:$56, "Dimanche", Planning!70:70, "RTT")</f>
        <v>0</v>
      </c>
      <c r="AZ73" s="15">
        <f t="shared" si="23"/>
        <v>0</v>
      </c>
      <c r="BA73">
        <f>COUNTIFS(Planning!$56:$56, "Lundi", Planning!70:70, "CA")</f>
        <v>0</v>
      </c>
      <c r="BB73">
        <f>COUNTIFS(Planning!$56:$56, "Mardi", Planning!70:70, "CA")</f>
        <v>0</v>
      </c>
      <c r="BC73">
        <f>COUNTIFS(Planning!$56:$56, "Mercredi", Planning!70:70, "CA")</f>
        <v>0</v>
      </c>
      <c r="BD73">
        <f>COUNTIFS(Planning!$56:$56, "Jeudi", Planning!70:70, "CA")</f>
        <v>0</v>
      </c>
      <c r="BE73">
        <f>COUNTIFS(Planning!$56:$56, "Vendredi", Planning!70:70, "CA")</f>
        <v>0</v>
      </c>
      <c r="BF73" s="15">
        <f t="shared" si="24"/>
        <v>0</v>
      </c>
      <c r="BG73">
        <f>COUNTIFS(Planning!$56:$56, "Lundi", Planning!70:70, "FC")</f>
        <v>0</v>
      </c>
      <c r="BH73">
        <f>COUNTIFS(Planning!$56:$56, "Mardi", Planning!70:70, "FC")</f>
        <v>0</v>
      </c>
      <c r="BI73">
        <f>COUNTIFS(Planning!$56:$56, "Mercredi", Planning!70:70, "FC")</f>
        <v>0</v>
      </c>
      <c r="BJ73">
        <f>COUNTIFS(Planning!$56:$56, "Jeudi", Planning!70:70, "FC")</f>
        <v>0</v>
      </c>
      <c r="BK73">
        <f>COUNTIFS(Planning!$56:$56, "Vendredi", Planning!70:70, "FC")</f>
        <v>0</v>
      </c>
      <c r="BL73">
        <f>COUNTIFS(Planning!$56:$56, "Samedi", Planning!70:70, "FC")</f>
        <v>0</v>
      </c>
      <c r="BM73">
        <f>COUNTIFS(Planning!$56:$56, "Dimanche", Planning!70:70, "FC")</f>
        <v>0</v>
      </c>
      <c r="BN73" s="15">
        <f t="shared" si="25"/>
        <v>0</v>
      </c>
    </row>
    <row r="74" spans="1:66" x14ac:dyDescent="0.25">
      <c r="A74" s="22" t="str">
        <f t="shared" si="17"/>
        <v>Agent 14</v>
      </c>
      <c r="B74" s="27">
        <f>COUNTIFS(Planning!$56:$56,B$60, Planning!71:71,$B$59)</f>
        <v>0</v>
      </c>
      <c r="C74" s="27">
        <f>COUNTIFS(Planning!$56:$56,C$60, Planning!71:71,$B$59)</f>
        <v>0</v>
      </c>
      <c r="D74" s="27">
        <f>COUNTIFS(Planning!$56:$56,D$60, Planning!71:71,$B$59)</f>
        <v>0</v>
      </c>
      <c r="E74" s="27">
        <f>COUNTIFS(Planning!$56:$56,E$60, Planning!71:71,$B$59)</f>
        <v>0</v>
      </c>
      <c r="F74" s="27">
        <f>COUNTIFS(Planning!$56:$56,F$60, Planning!71:71,$B$59)</f>
        <v>0</v>
      </c>
      <c r="G74" s="27">
        <f>COUNTIFS(Planning!$56:$56,G$60, Planning!71:71,$B$59)</f>
        <v>0</v>
      </c>
      <c r="H74" s="27">
        <f>COUNTIFS(Planning!$56:$56,H$60, Planning!71:71,$B$59)</f>
        <v>0</v>
      </c>
      <c r="I74" s="28">
        <f t="shared" si="18"/>
        <v>0</v>
      </c>
      <c r="J74" s="32"/>
      <c r="K74" s="32"/>
      <c r="L74" s="32"/>
      <c r="M74">
        <f>COUNTIFS(Planning!$56:$56, "Dimanche", Planning!71:71, "ARH")</f>
        <v>0</v>
      </c>
      <c r="N74">
        <f>COUNTIFS(Planning!$56:$56, "Lundi", Planning!71:71, "AB1")</f>
        <v>0</v>
      </c>
      <c r="O74">
        <f>COUNTIFS(Planning!$4:$4, "Mardi", Planning!71:71, "AB1")</f>
        <v>0</v>
      </c>
      <c r="P74">
        <f>COUNTIFS(Planning!$4:$4, "Mercredi", Planning!71:71, "AB1")</f>
        <v>0</v>
      </c>
      <c r="Q74">
        <f>COUNTIFS(Planning!$4:$4, "Jeudi", Planning!71:71, "AB1")</f>
        <v>0</v>
      </c>
      <c r="R74">
        <f>COUNTIFS(Planning!$4:$4, "Vendredi", Planning!71:71, "AB1")</f>
        <v>0</v>
      </c>
      <c r="S74">
        <f>COUNTIFS(Planning!$4:$4, "Samedi", Planning!71:71, "AB1")</f>
        <v>0</v>
      </c>
      <c r="T74">
        <f>COUNTIFS(Planning!$56:$56, "Dimanche", Planning!71:71, "AB1")</f>
        <v>0</v>
      </c>
      <c r="U74" s="15">
        <f t="shared" si="19"/>
        <v>0</v>
      </c>
      <c r="V74">
        <f>COUNTIFS(Planning!$56:$56, "Lundi", Planning!71:71, "AB3")</f>
        <v>0</v>
      </c>
      <c r="W74">
        <f>COUNTIFS(Planning!$56:$56, "Mardi", Planning!71:71, "AB3")</f>
        <v>0</v>
      </c>
      <c r="X74">
        <f>COUNTIFS(Planning!$56:$56, "Mercredi", Planning!71:71, "AB3")</f>
        <v>0</v>
      </c>
      <c r="Y74">
        <f>COUNTIFS(Planning!$56:$56, "Jeudi", Planning!71:71, "AB3")</f>
        <v>0</v>
      </c>
      <c r="Z74">
        <f>COUNTIFS(Planning!$56:$56, "Vendredi", Planning!71:71, "AB3")</f>
        <v>0</v>
      </c>
      <c r="AA74">
        <f>COUNTIFS(Planning!$56:$56, "Samedi", Planning!71:71, "AB3")</f>
        <v>0</v>
      </c>
      <c r="AB74" s="15">
        <f t="shared" si="20"/>
        <v>0</v>
      </c>
      <c r="AC74">
        <f>COUNTIFS(Planning!$56:$56, "Lundi", Planning!71:71, "AJF")</f>
        <v>0</v>
      </c>
      <c r="AD74">
        <f>COUNTIFS(Planning!$56:$56, "Mardi", Planning!71:71, "AJF")</f>
        <v>0</v>
      </c>
      <c r="AE74">
        <f>COUNTIFS(Planning!$56:$56, "Mercredi", Planning!71:71, "AJF")</f>
        <v>0</v>
      </c>
      <c r="AF74">
        <f>COUNTIFS(Planning!$56:$56, "Jeudi", Planning!71:71, "AJF")</f>
        <v>0</v>
      </c>
      <c r="AG74">
        <f>COUNTIFS(Planning!$56:$56, "Vendredi", Planning!71:71, "AJF")</f>
        <v>0</v>
      </c>
      <c r="AH74">
        <f>COUNTIFS(Planning!$56:$56, "Samedi", Planning!71:71, "AJF")</f>
        <v>0</v>
      </c>
      <c r="AI74">
        <f>COUNTIFS(Planning!$56:$56, "Dimanche", Planning!71:71, "AJF")</f>
        <v>0</v>
      </c>
      <c r="AJ74" s="15">
        <f t="shared" si="21"/>
        <v>0</v>
      </c>
      <c r="AK74">
        <f>COUNTIFS(Planning!$56:$56, "Lundi", Planning!71:71, "B2")</f>
        <v>0</v>
      </c>
      <c r="AL74">
        <f>COUNTIFS(Planning!$56:$56, "Mardi", Planning!71:71, "B2")</f>
        <v>0</v>
      </c>
      <c r="AM74">
        <f>COUNTIFS(Planning!$56:$56, "Mercredi", Planning!71:71, "B2")</f>
        <v>0</v>
      </c>
      <c r="AN74">
        <f>COUNTIFS(Planning!$56:$56, "Jeudi", Planning!71:71, "B2")</f>
        <v>0</v>
      </c>
      <c r="AO74">
        <f>COUNTIFS(Planning!$56:$56, "Vendredi", Planning!71:71, "B2")</f>
        <v>0</v>
      </c>
      <c r="AP74">
        <f>COUNTIFS(Planning!$56:$56, "Samedi", Planning!71:71, "B2")</f>
        <v>0</v>
      </c>
      <c r="AQ74">
        <f>COUNTIFS(Planning!$56:$56, "Dimanche", Planning!71:71, "B2")</f>
        <v>0</v>
      </c>
      <c r="AR74" s="15">
        <f t="shared" si="22"/>
        <v>0</v>
      </c>
      <c r="AS74">
        <f>COUNTIFS(Planning!$56:$56, "Lundi", Planning!71:71, "RTT")</f>
        <v>0</v>
      </c>
      <c r="AT74">
        <f>COUNTIFS(Planning!$56:$56, "Mardi", Planning!71:71, "RTT")</f>
        <v>0</v>
      </c>
      <c r="AU74">
        <f>COUNTIFS(Planning!$56:$56, "Mercredi", Planning!71:71, "RTT")</f>
        <v>0</v>
      </c>
      <c r="AV74">
        <f>COUNTIFS(Planning!$56:$56, "Jeudi", Planning!71:71, "RTT")</f>
        <v>0</v>
      </c>
      <c r="AW74">
        <f>COUNTIFS(Planning!$56:$56, "Vendredi", Planning!71:71, "RTT")</f>
        <v>0</v>
      </c>
      <c r="AX74">
        <f>COUNTIFS(Planning!$56:$56, "Samedi", Planning!71:71, "RTT")</f>
        <v>0</v>
      </c>
      <c r="AY74">
        <f>COUNTIFS(Planning!$56:$56, "Dimanche", Planning!71:71, "RTT")</f>
        <v>0</v>
      </c>
      <c r="AZ74" s="15">
        <f t="shared" si="23"/>
        <v>0</v>
      </c>
      <c r="BA74">
        <f>COUNTIFS(Planning!$56:$56, "Lundi", Planning!71:71, "CA")</f>
        <v>0</v>
      </c>
      <c r="BB74">
        <f>COUNTIFS(Planning!$56:$56, "Mardi", Planning!71:71, "CA")</f>
        <v>0</v>
      </c>
      <c r="BC74">
        <f>COUNTIFS(Planning!$56:$56, "Mercredi", Planning!71:71, "CA")</f>
        <v>0</v>
      </c>
      <c r="BD74">
        <f>COUNTIFS(Planning!$56:$56, "Jeudi", Planning!71:71, "CA")</f>
        <v>0</v>
      </c>
      <c r="BE74">
        <f>COUNTIFS(Planning!$56:$56, "Vendredi", Planning!71:71, "CA")</f>
        <v>0</v>
      </c>
      <c r="BF74" s="15">
        <f t="shared" si="24"/>
        <v>0</v>
      </c>
      <c r="BG74">
        <f>COUNTIFS(Planning!$56:$56, "Lundi", Planning!71:71, "FC")</f>
        <v>0</v>
      </c>
      <c r="BH74">
        <f>COUNTIFS(Planning!$56:$56, "Mardi", Planning!71:71, "FC")</f>
        <v>0</v>
      </c>
      <c r="BI74">
        <f>COUNTIFS(Planning!$56:$56, "Mercredi", Planning!71:71, "FC")</f>
        <v>0</v>
      </c>
      <c r="BJ74">
        <f>COUNTIFS(Planning!$56:$56, "Jeudi", Planning!71:71, "FC")</f>
        <v>0</v>
      </c>
      <c r="BK74">
        <f>COUNTIFS(Planning!$56:$56, "Vendredi", Planning!71:71, "FC")</f>
        <v>0</v>
      </c>
      <c r="BL74">
        <f>COUNTIFS(Planning!$56:$56, "Samedi", Planning!71:71, "FC")</f>
        <v>0</v>
      </c>
      <c r="BM74">
        <f>COUNTIFS(Planning!$56:$56, "Dimanche", Planning!71:71, "FC")</f>
        <v>0</v>
      </c>
      <c r="BN74" s="15">
        <f t="shared" si="25"/>
        <v>0</v>
      </c>
    </row>
    <row r="75" spans="1:66" x14ac:dyDescent="0.25">
      <c r="A75" s="22" t="str">
        <f t="shared" si="17"/>
        <v>Agent 15</v>
      </c>
      <c r="B75" s="27">
        <f>COUNTIFS(Planning!$56:$56,B$60, Planning!72:72,$B$59)</f>
        <v>0</v>
      </c>
      <c r="C75" s="27">
        <f>COUNTIFS(Planning!$56:$56,C$60, Planning!72:72,$B$59)</f>
        <v>0</v>
      </c>
      <c r="D75" s="27">
        <f>COUNTIFS(Planning!$56:$56,D$60, Planning!72:72,$B$59)</f>
        <v>0</v>
      </c>
      <c r="E75" s="27">
        <f>COUNTIFS(Planning!$56:$56,E$60, Planning!72:72,$B$59)</f>
        <v>0</v>
      </c>
      <c r="F75" s="27">
        <f>COUNTIFS(Planning!$56:$56,F$60, Planning!72:72,$B$59)</f>
        <v>0</v>
      </c>
      <c r="G75" s="27">
        <f>COUNTIFS(Planning!$56:$56,G$60, Planning!72:72,$B$59)</f>
        <v>0</v>
      </c>
      <c r="H75" s="27">
        <f>COUNTIFS(Planning!$56:$56,H$60, Planning!72:72,$B$59)</f>
        <v>0</v>
      </c>
      <c r="I75" s="28">
        <f t="shared" si="18"/>
        <v>0</v>
      </c>
      <c r="J75" s="32"/>
      <c r="K75" s="32"/>
      <c r="L75" s="32"/>
      <c r="M75">
        <f>COUNTIFS(Planning!$56:$56, "Dimanche", Planning!72:72, "ARH")</f>
        <v>0</v>
      </c>
      <c r="N75">
        <f>COUNTIFS(Planning!$56:$56, "Lundi", Planning!72:72, "AB1")</f>
        <v>0</v>
      </c>
      <c r="O75">
        <f>COUNTIFS(Planning!$4:$4, "Mardi", Planning!72:72, "AB1")</f>
        <v>0</v>
      </c>
      <c r="P75">
        <f>COUNTIFS(Planning!$4:$4, "Mercredi", Planning!72:72, "AB1")</f>
        <v>0</v>
      </c>
      <c r="Q75">
        <f>COUNTIFS(Planning!$4:$4, "Jeudi", Planning!72:72, "AB1")</f>
        <v>0</v>
      </c>
      <c r="R75">
        <f>COUNTIFS(Planning!$4:$4, "Vendredi", Planning!72:72, "AB1")</f>
        <v>0</v>
      </c>
      <c r="S75">
        <f>COUNTIFS(Planning!$4:$4, "Samedi", Planning!72:72, "AB1")</f>
        <v>0</v>
      </c>
      <c r="T75">
        <f>COUNTIFS(Planning!$56:$56, "Dimanche", Planning!72:72, "AB1")</f>
        <v>0</v>
      </c>
      <c r="U75" s="15">
        <f t="shared" si="19"/>
        <v>0</v>
      </c>
      <c r="V75">
        <f>COUNTIFS(Planning!$56:$56, "Lundi", Planning!72:72, "AB3")</f>
        <v>0</v>
      </c>
      <c r="W75">
        <f>COUNTIFS(Planning!$56:$56, "Mardi", Planning!72:72, "AB3")</f>
        <v>0</v>
      </c>
      <c r="X75">
        <f>COUNTIFS(Planning!$56:$56, "Mercredi", Planning!72:72, "AB3")</f>
        <v>0</v>
      </c>
      <c r="Y75">
        <f>COUNTIFS(Planning!$56:$56, "Jeudi", Planning!72:72, "AB3")</f>
        <v>0</v>
      </c>
      <c r="Z75">
        <f>COUNTIFS(Planning!$56:$56, "Vendredi", Planning!72:72, "AB3")</f>
        <v>0</v>
      </c>
      <c r="AA75">
        <f>COUNTIFS(Planning!$56:$56, "Samedi", Planning!72:72, "AB3")</f>
        <v>0</v>
      </c>
      <c r="AB75" s="15">
        <f t="shared" si="20"/>
        <v>0</v>
      </c>
      <c r="AC75">
        <f>COUNTIFS(Planning!$56:$56, "Lundi", Planning!72:72, "AJF")</f>
        <v>0</v>
      </c>
      <c r="AD75">
        <f>COUNTIFS(Planning!$56:$56, "Mardi", Planning!72:72, "AJF")</f>
        <v>0</v>
      </c>
      <c r="AE75">
        <f>COUNTIFS(Planning!$56:$56, "Mercredi", Planning!72:72, "AJF")</f>
        <v>0</v>
      </c>
      <c r="AF75">
        <f>COUNTIFS(Planning!$56:$56, "Jeudi", Planning!72:72, "AJF")</f>
        <v>0</v>
      </c>
      <c r="AG75">
        <f>COUNTIFS(Planning!$56:$56, "Vendredi", Planning!72:72, "AJF")</f>
        <v>0</v>
      </c>
      <c r="AH75">
        <f>COUNTIFS(Planning!$56:$56, "Samedi", Planning!72:72, "AJF")</f>
        <v>0</v>
      </c>
      <c r="AI75">
        <f>COUNTIFS(Planning!$56:$56, "Dimanche", Planning!72:72, "AJF")</f>
        <v>0</v>
      </c>
      <c r="AJ75" s="15">
        <f t="shared" si="21"/>
        <v>0</v>
      </c>
      <c r="AK75">
        <f>COUNTIFS(Planning!$56:$56, "Lundi", Planning!72:72, "B2")</f>
        <v>0</v>
      </c>
      <c r="AL75">
        <f>COUNTIFS(Planning!$56:$56, "Mardi", Planning!72:72, "B2")</f>
        <v>0</v>
      </c>
      <c r="AM75">
        <f>COUNTIFS(Planning!$56:$56, "Mercredi", Planning!72:72, "B2")</f>
        <v>0</v>
      </c>
      <c r="AN75">
        <f>COUNTIFS(Planning!$56:$56, "Jeudi", Planning!72:72, "B2")</f>
        <v>0</v>
      </c>
      <c r="AO75">
        <f>COUNTIFS(Planning!$56:$56, "Vendredi", Planning!72:72, "B2")</f>
        <v>0</v>
      </c>
      <c r="AP75">
        <f>COUNTIFS(Planning!$56:$56, "Samedi", Planning!72:72, "B2")</f>
        <v>0</v>
      </c>
      <c r="AQ75">
        <f>COUNTIFS(Planning!$56:$56, "Dimanche", Planning!72:72, "B2")</f>
        <v>0</v>
      </c>
      <c r="AR75" s="15">
        <f t="shared" si="22"/>
        <v>0</v>
      </c>
      <c r="AS75">
        <f>COUNTIFS(Planning!$56:$56, "Lundi", Planning!72:72, "RTT")</f>
        <v>0</v>
      </c>
      <c r="AT75">
        <f>COUNTIFS(Planning!$56:$56, "Mardi", Planning!72:72, "RTT")</f>
        <v>0</v>
      </c>
      <c r="AU75">
        <f>COUNTIFS(Planning!$56:$56, "Mercredi", Planning!72:72, "RTT")</f>
        <v>0</v>
      </c>
      <c r="AV75">
        <f>COUNTIFS(Planning!$56:$56, "Jeudi", Planning!72:72, "RTT")</f>
        <v>0</v>
      </c>
      <c r="AW75">
        <f>COUNTIFS(Planning!$56:$56, "Vendredi", Planning!72:72, "RTT")</f>
        <v>0</v>
      </c>
      <c r="AX75">
        <f>COUNTIFS(Planning!$56:$56, "Samedi", Planning!72:72, "RTT")</f>
        <v>0</v>
      </c>
      <c r="AY75">
        <f>COUNTIFS(Planning!$56:$56, "Dimanche", Planning!72:72, "RTT")</f>
        <v>0</v>
      </c>
      <c r="AZ75" s="15">
        <f t="shared" si="23"/>
        <v>0</v>
      </c>
      <c r="BA75">
        <f>COUNTIFS(Planning!$56:$56, "Lundi", Planning!72:72, "CA")</f>
        <v>0</v>
      </c>
      <c r="BB75">
        <f>COUNTIFS(Planning!$56:$56, "Mardi", Planning!72:72, "CA")</f>
        <v>0</v>
      </c>
      <c r="BC75">
        <f>COUNTIFS(Planning!$56:$56, "Mercredi", Planning!72:72, "CA")</f>
        <v>0</v>
      </c>
      <c r="BD75">
        <f>COUNTIFS(Planning!$56:$56, "Jeudi", Planning!72:72, "CA")</f>
        <v>0</v>
      </c>
      <c r="BE75">
        <f>COUNTIFS(Planning!$56:$56, "Vendredi", Planning!72:72, "CA")</f>
        <v>0</v>
      </c>
      <c r="BF75" s="15">
        <f t="shared" si="24"/>
        <v>0</v>
      </c>
      <c r="BG75">
        <f>COUNTIFS(Planning!$56:$56, "Lundi", Planning!72:72, "FC")</f>
        <v>0</v>
      </c>
      <c r="BH75">
        <f>COUNTIFS(Planning!$56:$56, "Mardi", Planning!72:72, "FC")</f>
        <v>0</v>
      </c>
      <c r="BI75">
        <f>COUNTIFS(Planning!$56:$56, "Mercredi", Planning!72:72, "FC")</f>
        <v>0</v>
      </c>
      <c r="BJ75">
        <f>COUNTIFS(Planning!$56:$56, "Jeudi", Planning!72:72, "FC")</f>
        <v>0</v>
      </c>
      <c r="BK75">
        <f>COUNTIFS(Planning!$56:$56, "Vendredi", Planning!72:72, "FC")</f>
        <v>0</v>
      </c>
      <c r="BL75">
        <f>COUNTIFS(Planning!$56:$56, "Samedi", Planning!72:72, "FC")</f>
        <v>0</v>
      </c>
      <c r="BM75">
        <f>COUNTIFS(Planning!$56:$56, "Dimanche", Planning!72:72, "FC")</f>
        <v>0</v>
      </c>
      <c r="BN75" s="15">
        <f t="shared" si="25"/>
        <v>0</v>
      </c>
    </row>
    <row r="76" spans="1:66" x14ac:dyDescent="0.25">
      <c r="A76" s="22" t="str">
        <f t="shared" si="17"/>
        <v>Agent 16</v>
      </c>
      <c r="B76" s="27">
        <f>COUNTIFS(Planning!$56:$56,B$60, Planning!73:73,$B$59)</f>
        <v>0</v>
      </c>
      <c r="C76" s="27">
        <f>COUNTIFS(Planning!$56:$56,C$60, Planning!73:73,$B$59)</f>
        <v>0</v>
      </c>
      <c r="D76" s="27">
        <f>COUNTIFS(Planning!$56:$56,D$60, Planning!73:73,$B$59)</f>
        <v>0</v>
      </c>
      <c r="E76" s="27">
        <f>COUNTIFS(Planning!$56:$56,E$60, Planning!73:73,$B$59)</f>
        <v>0</v>
      </c>
      <c r="F76" s="27">
        <f>COUNTIFS(Planning!$56:$56,F$60, Planning!73:73,$B$59)</f>
        <v>0</v>
      </c>
      <c r="G76" s="27">
        <f>COUNTIFS(Planning!$56:$56,G$60, Planning!73:73,$B$59)</f>
        <v>0</v>
      </c>
      <c r="H76" s="27">
        <f>COUNTIFS(Planning!$56:$56,H$60, Planning!73:73,$B$59)</f>
        <v>0</v>
      </c>
      <c r="I76" s="28">
        <f t="shared" si="18"/>
        <v>0</v>
      </c>
      <c r="J76" s="32"/>
      <c r="K76" s="32"/>
      <c r="L76" s="32"/>
      <c r="M76">
        <f>COUNTIFS(Planning!$56:$56, "Dimanche", Planning!73:73, "ARH")</f>
        <v>0</v>
      </c>
      <c r="N76">
        <f>COUNTIFS(Planning!$56:$56, "Lundi", Planning!73:73, "AB1")</f>
        <v>0</v>
      </c>
      <c r="O76">
        <f>COUNTIFS(Planning!$4:$4, "Mardi", Planning!73:73, "AB1")</f>
        <v>0</v>
      </c>
      <c r="P76">
        <f>COUNTIFS(Planning!$4:$4, "Mercredi", Planning!73:73, "AB1")</f>
        <v>0</v>
      </c>
      <c r="Q76">
        <f>COUNTIFS(Planning!$4:$4, "Jeudi", Planning!73:73, "AB1")</f>
        <v>0</v>
      </c>
      <c r="R76">
        <f>COUNTIFS(Planning!$4:$4, "Vendredi", Planning!73:73, "AB1")</f>
        <v>0</v>
      </c>
      <c r="S76">
        <f>COUNTIFS(Planning!$4:$4, "Samedi", Planning!73:73, "AB1")</f>
        <v>0</v>
      </c>
      <c r="T76">
        <f>COUNTIFS(Planning!$56:$56, "Dimanche", Planning!73:73, "AB1")</f>
        <v>0</v>
      </c>
      <c r="U76" s="15">
        <f t="shared" si="19"/>
        <v>0</v>
      </c>
      <c r="V76">
        <f>COUNTIFS(Planning!$56:$56, "Lundi", Planning!73:73, "AB3")</f>
        <v>0</v>
      </c>
      <c r="W76">
        <f>COUNTIFS(Planning!$56:$56, "Mardi", Planning!73:73, "AB3")</f>
        <v>0</v>
      </c>
      <c r="X76">
        <f>COUNTIFS(Planning!$56:$56, "Mercredi", Planning!73:73, "AB3")</f>
        <v>0</v>
      </c>
      <c r="Y76">
        <f>COUNTIFS(Planning!$56:$56, "Jeudi", Planning!73:73, "AB3")</f>
        <v>0</v>
      </c>
      <c r="Z76">
        <f>COUNTIFS(Planning!$56:$56, "Vendredi", Planning!73:73, "AB3")</f>
        <v>0</v>
      </c>
      <c r="AA76">
        <f>COUNTIFS(Planning!$56:$56, "Samedi", Planning!73:73, "AB3")</f>
        <v>0</v>
      </c>
      <c r="AB76" s="15">
        <f t="shared" si="20"/>
        <v>0</v>
      </c>
      <c r="AC76">
        <f>COUNTIFS(Planning!$56:$56, "Lundi", Planning!73:73, "AJF")</f>
        <v>0</v>
      </c>
      <c r="AD76">
        <f>COUNTIFS(Planning!$56:$56, "Mardi", Planning!73:73, "AJF")</f>
        <v>0</v>
      </c>
      <c r="AE76">
        <f>COUNTIFS(Planning!$56:$56, "Mercredi", Planning!73:73, "AJF")</f>
        <v>0</v>
      </c>
      <c r="AF76">
        <f>COUNTIFS(Planning!$56:$56, "Jeudi", Planning!73:73, "AJF")</f>
        <v>0</v>
      </c>
      <c r="AG76">
        <f>COUNTIFS(Planning!$56:$56, "Vendredi", Planning!73:73, "AJF")</f>
        <v>0</v>
      </c>
      <c r="AH76">
        <f>COUNTIFS(Planning!$56:$56, "Samedi", Planning!73:73, "AJF")</f>
        <v>0</v>
      </c>
      <c r="AI76">
        <f>COUNTIFS(Planning!$56:$56, "Dimanche", Planning!73:73, "AJF")</f>
        <v>0</v>
      </c>
      <c r="AJ76" s="15">
        <f t="shared" si="21"/>
        <v>0</v>
      </c>
      <c r="AK76">
        <f>COUNTIFS(Planning!$56:$56, "Lundi", Planning!73:73, "B2")</f>
        <v>0</v>
      </c>
      <c r="AL76">
        <f>COUNTIFS(Planning!$56:$56, "Mardi", Planning!73:73, "B2")</f>
        <v>0</v>
      </c>
      <c r="AM76">
        <f>COUNTIFS(Planning!$56:$56, "Mercredi", Planning!73:73, "B2")</f>
        <v>0</v>
      </c>
      <c r="AN76">
        <f>COUNTIFS(Planning!$56:$56, "Jeudi", Planning!73:73, "B2")</f>
        <v>0</v>
      </c>
      <c r="AO76">
        <f>COUNTIFS(Planning!$56:$56, "Vendredi", Planning!73:73, "B2")</f>
        <v>0</v>
      </c>
      <c r="AP76">
        <f>COUNTIFS(Planning!$56:$56, "Samedi", Planning!73:73, "B2")</f>
        <v>0</v>
      </c>
      <c r="AQ76">
        <f>COUNTIFS(Planning!$56:$56, "Dimanche", Planning!73:73, "B2")</f>
        <v>0</v>
      </c>
      <c r="AR76" s="15">
        <f t="shared" si="22"/>
        <v>0</v>
      </c>
      <c r="AS76">
        <f>COUNTIFS(Planning!$56:$56, "Lundi", Planning!73:73, "RTT")</f>
        <v>0</v>
      </c>
      <c r="AT76">
        <f>COUNTIFS(Planning!$56:$56, "Mardi", Planning!73:73, "RTT")</f>
        <v>0</v>
      </c>
      <c r="AU76">
        <f>COUNTIFS(Planning!$56:$56, "Mercredi", Planning!73:73, "RTT")</f>
        <v>0</v>
      </c>
      <c r="AV76">
        <f>COUNTIFS(Planning!$56:$56, "Jeudi", Planning!73:73, "RTT")</f>
        <v>0</v>
      </c>
      <c r="AW76">
        <f>COUNTIFS(Planning!$56:$56, "Vendredi", Planning!73:73, "RTT")</f>
        <v>0</v>
      </c>
      <c r="AX76">
        <f>COUNTIFS(Planning!$56:$56, "Samedi", Planning!73:73, "RTT")</f>
        <v>0</v>
      </c>
      <c r="AY76">
        <f>COUNTIFS(Planning!$56:$56, "Dimanche", Planning!73:73, "RTT")</f>
        <v>0</v>
      </c>
      <c r="AZ76" s="15">
        <f t="shared" si="23"/>
        <v>0</v>
      </c>
      <c r="BA76">
        <f>COUNTIFS(Planning!$56:$56, "Lundi", Planning!73:73, "CA")</f>
        <v>0</v>
      </c>
      <c r="BB76">
        <f>COUNTIFS(Planning!$56:$56, "Mardi", Planning!73:73, "CA")</f>
        <v>0</v>
      </c>
      <c r="BC76">
        <f>COUNTIFS(Planning!$56:$56, "Mercredi", Planning!73:73, "CA")</f>
        <v>0</v>
      </c>
      <c r="BD76">
        <f>COUNTIFS(Planning!$56:$56, "Jeudi", Planning!73:73, "CA")</f>
        <v>0</v>
      </c>
      <c r="BE76">
        <f>COUNTIFS(Planning!$56:$56, "Vendredi", Planning!73:73, "CA")</f>
        <v>0</v>
      </c>
      <c r="BF76" s="15">
        <f t="shared" si="24"/>
        <v>0</v>
      </c>
      <c r="BG76">
        <f>COUNTIFS(Planning!$56:$56, "Lundi", Planning!73:73, "FC")</f>
        <v>0</v>
      </c>
      <c r="BH76">
        <f>COUNTIFS(Planning!$56:$56, "Mardi", Planning!73:73, "FC")</f>
        <v>0</v>
      </c>
      <c r="BI76">
        <f>COUNTIFS(Planning!$56:$56, "Mercredi", Planning!73:73, "FC")</f>
        <v>0</v>
      </c>
      <c r="BJ76">
        <f>COUNTIFS(Planning!$56:$56, "Jeudi", Planning!73:73, "FC")</f>
        <v>0</v>
      </c>
      <c r="BK76">
        <f>COUNTIFS(Planning!$56:$56, "Vendredi", Planning!73:73, "FC")</f>
        <v>0</v>
      </c>
      <c r="BL76">
        <f>COUNTIFS(Planning!$56:$56, "Samedi", Planning!73:73, "FC")</f>
        <v>0</v>
      </c>
      <c r="BM76">
        <f>COUNTIFS(Planning!$56:$56, "Dimanche", Planning!73:73, "FC")</f>
        <v>0</v>
      </c>
      <c r="BN76" s="15">
        <f t="shared" si="25"/>
        <v>0</v>
      </c>
    </row>
    <row r="77" spans="1:66" x14ac:dyDescent="0.25">
      <c r="A77" s="22" t="str">
        <f t="shared" si="17"/>
        <v>Agent 17</v>
      </c>
      <c r="B77" s="27">
        <f>COUNTIFS(Planning!$56:$56,B$60, Planning!74:74,$B$59)</f>
        <v>0</v>
      </c>
      <c r="C77" s="27">
        <f>COUNTIFS(Planning!$56:$56,C$60, Planning!74:74,$B$59)</f>
        <v>0</v>
      </c>
      <c r="D77" s="27">
        <f>COUNTIFS(Planning!$56:$56,D$60, Planning!74:74,$B$59)</f>
        <v>0</v>
      </c>
      <c r="E77" s="27">
        <f>COUNTIFS(Planning!$56:$56,E$60, Planning!74:74,$B$59)</f>
        <v>0</v>
      </c>
      <c r="F77" s="27">
        <f>COUNTIFS(Planning!$56:$56,F$60, Planning!74:74,$B$59)</f>
        <v>0</v>
      </c>
      <c r="G77" s="27">
        <f>COUNTIFS(Planning!$56:$56,G$60, Planning!74:74,$B$59)</f>
        <v>0</v>
      </c>
      <c r="H77" s="27">
        <f>COUNTIFS(Planning!$56:$56,H$60, Planning!74:74,$B$59)</f>
        <v>0</v>
      </c>
      <c r="I77" s="28">
        <f t="shared" si="18"/>
        <v>0</v>
      </c>
      <c r="J77" s="32"/>
      <c r="K77" s="32"/>
      <c r="L77" s="32"/>
      <c r="M77">
        <f>COUNTIFS(Planning!$56:$56, "Dimanche", Planning!74:74, "ARH")</f>
        <v>0</v>
      </c>
      <c r="N77">
        <f>COUNTIFS(Planning!$56:$56, "Lundi", Planning!74:74, "AB1")</f>
        <v>0</v>
      </c>
      <c r="O77">
        <f>COUNTIFS(Planning!$4:$4, "Mardi", Planning!74:74, "AB1")</f>
        <v>0</v>
      </c>
      <c r="P77">
        <f>COUNTIFS(Planning!$4:$4, "Mercredi", Planning!74:74, "AB1")</f>
        <v>0</v>
      </c>
      <c r="Q77">
        <f>COUNTIFS(Planning!$4:$4, "Jeudi", Planning!74:74, "AB1")</f>
        <v>0</v>
      </c>
      <c r="R77">
        <f>COUNTIFS(Planning!$4:$4, "Vendredi", Planning!74:74, "AB1")</f>
        <v>0</v>
      </c>
      <c r="S77">
        <f>COUNTIFS(Planning!$4:$4, "Samedi", Planning!74:74, "AB1")</f>
        <v>0</v>
      </c>
      <c r="T77">
        <f>COUNTIFS(Planning!$56:$56, "Dimanche", Planning!74:74, "AB1")</f>
        <v>0</v>
      </c>
      <c r="U77" s="15">
        <f t="shared" si="19"/>
        <v>0</v>
      </c>
      <c r="V77">
        <f>COUNTIFS(Planning!$56:$56, "Lundi", Planning!74:74, "AB3")</f>
        <v>0</v>
      </c>
      <c r="W77">
        <f>COUNTIFS(Planning!$56:$56, "Mardi", Planning!74:74, "AB3")</f>
        <v>0</v>
      </c>
      <c r="X77">
        <f>COUNTIFS(Planning!$56:$56, "Mercredi", Planning!74:74, "AB3")</f>
        <v>0</v>
      </c>
      <c r="Y77">
        <f>COUNTIFS(Planning!$56:$56, "Jeudi", Planning!74:74, "AB3")</f>
        <v>0</v>
      </c>
      <c r="Z77">
        <f>COUNTIFS(Planning!$56:$56, "Vendredi", Planning!74:74, "AB3")</f>
        <v>0</v>
      </c>
      <c r="AA77">
        <f>COUNTIFS(Planning!$56:$56, "Samedi", Planning!74:74, "AB3")</f>
        <v>0</v>
      </c>
      <c r="AB77" s="15">
        <f t="shared" si="20"/>
        <v>0</v>
      </c>
      <c r="AC77">
        <f>COUNTIFS(Planning!$56:$56, "Lundi", Planning!74:74, "AJF")</f>
        <v>0</v>
      </c>
      <c r="AD77">
        <f>COUNTIFS(Planning!$56:$56, "Mardi", Planning!74:74, "AJF")</f>
        <v>0</v>
      </c>
      <c r="AE77">
        <f>COUNTIFS(Planning!$56:$56, "Mercredi", Planning!74:74, "AJF")</f>
        <v>0</v>
      </c>
      <c r="AF77">
        <f>COUNTIFS(Planning!$56:$56, "Jeudi", Planning!74:74, "AJF")</f>
        <v>0</v>
      </c>
      <c r="AG77">
        <f>COUNTIFS(Planning!$56:$56, "Vendredi", Planning!74:74, "AJF")</f>
        <v>0</v>
      </c>
      <c r="AH77">
        <f>COUNTIFS(Planning!$56:$56, "Samedi", Planning!74:74, "AJF")</f>
        <v>0</v>
      </c>
      <c r="AI77">
        <f>COUNTIFS(Planning!$56:$56, "Dimanche", Planning!74:74, "AJF")</f>
        <v>0</v>
      </c>
      <c r="AJ77" s="15">
        <f t="shared" si="21"/>
        <v>0</v>
      </c>
      <c r="AK77">
        <f>COUNTIFS(Planning!$56:$56, "Lundi", Planning!74:74, "B2")</f>
        <v>0</v>
      </c>
      <c r="AL77">
        <f>COUNTIFS(Planning!$56:$56, "Mardi", Planning!74:74, "B2")</f>
        <v>0</v>
      </c>
      <c r="AM77">
        <f>COUNTIFS(Planning!$56:$56, "Mercredi", Planning!74:74, "B2")</f>
        <v>0</v>
      </c>
      <c r="AN77">
        <f>COUNTIFS(Planning!$56:$56, "Jeudi", Planning!74:74, "B2")</f>
        <v>0</v>
      </c>
      <c r="AO77">
        <f>COUNTIFS(Planning!$56:$56, "Vendredi", Planning!74:74, "B2")</f>
        <v>0</v>
      </c>
      <c r="AP77">
        <f>COUNTIFS(Planning!$56:$56, "Samedi", Planning!74:74, "B2")</f>
        <v>0</v>
      </c>
      <c r="AQ77">
        <f>COUNTIFS(Planning!$56:$56, "Dimanche", Planning!74:74, "B2")</f>
        <v>0</v>
      </c>
      <c r="AR77" s="15">
        <f t="shared" si="22"/>
        <v>0</v>
      </c>
      <c r="AS77">
        <f>COUNTIFS(Planning!$56:$56, "Lundi", Planning!74:74, "RTT")</f>
        <v>0</v>
      </c>
      <c r="AT77">
        <f>COUNTIFS(Planning!$56:$56, "Mardi", Planning!74:74, "RTT")</f>
        <v>0</v>
      </c>
      <c r="AU77">
        <f>COUNTIFS(Planning!$56:$56, "Mercredi", Planning!74:74, "RTT")</f>
        <v>0</v>
      </c>
      <c r="AV77">
        <f>COUNTIFS(Planning!$56:$56, "Jeudi", Planning!74:74, "RTT")</f>
        <v>0</v>
      </c>
      <c r="AW77">
        <f>COUNTIFS(Planning!$56:$56, "Vendredi", Planning!74:74, "RTT")</f>
        <v>0</v>
      </c>
      <c r="AX77">
        <f>COUNTIFS(Planning!$56:$56, "Samedi", Planning!74:74, "RTT")</f>
        <v>0</v>
      </c>
      <c r="AY77">
        <f>COUNTIFS(Planning!$56:$56, "Dimanche", Planning!74:74, "RTT")</f>
        <v>0</v>
      </c>
      <c r="AZ77" s="15">
        <f t="shared" si="23"/>
        <v>0</v>
      </c>
      <c r="BA77">
        <f>COUNTIFS(Planning!$56:$56, "Lundi", Planning!74:74, "CA")</f>
        <v>0</v>
      </c>
      <c r="BB77">
        <f>COUNTIFS(Planning!$56:$56, "Mardi", Planning!74:74, "CA")</f>
        <v>0</v>
      </c>
      <c r="BC77">
        <f>COUNTIFS(Planning!$56:$56, "Mercredi", Planning!74:74, "CA")</f>
        <v>0</v>
      </c>
      <c r="BD77">
        <f>COUNTIFS(Planning!$56:$56, "Jeudi", Planning!74:74, "CA")</f>
        <v>0</v>
      </c>
      <c r="BE77">
        <f>COUNTIFS(Planning!$56:$56, "Vendredi", Planning!74:74, "CA")</f>
        <v>0</v>
      </c>
      <c r="BF77" s="15">
        <f t="shared" si="24"/>
        <v>0</v>
      </c>
      <c r="BG77">
        <f>COUNTIFS(Planning!$56:$56, "Lundi", Planning!74:74, "FC")</f>
        <v>0</v>
      </c>
      <c r="BH77">
        <f>COUNTIFS(Planning!$56:$56, "Mardi", Planning!74:74, "FC")</f>
        <v>0</v>
      </c>
      <c r="BI77">
        <f>COUNTIFS(Planning!$56:$56, "Mercredi", Planning!74:74, "FC")</f>
        <v>0</v>
      </c>
      <c r="BJ77">
        <f>COUNTIFS(Planning!$56:$56, "Jeudi", Planning!74:74, "FC")</f>
        <v>0</v>
      </c>
      <c r="BK77">
        <f>COUNTIFS(Planning!$56:$56, "Vendredi", Planning!74:74, "FC")</f>
        <v>0</v>
      </c>
      <c r="BL77">
        <f>COUNTIFS(Planning!$56:$56, "Samedi", Planning!74:74, "FC")</f>
        <v>0</v>
      </c>
      <c r="BM77">
        <f>COUNTIFS(Planning!$56:$56, "Dimanche", Planning!74:74, "FC")</f>
        <v>0</v>
      </c>
      <c r="BN77" s="15">
        <f t="shared" si="25"/>
        <v>0</v>
      </c>
    </row>
    <row r="78" spans="1:66" x14ac:dyDescent="0.25">
      <c r="A78" s="22" t="str">
        <f t="shared" si="17"/>
        <v>Agent 18</v>
      </c>
      <c r="B78" s="27">
        <f>COUNTIFS(Planning!$56:$56,B$60, Planning!75:75,$B$59)</f>
        <v>0</v>
      </c>
      <c r="C78" s="27">
        <f>COUNTIFS(Planning!$56:$56,C$60, Planning!75:75,$B$59)</f>
        <v>0</v>
      </c>
      <c r="D78" s="27">
        <f>COUNTIFS(Planning!$56:$56,D$60, Planning!75:75,$B$59)</f>
        <v>0</v>
      </c>
      <c r="E78" s="27">
        <f>COUNTIFS(Planning!$56:$56,E$60, Planning!75:75,$B$59)</f>
        <v>0</v>
      </c>
      <c r="F78" s="27">
        <f>COUNTIFS(Planning!$56:$56,F$60, Planning!75:75,$B$59)</f>
        <v>0</v>
      </c>
      <c r="G78" s="27">
        <f>COUNTIFS(Planning!$56:$56,G$60, Planning!75:75,$B$59)</f>
        <v>0</v>
      </c>
      <c r="H78" s="27">
        <f>COUNTIFS(Planning!$56:$56,H$60, Planning!75:75,$B$59)</f>
        <v>0</v>
      </c>
      <c r="I78" s="28">
        <f t="shared" si="18"/>
        <v>0</v>
      </c>
      <c r="J78" s="32"/>
      <c r="K78" s="32"/>
      <c r="L78" s="32"/>
      <c r="M78">
        <f>COUNTIFS(Planning!$56:$56, "Dimanche", Planning!75:75, "ARH")</f>
        <v>0</v>
      </c>
      <c r="N78">
        <f>COUNTIFS(Planning!$56:$56, "Lundi", Planning!75:75, "AB1")</f>
        <v>0</v>
      </c>
      <c r="O78">
        <f>COUNTIFS(Planning!$4:$4, "Mardi", Planning!75:75, "AB1")</f>
        <v>0</v>
      </c>
      <c r="P78">
        <f>COUNTIFS(Planning!$4:$4, "Mercredi", Planning!75:75, "AB1")</f>
        <v>0</v>
      </c>
      <c r="Q78">
        <f>COUNTIFS(Planning!$4:$4, "Jeudi", Planning!75:75, "AB1")</f>
        <v>0</v>
      </c>
      <c r="R78">
        <f>COUNTIFS(Planning!$4:$4, "Vendredi", Planning!75:75, "AB1")</f>
        <v>0</v>
      </c>
      <c r="S78">
        <f>COUNTIFS(Planning!$4:$4, "Samedi", Planning!75:75, "AB1")</f>
        <v>0</v>
      </c>
      <c r="T78">
        <f>COUNTIFS(Planning!$56:$56, "Dimanche", Planning!75:75, "AB1")</f>
        <v>0</v>
      </c>
      <c r="U78" s="15">
        <f t="shared" si="19"/>
        <v>0</v>
      </c>
      <c r="V78">
        <f>COUNTIFS(Planning!$56:$56, "Lundi", Planning!75:75, "AB3")</f>
        <v>0</v>
      </c>
      <c r="W78">
        <f>COUNTIFS(Planning!$56:$56, "Mardi", Planning!75:75, "AB3")</f>
        <v>0</v>
      </c>
      <c r="X78">
        <f>COUNTIFS(Planning!$56:$56, "Mercredi", Planning!75:75, "AB3")</f>
        <v>0</v>
      </c>
      <c r="Y78">
        <f>COUNTIFS(Planning!$56:$56, "Jeudi", Planning!75:75, "AB3")</f>
        <v>0</v>
      </c>
      <c r="Z78">
        <f>COUNTIFS(Planning!$56:$56, "Vendredi", Planning!75:75, "AB3")</f>
        <v>0</v>
      </c>
      <c r="AA78">
        <f>COUNTIFS(Planning!$56:$56, "Samedi", Planning!75:75, "AB3")</f>
        <v>0</v>
      </c>
      <c r="AB78" s="15">
        <f t="shared" si="20"/>
        <v>0</v>
      </c>
      <c r="AC78">
        <f>COUNTIFS(Planning!$56:$56, "Lundi", Planning!75:75, "AJF")</f>
        <v>0</v>
      </c>
      <c r="AD78">
        <f>COUNTIFS(Planning!$56:$56, "Mardi", Planning!75:75, "AJF")</f>
        <v>0</v>
      </c>
      <c r="AE78">
        <f>COUNTIFS(Planning!$56:$56, "Mercredi", Planning!75:75, "AJF")</f>
        <v>0</v>
      </c>
      <c r="AF78">
        <f>COUNTIFS(Planning!$56:$56, "Jeudi", Planning!75:75, "AJF")</f>
        <v>0</v>
      </c>
      <c r="AG78">
        <f>COUNTIFS(Planning!$56:$56, "Vendredi", Planning!75:75, "AJF")</f>
        <v>0</v>
      </c>
      <c r="AH78">
        <f>COUNTIFS(Planning!$56:$56, "Samedi", Planning!75:75, "AJF")</f>
        <v>0</v>
      </c>
      <c r="AI78">
        <f>COUNTIFS(Planning!$56:$56, "Dimanche", Planning!75:75, "AJF")</f>
        <v>0</v>
      </c>
      <c r="AJ78" s="15">
        <f t="shared" si="21"/>
        <v>0</v>
      </c>
      <c r="AK78">
        <f>COUNTIFS(Planning!$56:$56, "Lundi", Planning!75:75, "B2")</f>
        <v>0</v>
      </c>
      <c r="AL78">
        <f>COUNTIFS(Planning!$56:$56, "Mardi", Planning!75:75, "B2")</f>
        <v>0</v>
      </c>
      <c r="AM78">
        <f>COUNTIFS(Planning!$56:$56, "Mercredi", Planning!75:75, "B2")</f>
        <v>0</v>
      </c>
      <c r="AN78">
        <f>COUNTIFS(Planning!$56:$56, "Jeudi", Planning!75:75, "B2")</f>
        <v>0</v>
      </c>
      <c r="AO78">
        <f>COUNTIFS(Planning!$56:$56, "Vendredi", Planning!75:75, "B2")</f>
        <v>0</v>
      </c>
      <c r="AP78">
        <f>COUNTIFS(Planning!$56:$56, "Samedi", Planning!75:75, "B2")</f>
        <v>0</v>
      </c>
      <c r="AQ78">
        <f>COUNTIFS(Planning!$56:$56, "Dimanche", Planning!75:75, "B2")</f>
        <v>0</v>
      </c>
      <c r="AR78" s="15">
        <f t="shared" si="22"/>
        <v>0</v>
      </c>
      <c r="AS78">
        <f>COUNTIFS(Planning!$56:$56, "Lundi", Planning!75:75, "RTT")</f>
        <v>0</v>
      </c>
      <c r="AT78">
        <f>COUNTIFS(Planning!$56:$56, "Mardi", Planning!75:75, "RTT")</f>
        <v>0</v>
      </c>
      <c r="AU78">
        <f>COUNTIFS(Planning!$56:$56, "Mercredi", Planning!75:75, "RTT")</f>
        <v>0</v>
      </c>
      <c r="AV78">
        <f>COUNTIFS(Planning!$56:$56, "Jeudi", Planning!75:75, "RTT")</f>
        <v>0</v>
      </c>
      <c r="AW78">
        <f>COUNTIFS(Planning!$56:$56, "Vendredi", Planning!75:75, "RTT")</f>
        <v>0</v>
      </c>
      <c r="AX78">
        <f>COUNTIFS(Planning!$56:$56, "Samedi", Planning!75:75, "RTT")</f>
        <v>0</v>
      </c>
      <c r="AY78">
        <f>COUNTIFS(Planning!$56:$56, "Dimanche", Planning!75:75, "RTT")</f>
        <v>0</v>
      </c>
      <c r="AZ78" s="15">
        <f t="shared" si="23"/>
        <v>0</v>
      </c>
      <c r="BA78">
        <f>COUNTIFS(Planning!$56:$56, "Lundi", Planning!75:75, "CA")</f>
        <v>0</v>
      </c>
      <c r="BB78">
        <f>COUNTIFS(Planning!$56:$56, "Mardi", Planning!75:75, "CA")</f>
        <v>0</v>
      </c>
      <c r="BC78">
        <f>COUNTIFS(Planning!$56:$56, "Mercredi", Planning!75:75, "CA")</f>
        <v>0</v>
      </c>
      <c r="BD78">
        <f>COUNTIFS(Planning!$56:$56, "Jeudi", Planning!75:75, "CA")</f>
        <v>0</v>
      </c>
      <c r="BE78">
        <f>COUNTIFS(Planning!$56:$56, "Vendredi", Planning!75:75, "CA")</f>
        <v>0</v>
      </c>
      <c r="BF78" s="15">
        <f t="shared" si="24"/>
        <v>0</v>
      </c>
      <c r="BG78">
        <f>COUNTIFS(Planning!$56:$56, "Lundi", Planning!75:75, "FC")</f>
        <v>0</v>
      </c>
      <c r="BH78">
        <f>COUNTIFS(Planning!$56:$56, "Mardi", Planning!75:75, "FC")</f>
        <v>0</v>
      </c>
      <c r="BI78">
        <f>COUNTIFS(Planning!$56:$56, "Mercredi", Planning!75:75, "FC")</f>
        <v>0</v>
      </c>
      <c r="BJ78">
        <f>COUNTIFS(Planning!$56:$56, "Jeudi", Planning!75:75, "FC")</f>
        <v>0</v>
      </c>
      <c r="BK78">
        <f>COUNTIFS(Planning!$56:$56, "Vendredi", Planning!75:75, "FC")</f>
        <v>0</v>
      </c>
      <c r="BL78">
        <f>COUNTIFS(Planning!$56:$56, "Samedi", Planning!75:75, "FC")</f>
        <v>0</v>
      </c>
      <c r="BM78">
        <f>COUNTIFS(Planning!$56:$56, "Dimanche", Planning!75:75, "FC")</f>
        <v>0</v>
      </c>
      <c r="BN78" s="15">
        <f t="shared" si="25"/>
        <v>0</v>
      </c>
    </row>
    <row r="79" spans="1:66" x14ac:dyDescent="0.25">
      <c r="A79" s="22" t="str">
        <f t="shared" si="17"/>
        <v>Agent 19</v>
      </c>
      <c r="B79" s="27">
        <f>COUNTIFS(Planning!$56:$56,B$60, Planning!76:76,$B$59)</f>
        <v>0</v>
      </c>
      <c r="C79" s="27">
        <f>COUNTIFS(Planning!$56:$56,C$60, Planning!76:76,$B$59)</f>
        <v>0</v>
      </c>
      <c r="D79" s="27">
        <f>COUNTIFS(Planning!$56:$56,D$60, Planning!76:76,$B$59)</f>
        <v>0</v>
      </c>
      <c r="E79" s="27">
        <f>COUNTIFS(Planning!$56:$56,E$60, Planning!76:76,$B$59)</f>
        <v>0</v>
      </c>
      <c r="F79" s="27">
        <f>COUNTIFS(Planning!$56:$56,F$60, Planning!76:76,$B$59)</f>
        <v>0</v>
      </c>
      <c r="G79" s="27">
        <f>COUNTIFS(Planning!$56:$56,G$60, Planning!76:76,$B$59)</f>
        <v>0</v>
      </c>
      <c r="H79" s="27">
        <f>COUNTIFS(Planning!$56:$56,H$60, Planning!76:76,$B$59)</f>
        <v>0</v>
      </c>
      <c r="I79" s="28">
        <f t="shared" si="18"/>
        <v>0</v>
      </c>
      <c r="J79" s="32"/>
      <c r="K79" s="32"/>
      <c r="L79" s="32"/>
      <c r="M79">
        <f>COUNTIFS(Planning!$56:$56, "Dimanche", Planning!76:76, "ARH")</f>
        <v>0</v>
      </c>
      <c r="N79">
        <f>COUNTIFS(Planning!$56:$56, "Lundi", Planning!76:76, "AB1")</f>
        <v>0</v>
      </c>
      <c r="O79">
        <f>COUNTIFS(Planning!$4:$4, "Mardi", Planning!76:76, "AB1")</f>
        <v>0</v>
      </c>
      <c r="P79">
        <f>COUNTIFS(Planning!$4:$4, "Mercredi", Planning!76:76, "AB1")</f>
        <v>0</v>
      </c>
      <c r="Q79">
        <f>COUNTIFS(Planning!$4:$4, "Jeudi", Planning!76:76, "AB1")</f>
        <v>0</v>
      </c>
      <c r="R79">
        <f>COUNTIFS(Planning!$4:$4, "Vendredi", Planning!76:76, "AB1")</f>
        <v>0</v>
      </c>
      <c r="S79">
        <f>COUNTIFS(Planning!$4:$4, "Samedi", Planning!76:76, "AB1")</f>
        <v>0</v>
      </c>
      <c r="T79">
        <f>COUNTIFS(Planning!$56:$56, "Dimanche", Planning!76:76, "AB1")</f>
        <v>0</v>
      </c>
      <c r="U79" s="15">
        <f t="shared" si="19"/>
        <v>0</v>
      </c>
      <c r="V79">
        <f>COUNTIFS(Planning!$56:$56, "Lundi", Planning!76:76, "AB3")</f>
        <v>0</v>
      </c>
      <c r="W79">
        <f>COUNTIFS(Planning!$56:$56, "Mardi", Planning!76:76, "AB3")</f>
        <v>0</v>
      </c>
      <c r="X79">
        <f>COUNTIFS(Planning!$56:$56, "Mercredi", Planning!76:76, "AB3")</f>
        <v>0</v>
      </c>
      <c r="Y79">
        <f>COUNTIFS(Planning!$56:$56, "Jeudi", Planning!76:76, "AB3")</f>
        <v>0</v>
      </c>
      <c r="Z79">
        <f>COUNTIFS(Planning!$56:$56, "Vendredi", Planning!76:76, "AB3")</f>
        <v>0</v>
      </c>
      <c r="AA79">
        <f>COUNTIFS(Planning!$56:$56, "Samedi", Planning!76:76, "AB3")</f>
        <v>0</v>
      </c>
      <c r="AB79" s="15">
        <f t="shared" si="20"/>
        <v>0</v>
      </c>
      <c r="AC79">
        <f>COUNTIFS(Planning!$56:$56, "Lundi", Planning!76:76, "AJF")</f>
        <v>0</v>
      </c>
      <c r="AD79">
        <f>COUNTIFS(Planning!$56:$56, "Mardi", Planning!76:76, "AJF")</f>
        <v>0</v>
      </c>
      <c r="AE79">
        <f>COUNTIFS(Planning!$56:$56, "Mercredi", Planning!76:76, "AJF")</f>
        <v>0</v>
      </c>
      <c r="AF79">
        <f>COUNTIFS(Planning!$56:$56, "Jeudi", Planning!76:76, "AJF")</f>
        <v>0</v>
      </c>
      <c r="AG79">
        <f>COUNTIFS(Planning!$56:$56, "Vendredi", Planning!76:76, "AJF")</f>
        <v>0</v>
      </c>
      <c r="AH79">
        <f>COUNTIFS(Planning!$56:$56, "Samedi", Planning!76:76, "AJF")</f>
        <v>0</v>
      </c>
      <c r="AI79">
        <f>COUNTIFS(Planning!$56:$56, "Dimanche", Planning!76:76, "AJF")</f>
        <v>0</v>
      </c>
      <c r="AJ79" s="15">
        <f t="shared" si="21"/>
        <v>0</v>
      </c>
      <c r="AK79">
        <f>COUNTIFS(Planning!$56:$56, "Lundi", Planning!76:76, "B2")</f>
        <v>0</v>
      </c>
      <c r="AL79">
        <f>COUNTIFS(Planning!$56:$56, "Mardi", Planning!76:76, "B2")</f>
        <v>0</v>
      </c>
      <c r="AM79">
        <f>COUNTIFS(Planning!$56:$56, "Mercredi", Planning!76:76, "B2")</f>
        <v>0</v>
      </c>
      <c r="AN79">
        <f>COUNTIFS(Planning!$56:$56, "Jeudi", Planning!76:76, "B2")</f>
        <v>0</v>
      </c>
      <c r="AO79">
        <f>COUNTIFS(Planning!$56:$56, "Vendredi", Planning!76:76, "B2")</f>
        <v>0</v>
      </c>
      <c r="AP79">
        <f>COUNTIFS(Planning!$56:$56, "Samedi", Planning!76:76, "B2")</f>
        <v>0</v>
      </c>
      <c r="AQ79">
        <f>COUNTIFS(Planning!$56:$56, "Dimanche", Planning!76:76, "B2")</f>
        <v>0</v>
      </c>
      <c r="AR79" s="15">
        <f t="shared" si="22"/>
        <v>0</v>
      </c>
      <c r="AS79">
        <f>COUNTIFS(Planning!$56:$56, "Lundi", Planning!76:76, "RTT")</f>
        <v>0</v>
      </c>
      <c r="AT79">
        <f>COUNTIFS(Planning!$56:$56, "Mardi", Planning!76:76, "RTT")</f>
        <v>0</v>
      </c>
      <c r="AU79">
        <f>COUNTIFS(Planning!$56:$56, "Mercredi", Planning!76:76, "RTT")</f>
        <v>0</v>
      </c>
      <c r="AV79">
        <f>COUNTIFS(Planning!$56:$56, "Jeudi", Planning!76:76, "RTT")</f>
        <v>0</v>
      </c>
      <c r="AW79">
        <f>COUNTIFS(Planning!$56:$56, "Vendredi", Planning!76:76, "RTT")</f>
        <v>0</v>
      </c>
      <c r="AX79">
        <f>COUNTIFS(Planning!$56:$56, "Samedi", Planning!76:76, "RTT")</f>
        <v>0</v>
      </c>
      <c r="AY79">
        <f>COUNTIFS(Planning!$56:$56, "Dimanche", Planning!76:76, "RTT")</f>
        <v>0</v>
      </c>
      <c r="AZ79" s="15">
        <f t="shared" si="23"/>
        <v>0</v>
      </c>
      <c r="BA79">
        <f>COUNTIFS(Planning!$56:$56, "Lundi", Planning!76:76, "CA")</f>
        <v>0</v>
      </c>
      <c r="BB79">
        <f>COUNTIFS(Planning!$56:$56, "Mardi", Planning!76:76, "CA")</f>
        <v>0</v>
      </c>
      <c r="BC79">
        <f>COUNTIFS(Planning!$56:$56, "Mercredi", Planning!76:76, "CA")</f>
        <v>0</v>
      </c>
      <c r="BD79">
        <f>COUNTIFS(Planning!$56:$56, "Jeudi", Planning!76:76, "CA")</f>
        <v>0</v>
      </c>
      <c r="BE79">
        <f>COUNTIFS(Planning!$56:$56, "Vendredi", Planning!76:76, "CA")</f>
        <v>0</v>
      </c>
      <c r="BF79" s="15">
        <f t="shared" si="24"/>
        <v>0</v>
      </c>
      <c r="BG79">
        <f>COUNTIFS(Planning!$56:$56, "Lundi", Planning!76:76, "FC")</f>
        <v>0</v>
      </c>
      <c r="BH79">
        <f>COUNTIFS(Planning!$56:$56, "Mardi", Planning!76:76, "FC")</f>
        <v>0</v>
      </c>
      <c r="BI79">
        <f>COUNTIFS(Planning!$56:$56, "Mercredi", Planning!76:76, "FC")</f>
        <v>0</v>
      </c>
      <c r="BJ79">
        <f>COUNTIFS(Planning!$56:$56, "Jeudi", Planning!76:76, "FC")</f>
        <v>0</v>
      </c>
      <c r="BK79">
        <f>COUNTIFS(Planning!$56:$56, "Vendredi", Planning!76:76, "FC")</f>
        <v>0</v>
      </c>
      <c r="BL79">
        <f>COUNTIFS(Planning!$56:$56, "Samedi", Planning!76:76, "FC")</f>
        <v>0</v>
      </c>
      <c r="BM79">
        <f>COUNTIFS(Planning!$56:$56, "Dimanche", Planning!76:76, "FC")</f>
        <v>0</v>
      </c>
      <c r="BN79" s="15">
        <f t="shared" si="25"/>
        <v>0</v>
      </c>
    </row>
    <row r="80" spans="1:66" x14ac:dyDescent="0.25">
      <c r="A80" s="22" t="str">
        <f t="shared" si="17"/>
        <v>Agent 20</v>
      </c>
      <c r="B80" s="29">
        <f>COUNTIFS(Planning!$56:$56,B$60, Planning!77:77,$B$59)</f>
        <v>0</v>
      </c>
      <c r="C80" s="29">
        <f>COUNTIFS(Planning!$56:$56,C$60, Planning!77:77,$B$59)</f>
        <v>0</v>
      </c>
      <c r="D80" s="29">
        <f>COUNTIFS(Planning!$56:$56,D$60, Planning!77:77,$B$59)</f>
        <v>0</v>
      </c>
      <c r="E80" s="29">
        <f>COUNTIFS(Planning!$56:$56,E$60, Planning!77:77,$B$59)</f>
        <v>2</v>
      </c>
      <c r="F80" s="29">
        <f>COUNTIFS(Planning!$56:$56,F$60, Planning!77:77,$B$59)</f>
        <v>0</v>
      </c>
      <c r="G80" s="29">
        <f>COUNTIFS(Planning!$56:$56,G$60, Planning!77:77,$B$59)</f>
        <v>0</v>
      </c>
      <c r="H80" s="29">
        <f>COUNTIFS(Planning!$56:$56,H$60, Planning!77:77,$B$59)</f>
        <v>0</v>
      </c>
      <c r="I80" s="30">
        <f t="shared" si="18"/>
        <v>2</v>
      </c>
      <c r="J80" s="32"/>
      <c r="K80" s="32"/>
      <c r="L80" s="32"/>
      <c r="M80">
        <f>COUNTIFS(Planning!$56:$56, "Dimanche", Planning!77:77, "ARH")</f>
        <v>0</v>
      </c>
      <c r="N80">
        <f>COUNTIFS(Planning!$56:$56, "Lundi", Planning!77:77, "AB1")</f>
        <v>0</v>
      </c>
      <c r="O80">
        <f>COUNTIFS(Planning!$4:$4, "Mardi", Planning!77:77, "AB1")</f>
        <v>0</v>
      </c>
      <c r="P80">
        <f>COUNTIFS(Planning!$4:$4, "Mercredi", Planning!77:77, "AB1")</f>
        <v>0</v>
      </c>
      <c r="Q80">
        <f>COUNTIFS(Planning!$4:$4, "Jeudi", Planning!77:77, "AB1")</f>
        <v>0</v>
      </c>
      <c r="R80">
        <f>COUNTIFS(Planning!$4:$4, "Vendredi", Planning!77:77, "AB1")</f>
        <v>0</v>
      </c>
      <c r="S80">
        <f>COUNTIFS(Planning!$4:$4, "Samedi", Planning!77:77, "AB1")</f>
        <v>0</v>
      </c>
      <c r="T80">
        <f>COUNTIFS(Planning!$56:$56, "Dimanche", Planning!77:77, "AB1")</f>
        <v>0</v>
      </c>
      <c r="U80" s="15">
        <f t="shared" si="19"/>
        <v>0</v>
      </c>
      <c r="V80">
        <f>COUNTIFS(Planning!$56:$56, "Lundi", Planning!77:77, "AB3")</f>
        <v>0</v>
      </c>
      <c r="W80">
        <f>COUNTIFS(Planning!$56:$56, "Mardi", Planning!77:77, "AB3")</f>
        <v>0</v>
      </c>
      <c r="X80">
        <f>COUNTIFS(Planning!$56:$56, "Mercredi", Planning!77:77, "AB3")</f>
        <v>0</v>
      </c>
      <c r="Y80">
        <f>COUNTIFS(Planning!$56:$56, "Jeudi", Planning!77:77, "AB3")</f>
        <v>0</v>
      </c>
      <c r="Z80">
        <f>COUNTIFS(Planning!$56:$56, "Vendredi", Planning!77:77, "AB3")</f>
        <v>0</v>
      </c>
      <c r="AA80">
        <f>COUNTIFS(Planning!$56:$56, "Samedi", Planning!77:77, "AB3")</f>
        <v>0</v>
      </c>
      <c r="AB80" s="15">
        <f t="shared" si="20"/>
        <v>0</v>
      </c>
      <c r="AC80">
        <f>COUNTIFS(Planning!$56:$56, "Lundi", Planning!77:77, "AJF")</f>
        <v>0</v>
      </c>
      <c r="AD80">
        <f>COUNTIFS(Planning!$56:$56, "Mardi", Planning!77:77, "AJF")</f>
        <v>0</v>
      </c>
      <c r="AE80">
        <f>COUNTIFS(Planning!$56:$56, "Mercredi", Planning!77:77, "AJF")</f>
        <v>0</v>
      </c>
      <c r="AF80">
        <f>COUNTIFS(Planning!$56:$56, "Jeudi", Planning!77:77, "AJF")</f>
        <v>0</v>
      </c>
      <c r="AG80">
        <f>COUNTIFS(Planning!$56:$56, "Vendredi", Planning!77:77, "AJF")</f>
        <v>0</v>
      </c>
      <c r="AH80">
        <f>COUNTIFS(Planning!$56:$56, "Samedi", Planning!77:77, "AJF")</f>
        <v>0</v>
      </c>
      <c r="AI80">
        <f>COUNTIFS(Planning!$56:$56, "Dimanche", Planning!77:77, "AJF")</f>
        <v>0</v>
      </c>
      <c r="AJ80" s="15">
        <f t="shared" si="21"/>
        <v>0</v>
      </c>
      <c r="AK80">
        <f>COUNTIFS(Planning!$56:$56, "Lundi", Planning!77:77, "B2")</f>
        <v>0</v>
      </c>
      <c r="AL80">
        <f>COUNTIFS(Planning!$56:$56, "Mardi", Planning!77:77, "B2")</f>
        <v>0</v>
      </c>
      <c r="AM80">
        <f>COUNTIFS(Planning!$56:$56, "Mercredi", Planning!77:77, "B2")</f>
        <v>0</v>
      </c>
      <c r="AN80">
        <f>COUNTIFS(Planning!$56:$56, "Jeudi", Planning!77:77, "B2")</f>
        <v>0</v>
      </c>
      <c r="AO80">
        <f>COUNTIFS(Planning!$56:$56, "Vendredi", Planning!77:77, "B2")</f>
        <v>0</v>
      </c>
      <c r="AP80">
        <f>COUNTIFS(Planning!$56:$56, "Samedi", Planning!77:77, "B2")</f>
        <v>0</v>
      </c>
      <c r="AQ80">
        <f>COUNTIFS(Planning!$56:$56, "Dimanche", Planning!77:77, "B2")</f>
        <v>0</v>
      </c>
      <c r="AR80" s="15">
        <f t="shared" si="22"/>
        <v>0</v>
      </c>
      <c r="AS80">
        <f>COUNTIFS(Planning!$56:$56, "Lundi", Planning!77:77, "RTT")</f>
        <v>0</v>
      </c>
      <c r="AT80">
        <f>COUNTIFS(Planning!$56:$56, "Mardi", Planning!77:77, "RTT")</f>
        <v>0</v>
      </c>
      <c r="AU80">
        <f>COUNTIFS(Planning!$56:$56, "Mercredi", Planning!77:77, "RTT")</f>
        <v>0</v>
      </c>
      <c r="AV80">
        <f>COUNTIFS(Planning!$56:$56, "Jeudi", Planning!77:77, "RTT")</f>
        <v>0</v>
      </c>
      <c r="AW80">
        <f>COUNTIFS(Planning!$56:$56, "Vendredi", Planning!77:77, "RTT")</f>
        <v>2</v>
      </c>
      <c r="AX80">
        <f>COUNTIFS(Planning!$56:$56, "Samedi", Planning!77:77, "RTT")</f>
        <v>0</v>
      </c>
      <c r="AY80">
        <f>COUNTIFS(Planning!$56:$56, "Dimanche", Planning!77:77, "RTT")</f>
        <v>0</v>
      </c>
      <c r="AZ80" s="15">
        <f t="shared" si="23"/>
        <v>2</v>
      </c>
      <c r="BA80">
        <f>COUNTIFS(Planning!$56:$56, "Lundi", Planning!77:77, "CA")</f>
        <v>0</v>
      </c>
      <c r="BB80">
        <f>COUNTIFS(Planning!$56:$56, "Mardi", Planning!77:77, "CA")</f>
        <v>0</v>
      </c>
      <c r="BC80">
        <f>COUNTIFS(Planning!$56:$56, "Mercredi", Planning!77:77, "CA")</f>
        <v>1</v>
      </c>
      <c r="BD80">
        <f>COUNTIFS(Planning!$56:$56, "Jeudi", Planning!77:77, "CA")</f>
        <v>1</v>
      </c>
      <c r="BE80">
        <f>COUNTIFS(Planning!$56:$56, "Vendredi", Planning!77:77, "CA")</f>
        <v>0</v>
      </c>
      <c r="BF80" s="15">
        <f t="shared" si="24"/>
        <v>2</v>
      </c>
      <c r="BG80">
        <f>COUNTIFS(Planning!$56:$56, "Lundi", Planning!77:77, "FC")</f>
        <v>0</v>
      </c>
      <c r="BH80">
        <f>COUNTIFS(Planning!$56:$56, "Mardi", Planning!77:77, "FC")</f>
        <v>0</v>
      </c>
      <c r="BI80">
        <f>COUNTIFS(Planning!$56:$56, "Mercredi", Planning!77:77, "FC")</f>
        <v>1</v>
      </c>
      <c r="BJ80">
        <f>COUNTIFS(Planning!$56:$56, "Jeudi", Planning!77:77, "FC")</f>
        <v>1</v>
      </c>
      <c r="BK80">
        <f>COUNTIFS(Planning!$56:$56, "Vendredi", Planning!77:77, "FC")</f>
        <v>0</v>
      </c>
      <c r="BL80">
        <f>COUNTIFS(Planning!$56:$56, "Samedi", Planning!77:77, "FC")</f>
        <v>0</v>
      </c>
      <c r="BM80">
        <f>COUNTIFS(Planning!$56:$56, "Dimanche", Planning!77:77, "FC")</f>
        <v>0</v>
      </c>
      <c r="BN80" s="15">
        <f t="shared" si="25"/>
        <v>2</v>
      </c>
    </row>
    <row r="81" spans="1:66" x14ac:dyDescent="0.25">
      <c r="A81" s="10"/>
    </row>
    <row r="85" spans="1:66" x14ac:dyDescent="0.25">
      <c r="B85" s="42" t="str">
        <f>UPPER(TEXT(DATE(An,4,1),"mmmm-aa"))</f>
        <v>AVRIL-26</v>
      </c>
      <c r="C85" s="42"/>
      <c r="D85" s="42"/>
      <c r="E85" s="42"/>
      <c r="F85" s="42"/>
      <c r="G85" s="42"/>
      <c r="H85" s="42"/>
      <c r="I85" s="42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7"/>
    </row>
    <row r="86" spans="1:66" x14ac:dyDescent="0.25">
      <c r="B86" s="43" t="s">
        <v>0</v>
      </c>
      <c r="C86" s="44"/>
      <c r="D86" s="44"/>
      <c r="E86" s="44"/>
      <c r="F86" s="44"/>
      <c r="G86" s="44"/>
      <c r="H86" s="45"/>
      <c r="I86" s="51" t="str">
        <f>"TOTAL " &amp; B86</f>
        <v>TOTAL B1</v>
      </c>
      <c r="M86" s="11" t="s">
        <v>2</v>
      </c>
      <c r="N86" s="53" t="s">
        <v>1</v>
      </c>
      <c r="O86" s="53"/>
      <c r="P86" s="53"/>
      <c r="Q86" s="53"/>
      <c r="R86" s="53"/>
      <c r="S86" s="53"/>
      <c r="T86" s="53"/>
      <c r="U86" s="49" t="s">
        <v>18</v>
      </c>
      <c r="V86" s="53" t="s">
        <v>15</v>
      </c>
      <c r="W86" s="53"/>
      <c r="X86" s="53"/>
      <c r="Y86" s="53"/>
      <c r="Z86" s="53"/>
      <c r="AA86" s="53"/>
      <c r="AB86" s="49" t="s">
        <v>19</v>
      </c>
      <c r="AC86" s="46" t="s">
        <v>4</v>
      </c>
      <c r="AD86" s="47"/>
      <c r="AE86" s="47"/>
      <c r="AF86" s="47"/>
      <c r="AG86" s="47"/>
      <c r="AH86" s="47"/>
      <c r="AI86" s="48"/>
      <c r="AJ86" s="49" t="s">
        <v>20</v>
      </c>
      <c r="AK86" s="38" t="s">
        <v>5</v>
      </c>
      <c r="AL86" s="38"/>
      <c r="AM86" s="38"/>
      <c r="AN86" s="38"/>
      <c r="AO86" s="38"/>
      <c r="AP86" s="38"/>
      <c r="AQ86" s="38"/>
      <c r="AR86" s="39" t="s">
        <v>21</v>
      </c>
      <c r="AS86" s="38" t="s">
        <v>6</v>
      </c>
      <c r="AT86" s="38"/>
      <c r="AU86" s="38"/>
      <c r="AV86" s="38"/>
      <c r="AW86" s="38"/>
      <c r="AX86" s="38"/>
      <c r="AY86" s="38"/>
      <c r="AZ86" s="39" t="s">
        <v>22</v>
      </c>
      <c r="BA86" s="38" t="s">
        <v>3</v>
      </c>
      <c r="BB86" s="38"/>
      <c r="BC86" s="38"/>
      <c r="BD86" s="38"/>
      <c r="BE86" s="38"/>
      <c r="BF86" s="39" t="s">
        <v>23</v>
      </c>
      <c r="BG86" s="38" t="s">
        <v>17</v>
      </c>
      <c r="BH86" s="38"/>
      <c r="BI86" s="38"/>
      <c r="BJ86" s="38"/>
      <c r="BK86" s="38"/>
      <c r="BL86" s="38"/>
      <c r="BM86" s="38"/>
      <c r="BN86" s="41" t="s">
        <v>24</v>
      </c>
    </row>
    <row r="87" spans="1:66" x14ac:dyDescent="0.25">
      <c r="B87" s="3" t="s">
        <v>12</v>
      </c>
      <c r="C87" s="3" t="s">
        <v>13</v>
      </c>
      <c r="D87" s="3" t="s">
        <v>14</v>
      </c>
      <c r="E87" s="3" t="s">
        <v>8</v>
      </c>
      <c r="F87" s="3" t="s">
        <v>9</v>
      </c>
      <c r="G87" s="3" t="s">
        <v>10</v>
      </c>
      <c r="H87" s="3" t="s">
        <v>11</v>
      </c>
      <c r="I87" s="52"/>
      <c r="M87" s="12" t="s">
        <v>11</v>
      </c>
      <c r="N87" s="12" t="s">
        <v>12</v>
      </c>
      <c r="O87" s="12" t="s">
        <v>13</v>
      </c>
      <c r="P87" s="12" t="s">
        <v>14</v>
      </c>
      <c r="Q87" s="12" t="s">
        <v>8</v>
      </c>
      <c r="R87" s="12" t="s">
        <v>9</v>
      </c>
      <c r="S87" s="12" t="s">
        <v>10</v>
      </c>
      <c r="T87" s="12" t="s">
        <v>11</v>
      </c>
      <c r="U87" s="50"/>
      <c r="V87" s="12" t="s">
        <v>12</v>
      </c>
      <c r="W87" s="12" t="s">
        <v>13</v>
      </c>
      <c r="X87" s="12" t="s">
        <v>14</v>
      </c>
      <c r="Y87" s="12" t="s">
        <v>8</v>
      </c>
      <c r="Z87" s="12" t="s">
        <v>9</v>
      </c>
      <c r="AA87" s="12" t="s">
        <v>10</v>
      </c>
      <c r="AB87" s="50"/>
      <c r="AC87" s="12" t="s">
        <v>12</v>
      </c>
      <c r="AD87" s="12" t="s">
        <v>13</v>
      </c>
      <c r="AE87" s="12" t="s">
        <v>14</v>
      </c>
      <c r="AF87" s="12" t="s">
        <v>8</v>
      </c>
      <c r="AG87" s="12" t="s">
        <v>9</v>
      </c>
      <c r="AH87" s="12" t="s">
        <v>10</v>
      </c>
      <c r="AI87" s="12" t="s">
        <v>11</v>
      </c>
      <c r="AJ87" s="50"/>
      <c r="AK87" s="13" t="s">
        <v>12</v>
      </c>
      <c r="AL87" s="13" t="s">
        <v>13</v>
      </c>
      <c r="AM87" s="13" t="s">
        <v>14</v>
      </c>
      <c r="AN87" s="13" t="s">
        <v>8</v>
      </c>
      <c r="AO87" s="13" t="s">
        <v>9</v>
      </c>
      <c r="AP87" s="13" t="s">
        <v>10</v>
      </c>
      <c r="AQ87" s="13" t="s">
        <v>11</v>
      </c>
      <c r="AR87" s="40"/>
      <c r="AS87" s="13" t="s">
        <v>12</v>
      </c>
      <c r="AT87" s="13" t="s">
        <v>13</v>
      </c>
      <c r="AU87" s="13" t="s">
        <v>14</v>
      </c>
      <c r="AV87" s="13" t="s">
        <v>8</v>
      </c>
      <c r="AW87" s="13" t="s">
        <v>9</v>
      </c>
      <c r="AX87" s="13" t="s">
        <v>10</v>
      </c>
      <c r="AY87" s="13" t="s">
        <v>11</v>
      </c>
      <c r="AZ87" s="40"/>
      <c r="BA87" s="13" t="s">
        <v>12</v>
      </c>
      <c r="BB87" s="13" t="s">
        <v>13</v>
      </c>
      <c r="BC87" s="13" t="s">
        <v>14</v>
      </c>
      <c r="BD87" s="13" t="s">
        <v>8</v>
      </c>
      <c r="BE87" s="13" t="s">
        <v>9</v>
      </c>
      <c r="BF87" s="40"/>
      <c r="BG87" s="13" t="s">
        <v>12</v>
      </c>
      <c r="BH87" s="13" t="s">
        <v>13</v>
      </c>
      <c r="BI87" s="13" t="s">
        <v>14</v>
      </c>
      <c r="BJ87" s="13" t="s">
        <v>8</v>
      </c>
      <c r="BK87" s="13" t="s">
        <v>9</v>
      </c>
      <c r="BL87" s="13" t="s">
        <v>10</v>
      </c>
      <c r="BM87" s="13" t="s">
        <v>11</v>
      </c>
      <c r="BN87" s="41"/>
    </row>
    <row r="88" spans="1:66" x14ac:dyDescent="0.25">
      <c r="A88" s="22" t="str">
        <f>A6</f>
        <v>Agent 1</v>
      </c>
      <c r="B88" s="25">
        <f>COUNTIFS(Planning!$82:$82,B$87,Planning!84:84,$B$86)</f>
        <v>0</v>
      </c>
      <c r="C88" s="25">
        <f>COUNTIFS(Planning!$82:$82,C$87,Planning!84:84,$B$86)</f>
        <v>1</v>
      </c>
      <c r="D88" s="25">
        <f>COUNTIFS(Planning!$82:$82,D$87,Planning!84:84,$B$86)</f>
        <v>0</v>
      </c>
      <c r="E88" s="25">
        <f>COUNTIFS(Planning!$82:$82,E$87,Planning!84:84,$B$86)</f>
        <v>3</v>
      </c>
      <c r="F88" s="25">
        <f>COUNTIFS(Planning!$82:$82,F$87,Planning!84:84,$B$86)</f>
        <v>2</v>
      </c>
      <c r="G88" s="25">
        <f>COUNTIFS(Planning!$82:$82,G$87,Planning!84:84,$B$86)</f>
        <v>0</v>
      </c>
      <c r="H88" s="25">
        <f>COUNTIFS(Planning!$82:$82,H$87,Planning!84:84,$B$86)</f>
        <v>0</v>
      </c>
      <c r="I88" s="26">
        <f>SUM(B88:G88)</f>
        <v>6</v>
      </c>
      <c r="M88">
        <f>COUNTIFS(Planning!$82:$82, "Dimanche", Planning!84:84, "ARH")</f>
        <v>0</v>
      </c>
      <c r="N88">
        <f>COUNTIFS(Planning!$82:$82, "Lundi", Planning!84:84, "AB1")</f>
        <v>0</v>
      </c>
      <c r="O88">
        <f>COUNTIFS(Planning!$82:$82, "Mardi", Planning!84:84, "AB1")</f>
        <v>0</v>
      </c>
      <c r="P88">
        <f>COUNTIFS(Planning!$82:$82, "Mercredi", Planning!84:84, "AB1")</f>
        <v>0</v>
      </c>
      <c r="Q88">
        <f>COUNTIFS(Planning!$82:$82, "Jeudi", Planning!84:84, "AB1")</f>
        <v>0</v>
      </c>
      <c r="R88">
        <f>COUNTIFS(Planning!$82:$82, "Vendredi", Planning!84:84, "AB1")</f>
        <v>1</v>
      </c>
      <c r="S88">
        <f>COUNTIFS(Planning!$82:$82, "Samedi", Planning!84:84, "AB1")</f>
        <v>0</v>
      </c>
      <c r="T88">
        <f>COUNTIFS(Planning!$82:$82, "Dimanche", Planning!84:84, "AB1")</f>
        <v>1</v>
      </c>
      <c r="U88" s="15">
        <f>SUM(N88:T88)</f>
        <v>2</v>
      </c>
      <c r="V88">
        <f>COUNTIFS(Planning!$82:$82, "Lundi", Planning!84:84, "AB3")</f>
        <v>0</v>
      </c>
      <c r="W88">
        <f>COUNTIFS(Planning!$82:$82, "Mardi", Planning!84:84, "AB3")</f>
        <v>1</v>
      </c>
      <c r="X88">
        <f>COUNTIFS(Planning!$82:$82, "Mercredi", Planning!84:84, "AB3")</f>
        <v>0</v>
      </c>
      <c r="Y88">
        <f>COUNTIFS(Planning!$82:$82, "Jeudi", Planning!84:84, "AB3")</f>
        <v>0</v>
      </c>
      <c r="Z88">
        <f>COUNTIFS(Planning!$82:$82, "Vendredi", Planning!84:84, "AB3")</f>
        <v>0</v>
      </c>
      <c r="AA88">
        <f>COUNTIFS(Planning!$82:$82, "Samedi", Planning!84:84, "AB3")</f>
        <v>0</v>
      </c>
      <c r="AB88" s="15">
        <f>SUM(V88:AA88)</f>
        <v>1</v>
      </c>
      <c r="AC88">
        <f>COUNTIFS(Planning!$82:$82, "Lundi", Planning!84:84, "AJF")</f>
        <v>0</v>
      </c>
      <c r="AD88">
        <f>COUNTIFS(Planning!$82:$82, "Mardi", Planning!84:84, "AJF")</f>
        <v>0</v>
      </c>
      <c r="AE88">
        <f>COUNTIFS(Planning!$82:$82, "Mercredi", Planning!84:84, "AJF")</f>
        <v>0</v>
      </c>
      <c r="AF88">
        <f>COUNTIFS(Planning!$82:$82, "Jeudi", Planning!84:84, "AJF")</f>
        <v>0</v>
      </c>
      <c r="AG88">
        <f>COUNTIFS(Planning!$82:$82, "Vendredi", Planning!84:84, "AJF")</f>
        <v>0</v>
      </c>
      <c r="AH88">
        <f>COUNTIFS(Planning!$82:$82, "Samedi", Planning!84:84, "AJF")</f>
        <v>0</v>
      </c>
      <c r="AI88">
        <f>COUNTIFS(Planning!$82:$82, "Dimanche", Planning!84:84, "AJF")</f>
        <v>0</v>
      </c>
      <c r="AJ88" s="15">
        <f>SUM(AC88:AI88)</f>
        <v>0</v>
      </c>
      <c r="AK88">
        <f>COUNTIFS(Planning!$82:$82, "Lundi", Planning!84:84, "B2")</f>
        <v>0</v>
      </c>
      <c r="AL88">
        <f>COUNTIFS(Planning!$82:$82, "Mardi", Planning!84:84, "B2")</f>
        <v>0</v>
      </c>
      <c r="AM88">
        <f>COUNTIFS(Planning!$82:$82, "Mercredi", Planning!84:84, "B2")</f>
        <v>0</v>
      </c>
      <c r="AN88">
        <f>COUNTIFS(Planning!$82:$82, "Jeudi", Planning!84:84, "B2")</f>
        <v>0</v>
      </c>
      <c r="AO88">
        <f>COUNTIFS(Planning!$82:$82, "Vendredi", Planning!84:84, "B2")</f>
        <v>0</v>
      </c>
      <c r="AP88">
        <f>COUNTIFS(Planning!$82:$82, "Samedi", Planning!84:84, "B2")</f>
        <v>0</v>
      </c>
      <c r="AQ88">
        <f>COUNTIFS(Planning!$82:$82, "Dimanche", Planning!84:84, "B2")</f>
        <v>0</v>
      </c>
      <c r="AR88" s="15">
        <f>SUM(AK88:AQ88)</f>
        <v>0</v>
      </c>
      <c r="AS88">
        <f>COUNTIFS(Planning!$82:$82, "Lundi", Planning!84:84, "RTT")</f>
        <v>1</v>
      </c>
      <c r="AT88">
        <f>COUNTIFS(Planning!$82:$82, "Mardi", Planning!84:84, "RTT")</f>
        <v>0</v>
      </c>
      <c r="AU88">
        <f>COUNTIFS(Planning!$82:$82, "Mercredi", Planning!84:84, "RTT")</f>
        <v>0</v>
      </c>
      <c r="AV88">
        <f>COUNTIFS(Planning!$82:$82, "Jeudi", Planning!84:84, "RTT")</f>
        <v>0</v>
      </c>
      <c r="AW88">
        <f>COUNTIFS(Planning!$82:$82, "Vendredi", Planning!84:84, "RTT")</f>
        <v>0</v>
      </c>
      <c r="AX88">
        <f>COUNTIFS(Planning!$82:$82, "Samedi", Planning!84:84, "RTT")</f>
        <v>0</v>
      </c>
      <c r="AY88">
        <f>COUNTIFS(Planning!$82:$82, "Dimanche", Planning!84:84, "RTT")</f>
        <v>1</v>
      </c>
      <c r="AZ88" s="15">
        <f>SUM(AS88:AY88)</f>
        <v>2</v>
      </c>
      <c r="BA88">
        <f>COUNTIFS(Planning!$82:$82, "Lundi", Planning!84:84, "CA")</f>
        <v>0</v>
      </c>
      <c r="BB88">
        <f>COUNTIFS(Planning!$82:$82, "Mardi", Planning!84:84, "CA")</f>
        <v>0</v>
      </c>
      <c r="BC88">
        <f>COUNTIFS(Planning!$82:$82, "Mercredi", Planning!84:84, "CA")</f>
        <v>0</v>
      </c>
      <c r="BD88">
        <f>COUNTIFS(Planning!$82:$82, "Jeudi", Planning!84:84, "CA")</f>
        <v>0</v>
      </c>
      <c r="BE88">
        <f>COUNTIFS(Planning!$82:$82, "Vendredi", Planning!84:84, "CA")</f>
        <v>0</v>
      </c>
      <c r="BF88" s="15">
        <f>SUM(BA88:BE88)</f>
        <v>0</v>
      </c>
      <c r="BG88">
        <f>COUNTIFS(Planning!$82:$82, "Lundi", Planning!84:84, "FC")</f>
        <v>0</v>
      </c>
      <c r="BH88">
        <f>COUNTIFS(Planning!$82:$82, "Mardi", Planning!84:84, "FC")</f>
        <v>0</v>
      </c>
      <c r="BI88">
        <f>COUNTIFS(Planning!$82:$82, "Mercredi", Planning!84:84, "FC")</f>
        <v>0</v>
      </c>
      <c r="BJ88">
        <f>COUNTIFS(Planning!$82:$82, "Jeudi", Planning!84:84, "FC")</f>
        <v>0</v>
      </c>
      <c r="BK88">
        <f>COUNTIFS(Planning!$82:$82, "Vendredi", Planning!84:84, "FC")</f>
        <v>0</v>
      </c>
      <c r="BL88">
        <f>COUNTIFS(Planning!$82:$82, "Samedi", Planning!84:84, "FC")</f>
        <v>0</v>
      </c>
      <c r="BM88">
        <f>COUNTIFS(Planning!$82:$82, "Dimanche", Planning!84:84, "FC")</f>
        <v>0</v>
      </c>
      <c r="BN88" s="15">
        <f>SUM(BG88:BM88)</f>
        <v>0</v>
      </c>
    </row>
    <row r="89" spans="1:66" x14ac:dyDescent="0.25">
      <c r="A89" s="22" t="str">
        <f t="shared" ref="A89:A107" si="26">A7</f>
        <v>Agent 2</v>
      </c>
      <c r="B89" s="27">
        <f>COUNTIFS(Planning!$82:$82,B$87,Planning!85:85,$B$86)</f>
        <v>0</v>
      </c>
      <c r="C89" s="27">
        <f>COUNTIFS(Planning!$82:$82,C$87,Planning!85:85,$B$86)</f>
        <v>0</v>
      </c>
      <c r="D89" s="27">
        <f>COUNTIFS(Planning!$82:$82,D$87,Planning!85:85,$B$86)</f>
        <v>0</v>
      </c>
      <c r="E89" s="27">
        <f>COUNTIFS(Planning!$82:$82,E$87,Planning!85:85,$B$86)</f>
        <v>2</v>
      </c>
      <c r="F89" s="27">
        <f>COUNTIFS(Planning!$82:$82,F$87,Planning!85:85,$B$86)</f>
        <v>0</v>
      </c>
      <c r="G89" s="27">
        <f>COUNTIFS(Planning!$82:$82,G$87,Planning!85:85,$B$86)</f>
        <v>0</v>
      </c>
      <c r="H89" s="27">
        <f>COUNTIFS(Planning!$82:$82,H$87,Planning!85:85,$B$86)</f>
        <v>0</v>
      </c>
      <c r="I89" s="28">
        <f t="shared" ref="I89:I107" si="27">SUM(B89:G89)</f>
        <v>2</v>
      </c>
      <c r="M89">
        <f>COUNTIFS(Planning!$56:$56, "Dimanche", Planning!83:83, "ARH")</f>
        <v>0</v>
      </c>
      <c r="N89">
        <f>COUNTIFS(Planning!$56:$56, "Lundi", Planning!83:83, "AB1")</f>
        <v>0</v>
      </c>
      <c r="O89">
        <f>COUNTIFS(Planning!$4:$4, "Mardi", Planning!83:83, "AB1")</f>
        <v>0</v>
      </c>
      <c r="P89">
        <f>COUNTIFS(Planning!$4:$4, "Mercredi", Planning!83:83, "AB1")</f>
        <v>0</v>
      </c>
      <c r="Q89">
        <f>COUNTIFS(Planning!$4:$4, "Jeudi", Planning!83:83, "AB1")</f>
        <v>0</v>
      </c>
      <c r="R89">
        <f>COUNTIFS(Planning!$4:$4, "Vendredi", Planning!83:83, "AB1")</f>
        <v>0</v>
      </c>
      <c r="S89">
        <f>COUNTIFS(Planning!$4:$4, "Samedi", Planning!83:83, "AB1")</f>
        <v>0</v>
      </c>
      <c r="T89">
        <f>COUNTIFS(Planning!$56:$56, "Dimanche", Planning!83:83, "AB1")</f>
        <v>0</v>
      </c>
      <c r="U89" s="15">
        <f t="shared" ref="U89:U107" si="28">SUM(N89:T89)</f>
        <v>0</v>
      </c>
      <c r="V89">
        <f>COUNTIFS(Planning!$56:$56, "Lundi", Planning!83:83, "AB3")</f>
        <v>0</v>
      </c>
      <c r="W89">
        <f>COUNTIFS(Planning!$56:$56, "Mardi", Planning!83:83, "AB3")</f>
        <v>0</v>
      </c>
      <c r="X89">
        <f>COUNTIFS(Planning!$56:$56, "Mercredi", Planning!83:83, "AB3")</f>
        <v>0</v>
      </c>
      <c r="Y89">
        <f>COUNTIFS(Planning!$56:$56, "Jeudi", Planning!83:83, "AB3")</f>
        <v>0</v>
      </c>
      <c r="Z89">
        <f>COUNTIFS(Planning!$56:$56, "Vendredi", Planning!83:83, "AB3")</f>
        <v>0</v>
      </c>
      <c r="AA89">
        <f>COUNTIFS(Planning!$56:$56, "Samedi", Planning!83:83, "AB3")</f>
        <v>0</v>
      </c>
      <c r="AB89" s="15">
        <f t="shared" ref="AB89:AB107" si="29">SUM(V89:AA89)</f>
        <v>0</v>
      </c>
      <c r="AC89">
        <f>COUNTIFS(Planning!$56:$56, "Lundi", Planning!83:83, "AJF")</f>
        <v>0</v>
      </c>
      <c r="AD89">
        <f>COUNTIFS(Planning!$56:$56, "Mardi", Planning!83:83, "AJF")</f>
        <v>0</v>
      </c>
      <c r="AE89">
        <f>COUNTIFS(Planning!$56:$56, "Mercredi", Planning!83:83, "AJF")</f>
        <v>0</v>
      </c>
      <c r="AF89">
        <f>COUNTIFS(Planning!$56:$56, "Jeudi", Planning!83:83, "AJF")</f>
        <v>0</v>
      </c>
      <c r="AG89">
        <f>COUNTIFS(Planning!$56:$56, "Vendredi", Planning!83:83, "AJF")</f>
        <v>0</v>
      </c>
      <c r="AH89">
        <f>COUNTIFS(Planning!$56:$56, "Samedi", Planning!83:83, "AJF")</f>
        <v>0</v>
      </c>
      <c r="AI89">
        <f>COUNTIFS(Planning!$56:$56, "Dimanche", Planning!83:83, "AJF")</f>
        <v>0</v>
      </c>
      <c r="AJ89" s="15">
        <f t="shared" ref="AJ89:AJ107" si="30">SUM(AC89:AI89)</f>
        <v>0</v>
      </c>
      <c r="AK89">
        <f>COUNTIFS(Planning!$56:$56, "Lundi", Planning!83:83, "B2")</f>
        <v>0</v>
      </c>
      <c r="AL89">
        <f>COUNTIFS(Planning!$56:$56, "Mardi", Planning!83:83, "B2")</f>
        <v>0</v>
      </c>
      <c r="AM89">
        <f>COUNTIFS(Planning!$56:$56, "Mercredi", Planning!83:83, "B2")</f>
        <v>0</v>
      </c>
      <c r="AN89">
        <f>COUNTIFS(Planning!$56:$56, "Jeudi", Planning!83:83, "B2")</f>
        <v>0</v>
      </c>
      <c r="AO89">
        <f>COUNTIFS(Planning!$56:$56, "Vendredi", Planning!83:83, "B2")</f>
        <v>0</v>
      </c>
      <c r="AP89">
        <f>COUNTIFS(Planning!$56:$56, "Samedi", Planning!83:83, "B2")</f>
        <v>0</v>
      </c>
      <c r="AQ89">
        <f>COUNTIFS(Planning!$56:$56, "Dimanche", Planning!83:83, "B2")</f>
        <v>0</v>
      </c>
      <c r="AR89" s="15">
        <f t="shared" ref="AR89:AR107" si="31">SUM(AK89:AQ89)</f>
        <v>0</v>
      </c>
      <c r="AS89">
        <f>COUNTIFS(Planning!$56:$56, "Lundi", Planning!83:83, "RTT")</f>
        <v>0</v>
      </c>
      <c r="AT89">
        <f>COUNTIFS(Planning!$56:$56, "Mardi", Planning!83:83, "RTT")</f>
        <v>0</v>
      </c>
      <c r="AU89">
        <f>COUNTIFS(Planning!$56:$56, "Mercredi", Planning!83:83, "RTT")</f>
        <v>0</v>
      </c>
      <c r="AV89">
        <f>COUNTIFS(Planning!$56:$56, "Jeudi", Planning!83:83, "RTT")</f>
        <v>0</v>
      </c>
      <c r="AW89">
        <f>COUNTIFS(Planning!$56:$56, "Vendredi", Planning!83:83, "RTT")</f>
        <v>0</v>
      </c>
      <c r="AX89">
        <f>COUNTIFS(Planning!$56:$56, "Samedi", Planning!83:83, "RTT")</f>
        <v>0</v>
      </c>
      <c r="AY89">
        <f>COUNTIFS(Planning!$56:$56, "Dimanche", Planning!83:83, "RTT")</f>
        <v>0</v>
      </c>
      <c r="AZ89" s="15">
        <f t="shared" ref="AZ89:AZ107" si="32">SUM(AS89:AY89)</f>
        <v>0</v>
      </c>
      <c r="BA89">
        <f>COUNTIFS(Planning!$56:$56, "Lundi", Planning!83:83, "CA")</f>
        <v>0</v>
      </c>
      <c r="BB89">
        <f>COUNTIFS(Planning!$56:$56, "Mardi", Planning!83:83, "CA")</f>
        <v>0</v>
      </c>
      <c r="BC89">
        <f>COUNTIFS(Planning!$56:$56, "Mercredi", Planning!83:83, "CA")</f>
        <v>0</v>
      </c>
      <c r="BD89">
        <f>COUNTIFS(Planning!$56:$56, "Jeudi", Planning!83:83, "CA")</f>
        <v>0</v>
      </c>
      <c r="BE89">
        <f>COUNTIFS(Planning!$56:$56, "Vendredi", Planning!83:83, "CA")</f>
        <v>0</v>
      </c>
      <c r="BF89" s="15">
        <f t="shared" ref="BF89:BF107" si="33">SUM(BA89:BE89)</f>
        <v>0</v>
      </c>
      <c r="BG89">
        <f>COUNTIFS(Planning!$56:$56, "Lundi", Planning!83:83, "FC")</f>
        <v>0</v>
      </c>
      <c r="BH89">
        <f>COUNTIFS(Planning!$56:$56, "Mardi", Planning!83:83, "FC")</f>
        <v>0</v>
      </c>
      <c r="BI89">
        <f>COUNTIFS(Planning!$56:$56, "Mercredi", Planning!83:83, "FC")</f>
        <v>0</v>
      </c>
      <c r="BJ89">
        <f>COUNTIFS(Planning!$56:$56, "Jeudi", Planning!83:83, "FC")</f>
        <v>0</v>
      </c>
      <c r="BK89">
        <f>COUNTIFS(Planning!$56:$56, "Vendredi", Planning!83:83, "FC")</f>
        <v>0</v>
      </c>
      <c r="BL89">
        <f>COUNTIFS(Planning!$56:$56, "Samedi", Planning!83:83, "FC")</f>
        <v>0</v>
      </c>
      <c r="BM89">
        <f>COUNTIFS(Planning!$56:$56, "Dimanche", Planning!83:83, "FC")</f>
        <v>0</v>
      </c>
      <c r="BN89" s="15">
        <f t="shared" ref="BN89:BN107" si="34">SUM(BG89:BM89)</f>
        <v>0</v>
      </c>
    </row>
    <row r="90" spans="1:66" x14ac:dyDescent="0.25">
      <c r="A90" s="22" t="str">
        <f t="shared" si="26"/>
        <v>Agent 3</v>
      </c>
      <c r="B90" s="27">
        <f>COUNTIFS(Planning!$82:$82,B$87,Planning!86:86,$B$86)</f>
        <v>0</v>
      </c>
      <c r="C90" s="27">
        <f>COUNTIFS(Planning!$82:$82,C$87,Planning!86:86,$B$86)</f>
        <v>0</v>
      </c>
      <c r="D90" s="27">
        <f>COUNTIFS(Planning!$82:$82,D$87,Planning!86:86,$B$86)</f>
        <v>0</v>
      </c>
      <c r="E90" s="27">
        <f>COUNTIFS(Planning!$82:$82,E$87,Planning!86:86,$B$86)</f>
        <v>0</v>
      </c>
      <c r="F90" s="27">
        <f>COUNTIFS(Planning!$82:$82,F$87,Planning!86:86,$B$86)</f>
        <v>0</v>
      </c>
      <c r="G90" s="27">
        <f>COUNTIFS(Planning!$82:$82,G$87,Planning!86:86,$B$86)</f>
        <v>0</v>
      </c>
      <c r="H90" s="27">
        <f>COUNTIFS(Planning!$82:$82,H$87,Planning!86:86,$B$86)</f>
        <v>0</v>
      </c>
      <c r="I90" s="28">
        <f t="shared" si="27"/>
        <v>0</v>
      </c>
      <c r="J90" s="32"/>
      <c r="K90" s="32"/>
      <c r="L90" s="32"/>
      <c r="M90">
        <f>COUNTIFS(Planning!$56:$56, "Dimanche", Planning!84:84, "ARH")</f>
        <v>0</v>
      </c>
      <c r="N90">
        <f>COUNTIFS(Planning!$56:$56, "Lundi", Planning!84:84, "AB1")</f>
        <v>0</v>
      </c>
      <c r="O90">
        <f>COUNTIFS(Planning!$4:$4, "Mardi", Planning!84:84, "AB1")</f>
        <v>1</v>
      </c>
      <c r="P90">
        <f>COUNTIFS(Planning!$4:$4, "Mercredi", Planning!84:84, "AB1")</f>
        <v>0</v>
      </c>
      <c r="Q90">
        <f>COUNTIFS(Planning!$4:$4, "Jeudi", Planning!84:84, "AB1")</f>
        <v>1</v>
      </c>
      <c r="R90">
        <f>COUNTIFS(Planning!$4:$4, "Vendredi", Planning!84:84, "AB1")</f>
        <v>0</v>
      </c>
      <c r="S90">
        <f>COUNTIFS(Planning!$4:$4, "Samedi", Planning!84:84, "AB1")</f>
        <v>0</v>
      </c>
      <c r="T90">
        <f>COUNTIFS(Planning!$56:$56, "Dimanche", Planning!84:84, "AB1")</f>
        <v>1</v>
      </c>
      <c r="U90" s="15">
        <f t="shared" si="28"/>
        <v>3</v>
      </c>
      <c r="V90">
        <f>COUNTIFS(Planning!$56:$56, "Lundi", Planning!84:84, "AB3")</f>
        <v>0</v>
      </c>
      <c r="W90">
        <f>COUNTIFS(Planning!$56:$56, "Mardi", Planning!84:84, "AB3")</f>
        <v>1</v>
      </c>
      <c r="X90">
        <f>COUNTIFS(Planning!$56:$56, "Mercredi", Planning!84:84, "AB3")</f>
        <v>0</v>
      </c>
      <c r="Y90">
        <f>COUNTIFS(Planning!$56:$56, "Jeudi", Planning!84:84, "AB3")</f>
        <v>0</v>
      </c>
      <c r="Z90">
        <f>COUNTIFS(Planning!$56:$56, "Vendredi", Planning!84:84, "AB3")</f>
        <v>0</v>
      </c>
      <c r="AA90">
        <f>COUNTIFS(Planning!$56:$56, "Samedi", Planning!84:84, "AB3")</f>
        <v>0</v>
      </c>
      <c r="AB90" s="15">
        <f t="shared" si="29"/>
        <v>1</v>
      </c>
      <c r="AC90">
        <f>COUNTIFS(Planning!$56:$56, "Lundi", Planning!84:84, "AJF")</f>
        <v>0</v>
      </c>
      <c r="AD90">
        <f>COUNTIFS(Planning!$56:$56, "Mardi", Planning!84:84, "AJF")</f>
        <v>0</v>
      </c>
      <c r="AE90">
        <f>COUNTIFS(Planning!$56:$56, "Mercredi", Planning!84:84, "AJF")</f>
        <v>0</v>
      </c>
      <c r="AF90">
        <f>COUNTIFS(Planning!$56:$56, "Jeudi", Planning!84:84, "AJF")</f>
        <v>0</v>
      </c>
      <c r="AG90">
        <f>COUNTIFS(Planning!$56:$56, "Vendredi", Planning!84:84, "AJF")</f>
        <v>0</v>
      </c>
      <c r="AH90">
        <f>COUNTIFS(Planning!$56:$56, "Samedi", Planning!84:84, "AJF")</f>
        <v>0</v>
      </c>
      <c r="AI90">
        <f>COUNTIFS(Planning!$56:$56, "Dimanche", Planning!84:84, "AJF")</f>
        <v>0</v>
      </c>
      <c r="AJ90" s="15">
        <f t="shared" si="30"/>
        <v>0</v>
      </c>
      <c r="AK90">
        <f>COUNTIFS(Planning!$56:$56, "Lundi", Planning!84:84, "B2")</f>
        <v>0</v>
      </c>
      <c r="AL90">
        <f>COUNTIFS(Planning!$56:$56, "Mardi", Planning!84:84, "B2")</f>
        <v>0</v>
      </c>
      <c r="AM90">
        <f>COUNTIFS(Planning!$56:$56, "Mercredi", Planning!84:84, "B2")</f>
        <v>0</v>
      </c>
      <c r="AN90">
        <f>COUNTIFS(Planning!$56:$56, "Jeudi", Planning!84:84, "B2")</f>
        <v>0</v>
      </c>
      <c r="AO90">
        <f>COUNTIFS(Planning!$56:$56, "Vendredi", Planning!84:84, "B2")</f>
        <v>0</v>
      </c>
      <c r="AP90">
        <f>COUNTIFS(Planning!$56:$56, "Samedi", Planning!84:84, "B2")</f>
        <v>0</v>
      </c>
      <c r="AQ90">
        <f>COUNTIFS(Planning!$56:$56, "Dimanche", Planning!84:84, "B2")</f>
        <v>0</v>
      </c>
      <c r="AR90" s="15">
        <f t="shared" si="31"/>
        <v>0</v>
      </c>
      <c r="AS90">
        <f>COUNTIFS(Planning!$56:$56, "Lundi", Planning!84:84, "RTT")</f>
        <v>1</v>
      </c>
      <c r="AT90">
        <f>COUNTIFS(Planning!$56:$56, "Mardi", Planning!84:84, "RTT")</f>
        <v>0</v>
      </c>
      <c r="AU90">
        <f>COUNTIFS(Planning!$56:$56, "Mercredi", Planning!84:84, "RTT")</f>
        <v>0</v>
      </c>
      <c r="AV90">
        <f>COUNTIFS(Planning!$56:$56, "Jeudi", Planning!84:84, "RTT")</f>
        <v>0</v>
      </c>
      <c r="AW90">
        <f>COUNTIFS(Planning!$56:$56, "Vendredi", Planning!84:84, "RTT")</f>
        <v>0</v>
      </c>
      <c r="AX90">
        <f>COUNTIFS(Planning!$56:$56, "Samedi", Planning!84:84, "RTT")</f>
        <v>0</v>
      </c>
      <c r="AY90">
        <f>COUNTIFS(Planning!$56:$56, "Dimanche", Planning!84:84, "RTT")</f>
        <v>1</v>
      </c>
      <c r="AZ90" s="15">
        <f t="shared" si="32"/>
        <v>2</v>
      </c>
      <c r="BA90">
        <f>COUNTIFS(Planning!$56:$56, "Lundi", Planning!84:84, "CA")</f>
        <v>0</v>
      </c>
      <c r="BB90">
        <f>COUNTIFS(Planning!$56:$56, "Mardi", Planning!84:84, "CA")</f>
        <v>0</v>
      </c>
      <c r="BC90">
        <f>COUNTIFS(Planning!$56:$56, "Mercredi", Planning!84:84, "CA")</f>
        <v>0</v>
      </c>
      <c r="BD90">
        <f>COUNTIFS(Planning!$56:$56, "Jeudi", Planning!84:84, "CA")</f>
        <v>0</v>
      </c>
      <c r="BE90">
        <f>COUNTIFS(Planning!$56:$56, "Vendredi", Planning!84:84, "CA")</f>
        <v>0</v>
      </c>
      <c r="BF90" s="15">
        <f t="shared" si="33"/>
        <v>0</v>
      </c>
      <c r="BG90">
        <f>COUNTIFS(Planning!$56:$56, "Lundi", Planning!84:84, "FC")</f>
        <v>0</v>
      </c>
      <c r="BH90">
        <f>COUNTIFS(Planning!$56:$56, "Mardi", Planning!84:84, "FC")</f>
        <v>0</v>
      </c>
      <c r="BI90">
        <f>COUNTIFS(Planning!$56:$56, "Mercredi", Planning!84:84, "FC")</f>
        <v>0</v>
      </c>
      <c r="BJ90">
        <f>COUNTIFS(Planning!$56:$56, "Jeudi", Planning!84:84, "FC")</f>
        <v>0</v>
      </c>
      <c r="BK90">
        <f>COUNTIFS(Planning!$56:$56, "Vendredi", Planning!84:84, "FC")</f>
        <v>0</v>
      </c>
      <c r="BL90">
        <f>COUNTIFS(Planning!$56:$56, "Samedi", Planning!84:84, "FC")</f>
        <v>0</v>
      </c>
      <c r="BM90">
        <f>COUNTIFS(Planning!$56:$56, "Dimanche", Planning!84:84, "FC")</f>
        <v>0</v>
      </c>
      <c r="BN90" s="15">
        <f t="shared" si="34"/>
        <v>0</v>
      </c>
    </row>
    <row r="91" spans="1:66" x14ac:dyDescent="0.25">
      <c r="A91" s="22" t="str">
        <f t="shared" si="26"/>
        <v>Agent 4</v>
      </c>
      <c r="B91" s="27">
        <f>COUNTIFS(Planning!$82:$82,B$87,Planning!87:87,$B$86)</f>
        <v>0</v>
      </c>
      <c r="C91" s="27">
        <f>COUNTIFS(Planning!$82:$82,C$87,Planning!87:87,$B$86)</f>
        <v>0</v>
      </c>
      <c r="D91" s="27">
        <f>COUNTIFS(Planning!$82:$82,D$87,Planning!87:87,$B$86)</f>
        <v>0</v>
      </c>
      <c r="E91" s="27">
        <f>COUNTIFS(Planning!$82:$82,E$87,Planning!87:87,$B$86)</f>
        <v>0</v>
      </c>
      <c r="F91" s="27">
        <f>COUNTIFS(Planning!$82:$82,F$87,Planning!87:87,$B$86)</f>
        <v>0</v>
      </c>
      <c r="G91" s="27">
        <f>COUNTIFS(Planning!$82:$82,G$87,Planning!87:87,$B$86)</f>
        <v>0</v>
      </c>
      <c r="H91" s="27">
        <f>COUNTIFS(Planning!$82:$82,H$87,Planning!87:87,$B$86)</f>
        <v>0</v>
      </c>
      <c r="I91" s="28">
        <f t="shared" si="27"/>
        <v>0</v>
      </c>
      <c r="J91" s="32"/>
      <c r="K91" s="32"/>
      <c r="L91" s="32"/>
      <c r="M91">
        <f>COUNTIFS(Planning!$56:$56, "Dimanche", Planning!85:85, "ARH")</f>
        <v>0</v>
      </c>
      <c r="N91">
        <f>COUNTIFS(Planning!$56:$56, "Lundi", Planning!85:85, "AB1")</f>
        <v>0</v>
      </c>
      <c r="O91">
        <f>COUNTIFS(Planning!$4:$4, "Mardi", Planning!85:85, "AB1")</f>
        <v>0</v>
      </c>
      <c r="P91">
        <f>COUNTIFS(Planning!$4:$4, "Mercredi", Planning!85:85, "AB1")</f>
        <v>0</v>
      </c>
      <c r="Q91">
        <f>COUNTIFS(Planning!$4:$4, "Jeudi", Planning!85:85, "AB1")</f>
        <v>0</v>
      </c>
      <c r="R91">
        <f>COUNTIFS(Planning!$4:$4, "Vendredi", Planning!85:85, "AB1")</f>
        <v>0</v>
      </c>
      <c r="S91">
        <f>COUNTIFS(Planning!$4:$4, "Samedi", Planning!85:85, "AB1")</f>
        <v>0</v>
      </c>
      <c r="T91">
        <f>COUNTIFS(Planning!$56:$56, "Dimanche", Planning!85:85, "AB1")</f>
        <v>0</v>
      </c>
      <c r="U91" s="15">
        <f t="shared" si="28"/>
        <v>0</v>
      </c>
      <c r="V91">
        <f>COUNTIFS(Planning!$56:$56, "Lundi", Planning!85:85, "AB3")</f>
        <v>0</v>
      </c>
      <c r="W91">
        <f>COUNTIFS(Planning!$56:$56, "Mardi", Planning!85:85, "AB3")</f>
        <v>0</v>
      </c>
      <c r="X91">
        <f>COUNTIFS(Planning!$56:$56, "Mercredi", Planning!85:85, "AB3")</f>
        <v>0</v>
      </c>
      <c r="Y91">
        <f>COUNTIFS(Planning!$56:$56, "Jeudi", Planning!85:85, "AB3")</f>
        <v>0</v>
      </c>
      <c r="Z91">
        <f>COUNTIFS(Planning!$56:$56, "Vendredi", Planning!85:85, "AB3")</f>
        <v>0</v>
      </c>
      <c r="AA91">
        <f>COUNTIFS(Planning!$56:$56, "Samedi", Planning!85:85, "AB3")</f>
        <v>0</v>
      </c>
      <c r="AB91" s="15">
        <f t="shared" si="29"/>
        <v>0</v>
      </c>
      <c r="AC91">
        <f>COUNTIFS(Planning!$56:$56, "Lundi", Planning!85:85, "AJF")</f>
        <v>0</v>
      </c>
      <c r="AD91">
        <f>COUNTIFS(Planning!$56:$56, "Mardi", Planning!85:85, "AJF")</f>
        <v>0</v>
      </c>
      <c r="AE91">
        <f>COUNTIFS(Planning!$56:$56, "Mercredi", Planning!85:85, "AJF")</f>
        <v>0</v>
      </c>
      <c r="AF91">
        <f>COUNTIFS(Planning!$56:$56, "Jeudi", Planning!85:85, "AJF")</f>
        <v>0</v>
      </c>
      <c r="AG91">
        <f>COUNTIFS(Planning!$56:$56, "Vendredi", Planning!85:85, "AJF")</f>
        <v>0</v>
      </c>
      <c r="AH91">
        <f>COUNTIFS(Planning!$56:$56, "Samedi", Planning!85:85, "AJF")</f>
        <v>0</v>
      </c>
      <c r="AI91">
        <f>COUNTIFS(Planning!$56:$56, "Dimanche", Planning!85:85, "AJF")</f>
        <v>0</v>
      </c>
      <c r="AJ91" s="15">
        <f t="shared" si="30"/>
        <v>0</v>
      </c>
      <c r="AK91">
        <f>COUNTIFS(Planning!$56:$56, "Lundi", Planning!85:85, "B2")</f>
        <v>0</v>
      </c>
      <c r="AL91">
        <f>COUNTIFS(Planning!$56:$56, "Mardi", Planning!85:85, "B2")</f>
        <v>0</v>
      </c>
      <c r="AM91">
        <f>COUNTIFS(Planning!$56:$56, "Mercredi", Planning!85:85, "B2")</f>
        <v>0</v>
      </c>
      <c r="AN91">
        <f>COUNTIFS(Planning!$56:$56, "Jeudi", Planning!85:85, "B2")</f>
        <v>0</v>
      </c>
      <c r="AO91">
        <f>COUNTIFS(Planning!$56:$56, "Vendredi", Planning!85:85, "B2")</f>
        <v>0</v>
      </c>
      <c r="AP91">
        <f>COUNTIFS(Planning!$56:$56, "Samedi", Planning!85:85, "B2")</f>
        <v>0</v>
      </c>
      <c r="AQ91">
        <f>COUNTIFS(Planning!$56:$56, "Dimanche", Planning!85:85, "B2")</f>
        <v>0</v>
      </c>
      <c r="AR91" s="15">
        <f t="shared" si="31"/>
        <v>0</v>
      </c>
      <c r="AS91">
        <f>COUNTIFS(Planning!$56:$56, "Lundi", Planning!85:85, "RTT")</f>
        <v>0</v>
      </c>
      <c r="AT91">
        <f>COUNTIFS(Planning!$56:$56, "Mardi", Planning!85:85, "RTT")</f>
        <v>0</v>
      </c>
      <c r="AU91">
        <f>COUNTIFS(Planning!$56:$56, "Mercredi", Planning!85:85, "RTT")</f>
        <v>0</v>
      </c>
      <c r="AV91">
        <f>COUNTIFS(Planning!$56:$56, "Jeudi", Planning!85:85, "RTT")</f>
        <v>0</v>
      </c>
      <c r="AW91">
        <f>COUNTIFS(Planning!$56:$56, "Vendredi", Planning!85:85, "RTT")</f>
        <v>0</v>
      </c>
      <c r="AX91">
        <f>COUNTIFS(Planning!$56:$56, "Samedi", Planning!85:85, "RTT")</f>
        <v>0</v>
      </c>
      <c r="AY91">
        <f>COUNTIFS(Planning!$56:$56, "Dimanche", Planning!85:85, "RTT")</f>
        <v>0</v>
      </c>
      <c r="AZ91" s="15">
        <f t="shared" si="32"/>
        <v>0</v>
      </c>
      <c r="BA91">
        <f>COUNTIFS(Planning!$56:$56, "Lundi", Planning!85:85, "CA")</f>
        <v>0</v>
      </c>
      <c r="BB91">
        <f>COUNTIFS(Planning!$56:$56, "Mardi", Planning!85:85, "CA")</f>
        <v>0</v>
      </c>
      <c r="BC91">
        <f>COUNTIFS(Planning!$56:$56, "Mercredi", Planning!85:85, "CA")</f>
        <v>0</v>
      </c>
      <c r="BD91">
        <f>COUNTIFS(Planning!$56:$56, "Jeudi", Planning!85:85, "CA")</f>
        <v>0</v>
      </c>
      <c r="BE91">
        <f>COUNTIFS(Planning!$56:$56, "Vendredi", Planning!85:85, "CA")</f>
        <v>0</v>
      </c>
      <c r="BF91" s="15">
        <f t="shared" si="33"/>
        <v>0</v>
      </c>
      <c r="BG91">
        <f>COUNTIFS(Planning!$56:$56, "Lundi", Planning!85:85, "FC")</f>
        <v>0</v>
      </c>
      <c r="BH91">
        <f>COUNTIFS(Planning!$56:$56, "Mardi", Planning!85:85, "FC")</f>
        <v>0</v>
      </c>
      <c r="BI91">
        <f>COUNTIFS(Planning!$56:$56, "Mercredi", Planning!85:85, "FC")</f>
        <v>0</v>
      </c>
      <c r="BJ91">
        <f>COUNTIFS(Planning!$56:$56, "Jeudi", Planning!85:85, "FC")</f>
        <v>0</v>
      </c>
      <c r="BK91">
        <f>COUNTIFS(Planning!$56:$56, "Vendredi", Planning!85:85, "FC")</f>
        <v>0</v>
      </c>
      <c r="BL91">
        <f>COUNTIFS(Planning!$56:$56, "Samedi", Planning!85:85, "FC")</f>
        <v>0</v>
      </c>
      <c r="BM91">
        <f>COUNTIFS(Planning!$56:$56, "Dimanche", Planning!85:85, "FC")</f>
        <v>0</v>
      </c>
      <c r="BN91" s="15">
        <f t="shared" si="34"/>
        <v>0</v>
      </c>
    </row>
    <row r="92" spans="1:66" x14ac:dyDescent="0.25">
      <c r="A92" s="22" t="str">
        <f t="shared" si="26"/>
        <v>Agent 5</v>
      </c>
      <c r="B92" s="27">
        <f>COUNTIFS(Planning!$82:$82,B$87,Planning!88:88,$B$86)</f>
        <v>0</v>
      </c>
      <c r="C92" s="27">
        <f>COUNTIFS(Planning!$82:$82,C$87,Planning!88:88,$B$86)</f>
        <v>0</v>
      </c>
      <c r="D92" s="27">
        <f>COUNTIFS(Planning!$82:$82,D$87,Planning!88:88,$B$86)</f>
        <v>0</v>
      </c>
      <c r="E92" s="27">
        <f>COUNTIFS(Planning!$82:$82,E$87,Planning!88:88,$B$86)</f>
        <v>0</v>
      </c>
      <c r="F92" s="27">
        <f>COUNTIFS(Planning!$82:$82,F$87,Planning!88:88,$B$86)</f>
        <v>0</v>
      </c>
      <c r="G92" s="27">
        <f>COUNTIFS(Planning!$82:$82,G$87,Planning!88:88,$B$86)</f>
        <v>0</v>
      </c>
      <c r="H92" s="27">
        <f>COUNTIFS(Planning!$82:$82,H$87,Planning!88:88,$B$86)</f>
        <v>0</v>
      </c>
      <c r="I92" s="28">
        <f t="shared" si="27"/>
        <v>0</v>
      </c>
      <c r="J92" s="32"/>
      <c r="K92" s="32"/>
      <c r="L92" s="32"/>
      <c r="M92">
        <f>COUNTIFS(Planning!$56:$56, "Dimanche", Planning!86:86, "ARH")</f>
        <v>0</v>
      </c>
      <c r="N92">
        <f>COUNTIFS(Planning!$56:$56, "Lundi", Planning!86:86, "AB1")</f>
        <v>0</v>
      </c>
      <c r="O92">
        <f>COUNTIFS(Planning!$4:$4, "Mardi", Planning!86:86, "AB1")</f>
        <v>0</v>
      </c>
      <c r="P92">
        <f>COUNTIFS(Planning!$4:$4, "Mercredi", Planning!86:86, "AB1")</f>
        <v>0</v>
      </c>
      <c r="Q92">
        <f>COUNTIFS(Planning!$4:$4, "Jeudi", Planning!86:86, "AB1")</f>
        <v>0</v>
      </c>
      <c r="R92">
        <f>COUNTIFS(Planning!$4:$4, "Vendredi", Planning!86:86, "AB1")</f>
        <v>0</v>
      </c>
      <c r="S92">
        <f>COUNTIFS(Planning!$4:$4, "Samedi", Planning!86:86, "AB1")</f>
        <v>0</v>
      </c>
      <c r="T92">
        <f>COUNTIFS(Planning!$56:$56, "Dimanche", Planning!86:86, "AB1")</f>
        <v>0</v>
      </c>
      <c r="U92" s="15">
        <f t="shared" si="28"/>
        <v>0</v>
      </c>
      <c r="V92">
        <f>COUNTIFS(Planning!$56:$56, "Lundi", Planning!86:86, "AB3")</f>
        <v>0</v>
      </c>
      <c r="W92">
        <f>COUNTIFS(Planning!$56:$56, "Mardi", Planning!86:86, "AB3")</f>
        <v>0</v>
      </c>
      <c r="X92">
        <f>COUNTIFS(Planning!$56:$56, "Mercredi", Planning!86:86, "AB3")</f>
        <v>0</v>
      </c>
      <c r="Y92">
        <f>COUNTIFS(Planning!$56:$56, "Jeudi", Planning!86:86, "AB3")</f>
        <v>0</v>
      </c>
      <c r="Z92">
        <f>COUNTIFS(Planning!$56:$56, "Vendredi", Planning!86:86, "AB3")</f>
        <v>0</v>
      </c>
      <c r="AA92">
        <f>COUNTIFS(Planning!$56:$56, "Samedi", Planning!86:86, "AB3")</f>
        <v>0</v>
      </c>
      <c r="AB92" s="15">
        <f t="shared" si="29"/>
        <v>0</v>
      </c>
      <c r="AC92">
        <f>COUNTIFS(Planning!$56:$56, "Lundi", Planning!86:86, "AJF")</f>
        <v>0</v>
      </c>
      <c r="AD92">
        <f>COUNTIFS(Planning!$56:$56, "Mardi", Planning!86:86, "AJF")</f>
        <v>0</v>
      </c>
      <c r="AE92">
        <f>COUNTIFS(Planning!$56:$56, "Mercredi", Planning!86:86, "AJF")</f>
        <v>0</v>
      </c>
      <c r="AF92">
        <f>COUNTIFS(Planning!$56:$56, "Jeudi", Planning!86:86, "AJF")</f>
        <v>0</v>
      </c>
      <c r="AG92">
        <f>COUNTIFS(Planning!$56:$56, "Vendredi", Planning!86:86, "AJF")</f>
        <v>0</v>
      </c>
      <c r="AH92">
        <f>COUNTIFS(Planning!$56:$56, "Samedi", Planning!86:86, "AJF")</f>
        <v>0</v>
      </c>
      <c r="AI92">
        <f>COUNTIFS(Planning!$56:$56, "Dimanche", Planning!86:86, "AJF")</f>
        <v>0</v>
      </c>
      <c r="AJ92" s="15">
        <f t="shared" si="30"/>
        <v>0</v>
      </c>
      <c r="AK92">
        <f>COUNTIFS(Planning!$56:$56, "Lundi", Planning!86:86, "B2")</f>
        <v>0</v>
      </c>
      <c r="AL92">
        <f>COUNTIFS(Planning!$56:$56, "Mardi", Planning!86:86, "B2")</f>
        <v>0</v>
      </c>
      <c r="AM92">
        <f>COUNTIFS(Planning!$56:$56, "Mercredi", Planning!86:86, "B2")</f>
        <v>0</v>
      </c>
      <c r="AN92">
        <f>COUNTIFS(Planning!$56:$56, "Jeudi", Planning!86:86, "B2")</f>
        <v>0</v>
      </c>
      <c r="AO92">
        <f>COUNTIFS(Planning!$56:$56, "Vendredi", Planning!86:86, "B2")</f>
        <v>0</v>
      </c>
      <c r="AP92">
        <f>COUNTIFS(Planning!$56:$56, "Samedi", Planning!86:86, "B2")</f>
        <v>0</v>
      </c>
      <c r="AQ92">
        <f>COUNTIFS(Planning!$56:$56, "Dimanche", Planning!86:86, "B2")</f>
        <v>0</v>
      </c>
      <c r="AR92" s="15">
        <f t="shared" si="31"/>
        <v>0</v>
      </c>
      <c r="AS92">
        <f>COUNTIFS(Planning!$56:$56, "Lundi", Planning!86:86, "RTT")</f>
        <v>0</v>
      </c>
      <c r="AT92">
        <f>COUNTIFS(Planning!$56:$56, "Mardi", Planning!86:86, "RTT")</f>
        <v>0</v>
      </c>
      <c r="AU92">
        <f>COUNTIFS(Planning!$56:$56, "Mercredi", Planning!86:86, "RTT")</f>
        <v>0</v>
      </c>
      <c r="AV92">
        <f>COUNTIFS(Planning!$56:$56, "Jeudi", Planning!86:86, "RTT")</f>
        <v>0</v>
      </c>
      <c r="AW92">
        <f>COUNTIFS(Planning!$56:$56, "Vendredi", Planning!86:86, "RTT")</f>
        <v>0</v>
      </c>
      <c r="AX92">
        <f>COUNTIFS(Planning!$56:$56, "Samedi", Planning!86:86, "RTT")</f>
        <v>0</v>
      </c>
      <c r="AY92">
        <f>COUNTIFS(Planning!$56:$56, "Dimanche", Planning!86:86, "RTT")</f>
        <v>0</v>
      </c>
      <c r="AZ92" s="15">
        <f t="shared" si="32"/>
        <v>0</v>
      </c>
      <c r="BA92">
        <f>COUNTIFS(Planning!$56:$56, "Lundi", Planning!86:86, "CA")</f>
        <v>0</v>
      </c>
      <c r="BB92">
        <f>COUNTIFS(Planning!$56:$56, "Mardi", Planning!86:86, "CA")</f>
        <v>0</v>
      </c>
      <c r="BC92">
        <f>COUNTIFS(Planning!$56:$56, "Mercredi", Planning!86:86, "CA")</f>
        <v>0</v>
      </c>
      <c r="BD92">
        <f>COUNTIFS(Planning!$56:$56, "Jeudi", Planning!86:86, "CA")</f>
        <v>0</v>
      </c>
      <c r="BE92">
        <f>COUNTIFS(Planning!$56:$56, "Vendredi", Planning!86:86, "CA")</f>
        <v>0</v>
      </c>
      <c r="BF92" s="15">
        <f t="shared" si="33"/>
        <v>0</v>
      </c>
      <c r="BG92">
        <f>COUNTIFS(Planning!$56:$56, "Lundi", Planning!86:86, "FC")</f>
        <v>0</v>
      </c>
      <c r="BH92">
        <f>COUNTIFS(Planning!$56:$56, "Mardi", Planning!86:86, "FC")</f>
        <v>0</v>
      </c>
      <c r="BI92">
        <f>COUNTIFS(Planning!$56:$56, "Mercredi", Planning!86:86, "FC")</f>
        <v>0</v>
      </c>
      <c r="BJ92">
        <f>COUNTIFS(Planning!$56:$56, "Jeudi", Planning!86:86, "FC")</f>
        <v>0</v>
      </c>
      <c r="BK92">
        <f>COUNTIFS(Planning!$56:$56, "Vendredi", Planning!86:86, "FC")</f>
        <v>0</v>
      </c>
      <c r="BL92">
        <f>COUNTIFS(Planning!$56:$56, "Samedi", Planning!86:86, "FC")</f>
        <v>0</v>
      </c>
      <c r="BM92">
        <f>COUNTIFS(Planning!$56:$56, "Dimanche", Planning!86:86, "FC")</f>
        <v>0</v>
      </c>
      <c r="BN92" s="15">
        <f t="shared" si="34"/>
        <v>0</v>
      </c>
    </row>
    <row r="93" spans="1:66" x14ac:dyDescent="0.25">
      <c r="A93" s="22" t="str">
        <f t="shared" si="26"/>
        <v>Agent 6</v>
      </c>
      <c r="B93" s="27">
        <f>COUNTIFS(Planning!$82:$82,B$87,Planning!89:89,$B$86)</f>
        <v>0</v>
      </c>
      <c r="C93" s="27">
        <f>COUNTIFS(Planning!$82:$82,C$87,Planning!89:89,$B$86)</f>
        <v>0</v>
      </c>
      <c r="D93" s="27">
        <f>COUNTIFS(Planning!$82:$82,D$87,Planning!89:89,$B$86)</f>
        <v>0</v>
      </c>
      <c r="E93" s="27">
        <f>COUNTIFS(Planning!$82:$82,E$87,Planning!89:89,$B$86)</f>
        <v>0</v>
      </c>
      <c r="F93" s="27">
        <f>COUNTIFS(Planning!$82:$82,F$87,Planning!89:89,$B$86)</f>
        <v>0</v>
      </c>
      <c r="G93" s="27">
        <f>COUNTIFS(Planning!$82:$82,G$87,Planning!89:89,$B$86)</f>
        <v>0</v>
      </c>
      <c r="H93" s="27">
        <f>COUNTIFS(Planning!$82:$82,H$87,Planning!89:89,$B$86)</f>
        <v>0</v>
      </c>
      <c r="I93" s="28">
        <f t="shared" si="27"/>
        <v>0</v>
      </c>
      <c r="J93" s="32"/>
      <c r="K93" s="32"/>
      <c r="L93" s="32"/>
      <c r="M93">
        <f>COUNTIFS(Planning!$56:$56, "Dimanche", Planning!87:87, "ARH")</f>
        <v>0</v>
      </c>
      <c r="N93">
        <f>COUNTIFS(Planning!$56:$56, "Lundi", Planning!87:87, "AB1")</f>
        <v>0</v>
      </c>
      <c r="O93">
        <f>COUNTIFS(Planning!$4:$4, "Mardi", Planning!87:87, "AB1")</f>
        <v>0</v>
      </c>
      <c r="P93">
        <f>COUNTIFS(Planning!$4:$4, "Mercredi", Planning!87:87, "AB1")</f>
        <v>0</v>
      </c>
      <c r="Q93">
        <f>COUNTIFS(Planning!$4:$4, "Jeudi", Planning!87:87, "AB1")</f>
        <v>0</v>
      </c>
      <c r="R93">
        <f>COUNTIFS(Planning!$4:$4, "Vendredi", Planning!87:87, "AB1")</f>
        <v>0</v>
      </c>
      <c r="S93">
        <f>COUNTIFS(Planning!$4:$4, "Samedi", Planning!87:87, "AB1")</f>
        <v>0</v>
      </c>
      <c r="T93">
        <f>COUNTIFS(Planning!$56:$56, "Dimanche", Planning!87:87, "AB1")</f>
        <v>0</v>
      </c>
      <c r="U93" s="15">
        <f t="shared" si="28"/>
        <v>0</v>
      </c>
      <c r="V93">
        <f>COUNTIFS(Planning!$56:$56, "Lundi", Planning!87:87, "AB3")</f>
        <v>0</v>
      </c>
      <c r="W93">
        <f>COUNTIFS(Planning!$56:$56, "Mardi", Planning!87:87, "AB3")</f>
        <v>0</v>
      </c>
      <c r="X93">
        <f>COUNTIFS(Planning!$56:$56, "Mercredi", Planning!87:87, "AB3")</f>
        <v>0</v>
      </c>
      <c r="Y93">
        <f>COUNTIFS(Planning!$56:$56, "Jeudi", Planning!87:87, "AB3")</f>
        <v>0</v>
      </c>
      <c r="Z93">
        <f>COUNTIFS(Planning!$56:$56, "Vendredi", Planning!87:87, "AB3")</f>
        <v>0</v>
      </c>
      <c r="AA93">
        <f>COUNTIFS(Planning!$56:$56, "Samedi", Planning!87:87, "AB3")</f>
        <v>0</v>
      </c>
      <c r="AB93" s="15">
        <f t="shared" si="29"/>
        <v>0</v>
      </c>
      <c r="AC93">
        <f>COUNTIFS(Planning!$56:$56, "Lundi", Planning!87:87, "AJF")</f>
        <v>0</v>
      </c>
      <c r="AD93">
        <f>COUNTIFS(Planning!$56:$56, "Mardi", Planning!87:87, "AJF")</f>
        <v>0</v>
      </c>
      <c r="AE93">
        <f>COUNTIFS(Planning!$56:$56, "Mercredi", Planning!87:87, "AJF")</f>
        <v>0</v>
      </c>
      <c r="AF93">
        <f>COUNTIFS(Planning!$56:$56, "Jeudi", Planning!87:87, "AJF")</f>
        <v>0</v>
      </c>
      <c r="AG93">
        <f>COUNTIFS(Planning!$56:$56, "Vendredi", Planning!87:87, "AJF")</f>
        <v>0</v>
      </c>
      <c r="AH93">
        <f>COUNTIFS(Planning!$56:$56, "Samedi", Planning!87:87, "AJF")</f>
        <v>0</v>
      </c>
      <c r="AI93">
        <f>COUNTIFS(Planning!$56:$56, "Dimanche", Planning!87:87, "AJF")</f>
        <v>0</v>
      </c>
      <c r="AJ93" s="15">
        <f t="shared" si="30"/>
        <v>0</v>
      </c>
      <c r="AK93">
        <f>COUNTIFS(Planning!$56:$56, "Lundi", Planning!87:87, "B2")</f>
        <v>0</v>
      </c>
      <c r="AL93">
        <f>COUNTIFS(Planning!$56:$56, "Mardi", Planning!87:87, "B2")</f>
        <v>0</v>
      </c>
      <c r="AM93">
        <f>COUNTIFS(Planning!$56:$56, "Mercredi", Planning!87:87, "B2")</f>
        <v>0</v>
      </c>
      <c r="AN93">
        <f>COUNTIFS(Planning!$56:$56, "Jeudi", Planning!87:87, "B2")</f>
        <v>0</v>
      </c>
      <c r="AO93">
        <f>COUNTIFS(Planning!$56:$56, "Vendredi", Planning!87:87, "B2")</f>
        <v>0</v>
      </c>
      <c r="AP93">
        <f>COUNTIFS(Planning!$56:$56, "Samedi", Planning!87:87, "B2")</f>
        <v>0</v>
      </c>
      <c r="AQ93">
        <f>COUNTIFS(Planning!$56:$56, "Dimanche", Planning!87:87, "B2")</f>
        <v>0</v>
      </c>
      <c r="AR93" s="15">
        <f t="shared" si="31"/>
        <v>0</v>
      </c>
      <c r="AS93">
        <f>COUNTIFS(Planning!$56:$56, "Lundi", Planning!87:87, "RTT")</f>
        <v>0</v>
      </c>
      <c r="AT93">
        <f>COUNTIFS(Planning!$56:$56, "Mardi", Planning!87:87, "RTT")</f>
        <v>0</v>
      </c>
      <c r="AU93">
        <f>COUNTIFS(Planning!$56:$56, "Mercredi", Planning!87:87, "RTT")</f>
        <v>0</v>
      </c>
      <c r="AV93">
        <f>COUNTIFS(Planning!$56:$56, "Jeudi", Planning!87:87, "RTT")</f>
        <v>0</v>
      </c>
      <c r="AW93">
        <f>COUNTIFS(Planning!$56:$56, "Vendredi", Planning!87:87, "RTT")</f>
        <v>0</v>
      </c>
      <c r="AX93">
        <f>COUNTIFS(Planning!$56:$56, "Samedi", Planning!87:87, "RTT")</f>
        <v>0</v>
      </c>
      <c r="AY93">
        <f>COUNTIFS(Planning!$56:$56, "Dimanche", Planning!87:87, "RTT")</f>
        <v>0</v>
      </c>
      <c r="AZ93" s="15">
        <f t="shared" si="32"/>
        <v>0</v>
      </c>
      <c r="BA93">
        <f>COUNTIFS(Planning!$56:$56, "Lundi", Planning!87:87, "CA")</f>
        <v>0</v>
      </c>
      <c r="BB93">
        <f>COUNTIFS(Planning!$56:$56, "Mardi", Planning!87:87, "CA")</f>
        <v>0</v>
      </c>
      <c r="BC93">
        <f>COUNTIFS(Planning!$56:$56, "Mercredi", Planning!87:87, "CA")</f>
        <v>0</v>
      </c>
      <c r="BD93">
        <f>COUNTIFS(Planning!$56:$56, "Jeudi", Planning!87:87, "CA")</f>
        <v>0</v>
      </c>
      <c r="BE93">
        <f>COUNTIFS(Planning!$56:$56, "Vendredi", Planning!87:87, "CA")</f>
        <v>0</v>
      </c>
      <c r="BF93" s="15">
        <f t="shared" si="33"/>
        <v>0</v>
      </c>
      <c r="BG93">
        <f>COUNTIFS(Planning!$56:$56, "Lundi", Planning!87:87, "FC")</f>
        <v>0</v>
      </c>
      <c r="BH93">
        <f>COUNTIFS(Planning!$56:$56, "Mardi", Planning!87:87, "FC")</f>
        <v>0</v>
      </c>
      <c r="BI93">
        <f>COUNTIFS(Planning!$56:$56, "Mercredi", Planning!87:87, "FC")</f>
        <v>0</v>
      </c>
      <c r="BJ93">
        <f>COUNTIFS(Planning!$56:$56, "Jeudi", Planning!87:87, "FC")</f>
        <v>0</v>
      </c>
      <c r="BK93">
        <f>COUNTIFS(Planning!$56:$56, "Vendredi", Planning!87:87, "FC")</f>
        <v>0</v>
      </c>
      <c r="BL93">
        <f>COUNTIFS(Planning!$56:$56, "Samedi", Planning!87:87, "FC")</f>
        <v>0</v>
      </c>
      <c r="BM93">
        <f>COUNTIFS(Planning!$56:$56, "Dimanche", Planning!87:87, "FC")</f>
        <v>0</v>
      </c>
      <c r="BN93" s="15">
        <f t="shared" si="34"/>
        <v>0</v>
      </c>
    </row>
    <row r="94" spans="1:66" x14ac:dyDescent="0.25">
      <c r="A94" s="22" t="str">
        <f t="shared" si="26"/>
        <v>Agent 7</v>
      </c>
      <c r="B94" s="27">
        <f>COUNTIFS(Planning!$82:$82,B$87,Planning!90:90,$B$86)</f>
        <v>0</v>
      </c>
      <c r="C94" s="27">
        <f>COUNTIFS(Planning!$82:$82,C$87,Planning!90:90,$B$86)</f>
        <v>3</v>
      </c>
      <c r="D94" s="27">
        <f>COUNTIFS(Planning!$82:$82,D$87,Planning!90:90,$B$86)</f>
        <v>0</v>
      </c>
      <c r="E94" s="27">
        <f>COUNTIFS(Planning!$82:$82,E$87,Planning!90:90,$B$86)</f>
        <v>0</v>
      </c>
      <c r="F94" s="27">
        <f>COUNTIFS(Planning!$82:$82,F$87,Planning!90:90,$B$86)</f>
        <v>0</v>
      </c>
      <c r="G94" s="27">
        <f>COUNTIFS(Planning!$82:$82,G$87,Planning!90:90,$B$86)</f>
        <v>0</v>
      </c>
      <c r="H94" s="27">
        <f>COUNTIFS(Planning!$82:$82,H$87,Planning!90:90,$B$86)</f>
        <v>0</v>
      </c>
      <c r="I94" s="28">
        <f t="shared" si="27"/>
        <v>3</v>
      </c>
      <c r="J94" s="32"/>
      <c r="K94" s="32"/>
      <c r="L94" s="32"/>
      <c r="M94">
        <f>COUNTIFS(Planning!$56:$56, "Dimanche", Planning!88:88, "ARH")</f>
        <v>0</v>
      </c>
      <c r="N94">
        <f>COUNTIFS(Planning!$56:$56, "Lundi", Planning!88:88, "AB1")</f>
        <v>0</v>
      </c>
      <c r="O94">
        <f>COUNTIFS(Planning!$4:$4, "Mardi", Planning!88:88, "AB1")</f>
        <v>0</v>
      </c>
      <c r="P94">
        <f>COUNTIFS(Planning!$4:$4, "Mercredi", Planning!88:88, "AB1")</f>
        <v>0</v>
      </c>
      <c r="Q94">
        <f>COUNTIFS(Planning!$4:$4, "Jeudi", Planning!88:88, "AB1")</f>
        <v>0</v>
      </c>
      <c r="R94">
        <f>COUNTIFS(Planning!$4:$4, "Vendredi", Planning!88:88, "AB1")</f>
        <v>0</v>
      </c>
      <c r="S94">
        <f>COUNTIFS(Planning!$4:$4, "Samedi", Planning!88:88, "AB1")</f>
        <v>0</v>
      </c>
      <c r="T94">
        <f>COUNTIFS(Planning!$56:$56, "Dimanche", Planning!88:88, "AB1")</f>
        <v>0</v>
      </c>
      <c r="U94" s="15">
        <f t="shared" si="28"/>
        <v>0</v>
      </c>
      <c r="V94">
        <f>COUNTIFS(Planning!$56:$56, "Lundi", Planning!88:88, "AB3")</f>
        <v>0</v>
      </c>
      <c r="W94">
        <f>COUNTIFS(Planning!$56:$56, "Mardi", Planning!88:88, "AB3")</f>
        <v>0</v>
      </c>
      <c r="X94">
        <f>COUNTIFS(Planning!$56:$56, "Mercredi", Planning!88:88, "AB3")</f>
        <v>0</v>
      </c>
      <c r="Y94">
        <f>COUNTIFS(Planning!$56:$56, "Jeudi", Planning!88:88, "AB3")</f>
        <v>0</v>
      </c>
      <c r="Z94">
        <f>COUNTIFS(Planning!$56:$56, "Vendredi", Planning!88:88, "AB3")</f>
        <v>0</v>
      </c>
      <c r="AA94">
        <f>COUNTIFS(Planning!$56:$56, "Samedi", Planning!88:88, "AB3")</f>
        <v>0</v>
      </c>
      <c r="AB94" s="15">
        <f t="shared" si="29"/>
        <v>0</v>
      </c>
      <c r="AC94">
        <f>COUNTIFS(Planning!$56:$56, "Lundi", Planning!88:88, "AJF")</f>
        <v>0</v>
      </c>
      <c r="AD94">
        <f>COUNTIFS(Planning!$56:$56, "Mardi", Planning!88:88, "AJF")</f>
        <v>0</v>
      </c>
      <c r="AE94">
        <f>COUNTIFS(Planning!$56:$56, "Mercredi", Planning!88:88, "AJF")</f>
        <v>0</v>
      </c>
      <c r="AF94">
        <f>COUNTIFS(Planning!$56:$56, "Jeudi", Planning!88:88, "AJF")</f>
        <v>0</v>
      </c>
      <c r="AG94">
        <f>COUNTIFS(Planning!$56:$56, "Vendredi", Planning!88:88, "AJF")</f>
        <v>0</v>
      </c>
      <c r="AH94">
        <f>COUNTIFS(Planning!$56:$56, "Samedi", Planning!88:88, "AJF")</f>
        <v>0</v>
      </c>
      <c r="AI94">
        <f>COUNTIFS(Planning!$56:$56, "Dimanche", Planning!88:88, "AJF")</f>
        <v>0</v>
      </c>
      <c r="AJ94" s="15">
        <f t="shared" si="30"/>
        <v>0</v>
      </c>
      <c r="AK94">
        <f>COUNTIFS(Planning!$56:$56, "Lundi", Planning!88:88, "B2")</f>
        <v>0</v>
      </c>
      <c r="AL94">
        <f>COUNTIFS(Planning!$56:$56, "Mardi", Planning!88:88, "B2")</f>
        <v>0</v>
      </c>
      <c r="AM94">
        <f>COUNTIFS(Planning!$56:$56, "Mercredi", Planning!88:88, "B2")</f>
        <v>0</v>
      </c>
      <c r="AN94">
        <f>COUNTIFS(Planning!$56:$56, "Jeudi", Planning!88:88, "B2")</f>
        <v>0</v>
      </c>
      <c r="AO94">
        <f>COUNTIFS(Planning!$56:$56, "Vendredi", Planning!88:88, "B2")</f>
        <v>0</v>
      </c>
      <c r="AP94">
        <f>COUNTIFS(Planning!$56:$56, "Samedi", Planning!88:88, "B2")</f>
        <v>0</v>
      </c>
      <c r="AQ94">
        <f>COUNTIFS(Planning!$56:$56, "Dimanche", Planning!88:88, "B2")</f>
        <v>0</v>
      </c>
      <c r="AR94" s="15">
        <f t="shared" si="31"/>
        <v>0</v>
      </c>
      <c r="AS94">
        <f>COUNTIFS(Planning!$56:$56, "Lundi", Planning!88:88, "RTT")</f>
        <v>0</v>
      </c>
      <c r="AT94">
        <f>COUNTIFS(Planning!$56:$56, "Mardi", Planning!88:88, "RTT")</f>
        <v>0</v>
      </c>
      <c r="AU94">
        <f>COUNTIFS(Planning!$56:$56, "Mercredi", Planning!88:88, "RTT")</f>
        <v>0</v>
      </c>
      <c r="AV94">
        <f>COUNTIFS(Planning!$56:$56, "Jeudi", Planning!88:88, "RTT")</f>
        <v>0</v>
      </c>
      <c r="AW94">
        <f>COUNTIFS(Planning!$56:$56, "Vendredi", Planning!88:88, "RTT")</f>
        <v>0</v>
      </c>
      <c r="AX94">
        <f>COUNTIFS(Planning!$56:$56, "Samedi", Planning!88:88, "RTT")</f>
        <v>0</v>
      </c>
      <c r="AY94">
        <f>COUNTIFS(Planning!$56:$56, "Dimanche", Planning!88:88, "RTT")</f>
        <v>0</v>
      </c>
      <c r="AZ94" s="15">
        <f t="shared" si="32"/>
        <v>0</v>
      </c>
      <c r="BA94">
        <f>COUNTIFS(Planning!$56:$56, "Lundi", Planning!88:88, "CA")</f>
        <v>0</v>
      </c>
      <c r="BB94">
        <f>COUNTIFS(Planning!$56:$56, "Mardi", Planning!88:88, "CA")</f>
        <v>0</v>
      </c>
      <c r="BC94">
        <f>COUNTIFS(Planning!$56:$56, "Mercredi", Planning!88:88, "CA")</f>
        <v>0</v>
      </c>
      <c r="BD94">
        <f>COUNTIFS(Planning!$56:$56, "Jeudi", Planning!88:88, "CA")</f>
        <v>0</v>
      </c>
      <c r="BE94">
        <f>COUNTIFS(Planning!$56:$56, "Vendredi", Planning!88:88, "CA")</f>
        <v>0</v>
      </c>
      <c r="BF94" s="15">
        <f t="shared" si="33"/>
        <v>0</v>
      </c>
      <c r="BG94">
        <f>COUNTIFS(Planning!$56:$56, "Lundi", Planning!88:88, "FC")</f>
        <v>0</v>
      </c>
      <c r="BH94">
        <f>COUNTIFS(Planning!$56:$56, "Mardi", Planning!88:88, "FC")</f>
        <v>0</v>
      </c>
      <c r="BI94">
        <f>COUNTIFS(Planning!$56:$56, "Mercredi", Planning!88:88, "FC")</f>
        <v>0</v>
      </c>
      <c r="BJ94">
        <f>COUNTIFS(Planning!$56:$56, "Jeudi", Planning!88:88, "FC")</f>
        <v>0</v>
      </c>
      <c r="BK94">
        <f>COUNTIFS(Planning!$56:$56, "Vendredi", Planning!88:88, "FC")</f>
        <v>0</v>
      </c>
      <c r="BL94">
        <f>COUNTIFS(Planning!$56:$56, "Samedi", Planning!88:88, "FC")</f>
        <v>0</v>
      </c>
      <c r="BM94">
        <f>COUNTIFS(Planning!$56:$56, "Dimanche", Planning!88:88, "FC")</f>
        <v>0</v>
      </c>
      <c r="BN94" s="15">
        <f t="shared" si="34"/>
        <v>0</v>
      </c>
    </row>
    <row r="95" spans="1:66" x14ac:dyDescent="0.25">
      <c r="A95" s="22" t="str">
        <f t="shared" si="26"/>
        <v>Agent 8</v>
      </c>
      <c r="B95" s="27">
        <f>COUNTIFS(Planning!$82:$82,B$87,Planning!91:91,$B$86)</f>
        <v>0</v>
      </c>
      <c r="C95" s="27">
        <f>COUNTIFS(Planning!$82:$82,C$87,Planning!91:91,$B$86)</f>
        <v>0</v>
      </c>
      <c r="D95" s="27">
        <f>COUNTIFS(Planning!$82:$82,D$87,Planning!91:91,$B$86)</f>
        <v>0</v>
      </c>
      <c r="E95" s="27">
        <f>COUNTIFS(Planning!$82:$82,E$87,Planning!91:91,$B$86)</f>
        <v>0</v>
      </c>
      <c r="F95" s="27">
        <f>COUNTIFS(Planning!$82:$82,F$87,Planning!91:91,$B$86)</f>
        <v>0</v>
      </c>
      <c r="G95" s="27">
        <f>COUNTIFS(Planning!$82:$82,G$87,Planning!91:91,$B$86)</f>
        <v>0</v>
      </c>
      <c r="H95" s="27">
        <f>COUNTIFS(Planning!$82:$82,H$87,Planning!91:91,$B$86)</f>
        <v>0</v>
      </c>
      <c r="I95" s="28">
        <f t="shared" si="27"/>
        <v>0</v>
      </c>
      <c r="J95" s="32"/>
      <c r="K95" s="32"/>
      <c r="L95" s="32"/>
      <c r="M95">
        <f>COUNTIFS(Planning!$56:$56, "Dimanche", Planning!89:89, "ARH")</f>
        <v>0</v>
      </c>
      <c r="N95">
        <f>COUNTIFS(Planning!$56:$56, "Lundi", Planning!89:89, "AB1")</f>
        <v>0</v>
      </c>
      <c r="O95">
        <f>COUNTIFS(Planning!$4:$4, "Mardi", Planning!89:89, "AB1")</f>
        <v>0</v>
      </c>
      <c r="P95">
        <f>COUNTIFS(Planning!$4:$4, "Mercredi", Planning!89:89, "AB1")</f>
        <v>0</v>
      </c>
      <c r="Q95">
        <f>COUNTIFS(Planning!$4:$4, "Jeudi", Planning!89:89, "AB1")</f>
        <v>0</v>
      </c>
      <c r="R95">
        <f>COUNTIFS(Planning!$4:$4, "Vendredi", Planning!89:89, "AB1")</f>
        <v>0</v>
      </c>
      <c r="S95">
        <f>COUNTIFS(Planning!$4:$4, "Samedi", Planning!89:89, "AB1")</f>
        <v>0</v>
      </c>
      <c r="T95">
        <f>COUNTIFS(Planning!$56:$56, "Dimanche", Planning!89:89, "AB1")</f>
        <v>0</v>
      </c>
      <c r="U95" s="15">
        <f t="shared" si="28"/>
        <v>0</v>
      </c>
      <c r="V95">
        <f>COUNTIFS(Planning!$56:$56, "Lundi", Planning!89:89, "AB3")</f>
        <v>0</v>
      </c>
      <c r="W95">
        <f>COUNTIFS(Planning!$56:$56, "Mardi", Planning!89:89, "AB3")</f>
        <v>0</v>
      </c>
      <c r="X95">
        <f>COUNTIFS(Planning!$56:$56, "Mercredi", Planning!89:89, "AB3")</f>
        <v>1</v>
      </c>
      <c r="Y95">
        <f>COUNTIFS(Planning!$56:$56, "Jeudi", Planning!89:89, "AB3")</f>
        <v>0</v>
      </c>
      <c r="Z95">
        <f>COUNTIFS(Planning!$56:$56, "Vendredi", Planning!89:89, "AB3")</f>
        <v>0</v>
      </c>
      <c r="AA95">
        <f>COUNTIFS(Planning!$56:$56, "Samedi", Planning!89:89, "AB3")</f>
        <v>0</v>
      </c>
      <c r="AB95" s="15">
        <f t="shared" si="29"/>
        <v>1</v>
      </c>
      <c r="AC95">
        <f>COUNTIFS(Planning!$56:$56, "Lundi", Planning!89:89, "AJF")</f>
        <v>0</v>
      </c>
      <c r="AD95">
        <f>COUNTIFS(Planning!$56:$56, "Mardi", Planning!89:89, "AJF")</f>
        <v>0</v>
      </c>
      <c r="AE95">
        <f>COUNTIFS(Planning!$56:$56, "Mercredi", Planning!89:89, "AJF")</f>
        <v>0</v>
      </c>
      <c r="AF95">
        <f>COUNTIFS(Planning!$56:$56, "Jeudi", Planning!89:89, "AJF")</f>
        <v>0</v>
      </c>
      <c r="AG95">
        <f>COUNTIFS(Planning!$56:$56, "Vendredi", Planning!89:89, "AJF")</f>
        <v>0</v>
      </c>
      <c r="AH95">
        <f>COUNTIFS(Planning!$56:$56, "Samedi", Planning!89:89, "AJF")</f>
        <v>0</v>
      </c>
      <c r="AI95">
        <f>COUNTIFS(Planning!$56:$56, "Dimanche", Planning!89:89, "AJF")</f>
        <v>0</v>
      </c>
      <c r="AJ95" s="15">
        <f t="shared" si="30"/>
        <v>0</v>
      </c>
      <c r="AK95">
        <f>COUNTIFS(Planning!$56:$56, "Lundi", Planning!89:89, "B2")</f>
        <v>0</v>
      </c>
      <c r="AL95">
        <f>COUNTIFS(Planning!$56:$56, "Mardi", Planning!89:89, "B2")</f>
        <v>0</v>
      </c>
      <c r="AM95">
        <f>COUNTIFS(Planning!$56:$56, "Mercredi", Planning!89:89, "B2")</f>
        <v>0</v>
      </c>
      <c r="AN95">
        <f>COUNTIFS(Planning!$56:$56, "Jeudi", Planning!89:89, "B2")</f>
        <v>0</v>
      </c>
      <c r="AO95">
        <f>COUNTIFS(Planning!$56:$56, "Vendredi", Planning!89:89, "B2")</f>
        <v>0</v>
      </c>
      <c r="AP95">
        <f>COUNTIFS(Planning!$56:$56, "Samedi", Planning!89:89, "B2")</f>
        <v>0</v>
      </c>
      <c r="AQ95">
        <f>COUNTIFS(Planning!$56:$56, "Dimanche", Planning!89:89, "B2")</f>
        <v>0</v>
      </c>
      <c r="AR95" s="15">
        <f t="shared" si="31"/>
        <v>0</v>
      </c>
      <c r="AS95">
        <f>COUNTIFS(Planning!$56:$56, "Lundi", Planning!89:89, "RTT")</f>
        <v>0</v>
      </c>
      <c r="AT95">
        <f>COUNTIFS(Planning!$56:$56, "Mardi", Planning!89:89, "RTT")</f>
        <v>0</v>
      </c>
      <c r="AU95">
        <f>COUNTIFS(Planning!$56:$56, "Mercredi", Planning!89:89, "RTT")</f>
        <v>0</v>
      </c>
      <c r="AV95">
        <f>COUNTIFS(Planning!$56:$56, "Jeudi", Planning!89:89, "RTT")</f>
        <v>0</v>
      </c>
      <c r="AW95">
        <f>COUNTIFS(Planning!$56:$56, "Vendredi", Planning!89:89, "RTT")</f>
        <v>0</v>
      </c>
      <c r="AX95">
        <f>COUNTIFS(Planning!$56:$56, "Samedi", Planning!89:89, "RTT")</f>
        <v>0</v>
      </c>
      <c r="AY95">
        <f>COUNTIFS(Planning!$56:$56, "Dimanche", Planning!89:89, "RTT")</f>
        <v>0</v>
      </c>
      <c r="AZ95" s="15">
        <f t="shared" si="32"/>
        <v>0</v>
      </c>
      <c r="BA95">
        <f>COUNTIFS(Planning!$56:$56, "Lundi", Planning!89:89, "CA")</f>
        <v>0</v>
      </c>
      <c r="BB95">
        <f>COUNTIFS(Planning!$56:$56, "Mardi", Planning!89:89, "CA")</f>
        <v>0</v>
      </c>
      <c r="BC95">
        <f>COUNTIFS(Planning!$56:$56, "Mercredi", Planning!89:89, "CA")</f>
        <v>0</v>
      </c>
      <c r="BD95">
        <f>COUNTIFS(Planning!$56:$56, "Jeudi", Planning!89:89, "CA")</f>
        <v>0</v>
      </c>
      <c r="BE95">
        <f>COUNTIFS(Planning!$56:$56, "Vendredi", Planning!89:89, "CA")</f>
        <v>0</v>
      </c>
      <c r="BF95" s="15">
        <f t="shared" si="33"/>
        <v>0</v>
      </c>
      <c r="BG95">
        <f>COUNTIFS(Planning!$56:$56, "Lundi", Planning!89:89, "FC")</f>
        <v>0</v>
      </c>
      <c r="BH95">
        <f>COUNTIFS(Planning!$56:$56, "Mardi", Planning!89:89, "FC")</f>
        <v>0</v>
      </c>
      <c r="BI95">
        <f>COUNTIFS(Planning!$56:$56, "Mercredi", Planning!89:89, "FC")</f>
        <v>0</v>
      </c>
      <c r="BJ95">
        <f>COUNTIFS(Planning!$56:$56, "Jeudi", Planning!89:89, "FC")</f>
        <v>0</v>
      </c>
      <c r="BK95">
        <f>COUNTIFS(Planning!$56:$56, "Vendredi", Planning!89:89, "FC")</f>
        <v>0</v>
      </c>
      <c r="BL95">
        <f>COUNTIFS(Planning!$56:$56, "Samedi", Planning!89:89, "FC")</f>
        <v>0</v>
      </c>
      <c r="BM95">
        <f>COUNTIFS(Planning!$56:$56, "Dimanche", Planning!89:89, "FC")</f>
        <v>0</v>
      </c>
      <c r="BN95" s="15">
        <f t="shared" si="34"/>
        <v>0</v>
      </c>
    </row>
    <row r="96" spans="1:66" x14ac:dyDescent="0.25">
      <c r="A96" s="22" t="str">
        <f t="shared" si="26"/>
        <v>Agent 9</v>
      </c>
      <c r="B96" s="27">
        <f>COUNTIFS(Planning!$82:$82,B$87,Planning!92:92,$B$86)</f>
        <v>0</v>
      </c>
      <c r="C96" s="27">
        <f>COUNTIFS(Planning!$82:$82,C$87,Planning!92:92,$B$86)</f>
        <v>0</v>
      </c>
      <c r="D96" s="27">
        <f>COUNTIFS(Planning!$82:$82,D$87,Planning!92:92,$B$86)</f>
        <v>0</v>
      </c>
      <c r="E96" s="27">
        <f>COUNTIFS(Planning!$82:$82,E$87,Planning!92:92,$B$86)</f>
        <v>1</v>
      </c>
      <c r="F96" s="27">
        <f>COUNTIFS(Planning!$82:$82,F$87,Planning!92:92,$B$86)</f>
        <v>0</v>
      </c>
      <c r="G96" s="27">
        <f>COUNTIFS(Planning!$82:$82,G$87,Planning!92:92,$B$86)</f>
        <v>0</v>
      </c>
      <c r="H96" s="27">
        <f>COUNTIFS(Planning!$82:$82,H$87,Planning!92:92,$B$86)</f>
        <v>1</v>
      </c>
      <c r="I96" s="28">
        <f t="shared" si="27"/>
        <v>1</v>
      </c>
      <c r="J96" s="32"/>
      <c r="K96" s="32"/>
      <c r="L96" s="32"/>
      <c r="M96">
        <f>COUNTIFS(Planning!$56:$56, "Dimanche", Planning!90:90, "ARH")</f>
        <v>0</v>
      </c>
      <c r="N96">
        <f>COUNTIFS(Planning!$56:$56, "Lundi", Planning!90:90, "AB1")</f>
        <v>0</v>
      </c>
      <c r="O96">
        <f>COUNTIFS(Planning!$4:$4, "Mardi", Planning!90:90, "AB1")</f>
        <v>0</v>
      </c>
      <c r="P96">
        <f>COUNTIFS(Planning!$4:$4, "Mercredi", Planning!90:90, "AB1")</f>
        <v>0</v>
      </c>
      <c r="Q96">
        <f>COUNTIFS(Planning!$4:$4, "Jeudi", Planning!90:90, "AB1")</f>
        <v>0</v>
      </c>
      <c r="R96">
        <f>COUNTIFS(Planning!$4:$4, "Vendredi", Planning!90:90, "AB1")</f>
        <v>0</v>
      </c>
      <c r="S96">
        <f>COUNTIFS(Planning!$4:$4, "Samedi", Planning!90:90, "AB1")</f>
        <v>0</v>
      </c>
      <c r="T96">
        <f>COUNTIFS(Planning!$56:$56, "Dimanche", Planning!90:90, "AB1")</f>
        <v>0</v>
      </c>
      <c r="U96" s="15">
        <f t="shared" si="28"/>
        <v>0</v>
      </c>
      <c r="V96">
        <f>COUNTIFS(Planning!$56:$56, "Lundi", Planning!90:90, "AB3")</f>
        <v>0</v>
      </c>
      <c r="W96">
        <f>COUNTIFS(Planning!$56:$56, "Mardi", Planning!90:90, "AB3")</f>
        <v>0</v>
      </c>
      <c r="X96">
        <f>COUNTIFS(Planning!$56:$56, "Mercredi", Planning!90:90, "AB3")</f>
        <v>0</v>
      </c>
      <c r="Y96">
        <f>COUNTIFS(Planning!$56:$56, "Jeudi", Planning!90:90, "AB3")</f>
        <v>0</v>
      </c>
      <c r="Z96">
        <f>COUNTIFS(Planning!$56:$56, "Vendredi", Planning!90:90, "AB3")</f>
        <v>0</v>
      </c>
      <c r="AA96">
        <f>COUNTIFS(Planning!$56:$56, "Samedi", Planning!90:90, "AB3")</f>
        <v>0</v>
      </c>
      <c r="AB96" s="15">
        <f t="shared" si="29"/>
        <v>0</v>
      </c>
      <c r="AC96">
        <f>COUNTIFS(Planning!$56:$56, "Lundi", Planning!90:90, "AJF")</f>
        <v>0</v>
      </c>
      <c r="AD96">
        <f>COUNTIFS(Planning!$56:$56, "Mardi", Planning!90:90, "AJF")</f>
        <v>0</v>
      </c>
      <c r="AE96">
        <f>COUNTIFS(Planning!$56:$56, "Mercredi", Planning!90:90, "AJF")</f>
        <v>0</v>
      </c>
      <c r="AF96">
        <f>COUNTIFS(Planning!$56:$56, "Jeudi", Planning!90:90, "AJF")</f>
        <v>0</v>
      </c>
      <c r="AG96">
        <f>COUNTIFS(Planning!$56:$56, "Vendredi", Planning!90:90, "AJF")</f>
        <v>0</v>
      </c>
      <c r="AH96">
        <f>COUNTIFS(Planning!$56:$56, "Samedi", Planning!90:90, "AJF")</f>
        <v>0</v>
      </c>
      <c r="AI96">
        <f>COUNTIFS(Planning!$56:$56, "Dimanche", Planning!90:90, "AJF")</f>
        <v>0</v>
      </c>
      <c r="AJ96" s="15">
        <f t="shared" si="30"/>
        <v>0</v>
      </c>
      <c r="AK96">
        <f>COUNTIFS(Planning!$56:$56, "Lundi", Planning!90:90, "B2")</f>
        <v>0</v>
      </c>
      <c r="AL96">
        <f>COUNTIFS(Planning!$56:$56, "Mardi", Planning!90:90, "B2")</f>
        <v>0</v>
      </c>
      <c r="AM96">
        <f>COUNTIFS(Planning!$56:$56, "Mercredi", Planning!90:90, "B2")</f>
        <v>0</v>
      </c>
      <c r="AN96">
        <f>COUNTIFS(Planning!$56:$56, "Jeudi", Planning!90:90, "B2")</f>
        <v>0</v>
      </c>
      <c r="AO96">
        <f>COUNTIFS(Planning!$56:$56, "Vendredi", Planning!90:90, "B2")</f>
        <v>0</v>
      </c>
      <c r="AP96">
        <f>COUNTIFS(Planning!$56:$56, "Samedi", Planning!90:90, "B2")</f>
        <v>0</v>
      </c>
      <c r="AQ96">
        <f>COUNTIFS(Planning!$56:$56, "Dimanche", Planning!90:90, "B2")</f>
        <v>0</v>
      </c>
      <c r="AR96" s="15">
        <f t="shared" si="31"/>
        <v>0</v>
      </c>
      <c r="AS96">
        <f>COUNTIFS(Planning!$56:$56, "Lundi", Planning!90:90, "RTT")</f>
        <v>0</v>
      </c>
      <c r="AT96">
        <f>COUNTIFS(Planning!$56:$56, "Mardi", Planning!90:90, "RTT")</f>
        <v>0</v>
      </c>
      <c r="AU96">
        <f>COUNTIFS(Planning!$56:$56, "Mercredi", Planning!90:90, "RTT")</f>
        <v>0</v>
      </c>
      <c r="AV96">
        <f>COUNTIFS(Planning!$56:$56, "Jeudi", Planning!90:90, "RTT")</f>
        <v>0</v>
      </c>
      <c r="AW96">
        <f>COUNTIFS(Planning!$56:$56, "Vendredi", Planning!90:90, "RTT")</f>
        <v>0</v>
      </c>
      <c r="AX96">
        <f>COUNTIFS(Planning!$56:$56, "Samedi", Planning!90:90, "RTT")</f>
        <v>0</v>
      </c>
      <c r="AY96">
        <f>COUNTIFS(Planning!$56:$56, "Dimanche", Planning!90:90, "RTT")</f>
        <v>0</v>
      </c>
      <c r="AZ96" s="15">
        <f t="shared" si="32"/>
        <v>0</v>
      </c>
      <c r="BA96">
        <f>COUNTIFS(Planning!$56:$56, "Lundi", Planning!90:90, "CA")</f>
        <v>0</v>
      </c>
      <c r="BB96">
        <f>COUNTIFS(Planning!$56:$56, "Mardi", Planning!90:90, "CA")</f>
        <v>0</v>
      </c>
      <c r="BC96">
        <f>COUNTIFS(Planning!$56:$56, "Mercredi", Planning!90:90, "CA")</f>
        <v>0</v>
      </c>
      <c r="BD96">
        <f>COUNTIFS(Planning!$56:$56, "Jeudi", Planning!90:90, "CA")</f>
        <v>0</v>
      </c>
      <c r="BE96">
        <f>COUNTIFS(Planning!$56:$56, "Vendredi", Planning!90:90, "CA")</f>
        <v>0</v>
      </c>
      <c r="BF96" s="15">
        <f t="shared" si="33"/>
        <v>0</v>
      </c>
      <c r="BG96">
        <f>COUNTIFS(Planning!$56:$56, "Lundi", Planning!90:90, "FC")</f>
        <v>0</v>
      </c>
      <c r="BH96">
        <f>COUNTIFS(Planning!$56:$56, "Mardi", Planning!90:90, "FC")</f>
        <v>0</v>
      </c>
      <c r="BI96">
        <f>COUNTIFS(Planning!$56:$56, "Mercredi", Planning!90:90, "FC")</f>
        <v>0</v>
      </c>
      <c r="BJ96">
        <f>COUNTIFS(Planning!$56:$56, "Jeudi", Planning!90:90, "FC")</f>
        <v>0</v>
      </c>
      <c r="BK96">
        <f>COUNTIFS(Planning!$56:$56, "Vendredi", Planning!90:90, "FC")</f>
        <v>0</v>
      </c>
      <c r="BL96">
        <f>COUNTIFS(Planning!$56:$56, "Samedi", Planning!90:90, "FC")</f>
        <v>0</v>
      </c>
      <c r="BM96">
        <f>COUNTIFS(Planning!$56:$56, "Dimanche", Planning!90:90, "FC")</f>
        <v>0</v>
      </c>
      <c r="BN96" s="15">
        <f t="shared" si="34"/>
        <v>0</v>
      </c>
    </row>
    <row r="97" spans="1:66" x14ac:dyDescent="0.25">
      <c r="A97" s="22" t="str">
        <f t="shared" si="26"/>
        <v>Agent 10</v>
      </c>
      <c r="B97" s="27">
        <f>COUNTIFS(Planning!$82:$82,B$87,Planning!93:93,$B$86)</f>
        <v>0</v>
      </c>
      <c r="C97" s="27">
        <f>COUNTIFS(Planning!$82:$82,C$87,Planning!93:93,$B$86)</f>
        <v>0</v>
      </c>
      <c r="D97" s="27">
        <f>COUNTIFS(Planning!$82:$82,D$87,Planning!93:93,$B$86)</f>
        <v>0</v>
      </c>
      <c r="E97" s="27">
        <f>COUNTIFS(Planning!$82:$82,E$87,Planning!93:93,$B$86)</f>
        <v>1</v>
      </c>
      <c r="F97" s="27">
        <f>COUNTIFS(Planning!$82:$82,F$87,Planning!93:93,$B$86)</f>
        <v>0</v>
      </c>
      <c r="G97" s="27">
        <f>COUNTIFS(Planning!$82:$82,G$87,Planning!93:93,$B$86)</f>
        <v>0</v>
      </c>
      <c r="H97" s="27">
        <f>COUNTIFS(Planning!$82:$82,H$87,Planning!93:93,$B$86)</f>
        <v>0</v>
      </c>
      <c r="I97" s="28">
        <f t="shared" si="27"/>
        <v>1</v>
      </c>
      <c r="J97" s="32"/>
      <c r="K97" s="32"/>
      <c r="L97" s="32"/>
      <c r="M97">
        <f>COUNTIFS(Planning!$56:$56, "Dimanche", Planning!91:91, "ARH")</f>
        <v>0</v>
      </c>
      <c r="N97">
        <f>COUNTIFS(Planning!$56:$56, "Lundi", Planning!91:91, "AB1")</f>
        <v>0</v>
      </c>
      <c r="O97">
        <f>COUNTIFS(Planning!$4:$4, "Mardi", Planning!91:91, "AB1")</f>
        <v>0</v>
      </c>
      <c r="P97">
        <f>COUNTIFS(Planning!$4:$4, "Mercredi", Planning!91:91, "AB1")</f>
        <v>0</v>
      </c>
      <c r="Q97">
        <f>COUNTIFS(Planning!$4:$4, "Jeudi", Planning!91:91, "AB1")</f>
        <v>0</v>
      </c>
      <c r="R97">
        <f>COUNTIFS(Planning!$4:$4, "Vendredi", Planning!91:91, "AB1")</f>
        <v>0</v>
      </c>
      <c r="S97">
        <f>COUNTIFS(Planning!$4:$4, "Samedi", Planning!91:91, "AB1")</f>
        <v>0</v>
      </c>
      <c r="T97">
        <f>COUNTIFS(Planning!$56:$56, "Dimanche", Planning!91:91, "AB1")</f>
        <v>0</v>
      </c>
      <c r="U97" s="15">
        <f t="shared" si="28"/>
        <v>0</v>
      </c>
      <c r="V97">
        <f>COUNTIFS(Planning!$56:$56, "Lundi", Planning!91:91, "AB3")</f>
        <v>0</v>
      </c>
      <c r="W97">
        <f>COUNTIFS(Planning!$56:$56, "Mardi", Planning!91:91, "AB3")</f>
        <v>0</v>
      </c>
      <c r="X97">
        <f>COUNTIFS(Planning!$56:$56, "Mercredi", Planning!91:91, "AB3")</f>
        <v>0</v>
      </c>
      <c r="Y97">
        <f>COUNTIFS(Planning!$56:$56, "Jeudi", Planning!91:91, "AB3")</f>
        <v>0</v>
      </c>
      <c r="Z97">
        <f>COUNTIFS(Planning!$56:$56, "Vendredi", Planning!91:91, "AB3")</f>
        <v>0</v>
      </c>
      <c r="AA97">
        <f>COUNTIFS(Planning!$56:$56, "Samedi", Planning!91:91, "AB3")</f>
        <v>0</v>
      </c>
      <c r="AB97" s="15">
        <f t="shared" si="29"/>
        <v>0</v>
      </c>
      <c r="AC97">
        <f>COUNTIFS(Planning!$56:$56, "Lundi", Planning!91:91, "AJF")</f>
        <v>0</v>
      </c>
      <c r="AD97">
        <f>COUNTIFS(Planning!$56:$56, "Mardi", Planning!91:91, "AJF")</f>
        <v>0</v>
      </c>
      <c r="AE97">
        <f>COUNTIFS(Planning!$56:$56, "Mercredi", Planning!91:91, "AJF")</f>
        <v>0</v>
      </c>
      <c r="AF97">
        <f>COUNTIFS(Planning!$56:$56, "Jeudi", Planning!91:91, "AJF")</f>
        <v>0</v>
      </c>
      <c r="AG97">
        <f>COUNTIFS(Planning!$56:$56, "Vendredi", Planning!91:91, "AJF")</f>
        <v>0</v>
      </c>
      <c r="AH97">
        <f>COUNTIFS(Planning!$56:$56, "Samedi", Planning!91:91, "AJF")</f>
        <v>0</v>
      </c>
      <c r="AI97">
        <f>COUNTIFS(Planning!$56:$56, "Dimanche", Planning!91:91, "AJF")</f>
        <v>0</v>
      </c>
      <c r="AJ97" s="15">
        <f t="shared" si="30"/>
        <v>0</v>
      </c>
      <c r="AK97">
        <f>COUNTIFS(Planning!$56:$56, "Lundi", Planning!91:91, "B2")</f>
        <v>0</v>
      </c>
      <c r="AL97">
        <f>COUNTIFS(Planning!$56:$56, "Mardi", Planning!91:91, "B2")</f>
        <v>0</v>
      </c>
      <c r="AM97">
        <f>COUNTIFS(Planning!$56:$56, "Mercredi", Planning!91:91, "B2")</f>
        <v>0</v>
      </c>
      <c r="AN97">
        <f>COUNTIFS(Planning!$56:$56, "Jeudi", Planning!91:91, "B2")</f>
        <v>0</v>
      </c>
      <c r="AO97">
        <f>COUNTIFS(Planning!$56:$56, "Vendredi", Planning!91:91, "B2")</f>
        <v>0</v>
      </c>
      <c r="AP97">
        <f>COUNTIFS(Planning!$56:$56, "Samedi", Planning!91:91, "B2")</f>
        <v>0</v>
      </c>
      <c r="AQ97">
        <f>COUNTIFS(Planning!$56:$56, "Dimanche", Planning!91:91, "B2")</f>
        <v>0</v>
      </c>
      <c r="AR97" s="15">
        <f t="shared" si="31"/>
        <v>0</v>
      </c>
      <c r="AS97">
        <f>COUNTIFS(Planning!$56:$56, "Lundi", Planning!91:91, "RTT")</f>
        <v>0</v>
      </c>
      <c r="AT97">
        <f>COUNTIFS(Planning!$56:$56, "Mardi", Planning!91:91, "RTT")</f>
        <v>0</v>
      </c>
      <c r="AU97">
        <f>COUNTIFS(Planning!$56:$56, "Mercredi", Planning!91:91, "RTT")</f>
        <v>0</v>
      </c>
      <c r="AV97">
        <f>COUNTIFS(Planning!$56:$56, "Jeudi", Planning!91:91, "RTT")</f>
        <v>0</v>
      </c>
      <c r="AW97">
        <f>COUNTIFS(Planning!$56:$56, "Vendredi", Planning!91:91, "RTT")</f>
        <v>0</v>
      </c>
      <c r="AX97">
        <f>COUNTIFS(Planning!$56:$56, "Samedi", Planning!91:91, "RTT")</f>
        <v>0</v>
      </c>
      <c r="AY97">
        <f>COUNTIFS(Planning!$56:$56, "Dimanche", Planning!91:91, "RTT")</f>
        <v>0</v>
      </c>
      <c r="AZ97" s="15">
        <f t="shared" si="32"/>
        <v>0</v>
      </c>
      <c r="BA97">
        <f>COUNTIFS(Planning!$56:$56, "Lundi", Planning!91:91, "CA")</f>
        <v>0</v>
      </c>
      <c r="BB97">
        <f>COUNTIFS(Planning!$56:$56, "Mardi", Planning!91:91, "CA")</f>
        <v>0</v>
      </c>
      <c r="BC97">
        <f>COUNTIFS(Planning!$56:$56, "Mercredi", Planning!91:91, "CA")</f>
        <v>0</v>
      </c>
      <c r="BD97">
        <f>COUNTIFS(Planning!$56:$56, "Jeudi", Planning!91:91, "CA")</f>
        <v>0</v>
      </c>
      <c r="BE97">
        <f>COUNTIFS(Planning!$56:$56, "Vendredi", Planning!91:91, "CA")</f>
        <v>0</v>
      </c>
      <c r="BF97" s="15">
        <f t="shared" si="33"/>
        <v>0</v>
      </c>
      <c r="BG97">
        <f>COUNTIFS(Planning!$56:$56, "Lundi", Planning!91:91, "FC")</f>
        <v>0</v>
      </c>
      <c r="BH97">
        <f>COUNTIFS(Planning!$56:$56, "Mardi", Planning!91:91, "FC")</f>
        <v>0</v>
      </c>
      <c r="BI97">
        <f>COUNTIFS(Planning!$56:$56, "Mercredi", Planning!91:91, "FC")</f>
        <v>0</v>
      </c>
      <c r="BJ97">
        <f>COUNTIFS(Planning!$56:$56, "Jeudi", Planning!91:91, "FC")</f>
        <v>0</v>
      </c>
      <c r="BK97">
        <f>COUNTIFS(Planning!$56:$56, "Vendredi", Planning!91:91, "FC")</f>
        <v>0</v>
      </c>
      <c r="BL97">
        <f>COUNTIFS(Planning!$56:$56, "Samedi", Planning!91:91, "FC")</f>
        <v>0</v>
      </c>
      <c r="BM97">
        <f>COUNTIFS(Planning!$56:$56, "Dimanche", Planning!91:91, "FC")</f>
        <v>0</v>
      </c>
      <c r="BN97" s="15">
        <f t="shared" si="34"/>
        <v>0</v>
      </c>
    </row>
    <row r="98" spans="1:66" x14ac:dyDescent="0.25">
      <c r="A98" s="22" t="str">
        <f t="shared" si="26"/>
        <v>Agent 11</v>
      </c>
      <c r="B98" s="27">
        <f>COUNTIFS(Planning!$82:$82,B$87,Planning!94:94,$B$86)</f>
        <v>0</v>
      </c>
      <c r="C98" s="27">
        <f>COUNTIFS(Planning!$82:$82,C$87,Planning!94:94,$B$86)</f>
        <v>0</v>
      </c>
      <c r="D98" s="27">
        <f>COUNTIFS(Planning!$82:$82,D$87,Planning!94:94,$B$86)</f>
        <v>0</v>
      </c>
      <c r="E98" s="27">
        <f>COUNTIFS(Planning!$82:$82,E$87,Planning!94:94,$B$86)</f>
        <v>0</v>
      </c>
      <c r="F98" s="27">
        <f>COUNTIFS(Planning!$82:$82,F$87,Planning!94:94,$B$86)</f>
        <v>0</v>
      </c>
      <c r="G98" s="27">
        <f>COUNTIFS(Planning!$82:$82,G$87,Planning!94:94,$B$86)</f>
        <v>0</v>
      </c>
      <c r="H98" s="27">
        <f>COUNTIFS(Planning!$82:$82,H$87,Planning!94:94,$B$86)</f>
        <v>0</v>
      </c>
      <c r="I98" s="28">
        <f t="shared" si="27"/>
        <v>0</v>
      </c>
      <c r="J98" s="32"/>
      <c r="K98" s="32"/>
      <c r="L98" s="32"/>
      <c r="M98">
        <f>COUNTIFS(Planning!$56:$56, "Dimanche", Planning!92:92, "ARH")</f>
        <v>0</v>
      </c>
      <c r="N98">
        <f>COUNTIFS(Planning!$56:$56, "Lundi", Planning!92:92, "AB1")</f>
        <v>0</v>
      </c>
      <c r="O98">
        <f>COUNTIFS(Planning!$4:$4, "Mardi", Planning!92:92, "AB1")</f>
        <v>0</v>
      </c>
      <c r="P98">
        <f>COUNTIFS(Planning!$4:$4, "Mercredi", Planning!92:92, "AB1")</f>
        <v>0</v>
      </c>
      <c r="Q98">
        <f>COUNTIFS(Planning!$4:$4, "Jeudi", Planning!92:92, "AB1")</f>
        <v>0</v>
      </c>
      <c r="R98">
        <f>COUNTIFS(Planning!$4:$4, "Vendredi", Planning!92:92, "AB1")</f>
        <v>0</v>
      </c>
      <c r="S98">
        <f>COUNTIFS(Planning!$4:$4, "Samedi", Planning!92:92, "AB1")</f>
        <v>0</v>
      </c>
      <c r="T98">
        <f>COUNTIFS(Planning!$56:$56, "Dimanche", Planning!92:92, "AB1")</f>
        <v>0</v>
      </c>
      <c r="U98" s="15">
        <f t="shared" si="28"/>
        <v>0</v>
      </c>
      <c r="V98">
        <f>COUNTIFS(Planning!$56:$56, "Lundi", Planning!92:92, "AB3")</f>
        <v>0</v>
      </c>
      <c r="W98">
        <f>COUNTIFS(Planning!$56:$56, "Mardi", Planning!92:92, "AB3")</f>
        <v>0</v>
      </c>
      <c r="X98">
        <f>COUNTIFS(Planning!$56:$56, "Mercredi", Planning!92:92, "AB3")</f>
        <v>0</v>
      </c>
      <c r="Y98">
        <f>COUNTIFS(Planning!$56:$56, "Jeudi", Planning!92:92, "AB3")</f>
        <v>0</v>
      </c>
      <c r="Z98">
        <f>COUNTIFS(Planning!$56:$56, "Vendredi", Planning!92:92, "AB3")</f>
        <v>0</v>
      </c>
      <c r="AA98">
        <f>COUNTIFS(Planning!$56:$56, "Samedi", Planning!92:92, "AB3")</f>
        <v>0</v>
      </c>
      <c r="AB98" s="15">
        <f t="shared" si="29"/>
        <v>0</v>
      </c>
      <c r="AC98">
        <f>COUNTIFS(Planning!$56:$56, "Lundi", Planning!92:92, "AJF")</f>
        <v>0</v>
      </c>
      <c r="AD98">
        <f>COUNTIFS(Planning!$56:$56, "Mardi", Planning!92:92, "AJF")</f>
        <v>0</v>
      </c>
      <c r="AE98">
        <f>COUNTIFS(Planning!$56:$56, "Mercredi", Planning!92:92, "AJF")</f>
        <v>0</v>
      </c>
      <c r="AF98">
        <f>COUNTIFS(Planning!$56:$56, "Jeudi", Planning!92:92, "AJF")</f>
        <v>0</v>
      </c>
      <c r="AG98">
        <f>COUNTIFS(Planning!$56:$56, "Vendredi", Planning!92:92, "AJF")</f>
        <v>0</v>
      </c>
      <c r="AH98">
        <f>COUNTIFS(Planning!$56:$56, "Samedi", Planning!92:92, "AJF")</f>
        <v>0</v>
      </c>
      <c r="AI98">
        <f>COUNTIFS(Planning!$56:$56, "Dimanche", Planning!92:92, "AJF")</f>
        <v>0</v>
      </c>
      <c r="AJ98" s="15">
        <f t="shared" si="30"/>
        <v>0</v>
      </c>
      <c r="AK98">
        <f>COUNTIFS(Planning!$56:$56, "Lundi", Planning!92:92, "B2")</f>
        <v>0</v>
      </c>
      <c r="AL98">
        <f>COUNTIFS(Planning!$56:$56, "Mardi", Planning!92:92, "B2")</f>
        <v>0</v>
      </c>
      <c r="AM98">
        <f>COUNTIFS(Planning!$56:$56, "Mercredi", Planning!92:92, "B2")</f>
        <v>0</v>
      </c>
      <c r="AN98">
        <f>COUNTIFS(Planning!$56:$56, "Jeudi", Planning!92:92, "B2")</f>
        <v>0</v>
      </c>
      <c r="AO98">
        <f>COUNTIFS(Planning!$56:$56, "Vendredi", Planning!92:92, "B2")</f>
        <v>0</v>
      </c>
      <c r="AP98">
        <f>COUNTIFS(Planning!$56:$56, "Samedi", Planning!92:92, "B2")</f>
        <v>0</v>
      </c>
      <c r="AQ98">
        <f>COUNTIFS(Planning!$56:$56, "Dimanche", Planning!92:92, "B2")</f>
        <v>0</v>
      </c>
      <c r="AR98" s="15">
        <f t="shared" si="31"/>
        <v>0</v>
      </c>
      <c r="AS98">
        <f>COUNTIFS(Planning!$56:$56, "Lundi", Planning!92:92, "RTT")</f>
        <v>0</v>
      </c>
      <c r="AT98">
        <f>COUNTIFS(Planning!$56:$56, "Mardi", Planning!92:92, "RTT")</f>
        <v>0</v>
      </c>
      <c r="AU98">
        <f>COUNTIFS(Planning!$56:$56, "Mercredi", Planning!92:92, "RTT")</f>
        <v>0</v>
      </c>
      <c r="AV98">
        <f>COUNTIFS(Planning!$56:$56, "Jeudi", Planning!92:92, "RTT")</f>
        <v>0</v>
      </c>
      <c r="AW98">
        <f>COUNTIFS(Planning!$56:$56, "Vendredi", Planning!92:92, "RTT")</f>
        <v>0</v>
      </c>
      <c r="AX98">
        <f>COUNTIFS(Planning!$56:$56, "Samedi", Planning!92:92, "RTT")</f>
        <v>0</v>
      </c>
      <c r="AY98">
        <f>COUNTIFS(Planning!$56:$56, "Dimanche", Planning!92:92, "RTT")</f>
        <v>0</v>
      </c>
      <c r="AZ98" s="15">
        <f t="shared" si="32"/>
        <v>0</v>
      </c>
      <c r="BA98">
        <f>COUNTIFS(Planning!$56:$56, "Lundi", Planning!92:92, "CA")</f>
        <v>0</v>
      </c>
      <c r="BB98">
        <f>COUNTIFS(Planning!$56:$56, "Mardi", Planning!92:92, "CA")</f>
        <v>0</v>
      </c>
      <c r="BC98">
        <f>COUNTIFS(Planning!$56:$56, "Mercredi", Planning!92:92, "CA")</f>
        <v>0</v>
      </c>
      <c r="BD98">
        <f>COUNTIFS(Planning!$56:$56, "Jeudi", Planning!92:92, "CA")</f>
        <v>0</v>
      </c>
      <c r="BE98">
        <f>COUNTIFS(Planning!$56:$56, "Vendredi", Planning!92:92, "CA")</f>
        <v>0</v>
      </c>
      <c r="BF98" s="15">
        <f t="shared" si="33"/>
        <v>0</v>
      </c>
      <c r="BG98">
        <f>COUNTIFS(Planning!$56:$56, "Lundi", Planning!92:92, "FC")</f>
        <v>0</v>
      </c>
      <c r="BH98">
        <f>COUNTIFS(Planning!$56:$56, "Mardi", Planning!92:92, "FC")</f>
        <v>0</v>
      </c>
      <c r="BI98">
        <f>COUNTIFS(Planning!$56:$56, "Mercredi", Planning!92:92, "FC")</f>
        <v>0</v>
      </c>
      <c r="BJ98">
        <f>COUNTIFS(Planning!$56:$56, "Jeudi", Planning!92:92, "FC")</f>
        <v>0</v>
      </c>
      <c r="BK98">
        <f>COUNTIFS(Planning!$56:$56, "Vendredi", Planning!92:92, "FC")</f>
        <v>0</v>
      </c>
      <c r="BL98">
        <f>COUNTIFS(Planning!$56:$56, "Samedi", Planning!92:92, "FC")</f>
        <v>0</v>
      </c>
      <c r="BM98">
        <f>COUNTIFS(Planning!$56:$56, "Dimanche", Planning!92:92, "FC")</f>
        <v>0</v>
      </c>
      <c r="BN98" s="15">
        <f t="shared" si="34"/>
        <v>0</v>
      </c>
    </row>
    <row r="99" spans="1:66" x14ac:dyDescent="0.25">
      <c r="A99" s="22" t="str">
        <f t="shared" si="26"/>
        <v>Agent 12</v>
      </c>
      <c r="B99" s="27">
        <f>COUNTIFS(Planning!$82:$82,B$87,Planning!95:95,$B$86)</f>
        <v>0</v>
      </c>
      <c r="C99" s="27">
        <f>COUNTIFS(Planning!$82:$82,C$87,Planning!95:95,$B$86)</f>
        <v>0</v>
      </c>
      <c r="D99" s="27">
        <f>COUNTIFS(Planning!$82:$82,D$87,Planning!95:95,$B$86)</f>
        <v>0</v>
      </c>
      <c r="E99" s="27">
        <f>COUNTIFS(Planning!$82:$82,E$87,Planning!95:95,$B$86)</f>
        <v>0</v>
      </c>
      <c r="F99" s="27">
        <f>COUNTIFS(Planning!$82:$82,F$87,Planning!95:95,$B$86)</f>
        <v>0</v>
      </c>
      <c r="G99" s="27">
        <f>COUNTIFS(Planning!$82:$82,G$87,Planning!95:95,$B$86)</f>
        <v>0</v>
      </c>
      <c r="H99" s="27">
        <f>COUNTIFS(Planning!$82:$82,H$87,Planning!95:95,$B$86)</f>
        <v>0</v>
      </c>
      <c r="I99" s="28">
        <f t="shared" si="27"/>
        <v>0</v>
      </c>
      <c r="J99" s="32"/>
      <c r="K99" s="32"/>
      <c r="L99" s="32"/>
      <c r="M99">
        <f>COUNTIFS(Planning!$56:$56, "Dimanche", Planning!93:93, "ARH")</f>
        <v>0</v>
      </c>
      <c r="N99">
        <f>COUNTIFS(Planning!$56:$56, "Lundi", Planning!93:93, "AB1")</f>
        <v>0</v>
      </c>
      <c r="O99">
        <f>COUNTIFS(Planning!$4:$4, "Mardi", Planning!93:93, "AB1")</f>
        <v>0</v>
      </c>
      <c r="P99">
        <f>COUNTIFS(Planning!$4:$4, "Mercredi", Planning!93:93, "AB1")</f>
        <v>0</v>
      </c>
      <c r="Q99">
        <f>COUNTIFS(Planning!$4:$4, "Jeudi", Planning!93:93, "AB1")</f>
        <v>0</v>
      </c>
      <c r="R99">
        <f>COUNTIFS(Planning!$4:$4, "Vendredi", Planning!93:93, "AB1")</f>
        <v>0</v>
      </c>
      <c r="S99">
        <f>COUNTIFS(Planning!$4:$4, "Samedi", Planning!93:93, "AB1")</f>
        <v>0</v>
      </c>
      <c r="T99">
        <f>COUNTIFS(Planning!$56:$56, "Dimanche", Planning!93:93, "AB1")</f>
        <v>0</v>
      </c>
      <c r="U99" s="15">
        <f t="shared" si="28"/>
        <v>0</v>
      </c>
      <c r="V99">
        <f>COUNTIFS(Planning!$56:$56, "Lundi", Planning!93:93, "AB3")</f>
        <v>0</v>
      </c>
      <c r="W99">
        <f>COUNTIFS(Planning!$56:$56, "Mardi", Planning!93:93, "AB3")</f>
        <v>0</v>
      </c>
      <c r="X99">
        <f>COUNTIFS(Planning!$56:$56, "Mercredi", Planning!93:93, "AB3")</f>
        <v>0</v>
      </c>
      <c r="Y99">
        <f>COUNTIFS(Planning!$56:$56, "Jeudi", Planning!93:93, "AB3")</f>
        <v>0</v>
      </c>
      <c r="Z99">
        <f>COUNTIFS(Planning!$56:$56, "Vendredi", Planning!93:93, "AB3")</f>
        <v>0</v>
      </c>
      <c r="AA99">
        <f>COUNTIFS(Planning!$56:$56, "Samedi", Planning!93:93, "AB3")</f>
        <v>0</v>
      </c>
      <c r="AB99" s="15">
        <f t="shared" si="29"/>
        <v>0</v>
      </c>
      <c r="AC99">
        <f>COUNTIFS(Planning!$56:$56, "Lundi", Planning!93:93, "AJF")</f>
        <v>0</v>
      </c>
      <c r="AD99">
        <f>COUNTIFS(Planning!$56:$56, "Mardi", Planning!93:93, "AJF")</f>
        <v>0</v>
      </c>
      <c r="AE99">
        <f>COUNTIFS(Planning!$56:$56, "Mercredi", Planning!93:93, "AJF")</f>
        <v>0</v>
      </c>
      <c r="AF99">
        <f>COUNTIFS(Planning!$56:$56, "Jeudi", Planning!93:93, "AJF")</f>
        <v>0</v>
      </c>
      <c r="AG99">
        <f>COUNTIFS(Planning!$56:$56, "Vendredi", Planning!93:93, "AJF")</f>
        <v>0</v>
      </c>
      <c r="AH99">
        <f>COUNTIFS(Planning!$56:$56, "Samedi", Planning!93:93, "AJF")</f>
        <v>0</v>
      </c>
      <c r="AI99">
        <f>COUNTIFS(Planning!$56:$56, "Dimanche", Planning!93:93, "AJF")</f>
        <v>0</v>
      </c>
      <c r="AJ99" s="15">
        <f t="shared" si="30"/>
        <v>0</v>
      </c>
      <c r="AK99">
        <f>COUNTIFS(Planning!$56:$56, "Lundi", Planning!93:93, "B2")</f>
        <v>0</v>
      </c>
      <c r="AL99">
        <f>COUNTIFS(Planning!$56:$56, "Mardi", Planning!93:93, "B2")</f>
        <v>0</v>
      </c>
      <c r="AM99">
        <f>COUNTIFS(Planning!$56:$56, "Mercredi", Planning!93:93, "B2")</f>
        <v>0</v>
      </c>
      <c r="AN99">
        <f>COUNTIFS(Planning!$56:$56, "Jeudi", Planning!93:93, "B2")</f>
        <v>0</v>
      </c>
      <c r="AO99">
        <f>COUNTIFS(Planning!$56:$56, "Vendredi", Planning!93:93, "B2")</f>
        <v>0</v>
      </c>
      <c r="AP99">
        <f>COUNTIFS(Planning!$56:$56, "Samedi", Planning!93:93, "B2")</f>
        <v>0</v>
      </c>
      <c r="AQ99">
        <f>COUNTIFS(Planning!$56:$56, "Dimanche", Planning!93:93, "B2")</f>
        <v>0</v>
      </c>
      <c r="AR99" s="15">
        <f t="shared" si="31"/>
        <v>0</v>
      </c>
      <c r="AS99">
        <f>COUNTIFS(Planning!$56:$56, "Lundi", Planning!93:93, "RTT")</f>
        <v>0</v>
      </c>
      <c r="AT99">
        <f>COUNTIFS(Planning!$56:$56, "Mardi", Planning!93:93, "RTT")</f>
        <v>0</v>
      </c>
      <c r="AU99">
        <f>COUNTIFS(Planning!$56:$56, "Mercredi", Planning!93:93, "RTT")</f>
        <v>0</v>
      </c>
      <c r="AV99">
        <f>COUNTIFS(Planning!$56:$56, "Jeudi", Planning!93:93, "RTT")</f>
        <v>0</v>
      </c>
      <c r="AW99">
        <f>COUNTIFS(Planning!$56:$56, "Vendredi", Planning!93:93, "RTT")</f>
        <v>0</v>
      </c>
      <c r="AX99">
        <f>COUNTIFS(Planning!$56:$56, "Samedi", Planning!93:93, "RTT")</f>
        <v>0</v>
      </c>
      <c r="AY99">
        <f>COUNTIFS(Planning!$56:$56, "Dimanche", Planning!93:93, "RTT")</f>
        <v>0</v>
      </c>
      <c r="AZ99" s="15">
        <f t="shared" si="32"/>
        <v>0</v>
      </c>
      <c r="BA99">
        <f>COUNTIFS(Planning!$56:$56, "Lundi", Planning!93:93, "CA")</f>
        <v>0</v>
      </c>
      <c r="BB99">
        <f>COUNTIFS(Planning!$56:$56, "Mardi", Planning!93:93, "CA")</f>
        <v>0</v>
      </c>
      <c r="BC99">
        <f>COUNTIFS(Planning!$56:$56, "Mercredi", Planning!93:93, "CA")</f>
        <v>0</v>
      </c>
      <c r="BD99">
        <f>COUNTIFS(Planning!$56:$56, "Jeudi", Planning!93:93, "CA")</f>
        <v>0</v>
      </c>
      <c r="BE99">
        <f>COUNTIFS(Planning!$56:$56, "Vendredi", Planning!93:93, "CA")</f>
        <v>0</v>
      </c>
      <c r="BF99" s="15">
        <f t="shared" si="33"/>
        <v>0</v>
      </c>
      <c r="BG99">
        <f>COUNTIFS(Planning!$56:$56, "Lundi", Planning!93:93, "FC")</f>
        <v>0</v>
      </c>
      <c r="BH99">
        <f>COUNTIFS(Planning!$56:$56, "Mardi", Planning!93:93, "FC")</f>
        <v>0</v>
      </c>
      <c r="BI99">
        <f>COUNTIFS(Planning!$56:$56, "Mercredi", Planning!93:93, "FC")</f>
        <v>0</v>
      </c>
      <c r="BJ99">
        <f>COUNTIFS(Planning!$56:$56, "Jeudi", Planning!93:93, "FC")</f>
        <v>0</v>
      </c>
      <c r="BK99">
        <f>COUNTIFS(Planning!$56:$56, "Vendredi", Planning!93:93, "FC")</f>
        <v>0</v>
      </c>
      <c r="BL99">
        <f>COUNTIFS(Planning!$56:$56, "Samedi", Planning!93:93, "FC")</f>
        <v>0</v>
      </c>
      <c r="BM99">
        <f>COUNTIFS(Planning!$56:$56, "Dimanche", Planning!93:93, "FC")</f>
        <v>0</v>
      </c>
      <c r="BN99" s="15">
        <f t="shared" si="34"/>
        <v>0</v>
      </c>
    </row>
    <row r="100" spans="1:66" x14ac:dyDescent="0.25">
      <c r="A100" s="22" t="str">
        <f t="shared" si="26"/>
        <v>Agent 13</v>
      </c>
      <c r="B100" s="27">
        <f>COUNTIFS(Planning!$82:$82,B$87,Planning!96:96,$B$86)</f>
        <v>0</v>
      </c>
      <c r="C100" s="27">
        <f>COUNTIFS(Planning!$82:$82,C$87,Planning!96:96,$B$86)</f>
        <v>0</v>
      </c>
      <c r="D100" s="27">
        <f>COUNTIFS(Planning!$82:$82,D$87,Planning!96:96,$B$86)</f>
        <v>0</v>
      </c>
      <c r="E100" s="27">
        <f>COUNTIFS(Planning!$82:$82,E$87,Planning!96:96,$B$86)</f>
        <v>0</v>
      </c>
      <c r="F100" s="27">
        <f>COUNTIFS(Planning!$82:$82,F$87,Planning!96:96,$B$86)</f>
        <v>0</v>
      </c>
      <c r="G100" s="27">
        <f>COUNTIFS(Planning!$82:$82,G$87,Planning!96:96,$B$86)</f>
        <v>0</v>
      </c>
      <c r="H100" s="27">
        <f>COUNTIFS(Planning!$82:$82,H$87,Planning!96:96,$B$86)</f>
        <v>0</v>
      </c>
      <c r="I100" s="28">
        <f t="shared" si="27"/>
        <v>0</v>
      </c>
      <c r="J100" s="32"/>
      <c r="K100" s="32"/>
      <c r="L100" s="32"/>
      <c r="M100">
        <f>COUNTIFS(Planning!$56:$56, "Dimanche", Planning!94:94, "ARH")</f>
        <v>0</v>
      </c>
      <c r="N100">
        <f>COUNTIFS(Planning!$56:$56, "Lundi", Planning!94:94, "AB1")</f>
        <v>0</v>
      </c>
      <c r="O100">
        <f>COUNTIFS(Planning!$4:$4, "Mardi", Planning!94:94, "AB1")</f>
        <v>0</v>
      </c>
      <c r="P100">
        <f>COUNTIFS(Planning!$4:$4, "Mercredi", Planning!94:94, "AB1")</f>
        <v>0</v>
      </c>
      <c r="Q100">
        <f>COUNTIFS(Planning!$4:$4, "Jeudi", Planning!94:94, "AB1")</f>
        <v>0</v>
      </c>
      <c r="R100">
        <f>COUNTIFS(Planning!$4:$4, "Vendredi", Planning!94:94, "AB1")</f>
        <v>0</v>
      </c>
      <c r="S100">
        <f>COUNTIFS(Planning!$4:$4, "Samedi", Planning!94:94, "AB1")</f>
        <v>0</v>
      </c>
      <c r="T100">
        <f>COUNTIFS(Planning!$56:$56, "Dimanche", Planning!94:94, "AB1")</f>
        <v>0</v>
      </c>
      <c r="U100" s="15">
        <f t="shared" si="28"/>
        <v>0</v>
      </c>
      <c r="V100">
        <f>COUNTIFS(Planning!$56:$56, "Lundi", Planning!94:94, "AB3")</f>
        <v>0</v>
      </c>
      <c r="W100">
        <f>COUNTIFS(Planning!$56:$56, "Mardi", Planning!94:94, "AB3")</f>
        <v>0</v>
      </c>
      <c r="X100">
        <f>COUNTIFS(Planning!$56:$56, "Mercredi", Planning!94:94, "AB3")</f>
        <v>0</v>
      </c>
      <c r="Y100">
        <f>COUNTIFS(Planning!$56:$56, "Jeudi", Planning!94:94, "AB3")</f>
        <v>0</v>
      </c>
      <c r="Z100">
        <f>COUNTIFS(Planning!$56:$56, "Vendredi", Planning!94:94, "AB3")</f>
        <v>0</v>
      </c>
      <c r="AA100">
        <f>COUNTIFS(Planning!$56:$56, "Samedi", Planning!94:94, "AB3")</f>
        <v>0</v>
      </c>
      <c r="AB100" s="15">
        <f t="shared" si="29"/>
        <v>0</v>
      </c>
      <c r="AC100">
        <f>COUNTIFS(Planning!$56:$56, "Lundi", Planning!94:94, "AJF")</f>
        <v>0</v>
      </c>
      <c r="AD100">
        <f>COUNTIFS(Planning!$56:$56, "Mardi", Planning!94:94, "AJF")</f>
        <v>0</v>
      </c>
      <c r="AE100">
        <f>COUNTIFS(Planning!$56:$56, "Mercredi", Planning!94:94, "AJF")</f>
        <v>0</v>
      </c>
      <c r="AF100">
        <f>COUNTIFS(Planning!$56:$56, "Jeudi", Planning!94:94, "AJF")</f>
        <v>0</v>
      </c>
      <c r="AG100">
        <f>COUNTIFS(Planning!$56:$56, "Vendredi", Planning!94:94, "AJF")</f>
        <v>0</v>
      </c>
      <c r="AH100">
        <f>COUNTIFS(Planning!$56:$56, "Samedi", Planning!94:94, "AJF")</f>
        <v>0</v>
      </c>
      <c r="AI100">
        <f>COUNTIFS(Planning!$56:$56, "Dimanche", Planning!94:94, "AJF")</f>
        <v>0</v>
      </c>
      <c r="AJ100" s="15">
        <f t="shared" si="30"/>
        <v>0</v>
      </c>
      <c r="AK100">
        <f>COUNTIFS(Planning!$56:$56, "Lundi", Planning!94:94, "B2")</f>
        <v>0</v>
      </c>
      <c r="AL100">
        <f>COUNTIFS(Planning!$56:$56, "Mardi", Planning!94:94, "B2")</f>
        <v>0</v>
      </c>
      <c r="AM100">
        <f>COUNTIFS(Planning!$56:$56, "Mercredi", Planning!94:94, "B2")</f>
        <v>0</v>
      </c>
      <c r="AN100">
        <f>COUNTIFS(Planning!$56:$56, "Jeudi", Planning!94:94, "B2")</f>
        <v>0</v>
      </c>
      <c r="AO100">
        <f>COUNTIFS(Planning!$56:$56, "Vendredi", Planning!94:94, "B2")</f>
        <v>0</v>
      </c>
      <c r="AP100">
        <f>COUNTIFS(Planning!$56:$56, "Samedi", Planning!94:94, "B2")</f>
        <v>0</v>
      </c>
      <c r="AQ100">
        <f>COUNTIFS(Planning!$56:$56, "Dimanche", Planning!94:94, "B2")</f>
        <v>0</v>
      </c>
      <c r="AR100" s="15">
        <f t="shared" si="31"/>
        <v>0</v>
      </c>
      <c r="AS100">
        <f>COUNTIFS(Planning!$56:$56, "Lundi", Planning!94:94, "RTT")</f>
        <v>0</v>
      </c>
      <c r="AT100">
        <f>COUNTIFS(Planning!$56:$56, "Mardi", Planning!94:94, "RTT")</f>
        <v>0</v>
      </c>
      <c r="AU100">
        <f>COUNTIFS(Planning!$56:$56, "Mercredi", Planning!94:94, "RTT")</f>
        <v>0</v>
      </c>
      <c r="AV100">
        <f>COUNTIFS(Planning!$56:$56, "Jeudi", Planning!94:94, "RTT")</f>
        <v>0</v>
      </c>
      <c r="AW100">
        <f>COUNTIFS(Planning!$56:$56, "Vendredi", Planning!94:94, "RTT")</f>
        <v>0</v>
      </c>
      <c r="AX100">
        <f>COUNTIFS(Planning!$56:$56, "Samedi", Planning!94:94, "RTT")</f>
        <v>0</v>
      </c>
      <c r="AY100">
        <f>COUNTIFS(Planning!$56:$56, "Dimanche", Planning!94:94, "RTT")</f>
        <v>0</v>
      </c>
      <c r="AZ100" s="15">
        <f t="shared" si="32"/>
        <v>0</v>
      </c>
      <c r="BA100">
        <f>COUNTIFS(Planning!$56:$56, "Lundi", Planning!94:94, "CA")</f>
        <v>0</v>
      </c>
      <c r="BB100">
        <f>COUNTIFS(Planning!$56:$56, "Mardi", Planning!94:94, "CA")</f>
        <v>0</v>
      </c>
      <c r="BC100">
        <f>COUNTIFS(Planning!$56:$56, "Mercredi", Planning!94:94, "CA")</f>
        <v>0</v>
      </c>
      <c r="BD100">
        <f>COUNTIFS(Planning!$56:$56, "Jeudi", Planning!94:94, "CA")</f>
        <v>0</v>
      </c>
      <c r="BE100">
        <f>COUNTIFS(Planning!$56:$56, "Vendredi", Planning!94:94, "CA")</f>
        <v>0</v>
      </c>
      <c r="BF100" s="15">
        <f t="shared" si="33"/>
        <v>0</v>
      </c>
      <c r="BG100">
        <f>COUNTIFS(Planning!$56:$56, "Lundi", Planning!94:94, "FC")</f>
        <v>0</v>
      </c>
      <c r="BH100">
        <f>COUNTIFS(Planning!$56:$56, "Mardi", Planning!94:94, "FC")</f>
        <v>0</v>
      </c>
      <c r="BI100">
        <f>COUNTIFS(Planning!$56:$56, "Mercredi", Planning!94:94, "FC")</f>
        <v>0</v>
      </c>
      <c r="BJ100">
        <f>COUNTIFS(Planning!$56:$56, "Jeudi", Planning!94:94, "FC")</f>
        <v>0</v>
      </c>
      <c r="BK100">
        <f>COUNTIFS(Planning!$56:$56, "Vendredi", Planning!94:94, "FC")</f>
        <v>0</v>
      </c>
      <c r="BL100">
        <f>COUNTIFS(Planning!$56:$56, "Samedi", Planning!94:94, "FC")</f>
        <v>0</v>
      </c>
      <c r="BM100">
        <f>COUNTIFS(Planning!$56:$56, "Dimanche", Planning!94:94, "FC")</f>
        <v>0</v>
      </c>
      <c r="BN100" s="15">
        <f t="shared" si="34"/>
        <v>0</v>
      </c>
    </row>
    <row r="101" spans="1:66" x14ac:dyDescent="0.25">
      <c r="A101" s="22" t="str">
        <f t="shared" si="26"/>
        <v>Agent 14</v>
      </c>
      <c r="B101" s="27">
        <f>COUNTIFS(Planning!$82:$82,B$87,Planning!97:97,$B$86)</f>
        <v>0</v>
      </c>
      <c r="C101" s="27">
        <f>COUNTIFS(Planning!$82:$82,C$87,Planning!97:97,$B$86)</f>
        <v>0</v>
      </c>
      <c r="D101" s="27">
        <f>COUNTIFS(Planning!$82:$82,D$87,Planning!97:97,$B$86)</f>
        <v>0</v>
      </c>
      <c r="E101" s="27">
        <f>COUNTIFS(Planning!$82:$82,E$87,Planning!97:97,$B$86)</f>
        <v>0</v>
      </c>
      <c r="F101" s="27">
        <f>COUNTIFS(Planning!$82:$82,F$87,Planning!97:97,$B$86)</f>
        <v>0</v>
      </c>
      <c r="G101" s="27">
        <f>COUNTIFS(Planning!$82:$82,G$87,Planning!97:97,$B$86)</f>
        <v>0</v>
      </c>
      <c r="H101" s="27">
        <f>COUNTIFS(Planning!$82:$82,H$87,Planning!97:97,$B$86)</f>
        <v>0</v>
      </c>
      <c r="I101" s="28">
        <f t="shared" si="27"/>
        <v>0</v>
      </c>
      <c r="J101" s="32"/>
      <c r="K101" s="32"/>
      <c r="L101" s="32"/>
      <c r="M101">
        <f>COUNTIFS(Planning!$56:$56, "Dimanche", Planning!95:95, "ARH")</f>
        <v>0</v>
      </c>
      <c r="N101">
        <f>COUNTIFS(Planning!$56:$56, "Lundi", Planning!95:95, "AB1")</f>
        <v>0</v>
      </c>
      <c r="O101">
        <f>COUNTIFS(Planning!$4:$4, "Mardi", Planning!95:95, "AB1")</f>
        <v>0</v>
      </c>
      <c r="P101">
        <f>COUNTIFS(Planning!$4:$4, "Mercredi", Planning!95:95, "AB1")</f>
        <v>0</v>
      </c>
      <c r="Q101">
        <f>COUNTIFS(Planning!$4:$4, "Jeudi", Planning!95:95, "AB1")</f>
        <v>0</v>
      </c>
      <c r="R101">
        <f>COUNTIFS(Planning!$4:$4, "Vendredi", Planning!95:95, "AB1")</f>
        <v>0</v>
      </c>
      <c r="S101">
        <f>COUNTIFS(Planning!$4:$4, "Samedi", Planning!95:95, "AB1")</f>
        <v>0</v>
      </c>
      <c r="T101">
        <f>COUNTIFS(Planning!$56:$56, "Dimanche", Planning!95:95, "AB1")</f>
        <v>0</v>
      </c>
      <c r="U101" s="15">
        <f t="shared" si="28"/>
        <v>0</v>
      </c>
      <c r="V101">
        <f>COUNTIFS(Planning!$56:$56, "Lundi", Planning!95:95, "AB3")</f>
        <v>0</v>
      </c>
      <c r="W101">
        <f>COUNTIFS(Planning!$56:$56, "Mardi", Planning!95:95, "AB3")</f>
        <v>0</v>
      </c>
      <c r="X101">
        <f>COUNTIFS(Planning!$56:$56, "Mercredi", Planning!95:95, "AB3")</f>
        <v>0</v>
      </c>
      <c r="Y101">
        <f>COUNTIFS(Planning!$56:$56, "Jeudi", Planning!95:95, "AB3")</f>
        <v>0</v>
      </c>
      <c r="Z101">
        <f>COUNTIFS(Planning!$56:$56, "Vendredi", Planning!95:95, "AB3")</f>
        <v>0</v>
      </c>
      <c r="AA101">
        <f>COUNTIFS(Planning!$56:$56, "Samedi", Planning!95:95, "AB3")</f>
        <v>0</v>
      </c>
      <c r="AB101" s="15">
        <f t="shared" si="29"/>
        <v>0</v>
      </c>
      <c r="AC101">
        <f>COUNTIFS(Planning!$56:$56, "Lundi", Planning!95:95, "AJF")</f>
        <v>0</v>
      </c>
      <c r="AD101">
        <f>COUNTIFS(Planning!$56:$56, "Mardi", Planning!95:95, "AJF")</f>
        <v>0</v>
      </c>
      <c r="AE101">
        <f>COUNTIFS(Planning!$56:$56, "Mercredi", Planning!95:95, "AJF")</f>
        <v>0</v>
      </c>
      <c r="AF101">
        <f>COUNTIFS(Planning!$56:$56, "Jeudi", Planning!95:95, "AJF")</f>
        <v>0</v>
      </c>
      <c r="AG101">
        <f>COUNTIFS(Planning!$56:$56, "Vendredi", Planning!95:95, "AJF")</f>
        <v>0</v>
      </c>
      <c r="AH101">
        <f>COUNTIFS(Planning!$56:$56, "Samedi", Planning!95:95, "AJF")</f>
        <v>0</v>
      </c>
      <c r="AI101">
        <f>COUNTIFS(Planning!$56:$56, "Dimanche", Planning!95:95, "AJF")</f>
        <v>0</v>
      </c>
      <c r="AJ101" s="15">
        <f t="shared" si="30"/>
        <v>0</v>
      </c>
      <c r="AK101">
        <f>COUNTIFS(Planning!$56:$56, "Lundi", Planning!95:95, "B2")</f>
        <v>0</v>
      </c>
      <c r="AL101">
        <f>COUNTIFS(Planning!$56:$56, "Mardi", Planning!95:95, "B2")</f>
        <v>0</v>
      </c>
      <c r="AM101">
        <f>COUNTIFS(Planning!$56:$56, "Mercredi", Planning!95:95, "B2")</f>
        <v>0</v>
      </c>
      <c r="AN101">
        <f>COUNTIFS(Planning!$56:$56, "Jeudi", Planning!95:95, "B2")</f>
        <v>0</v>
      </c>
      <c r="AO101">
        <f>COUNTIFS(Planning!$56:$56, "Vendredi", Planning!95:95, "B2")</f>
        <v>0</v>
      </c>
      <c r="AP101">
        <f>COUNTIFS(Planning!$56:$56, "Samedi", Planning!95:95, "B2")</f>
        <v>0</v>
      </c>
      <c r="AQ101">
        <f>COUNTIFS(Planning!$56:$56, "Dimanche", Planning!95:95, "B2")</f>
        <v>0</v>
      </c>
      <c r="AR101" s="15">
        <f t="shared" si="31"/>
        <v>0</v>
      </c>
      <c r="AS101">
        <f>COUNTIFS(Planning!$56:$56, "Lundi", Planning!95:95, "RTT")</f>
        <v>0</v>
      </c>
      <c r="AT101">
        <f>COUNTIFS(Planning!$56:$56, "Mardi", Planning!95:95, "RTT")</f>
        <v>0</v>
      </c>
      <c r="AU101">
        <f>COUNTIFS(Planning!$56:$56, "Mercredi", Planning!95:95, "RTT")</f>
        <v>0</v>
      </c>
      <c r="AV101">
        <f>COUNTIFS(Planning!$56:$56, "Jeudi", Planning!95:95, "RTT")</f>
        <v>0</v>
      </c>
      <c r="AW101">
        <f>COUNTIFS(Planning!$56:$56, "Vendredi", Planning!95:95, "RTT")</f>
        <v>0</v>
      </c>
      <c r="AX101">
        <f>COUNTIFS(Planning!$56:$56, "Samedi", Planning!95:95, "RTT")</f>
        <v>0</v>
      </c>
      <c r="AY101">
        <f>COUNTIFS(Planning!$56:$56, "Dimanche", Planning!95:95, "RTT")</f>
        <v>0</v>
      </c>
      <c r="AZ101" s="15">
        <f t="shared" si="32"/>
        <v>0</v>
      </c>
      <c r="BA101">
        <f>COUNTIFS(Planning!$56:$56, "Lundi", Planning!95:95, "CA")</f>
        <v>0</v>
      </c>
      <c r="BB101">
        <f>COUNTIFS(Planning!$56:$56, "Mardi", Planning!95:95, "CA")</f>
        <v>0</v>
      </c>
      <c r="BC101">
        <f>COUNTIFS(Planning!$56:$56, "Mercredi", Planning!95:95, "CA")</f>
        <v>0</v>
      </c>
      <c r="BD101">
        <f>COUNTIFS(Planning!$56:$56, "Jeudi", Planning!95:95, "CA")</f>
        <v>0</v>
      </c>
      <c r="BE101">
        <f>COUNTIFS(Planning!$56:$56, "Vendredi", Planning!95:95, "CA")</f>
        <v>0</v>
      </c>
      <c r="BF101" s="15">
        <f t="shared" si="33"/>
        <v>0</v>
      </c>
      <c r="BG101">
        <f>COUNTIFS(Planning!$56:$56, "Lundi", Planning!95:95, "FC")</f>
        <v>0</v>
      </c>
      <c r="BH101">
        <f>COUNTIFS(Planning!$56:$56, "Mardi", Planning!95:95, "FC")</f>
        <v>0</v>
      </c>
      <c r="BI101">
        <f>COUNTIFS(Planning!$56:$56, "Mercredi", Planning!95:95, "FC")</f>
        <v>0</v>
      </c>
      <c r="BJ101">
        <f>COUNTIFS(Planning!$56:$56, "Jeudi", Planning!95:95, "FC")</f>
        <v>0</v>
      </c>
      <c r="BK101">
        <f>COUNTIFS(Planning!$56:$56, "Vendredi", Planning!95:95, "FC")</f>
        <v>0</v>
      </c>
      <c r="BL101">
        <f>COUNTIFS(Planning!$56:$56, "Samedi", Planning!95:95, "FC")</f>
        <v>0</v>
      </c>
      <c r="BM101">
        <f>COUNTIFS(Planning!$56:$56, "Dimanche", Planning!95:95, "FC")</f>
        <v>0</v>
      </c>
      <c r="BN101" s="15">
        <f t="shared" si="34"/>
        <v>0</v>
      </c>
    </row>
    <row r="102" spans="1:66" x14ac:dyDescent="0.25">
      <c r="A102" s="22" t="str">
        <f t="shared" si="26"/>
        <v>Agent 15</v>
      </c>
      <c r="B102" s="27">
        <f>COUNTIFS(Planning!$82:$82,B$87,Planning!98:98,$B$86)</f>
        <v>0</v>
      </c>
      <c r="C102" s="27">
        <f>COUNTIFS(Planning!$82:$82,C$87,Planning!98:98,$B$86)</f>
        <v>0</v>
      </c>
      <c r="D102" s="27">
        <f>COUNTIFS(Planning!$82:$82,D$87,Planning!98:98,$B$86)</f>
        <v>0</v>
      </c>
      <c r="E102" s="27">
        <f>COUNTIFS(Planning!$82:$82,E$87,Planning!98:98,$B$86)</f>
        <v>0</v>
      </c>
      <c r="F102" s="27">
        <f>COUNTIFS(Planning!$82:$82,F$87,Planning!98:98,$B$86)</f>
        <v>0</v>
      </c>
      <c r="G102" s="27">
        <f>COUNTIFS(Planning!$82:$82,G$87,Planning!98:98,$B$86)</f>
        <v>0</v>
      </c>
      <c r="H102" s="27">
        <f>COUNTIFS(Planning!$82:$82,H$87,Planning!98:98,$B$86)</f>
        <v>0</v>
      </c>
      <c r="I102" s="28">
        <f t="shared" si="27"/>
        <v>0</v>
      </c>
      <c r="J102" s="32"/>
      <c r="K102" s="32"/>
      <c r="L102" s="32"/>
      <c r="M102">
        <f>COUNTIFS(Planning!$56:$56, "Dimanche", Planning!96:96, "ARH")</f>
        <v>0</v>
      </c>
      <c r="N102">
        <f>COUNTIFS(Planning!$56:$56, "Lundi", Planning!96:96, "AB1")</f>
        <v>0</v>
      </c>
      <c r="O102">
        <f>COUNTIFS(Planning!$4:$4, "Mardi", Planning!96:96, "AB1")</f>
        <v>0</v>
      </c>
      <c r="P102">
        <f>COUNTIFS(Planning!$4:$4, "Mercredi", Planning!96:96, "AB1")</f>
        <v>0</v>
      </c>
      <c r="Q102">
        <f>COUNTIFS(Planning!$4:$4, "Jeudi", Planning!96:96, "AB1")</f>
        <v>0</v>
      </c>
      <c r="R102">
        <f>COUNTIFS(Planning!$4:$4, "Vendredi", Planning!96:96, "AB1")</f>
        <v>0</v>
      </c>
      <c r="S102">
        <f>COUNTIFS(Planning!$4:$4, "Samedi", Planning!96:96, "AB1")</f>
        <v>0</v>
      </c>
      <c r="T102">
        <f>COUNTIFS(Planning!$56:$56, "Dimanche", Planning!96:96, "AB1")</f>
        <v>0</v>
      </c>
      <c r="U102" s="15">
        <f t="shared" si="28"/>
        <v>0</v>
      </c>
      <c r="V102">
        <f>COUNTIFS(Planning!$56:$56, "Lundi", Planning!96:96, "AB3")</f>
        <v>0</v>
      </c>
      <c r="W102">
        <f>COUNTIFS(Planning!$56:$56, "Mardi", Planning!96:96, "AB3")</f>
        <v>0</v>
      </c>
      <c r="X102">
        <f>COUNTIFS(Planning!$56:$56, "Mercredi", Planning!96:96, "AB3")</f>
        <v>0</v>
      </c>
      <c r="Y102">
        <f>COUNTIFS(Planning!$56:$56, "Jeudi", Planning!96:96, "AB3")</f>
        <v>0</v>
      </c>
      <c r="Z102">
        <f>COUNTIFS(Planning!$56:$56, "Vendredi", Planning!96:96, "AB3")</f>
        <v>0</v>
      </c>
      <c r="AA102">
        <f>COUNTIFS(Planning!$56:$56, "Samedi", Planning!96:96, "AB3")</f>
        <v>0</v>
      </c>
      <c r="AB102" s="15">
        <f t="shared" si="29"/>
        <v>0</v>
      </c>
      <c r="AC102">
        <f>COUNTIFS(Planning!$56:$56, "Lundi", Planning!96:96, "AJF")</f>
        <v>0</v>
      </c>
      <c r="AD102">
        <f>COUNTIFS(Planning!$56:$56, "Mardi", Planning!96:96, "AJF")</f>
        <v>0</v>
      </c>
      <c r="AE102">
        <f>COUNTIFS(Planning!$56:$56, "Mercredi", Planning!96:96, "AJF")</f>
        <v>0</v>
      </c>
      <c r="AF102">
        <f>COUNTIFS(Planning!$56:$56, "Jeudi", Planning!96:96, "AJF")</f>
        <v>0</v>
      </c>
      <c r="AG102">
        <f>COUNTIFS(Planning!$56:$56, "Vendredi", Planning!96:96, "AJF")</f>
        <v>0</v>
      </c>
      <c r="AH102">
        <f>COUNTIFS(Planning!$56:$56, "Samedi", Planning!96:96, "AJF")</f>
        <v>0</v>
      </c>
      <c r="AI102">
        <f>COUNTIFS(Planning!$56:$56, "Dimanche", Planning!96:96, "AJF")</f>
        <v>0</v>
      </c>
      <c r="AJ102" s="15">
        <f t="shared" si="30"/>
        <v>0</v>
      </c>
      <c r="AK102">
        <f>COUNTIFS(Planning!$56:$56, "Lundi", Planning!96:96, "B2")</f>
        <v>0</v>
      </c>
      <c r="AL102">
        <f>COUNTIFS(Planning!$56:$56, "Mardi", Planning!96:96, "B2")</f>
        <v>0</v>
      </c>
      <c r="AM102">
        <f>COUNTIFS(Planning!$56:$56, "Mercredi", Planning!96:96, "B2")</f>
        <v>0</v>
      </c>
      <c r="AN102">
        <f>COUNTIFS(Planning!$56:$56, "Jeudi", Planning!96:96, "B2")</f>
        <v>0</v>
      </c>
      <c r="AO102">
        <f>COUNTIFS(Planning!$56:$56, "Vendredi", Planning!96:96, "B2")</f>
        <v>0</v>
      </c>
      <c r="AP102">
        <f>COUNTIFS(Planning!$56:$56, "Samedi", Planning!96:96, "B2")</f>
        <v>0</v>
      </c>
      <c r="AQ102">
        <f>COUNTIFS(Planning!$56:$56, "Dimanche", Planning!96:96, "B2")</f>
        <v>0</v>
      </c>
      <c r="AR102" s="15">
        <f t="shared" si="31"/>
        <v>0</v>
      </c>
      <c r="AS102">
        <f>COUNTIFS(Planning!$56:$56, "Lundi", Planning!96:96, "RTT")</f>
        <v>0</v>
      </c>
      <c r="AT102">
        <f>COUNTIFS(Planning!$56:$56, "Mardi", Planning!96:96, "RTT")</f>
        <v>0</v>
      </c>
      <c r="AU102">
        <f>COUNTIFS(Planning!$56:$56, "Mercredi", Planning!96:96, "RTT")</f>
        <v>0</v>
      </c>
      <c r="AV102">
        <f>COUNTIFS(Planning!$56:$56, "Jeudi", Planning!96:96, "RTT")</f>
        <v>0</v>
      </c>
      <c r="AW102">
        <f>COUNTIFS(Planning!$56:$56, "Vendredi", Planning!96:96, "RTT")</f>
        <v>0</v>
      </c>
      <c r="AX102">
        <f>COUNTIFS(Planning!$56:$56, "Samedi", Planning!96:96, "RTT")</f>
        <v>0</v>
      </c>
      <c r="AY102">
        <f>COUNTIFS(Planning!$56:$56, "Dimanche", Planning!96:96, "RTT")</f>
        <v>0</v>
      </c>
      <c r="AZ102" s="15">
        <f t="shared" si="32"/>
        <v>0</v>
      </c>
      <c r="BA102">
        <f>COUNTIFS(Planning!$56:$56, "Lundi", Planning!96:96, "CA")</f>
        <v>0</v>
      </c>
      <c r="BB102">
        <f>COUNTIFS(Planning!$56:$56, "Mardi", Planning!96:96, "CA")</f>
        <v>0</v>
      </c>
      <c r="BC102">
        <f>COUNTIFS(Planning!$56:$56, "Mercredi", Planning!96:96, "CA")</f>
        <v>0</v>
      </c>
      <c r="BD102">
        <f>COUNTIFS(Planning!$56:$56, "Jeudi", Planning!96:96, "CA")</f>
        <v>0</v>
      </c>
      <c r="BE102">
        <f>COUNTIFS(Planning!$56:$56, "Vendredi", Planning!96:96, "CA")</f>
        <v>0</v>
      </c>
      <c r="BF102" s="15">
        <f t="shared" si="33"/>
        <v>0</v>
      </c>
      <c r="BG102">
        <f>COUNTIFS(Planning!$56:$56, "Lundi", Planning!96:96, "FC")</f>
        <v>0</v>
      </c>
      <c r="BH102">
        <f>COUNTIFS(Planning!$56:$56, "Mardi", Planning!96:96, "FC")</f>
        <v>0</v>
      </c>
      <c r="BI102">
        <f>COUNTIFS(Planning!$56:$56, "Mercredi", Planning!96:96, "FC")</f>
        <v>0</v>
      </c>
      <c r="BJ102">
        <f>COUNTIFS(Planning!$56:$56, "Jeudi", Planning!96:96, "FC")</f>
        <v>0</v>
      </c>
      <c r="BK102">
        <f>COUNTIFS(Planning!$56:$56, "Vendredi", Planning!96:96, "FC")</f>
        <v>0</v>
      </c>
      <c r="BL102">
        <f>COUNTIFS(Planning!$56:$56, "Samedi", Planning!96:96, "FC")</f>
        <v>0</v>
      </c>
      <c r="BM102">
        <f>COUNTIFS(Planning!$56:$56, "Dimanche", Planning!96:96, "FC")</f>
        <v>0</v>
      </c>
      <c r="BN102" s="15">
        <f t="shared" si="34"/>
        <v>0</v>
      </c>
    </row>
    <row r="103" spans="1:66" x14ac:dyDescent="0.25">
      <c r="A103" s="22" t="str">
        <f t="shared" si="26"/>
        <v>Agent 16</v>
      </c>
      <c r="B103" s="27">
        <f>COUNTIFS(Planning!$82:$82,B$87,Planning!99:99,$B$86)</f>
        <v>0</v>
      </c>
      <c r="C103" s="27">
        <f>COUNTIFS(Planning!$82:$82,C$87,Planning!99:99,$B$86)</f>
        <v>0</v>
      </c>
      <c r="D103" s="27">
        <f>COUNTIFS(Planning!$82:$82,D$87,Planning!99:99,$B$86)</f>
        <v>0</v>
      </c>
      <c r="E103" s="27">
        <f>COUNTIFS(Planning!$82:$82,E$87,Planning!99:99,$B$86)</f>
        <v>0</v>
      </c>
      <c r="F103" s="27">
        <f>COUNTIFS(Planning!$82:$82,F$87,Planning!99:99,$B$86)</f>
        <v>0</v>
      </c>
      <c r="G103" s="27">
        <f>COUNTIFS(Planning!$82:$82,G$87,Planning!99:99,$B$86)</f>
        <v>0</v>
      </c>
      <c r="H103" s="27">
        <f>COUNTIFS(Planning!$82:$82,H$87,Planning!99:99,$B$86)</f>
        <v>0</v>
      </c>
      <c r="I103" s="28">
        <f t="shared" si="27"/>
        <v>0</v>
      </c>
      <c r="J103" s="32"/>
      <c r="K103" s="32"/>
      <c r="L103" s="32"/>
      <c r="M103">
        <f>COUNTIFS(Planning!$56:$56, "Dimanche", Planning!97:97, "ARH")</f>
        <v>0</v>
      </c>
      <c r="N103">
        <f>COUNTIFS(Planning!$56:$56, "Lundi", Planning!97:97, "AB1")</f>
        <v>0</v>
      </c>
      <c r="O103">
        <f>COUNTIFS(Planning!$4:$4, "Mardi", Planning!97:97, "AB1")</f>
        <v>0</v>
      </c>
      <c r="P103">
        <f>COUNTIFS(Planning!$4:$4, "Mercredi", Planning!97:97, "AB1")</f>
        <v>0</v>
      </c>
      <c r="Q103">
        <f>COUNTIFS(Planning!$4:$4, "Jeudi", Planning!97:97, "AB1")</f>
        <v>0</v>
      </c>
      <c r="R103">
        <f>COUNTIFS(Planning!$4:$4, "Vendredi", Planning!97:97, "AB1")</f>
        <v>0</v>
      </c>
      <c r="S103">
        <f>COUNTIFS(Planning!$4:$4, "Samedi", Planning!97:97, "AB1")</f>
        <v>0</v>
      </c>
      <c r="T103">
        <f>COUNTIFS(Planning!$56:$56, "Dimanche", Planning!97:97, "AB1")</f>
        <v>0</v>
      </c>
      <c r="U103" s="15">
        <f t="shared" si="28"/>
        <v>0</v>
      </c>
      <c r="V103">
        <f>COUNTIFS(Planning!$56:$56, "Lundi", Planning!97:97, "AB3")</f>
        <v>0</v>
      </c>
      <c r="W103">
        <f>COUNTIFS(Planning!$56:$56, "Mardi", Planning!97:97, "AB3")</f>
        <v>0</v>
      </c>
      <c r="X103">
        <f>COUNTIFS(Planning!$56:$56, "Mercredi", Planning!97:97, "AB3")</f>
        <v>0</v>
      </c>
      <c r="Y103">
        <f>COUNTIFS(Planning!$56:$56, "Jeudi", Planning!97:97, "AB3")</f>
        <v>0</v>
      </c>
      <c r="Z103">
        <f>COUNTIFS(Planning!$56:$56, "Vendredi", Planning!97:97, "AB3")</f>
        <v>0</v>
      </c>
      <c r="AA103">
        <f>COUNTIFS(Planning!$56:$56, "Samedi", Planning!97:97, "AB3")</f>
        <v>0</v>
      </c>
      <c r="AB103" s="15">
        <f t="shared" si="29"/>
        <v>0</v>
      </c>
      <c r="AC103">
        <f>COUNTIFS(Planning!$56:$56, "Lundi", Planning!97:97, "AJF")</f>
        <v>0</v>
      </c>
      <c r="AD103">
        <f>COUNTIFS(Planning!$56:$56, "Mardi", Planning!97:97, "AJF")</f>
        <v>0</v>
      </c>
      <c r="AE103">
        <f>COUNTIFS(Planning!$56:$56, "Mercredi", Planning!97:97, "AJF")</f>
        <v>0</v>
      </c>
      <c r="AF103">
        <f>COUNTIFS(Planning!$56:$56, "Jeudi", Planning!97:97, "AJF")</f>
        <v>0</v>
      </c>
      <c r="AG103">
        <f>COUNTIFS(Planning!$56:$56, "Vendredi", Planning!97:97, "AJF")</f>
        <v>0</v>
      </c>
      <c r="AH103">
        <f>COUNTIFS(Planning!$56:$56, "Samedi", Planning!97:97, "AJF")</f>
        <v>0</v>
      </c>
      <c r="AI103">
        <f>COUNTIFS(Planning!$56:$56, "Dimanche", Planning!97:97, "AJF")</f>
        <v>0</v>
      </c>
      <c r="AJ103" s="15">
        <f t="shared" si="30"/>
        <v>0</v>
      </c>
      <c r="AK103">
        <f>COUNTIFS(Planning!$56:$56, "Lundi", Planning!97:97, "B2")</f>
        <v>0</v>
      </c>
      <c r="AL103">
        <f>COUNTIFS(Planning!$56:$56, "Mardi", Planning!97:97, "B2")</f>
        <v>0</v>
      </c>
      <c r="AM103">
        <f>COUNTIFS(Planning!$56:$56, "Mercredi", Planning!97:97, "B2")</f>
        <v>0</v>
      </c>
      <c r="AN103">
        <f>COUNTIFS(Planning!$56:$56, "Jeudi", Planning!97:97, "B2")</f>
        <v>0</v>
      </c>
      <c r="AO103">
        <f>COUNTIFS(Planning!$56:$56, "Vendredi", Planning!97:97, "B2")</f>
        <v>0</v>
      </c>
      <c r="AP103">
        <f>COUNTIFS(Planning!$56:$56, "Samedi", Planning!97:97, "B2")</f>
        <v>0</v>
      </c>
      <c r="AQ103">
        <f>COUNTIFS(Planning!$56:$56, "Dimanche", Planning!97:97, "B2")</f>
        <v>0</v>
      </c>
      <c r="AR103" s="15">
        <f t="shared" si="31"/>
        <v>0</v>
      </c>
      <c r="AS103">
        <f>COUNTIFS(Planning!$56:$56, "Lundi", Planning!97:97, "RTT")</f>
        <v>0</v>
      </c>
      <c r="AT103">
        <f>COUNTIFS(Planning!$56:$56, "Mardi", Planning!97:97, "RTT")</f>
        <v>0</v>
      </c>
      <c r="AU103">
        <f>COUNTIFS(Planning!$56:$56, "Mercredi", Planning!97:97, "RTT")</f>
        <v>0</v>
      </c>
      <c r="AV103">
        <f>COUNTIFS(Planning!$56:$56, "Jeudi", Planning!97:97, "RTT")</f>
        <v>0</v>
      </c>
      <c r="AW103">
        <f>COUNTIFS(Planning!$56:$56, "Vendredi", Planning!97:97, "RTT")</f>
        <v>0</v>
      </c>
      <c r="AX103">
        <f>COUNTIFS(Planning!$56:$56, "Samedi", Planning!97:97, "RTT")</f>
        <v>0</v>
      </c>
      <c r="AY103">
        <f>COUNTIFS(Planning!$56:$56, "Dimanche", Planning!97:97, "RTT")</f>
        <v>0</v>
      </c>
      <c r="AZ103" s="15">
        <f t="shared" si="32"/>
        <v>0</v>
      </c>
      <c r="BA103">
        <f>COUNTIFS(Planning!$56:$56, "Lundi", Planning!97:97, "CA")</f>
        <v>0</v>
      </c>
      <c r="BB103">
        <f>COUNTIFS(Planning!$56:$56, "Mardi", Planning!97:97, "CA")</f>
        <v>0</v>
      </c>
      <c r="BC103">
        <f>COUNTIFS(Planning!$56:$56, "Mercredi", Planning!97:97, "CA")</f>
        <v>0</v>
      </c>
      <c r="BD103">
        <f>COUNTIFS(Planning!$56:$56, "Jeudi", Planning!97:97, "CA")</f>
        <v>0</v>
      </c>
      <c r="BE103">
        <f>COUNTIFS(Planning!$56:$56, "Vendredi", Planning!97:97, "CA")</f>
        <v>0</v>
      </c>
      <c r="BF103" s="15">
        <f t="shared" si="33"/>
        <v>0</v>
      </c>
      <c r="BG103">
        <f>COUNTIFS(Planning!$56:$56, "Lundi", Planning!97:97, "FC")</f>
        <v>0</v>
      </c>
      <c r="BH103">
        <f>COUNTIFS(Planning!$56:$56, "Mardi", Planning!97:97, "FC")</f>
        <v>0</v>
      </c>
      <c r="BI103">
        <f>COUNTIFS(Planning!$56:$56, "Mercredi", Planning!97:97, "FC")</f>
        <v>0</v>
      </c>
      <c r="BJ103">
        <f>COUNTIFS(Planning!$56:$56, "Jeudi", Planning!97:97, "FC")</f>
        <v>0</v>
      </c>
      <c r="BK103">
        <f>COUNTIFS(Planning!$56:$56, "Vendredi", Planning!97:97, "FC")</f>
        <v>0</v>
      </c>
      <c r="BL103">
        <f>COUNTIFS(Planning!$56:$56, "Samedi", Planning!97:97, "FC")</f>
        <v>0</v>
      </c>
      <c r="BM103">
        <f>COUNTIFS(Planning!$56:$56, "Dimanche", Planning!97:97, "FC")</f>
        <v>0</v>
      </c>
      <c r="BN103" s="15">
        <f t="shared" si="34"/>
        <v>0</v>
      </c>
    </row>
    <row r="104" spans="1:66" x14ac:dyDescent="0.25">
      <c r="A104" s="22" t="str">
        <f t="shared" si="26"/>
        <v>Agent 17</v>
      </c>
      <c r="B104" s="27">
        <f>COUNTIFS(Planning!$82:$82,B$87,Planning!100:100,$B$86)</f>
        <v>0</v>
      </c>
      <c r="C104" s="27">
        <f>COUNTIFS(Planning!$82:$82,C$87,Planning!100:100,$B$86)</f>
        <v>0</v>
      </c>
      <c r="D104" s="27">
        <f>COUNTIFS(Planning!$82:$82,D$87,Planning!100:100,$B$86)</f>
        <v>0</v>
      </c>
      <c r="E104" s="27">
        <f>COUNTIFS(Planning!$82:$82,E$87,Planning!100:100,$B$86)</f>
        <v>0</v>
      </c>
      <c r="F104" s="27">
        <f>COUNTIFS(Planning!$82:$82,F$87,Planning!100:100,$B$86)</f>
        <v>0</v>
      </c>
      <c r="G104" s="27">
        <f>COUNTIFS(Planning!$82:$82,G$87,Planning!100:100,$B$86)</f>
        <v>0</v>
      </c>
      <c r="H104" s="27">
        <f>COUNTIFS(Planning!$82:$82,H$87,Planning!100:100,$B$86)</f>
        <v>0</v>
      </c>
      <c r="I104" s="28">
        <f t="shared" si="27"/>
        <v>0</v>
      </c>
      <c r="J104" s="32"/>
      <c r="K104" s="32"/>
      <c r="L104" s="32"/>
      <c r="M104">
        <f>COUNTIFS(Planning!$56:$56, "Dimanche", Planning!98:98, "ARH")</f>
        <v>0</v>
      </c>
      <c r="N104">
        <f>COUNTIFS(Planning!$56:$56, "Lundi", Planning!98:98, "AB1")</f>
        <v>0</v>
      </c>
      <c r="O104">
        <f>COUNTIFS(Planning!$4:$4, "Mardi", Planning!98:98, "AB1")</f>
        <v>0</v>
      </c>
      <c r="P104">
        <f>COUNTIFS(Planning!$4:$4, "Mercredi", Planning!98:98, "AB1")</f>
        <v>0</v>
      </c>
      <c r="Q104">
        <f>COUNTIFS(Planning!$4:$4, "Jeudi", Planning!98:98, "AB1")</f>
        <v>0</v>
      </c>
      <c r="R104">
        <f>COUNTIFS(Planning!$4:$4, "Vendredi", Planning!98:98, "AB1")</f>
        <v>0</v>
      </c>
      <c r="S104">
        <f>COUNTIFS(Planning!$4:$4, "Samedi", Planning!98:98, "AB1")</f>
        <v>0</v>
      </c>
      <c r="T104">
        <f>COUNTIFS(Planning!$56:$56, "Dimanche", Planning!98:98, "AB1")</f>
        <v>0</v>
      </c>
      <c r="U104" s="15">
        <f t="shared" si="28"/>
        <v>0</v>
      </c>
      <c r="V104">
        <f>COUNTIFS(Planning!$56:$56, "Lundi", Planning!98:98, "AB3")</f>
        <v>0</v>
      </c>
      <c r="W104">
        <f>COUNTIFS(Planning!$56:$56, "Mardi", Planning!98:98, "AB3")</f>
        <v>0</v>
      </c>
      <c r="X104">
        <f>COUNTIFS(Planning!$56:$56, "Mercredi", Planning!98:98, "AB3")</f>
        <v>0</v>
      </c>
      <c r="Y104">
        <f>COUNTIFS(Planning!$56:$56, "Jeudi", Planning!98:98, "AB3")</f>
        <v>0</v>
      </c>
      <c r="Z104">
        <f>COUNTIFS(Planning!$56:$56, "Vendredi", Planning!98:98, "AB3")</f>
        <v>0</v>
      </c>
      <c r="AA104">
        <f>COUNTIFS(Planning!$56:$56, "Samedi", Planning!98:98, "AB3")</f>
        <v>0</v>
      </c>
      <c r="AB104" s="15">
        <f t="shared" si="29"/>
        <v>0</v>
      </c>
      <c r="AC104">
        <f>COUNTIFS(Planning!$56:$56, "Lundi", Planning!98:98, "AJF")</f>
        <v>0</v>
      </c>
      <c r="AD104">
        <f>COUNTIFS(Planning!$56:$56, "Mardi", Planning!98:98, "AJF")</f>
        <v>0</v>
      </c>
      <c r="AE104">
        <f>COUNTIFS(Planning!$56:$56, "Mercredi", Planning!98:98, "AJF")</f>
        <v>0</v>
      </c>
      <c r="AF104">
        <f>COUNTIFS(Planning!$56:$56, "Jeudi", Planning!98:98, "AJF")</f>
        <v>0</v>
      </c>
      <c r="AG104">
        <f>COUNTIFS(Planning!$56:$56, "Vendredi", Planning!98:98, "AJF")</f>
        <v>0</v>
      </c>
      <c r="AH104">
        <f>COUNTIFS(Planning!$56:$56, "Samedi", Planning!98:98, "AJF")</f>
        <v>0</v>
      </c>
      <c r="AI104">
        <f>COUNTIFS(Planning!$56:$56, "Dimanche", Planning!98:98, "AJF")</f>
        <v>0</v>
      </c>
      <c r="AJ104" s="15">
        <f t="shared" si="30"/>
        <v>0</v>
      </c>
      <c r="AK104">
        <f>COUNTIFS(Planning!$56:$56, "Lundi", Planning!98:98, "B2")</f>
        <v>0</v>
      </c>
      <c r="AL104">
        <f>COUNTIFS(Planning!$56:$56, "Mardi", Planning!98:98, "B2")</f>
        <v>0</v>
      </c>
      <c r="AM104">
        <f>COUNTIFS(Planning!$56:$56, "Mercredi", Planning!98:98, "B2")</f>
        <v>0</v>
      </c>
      <c r="AN104">
        <f>COUNTIFS(Planning!$56:$56, "Jeudi", Planning!98:98, "B2")</f>
        <v>0</v>
      </c>
      <c r="AO104">
        <f>COUNTIFS(Planning!$56:$56, "Vendredi", Planning!98:98, "B2")</f>
        <v>0</v>
      </c>
      <c r="AP104">
        <f>COUNTIFS(Planning!$56:$56, "Samedi", Planning!98:98, "B2")</f>
        <v>0</v>
      </c>
      <c r="AQ104">
        <f>COUNTIFS(Planning!$56:$56, "Dimanche", Planning!98:98, "B2")</f>
        <v>0</v>
      </c>
      <c r="AR104" s="15">
        <f t="shared" si="31"/>
        <v>0</v>
      </c>
      <c r="AS104">
        <f>COUNTIFS(Planning!$56:$56, "Lundi", Planning!98:98, "RTT")</f>
        <v>0</v>
      </c>
      <c r="AT104">
        <f>COUNTIFS(Planning!$56:$56, "Mardi", Planning!98:98, "RTT")</f>
        <v>0</v>
      </c>
      <c r="AU104">
        <f>COUNTIFS(Planning!$56:$56, "Mercredi", Planning!98:98, "RTT")</f>
        <v>0</v>
      </c>
      <c r="AV104">
        <f>COUNTIFS(Planning!$56:$56, "Jeudi", Planning!98:98, "RTT")</f>
        <v>0</v>
      </c>
      <c r="AW104">
        <f>COUNTIFS(Planning!$56:$56, "Vendredi", Planning!98:98, "RTT")</f>
        <v>0</v>
      </c>
      <c r="AX104">
        <f>COUNTIFS(Planning!$56:$56, "Samedi", Planning!98:98, "RTT")</f>
        <v>0</v>
      </c>
      <c r="AY104">
        <f>COUNTIFS(Planning!$56:$56, "Dimanche", Planning!98:98, "RTT")</f>
        <v>0</v>
      </c>
      <c r="AZ104" s="15">
        <f t="shared" si="32"/>
        <v>0</v>
      </c>
      <c r="BA104">
        <f>COUNTIFS(Planning!$56:$56, "Lundi", Planning!98:98, "CA")</f>
        <v>0</v>
      </c>
      <c r="BB104">
        <f>COUNTIFS(Planning!$56:$56, "Mardi", Planning!98:98, "CA")</f>
        <v>0</v>
      </c>
      <c r="BC104">
        <f>COUNTIFS(Planning!$56:$56, "Mercredi", Planning!98:98, "CA")</f>
        <v>0</v>
      </c>
      <c r="BD104">
        <f>COUNTIFS(Planning!$56:$56, "Jeudi", Planning!98:98, "CA")</f>
        <v>0</v>
      </c>
      <c r="BE104">
        <f>COUNTIFS(Planning!$56:$56, "Vendredi", Planning!98:98, "CA")</f>
        <v>0</v>
      </c>
      <c r="BF104" s="15">
        <f t="shared" si="33"/>
        <v>0</v>
      </c>
      <c r="BG104">
        <f>COUNTIFS(Planning!$56:$56, "Lundi", Planning!98:98, "FC")</f>
        <v>0</v>
      </c>
      <c r="BH104">
        <f>COUNTIFS(Planning!$56:$56, "Mardi", Planning!98:98, "FC")</f>
        <v>0</v>
      </c>
      <c r="BI104">
        <f>COUNTIFS(Planning!$56:$56, "Mercredi", Planning!98:98, "FC")</f>
        <v>0</v>
      </c>
      <c r="BJ104">
        <f>COUNTIFS(Planning!$56:$56, "Jeudi", Planning!98:98, "FC")</f>
        <v>0</v>
      </c>
      <c r="BK104">
        <f>COUNTIFS(Planning!$56:$56, "Vendredi", Planning!98:98, "FC")</f>
        <v>0</v>
      </c>
      <c r="BL104">
        <f>COUNTIFS(Planning!$56:$56, "Samedi", Planning!98:98, "FC")</f>
        <v>0</v>
      </c>
      <c r="BM104">
        <f>COUNTIFS(Planning!$56:$56, "Dimanche", Planning!98:98, "FC")</f>
        <v>0</v>
      </c>
      <c r="BN104" s="15">
        <f t="shared" si="34"/>
        <v>0</v>
      </c>
    </row>
    <row r="105" spans="1:66" x14ac:dyDescent="0.25">
      <c r="A105" s="22" t="str">
        <f t="shared" si="26"/>
        <v>Agent 18</v>
      </c>
      <c r="B105" s="27">
        <f>COUNTIFS(Planning!$82:$82,B$87,Planning!101:101,$B$86)</f>
        <v>0</v>
      </c>
      <c r="C105" s="27">
        <f>COUNTIFS(Planning!$82:$82,C$87,Planning!101:101,$B$86)</f>
        <v>0</v>
      </c>
      <c r="D105" s="27">
        <f>COUNTIFS(Planning!$82:$82,D$87,Planning!101:101,$B$86)</f>
        <v>0</v>
      </c>
      <c r="E105" s="27">
        <f>COUNTIFS(Planning!$82:$82,E$87,Planning!101:101,$B$86)</f>
        <v>0</v>
      </c>
      <c r="F105" s="27">
        <f>COUNTIFS(Planning!$82:$82,F$87,Planning!101:101,$B$86)</f>
        <v>0</v>
      </c>
      <c r="G105" s="27">
        <f>COUNTIFS(Planning!$82:$82,G$87,Planning!101:101,$B$86)</f>
        <v>0</v>
      </c>
      <c r="H105" s="27">
        <f>COUNTIFS(Planning!$82:$82,H$87,Planning!101:101,$B$86)</f>
        <v>0</v>
      </c>
      <c r="I105" s="28">
        <f t="shared" si="27"/>
        <v>0</v>
      </c>
      <c r="J105" s="32"/>
      <c r="K105" s="32"/>
      <c r="L105" s="32"/>
      <c r="M105">
        <f>COUNTIFS(Planning!$56:$56, "Dimanche", Planning!99:99, "ARH")</f>
        <v>0</v>
      </c>
      <c r="N105">
        <f>COUNTIFS(Planning!$56:$56, "Lundi", Planning!99:99, "AB1")</f>
        <v>0</v>
      </c>
      <c r="O105">
        <f>COUNTIFS(Planning!$4:$4, "Mardi", Planning!99:99, "AB1")</f>
        <v>0</v>
      </c>
      <c r="P105">
        <f>COUNTIFS(Planning!$4:$4, "Mercredi", Planning!99:99, "AB1")</f>
        <v>0</v>
      </c>
      <c r="Q105">
        <f>COUNTIFS(Planning!$4:$4, "Jeudi", Planning!99:99, "AB1")</f>
        <v>0</v>
      </c>
      <c r="R105">
        <f>COUNTIFS(Planning!$4:$4, "Vendredi", Planning!99:99, "AB1")</f>
        <v>0</v>
      </c>
      <c r="S105">
        <f>COUNTIFS(Planning!$4:$4, "Samedi", Planning!99:99, "AB1")</f>
        <v>0</v>
      </c>
      <c r="T105">
        <f>COUNTIFS(Planning!$56:$56, "Dimanche", Planning!99:99, "AB1")</f>
        <v>0</v>
      </c>
      <c r="U105" s="15">
        <f t="shared" si="28"/>
        <v>0</v>
      </c>
      <c r="V105">
        <f>COUNTIFS(Planning!$56:$56, "Lundi", Planning!99:99, "AB3")</f>
        <v>0</v>
      </c>
      <c r="W105">
        <f>COUNTIFS(Planning!$56:$56, "Mardi", Planning!99:99, "AB3")</f>
        <v>0</v>
      </c>
      <c r="X105">
        <f>COUNTIFS(Planning!$56:$56, "Mercredi", Planning!99:99, "AB3")</f>
        <v>0</v>
      </c>
      <c r="Y105">
        <f>COUNTIFS(Planning!$56:$56, "Jeudi", Planning!99:99, "AB3")</f>
        <v>0</v>
      </c>
      <c r="Z105">
        <f>COUNTIFS(Planning!$56:$56, "Vendredi", Planning!99:99, "AB3")</f>
        <v>0</v>
      </c>
      <c r="AA105">
        <f>COUNTIFS(Planning!$56:$56, "Samedi", Planning!99:99, "AB3")</f>
        <v>0</v>
      </c>
      <c r="AB105" s="15">
        <f t="shared" si="29"/>
        <v>0</v>
      </c>
      <c r="AC105">
        <f>COUNTIFS(Planning!$56:$56, "Lundi", Planning!99:99, "AJF")</f>
        <v>0</v>
      </c>
      <c r="AD105">
        <f>COUNTIFS(Planning!$56:$56, "Mardi", Planning!99:99, "AJF")</f>
        <v>0</v>
      </c>
      <c r="AE105">
        <f>COUNTIFS(Planning!$56:$56, "Mercredi", Planning!99:99, "AJF")</f>
        <v>0</v>
      </c>
      <c r="AF105">
        <f>COUNTIFS(Planning!$56:$56, "Jeudi", Planning!99:99, "AJF")</f>
        <v>0</v>
      </c>
      <c r="AG105">
        <f>COUNTIFS(Planning!$56:$56, "Vendredi", Planning!99:99, "AJF")</f>
        <v>0</v>
      </c>
      <c r="AH105">
        <f>COUNTIFS(Planning!$56:$56, "Samedi", Planning!99:99, "AJF")</f>
        <v>0</v>
      </c>
      <c r="AI105">
        <f>COUNTIFS(Planning!$56:$56, "Dimanche", Planning!99:99, "AJF")</f>
        <v>0</v>
      </c>
      <c r="AJ105" s="15">
        <f t="shared" si="30"/>
        <v>0</v>
      </c>
      <c r="AK105">
        <f>COUNTIFS(Planning!$56:$56, "Lundi", Planning!99:99, "B2")</f>
        <v>0</v>
      </c>
      <c r="AL105">
        <f>COUNTIFS(Planning!$56:$56, "Mardi", Planning!99:99, "B2")</f>
        <v>0</v>
      </c>
      <c r="AM105">
        <f>COUNTIFS(Planning!$56:$56, "Mercredi", Planning!99:99, "B2")</f>
        <v>0</v>
      </c>
      <c r="AN105">
        <f>COUNTIFS(Planning!$56:$56, "Jeudi", Planning!99:99, "B2")</f>
        <v>0</v>
      </c>
      <c r="AO105">
        <f>COUNTIFS(Planning!$56:$56, "Vendredi", Planning!99:99, "B2")</f>
        <v>0</v>
      </c>
      <c r="AP105">
        <f>COUNTIFS(Planning!$56:$56, "Samedi", Planning!99:99, "B2")</f>
        <v>0</v>
      </c>
      <c r="AQ105">
        <f>COUNTIFS(Planning!$56:$56, "Dimanche", Planning!99:99, "B2")</f>
        <v>0</v>
      </c>
      <c r="AR105" s="15">
        <f t="shared" si="31"/>
        <v>0</v>
      </c>
      <c r="AS105">
        <f>COUNTIFS(Planning!$56:$56, "Lundi", Planning!99:99, "RTT")</f>
        <v>0</v>
      </c>
      <c r="AT105">
        <f>COUNTIFS(Planning!$56:$56, "Mardi", Planning!99:99, "RTT")</f>
        <v>0</v>
      </c>
      <c r="AU105">
        <f>COUNTIFS(Planning!$56:$56, "Mercredi", Planning!99:99, "RTT")</f>
        <v>0</v>
      </c>
      <c r="AV105">
        <f>COUNTIFS(Planning!$56:$56, "Jeudi", Planning!99:99, "RTT")</f>
        <v>0</v>
      </c>
      <c r="AW105">
        <f>COUNTIFS(Planning!$56:$56, "Vendredi", Planning!99:99, "RTT")</f>
        <v>0</v>
      </c>
      <c r="AX105">
        <f>COUNTIFS(Planning!$56:$56, "Samedi", Planning!99:99, "RTT")</f>
        <v>0</v>
      </c>
      <c r="AY105">
        <f>COUNTIFS(Planning!$56:$56, "Dimanche", Planning!99:99, "RTT")</f>
        <v>0</v>
      </c>
      <c r="AZ105" s="15">
        <f t="shared" si="32"/>
        <v>0</v>
      </c>
      <c r="BA105">
        <f>COUNTIFS(Planning!$56:$56, "Lundi", Planning!99:99, "CA")</f>
        <v>0</v>
      </c>
      <c r="BB105">
        <f>COUNTIFS(Planning!$56:$56, "Mardi", Planning!99:99, "CA")</f>
        <v>0</v>
      </c>
      <c r="BC105">
        <f>COUNTIFS(Planning!$56:$56, "Mercredi", Planning!99:99, "CA")</f>
        <v>0</v>
      </c>
      <c r="BD105">
        <f>COUNTIFS(Planning!$56:$56, "Jeudi", Planning!99:99, "CA")</f>
        <v>0</v>
      </c>
      <c r="BE105">
        <f>COUNTIFS(Planning!$56:$56, "Vendredi", Planning!99:99, "CA")</f>
        <v>0</v>
      </c>
      <c r="BF105" s="15">
        <f t="shared" si="33"/>
        <v>0</v>
      </c>
      <c r="BG105">
        <f>COUNTIFS(Planning!$56:$56, "Lundi", Planning!99:99, "FC")</f>
        <v>0</v>
      </c>
      <c r="BH105">
        <f>COUNTIFS(Planning!$56:$56, "Mardi", Planning!99:99, "FC")</f>
        <v>0</v>
      </c>
      <c r="BI105">
        <f>COUNTIFS(Planning!$56:$56, "Mercredi", Planning!99:99, "FC")</f>
        <v>0</v>
      </c>
      <c r="BJ105">
        <f>COUNTIFS(Planning!$56:$56, "Jeudi", Planning!99:99, "FC")</f>
        <v>0</v>
      </c>
      <c r="BK105">
        <f>COUNTIFS(Planning!$56:$56, "Vendredi", Planning!99:99, "FC")</f>
        <v>0</v>
      </c>
      <c r="BL105">
        <f>COUNTIFS(Planning!$56:$56, "Samedi", Planning!99:99, "FC")</f>
        <v>0</v>
      </c>
      <c r="BM105">
        <f>COUNTIFS(Planning!$56:$56, "Dimanche", Planning!99:99, "FC")</f>
        <v>0</v>
      </c>
      <c r="BN105" s="15">
        <f t="shared" si="34"/>
        <v>0</v>
      </c>
    </row>
    <row r="106" spans="1:66" x14ac:dyDescent="0.25">
      <c r="A106" s="22" t="str">
        <f t="shared" si="26"/>
        <v>Agent 19</v>
      </c>
      <c r="B106" s="27">
        <f>COUNTIFS(Planning!$82:$82,B$87,Planning!102:102,$B$86)</f>
        <v>0</v>
      </c>
      <c r="C106" s="27">
        <f>COUNTIFS(Planning!$82:$82,C$87,Planning!102:102,$B$86)</f>
        <v>0</v>
      </c>
      <c r="D106" s="27">
        <f>COUNTIFS(Planning!$82:$82,D$87,Planning!102:102,$B$86)</f>
        <v>0</v>
      </c>
      <c r="E106" s="27">
        <f>COUNTIFS(Planning!$82:$82,E$87,Planning!102:102,$B$86)</f>
        <v>0</v>
      </c>
      <c r="F106" s="27">
        <f>COUNTIFS(Planning!$82:$82,F$87,Planning!102:102,$B$86)</f>
        <v>0</v>
      </c>
      <c r="G106" s="27">
        <f>COUNTIFS(Planning!$82:$82,G$87,Planning!102:102,$B$86)</f>
        <v>0</v>
      </c>
      <c r="H106" s="27">
        <f>COUNTIFS(Planning!$82:$82,H$87,Planning!102:102,$B$86)</f>
        <v>0</v>
      </c>
      <c r="I106" s="28">
        <f t="shared" si="27"/>
        <v>0</v>
      </c>
      <c r="J106" s="32"/>
      <c r="K106" s="32"/>
      <c r="L106" s="32"/>
      <c r="M106">
        <f>COUNTIFS(Planning!$56:$56, "Dimanche", Planning!100:100, "ARH")</f>
        <v>0</v>
      </c>
      <c r="N106">
        <f>COUNTIFS(Planning!$56:$56, "Lundi", Planning!100:100, "AB1")</f>
        <v>0</v>
      </c>
      <c r="O106">
        <f>COUNTIFS(Planning!$4:$4, "Mardi", Planning!100:100, "AB1")</f>
        <v>0</v>
      </c>
      <c r="P106">
        <f>COUNTIFS(Planning!$4:$4, "Mercredi", Planning!100:100, "AB1")</f>
        <v>0</v>
      </c>
      <c r="Q106">
        <f>COUNTIFS(Planning!$4:$4, "Jeudi", Planning!100:100, "AB1")</f>
        <v>0</v>
      </c>
      <c r="R106">
        <f>COUNTIFS(Planning!$4:$4, "Vendredi", Planning!100:100, "AB1")</f>
        <v>0</v>
      </c>
      <c r="S106">
        <f>COUNTIFS(Planning!$4:$4, "Samedi", Planning!100:100, "AB1")</f>
        <v>0</v>
      </c>
      <c r="T106">
        <f>COUNTIFS(Planning!$56:$56, "Dimanche", Planning!100:100, "AB1")</f>
        <v>0</v>
      </c>
      <c r="U106" s="15">
        <f t="shared" si="28"/>
        <v>0</v>
      </c>
      <c r="V106">
        <f>COUNTIFS(Planning!$56:$56, "Lundi", Planning!100:100, "AB3")</f>
        <v>0</v>
      </c>
      <c r="W106">
        <f>COUNTIFS(Planning!$56:$56, "Mardi", Planning!100:100, "AB3")</f>
        <v>0</v>
      </c>
      <c r="X106">
        <f>COUNTIFS(Planning!$56:$56, "Mercredi", Planning!100:100, "AB3")</f>
        <v>0</v>
      </c>
      <c r="Y106">
        <f>COUNTIFS(Planning!$56:$56, "Jeudi", Planning!100:100, "AB3")</f>
        <v>0</v>
      </c>
      <c r="Z106">
        <f>COUNTIFS(Planning!$56:$56, "Vendredi", Planning!100:100, "AB3")</f>
        <v>0</v>
      </c>
      <c r="AA106">
        <f>COUNTIFS(Planning!$56:$56, "Samedi", Planning!100:100, "AB3")</f>
        <v>0</v>
      </c>
      <c r="AB106" s="15">
        <f t="shared" si="29"/>
        <v>0</v>
      </c>
      <c r="AC106">
        <f>COUNTIFS(Planning!$56:$56, "Lundi", Planning!100:100, "AJF")</f>
        <v>0</v>
      </c>
      <c r="AD106">
        <f>COUNTIFS(Planning!$56:$56, "Mardi", Planning!100:100, "AJF")</f>
        <v>0</v>
      </c>
      <c r="AE106">
        <f>COUNTIFS(Planning!$56:$56, "Mercredi", Planning!100:100, "AJF")</f>
        <v>0</v>
      </c>
      <c r="AF106">
        <f>COUNTIFS(Planning!$56:$56, "Jeudi", Planning!100:100, "AJF")</f>
        <v>0</v>
      </c>
      <c r="AG106">
        <f>COUNTIFS(Planning!$56:$56, "Vendredi", Planning!100:100, "AJF")</f>
        <v>0</v>
      </c>
      <c r="AH106">
        <f>COUNTIFS(Planning!$56:$56, "Samedi", Planning!100:100, "AJF")</f>
        <v>0</v>
      </c>
      <c r="AI106">
        <f>COUNTIFS(Planning!$56:$56, "Dimanche", Planning!100:100, "AJF")</f>
        <v>0</v>
      </c>
      <c r="AJ106" s="15">
        <f t="shared" si="30"/>
        <v>0</v>
      </c>
      <c r="AK106">
        <f>COUNTIFS(Planning!$56:$56, "Lundi", Planning!100:100, "B2")</f>
        <v>0</v>
      </c>
      <c r="AL106">
        <f>COUNTIFS(Planning!$56:$56, "Mardi", Planning!100:100, "B2")</f>
        <v>0</v>
      </c>
      <c r="AM106">
        <f>COUNTIFS(Planning!$56:$56, "Mercredi", Planning!100:100, "B2")</f>
        <v>0</v>
      </c>
      <c r="AN106">
        <f>COUNTIFS(Planning!$56:$56, "Jeudi", Planning!100:100, "B2")</f>
        <v>0</v>
      </c>
      <c r="AO106">
        <f>COUNTIFS(Planning!$56:$56, "Vendredi", Planning!100:100, "B2")</f>
        <v>0</v>
      </c>
      <c r="AP106">
        <f>COUNTIFS(Planning!$56:$56, "Samedi", Planning!100:100, "B2")</f>
        <v>0</v>
      </c>
      <c r="AQ106">
        <f>COUNTIFS(Planning!$56:$56, "Dimanche", Planning!100:100, "B2")</f>
        <v>0</v>
      </c>
      <c r="AR106" s="15">
        <f t="shared" si="31"/>
        <v>0</v>
      </c>
      <c r="AS106">
        <f>COUNTIFS(Planning!$56:$56, "Lundi", Planning!100:100, "RTT")</f>
        <v>0</v>
      </c>
      <c r="AT106">
        <f>COUNTIFS(Planning!$56:$56, "Mardi", Planning!100:100, "RTT")</f>
        <v>0</v>
      </c>
      <c r="AU106">
        <f>COUNTIFS(Planning!$56:$56, "Mercredi", Planning!100:100, "RTT")</f>
        <v>0</v>
      </c>
      <c r="AV106">
        <f>COUNTIFS(Planning!$56:$56, "Jeudi", Planning!100:100, "RTT")</f>
        <v>0</v>
      </c>
      <c r="AW106">
        <f>COUNTIFS(Planning!$56:$56, "Vendredi", Planning!100:100, "RTT")</f>
        <v>0</v>
      </c>
      <c r="AX106">
        <f>COUNTIFS(Planning!$56:$56, "Samedi", Planning!100:100, "RTT")</f>
        <v>0</v>
      </c>
      <c r="AY106">
        <f>COUNTIFS(Planning!$56:$56, "Dimanche", Planning!100:100, "RTT")</f>
        <v>0</v>
      </c>
      <c r="AZ106" s="15">
        <f t="shared" si="32"/>
        <v>0</v>
      </c>
      <c r="BA106">
        <f>COUNTIFS(Planning!$56:$56, "Lundi", Planning!100:100, "CA")</f>
        <v>0</v>
      </c>
      <c r="BB106">
        <f>COUNTIFS(Planning!$56:$56, "Mardi", Planning!100:100, "CA")</f>
        <v>0</v>
      </c>
      <c r="BC106">
        <f>COUNTIFS(Planning!$56:$56, "Mercredi", Planning!100:100, "CA")</f>
        <v>0</v>
      </c>
      <c r="BD106">
        <f>COUNTIFS(Planning!$56:$56, "Jeudi", Planning!100:100, "CA")</f>
        <v>0</v>
      </c>
      <c r="BE106">
        <f>COUNTIFS(Planning!$56:$56, "Vendredi", Planning!100:100, "CA")</f>
        <v>0</v>
      </c>
      <c r="BF106" s="15">
        <f t="shared" si="33"/>
        <v>0</v>
      </c>
      <c r="BG106">
        <f>COUNTIFS(Planning!$56:$56, "Lundi", Planning!100:100, "FC")</f>
        <v>0</v>
      </c>
      <c r="BH106">
        <f>COUNTIFS(Planning!$56:$56, "Mardi", Planning!100:100, "FC")</f>
        <v>0</v>
      </c>
      <c r="BI106">
        <f>COUNTIFS(Planning!$56:$56, "Mercredi", Planning!100:100, "FC")</f>
        <v>0</v>
      </c>
      <c r="BJ106">
        <f>COUNTIFS(Planning!$56:$56, "Jeudi", Planning!100:100, "FC")</f>
        <v>0</v>
      </c>
      <c r="BK106">
        <f>COUNTIFS(Planning!$56:$56, "Vendredi", Planning!100:100, "FC")</f>
        <v>0</v>
      </c>
      <c r="BL106">
        <f>COUNTIFS(Planning!$56:$56, "Samedi", Planning!100:100, "FC")</f>
        <v>0</v>
      </c>
      <c r="BM106">
        <f>COUNTIFS(Planning!$56:$56, "Dimanche", Planning!100:100, "FC")</f>
        <v>0</v>
      </c>
      <c r="BN106" s="15">
        <f t="shared" si="34"/>
        <v>0</v>
      </c>
    </row>
    <row r="107" spans="1:66" x14ac:dyDescent="0.25">
      <c r="A107" s="22" t="str">
        <f t="shared" si="26"/>
        <v>Agent 20</v>
      </c>
      <c r="B107" s="29">
        <f>COUNTIFS(Planning!$82:$82,B$87,Planning!103:103,$B$86)</f>
        <v>0</v>
      </c>
      <c r="C107" s="29">
        <f>COUNTIFS(Planning!$82:$82,C$87,Planning!103:103,$B$86)</f>
        <v>0</v>
      </c>
      <c r="D107" s="29">
        <f>COUNTIFS(Planning!$82:$82,D$87,Planning!103:103,$B$86)</f>
        <v>0</v>
      </c>
      <c r="E107" s="29">
        <f>COUNTIFS(Planning!$82:$82,E$87,Planning!103:103,$B$86)</f>
        <v>2</v>
      </c>
      <c r="F107" s="29">
        <f>COUNTIFS(Planning!$82:$82,F$87,Planning!103:103,$B$86)</f>
        <v>0</v>
      </c>
      <c r="G107" s="29">
        <f>COUNTIFS(Planning!$82:$82,G$87,Planning!103:103,$B$86)</f>
        <v>0</v>
      </c>
      <c r="H107" s="29">
        <f>COUNTIFS(Planning!$82:$82,H$87,Planning!103:103,$B$86)</f>
        <v>0</v>
      </c>
      <c r="I107" s="30">
        <f t="shared" si="27"/>
        <v>2</v>
      </c>
      <c r="J107" s="32"/>
      <c r="K107" s="32"/>
      <c r="L107" s="32"/>
      <c r="M107">
        <f>COUNTIFS(Planning!$56:$56, "Dimanche", Planning!101:101, "ARH")</f>
        <v>0</v>
      </c>
      <c r="N107">
        <f>COUNTIFS(Planning!$56:$56, "Lundi", Planning!101:101, "AB1")</f>
        <v>0</v>
      </c>
      <c r="O107">
        <f>COUNTIFS(Planning!$4:$4, "Mardi", Planning!101:101, "AB1")</f>
        <v>0</v>
      </c>
      <c r="P107">
        <f>COUNTIFS(Planning!$4:$4, "Mercredi", Planning!101:101, "AB1")</f>
        <v>0</v>
      </c>
      <c r="Q107">
        <f>COUNTIFS(Planning!$4:$4, "Jeudi", Planning!101:101, "AB1")</f>
        <v>0</v>
      </c>
      <c r="R107">
        <f>COUNTIFS(Planning!$4:$4, "Vendredi", Planning!101:101, "AB1")</f>
        <v>0</v>
      </c>
      <c r="S107">
        <f>COUNTIFS(Planning!$4:$4, "Samedi", Planning!101:101, "AB1")</f>
        <v>0</v>
      </c>
      <c r="T107">
        <f>COUNTIFS(Planning!$56:$56, "Dimanche", Planning!101:101, "AB1")</f>
        <v>0</v>
      </c>
      <c r="U107" s="15">
        <f t="shared" si="28"/>
        <v>0</v>
      </c>
      <c r="V107">
        <f>COUNTIFS(Planning!$56:$56, "Lundi", Planning!101:101, "AB3")</f>
        <v>0</v>
      </c>
      <c r="W107">
        <f>COUNTIFS(Planning!$56:$56, "Mardi", Planning!101:101, "AB3")</f>
        <v>0</v>
      </c>
      <c r="X107">
        <f>COUNTIFS(Planning!$56:$56, "Mercredi", Planning!101:101, "AB3")</f>
        <v>0</v>
      </c>
      <c r="Y107">
        <f>COUNTIFS(Planning!$56:$56, "Jeudi", Planning!101:101, "AB3")</f>
        <v>0</v>
      </c>
      <c r="Z107">
        <f>COUNTIFS(Planning!$56:$56, "Vendredi", Planning!101:101, "AB3")</f>
        <v>0</v>
      </c>
      <c r="AA107">
        <f>COUNTIFS(Planning!$56:$56, "Samedi", Planning!101:101, "AB3")</f>
        <v>0</v>
      </c>
      <c r="AB107" s="15">
        <f t="shared" si="29"/>
        <v>0</v>
      </c>
      <c r="AC107">
        <f>COUNTIFS(Planning!$56:$56, "Lundi", Planning!101:101, "AJF")</f>
        <v>0</v>
      </c>
      <c r="AD107">
        <f>COUNTIFS(Planning!$56:$56, "Mardi", Planning!101:101, "AJF")</f>
        <v>0</v>
      </c>
      <c r="AE107">
        <f>COUNTIFS(Planning!$56:$56, "Mercredi", Planning!101:101, "AJF")</f>
        <v>0</v>
      </c>
      <c r="AF107">
        <f>COUNTIFS(Planning!$56:$56, "Jeudi", Planning!101:101, "AJF")</f>
        <v>0</v>
      </c>
      <c r="AG107">
        <f>COUNTIFS(Planning!$56:$56, "Vendredi", Planning!101:101, "AJF")</f>
        <v>0</v>
      </c>
      <c r="AH107">
        <f>COUNTIFS(Planning!$56:$56, "Samedi", Planning!101:101, "AJF")</f>
        <v>0</v>
      </c>
      <c r="AI107">
        <f>COUNTIFS(Planning!$56:$56, "Dimanche", Planning!101:101, "AJF")</f>
        <v>0</v>
      </c>
      <c r="AJ107" s="15">
        <f t="shared" si="30"/>
        <v>0</v>
      </c>
      <c r="AK107">
        <f>COUNTIFS(Planning!$56:$56, "Lundi", Planning!101:101, "B2")</f>
        <v>0</v>
      </c>
      <c r="AL107">
        <f>COUNTIFS(Planning!$56:$56, "Mardi", Planning!101:101, "B2")</f>
        <v>0</v>
      </c>
      <c r="AM107">
        <f>COUNTIFS(Planning!$56:$56, "Mercredi", Planning!101:101, "B2")</f>
        <v>0</v>
      </c>
      <c r="AN107">
        <f>COUNTIFS(Planning!$56:$56, "Jeudi", Planning!101:101, "B2")</f>
        <v>0</v>
      </c>
      <c r="AO107">
        <f>COUNTIFS(Planning!$56:$56, "Vendredi", Planning!101:101, "B2")</f>
        <v>0</v>
      </c>
      <c r="AP107">
        <f>COUNTIFS(Planning!$56:$56, "Samedi", Planning!101:101, "B2")</f>
        <v>0</v>
      </c>
      <c r="AQ107">
        <f>COUNTIFS(Planning!$56:$56, "Dimanche", Planning!101:101, "B2")</f>
        <v>0</v>
      </c>
      <c r="AR107" s="15">
        <f t="shared" si="31"/>
        <v>0</v>
      </c>
      <c r="AS107">
        <f>COUNTIFS(Planning!$56:$56, "Lundi", Planning!101:101, "RTT")</f>
        <v>0</v>
      </c>
      <c r="AT107">
        <f>COUNTIFS(Planning!$56:$56, "Mardi", Planning!101:101, "RTT")</f>
        <v>0</v>
      </c>
      <c r="AU107">
        <f>COUNTIFS(Planning!$56:$56, "Mercredi", Planning!101:101, "RTT")</f>
        <v>0</v>
      </c>
      <c r="AV107">
        <f>COUNTIFS(Planning!$56:$56, "Jeudi", Planning!101:101, "RTT")</f>
        <v>0</v>
      </c>
      <c r="AW107">
        <f>COUNTIFS(Planning!$56:$56, "Vendredi", Planning!101:101, "RTT")</f>
        <v>0</v>
      </c>
      <c r="AX107">
        <f>COUNTIFS(Planning!$56:$56, "Samedi", Planning!101:101, "RTT")</f>
        <v>0</v>
      </c>
      <c r="AY107">
        <f>COUNTIFS(Planning!$56:$56, "Dimanche", Planning!101:101, "RTT")</f>
        <v>0</v>
      </c>
      <c r="AZ107" s="15">
        <f t="shared" si="32"/>
        <v>0</v>
      </c>
      <c r="BA107">
        <f>COUNTIFS(Planning!$56:$56, "Lundi", Planning!101:101, "CA")</f>
        <v>0</v>
      </c>
      <c r="BB107">
        <f>COUNTIFS(Planning!$56:$56, "Mardi", Planning!101:101, "CA")</f>
        <v>0</v>
      </c>
      <c r="BC107">
        <f>COUNTIFS(Planning!$56:$56, "Mercredi", Planning!101:101, "CA")</f>
        <v>0</v>
      </c>
      <c r="BD107">
        <f>COUNTIFS(Planning!$56:$56, "Jeudi", Planning!101:101, "CA")</f>
        <v>0</v>
      </c>
      <c r="BE107">
        <f>COUNTIFS(Planning!$56:$56, "Vendredi", Planning!101:101, "CA")</f>
        <v>0</v>
      </c>
      <c r="BF107" s="15">
        <f t="shared" si="33"/>
        <v>0</v>
      </c>
      <c r="BG107">
        <f>COUNTIFS(Planning!$56:$56, "Lundi", Planning!101:101, "FC")</f>
        <v>0</v>
      </c>
      <c r="BH107">
        <f>COUNTIFS(Planning!$56:$56, "Mardi", Planning!101:101, "FC")</f>
        <v>0</v>
      </c>
      <c r="BI107">
        <f>COUNTIFS(Planning!$56:$56, "Mercredi", Planning!101:101, "FC")</f>
        <v>0</v>
      </c>
      <c r="BJ107">
        <f>COUNTIFS(Planning!$56:$56, "Jeudi", Planning!101:101, "FC")</f>
        <v>0</v>
      </c>
      <c r="BK107">
        <f>COUNTIFS(Planning!$56:$56, "Vendredi", Planning!101:101, "FC")</f>
        <v>0</v>
      </c>
      <c r="BL107">
        <f>COUNTIFS(Planning!$56:$56, "Samedi", Planning!101:101, "FC")</f>
        <v>0</v>
      </c>
      <c r="BM107">
        <f>COUNTIFS(Planning!$56:$56, "Dimanche", Planning!101:101, "FC")</f>
        <v>0</v>
      </c>
      <c r="BN107" s="15">
        <f t="shared" si="34"/>
        <v>0</v>
      </c>
    </row>
  </sheetData>
  <mergeCells count="68">
    <mergeCell ref="AK4:AQ4"/>
    <mergeCell ref="AS4:AY4"/>
    <mergeCell ref="BA32:BE32"/>
    <mergeCell ref="B4:H4"/>
    <mergeCell ref="B32:H32"/>
    <mergeCell ref="B86:H86"/>
    <mergeCell ref="I4:I5"/>
    <mergeCell ref="U4:U5"/>
    <mergeCell ref="N4:T4"/>
    <mergeCell ref="BF4:BF5"/>
    <mergeCell ref="BN4:BN5"/>
    <mergeCell ref="I32:I33"/>
    <mergeCell ref="N32:T32"/>
    <mergeCell ref="U32:U33"/>
    <mergeCell ref="V32:AA32"/>
    <mergeCell ref="AB32:AB33"/>
    <mergeCell ref="AC32:AI32"/>
    <mergeCell ref="BA4:BE4"/>
    <mergeCell ref="BG4:BM4"/>
    <mergeCell ref="AB4:AB5"/>
    <mergeCell ref="AJ4:AJ5"/>
    <mergeCell ref="AR4:AR5"/>
    <mergeCell ref="AZ4:AZ5"/>
    <mergeCell ref="V4:AA4"/>
    <mergeCell ref="AC4:AI4"/>
    <mergeCell ref="BF32:BF33"/>
    <mergeCell ref="BG32:BM32"/>
    <mergeCell ref="BN32:BN33"/>
    <mergeCell ref="I59:I60"/>
    <mergeCell ref="N59:T59"/>
    <mergeCell ref="U59:U60"/>
    <mergeCell ref="V59:AA59"/>
    <mergeCell ref="AB59:AB60"/>
    <mergeCell ref="AJ32:AJ33"/>
    <mergeCell ref="AK32:AQ32"/>
    <mergeCell ref="AR32:AR33"/>
    <mergeCell ref="AS32:AY32"/>
    <mergeCell ref="AZ32:AZ33"/>
    <mergeCell ref="BF59:BF60"/>
    <mergeCell ref="BG59:BM59"/>
    <mergeCell ref="BN59:BN60"/>
    <mergeCell ref="I86:I87"/>
    <mergeCell ref="N86:T86"/>
    <mergeCell ref="U86:U87"/>
    <mergeCell ref="V86:AA86"/>
    <mergeCell ref="AC59:AI59"/>
    <mergeCell ref="AJ59:AJ60"/>
    <mergeCell ref="AK59:AQ59"/>
    <mergeCell ref="AR59:AR60"/>
    <mergeCell ref="AS59:AY59"/>
    <mergeCell ref="AB86:AB87"/>
    <mergeCell ref="AZ59:AZ60"/>
    <mergeCell ref="BA86:BE86"/>
    <mergeCell ref="BF86:BF87"/>
    <mergeCell ref="BG86:BM86"/>
    <mergeCell ref="BN86:BN87"/>
    <mergeCell ref="B3:I3"/>
    <mergeCell ref="B31:I31"/>
    <mergeCell ref="B58:I58"/>
    <mergeCell ref="B59:H59"/>
    <mergeCell ref="B85:I85"/>
    <mergeCell ref="AC86:AI86"/>
    <mergeCell ref="AJ86:AJ87"/>
    <mergeCell ref="AK86:AQ86"/>
    <mergeCell ref="AR86:AR87"/>
    <mergeCell ref="AZ86:AZ87"/>
    <mergeCell ref="AS86:AY86"/>
    <mergeCell ref="BA59:BE59"/>
  </mergeCells>
  <phoneticPr fontId="5" type="noConversion"/>
  <dataValidations count="1">
    <dataValidation type="list" allowBlank="1" showInputMessage="1" showErrorMessage="1" sqref="B4:H4 B32:H32 B59:H59 B86:H86" xr:uid="{89C0A090-0ABB-41E0-97CD-BE48EE32E584}">
      <formula1>L_Codes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0369A-C9AF-DD46-8763-705158372D32}">
  <sheetPr codeName="Feuil3"/>
  <dimension ref="A4:BE25"/>
  <sheetViews>
    <sheetView workbookViewId="0">
      <selection activeCell="B4" sqref="B4:H4"/>
    </sheetView>
  </sheetViews>
  <sheetFormatPr baseColWidth="10" defaultRowHeight="15.75" x14ac:dyDescent="0.25"/>
  <sheetData>
    <row r="4" spans="1:57" x14ac:dyDescent="0.25">
      <c r="B4" s="55" t="s">
        <v>0</v>
      </c>
      <c r="C4" s="55"/>
      <c r="D4" s="55"/>
      <c r="E4" s="55"/>
      <c r="F4" s="55"/>
      <c r="G4" s="55"/>
      <c r="H4" s="55"/>
      <c r="I4" s="55" t="s">
        <v>1</v>
      </c>
      <c r="J4" s="55"/>
      <c r="K4" s="55"/>
      <c r="L4" s="55"/>
      <c r="M4" s="55"/>
      <c r="N4" s="55"/>
      <c r="O4" s="55"/>
      <c r="P4" s="54" t="s">
        <v>15</v>
      </c>
      <c r="Q4" s="54"/>
      <c r="R4" s="54"/>
      <c r="S4" s="54"/>
      <c r="T4" s="54"/>
      <c r="U4" s="54"/>
      <c r="V4" s="54"/>
      <c r="W4" s="54" t="s">
        <v>45</v>
      </c>
      <c r="X4" s="54"/>
      <c r="Y4" s="54"/>
      <c r="Z4" s="54"/>
      <c r="AA4" s="54"/>
      <c r="AB4" s="54"/>
      <c r="AC4" s="54"/>
      <c r="AD4" s="54" t="s">
        <v>5</v>
      </c>
      <c r="AE4" s="54"/>
      <c r="AF4" s="54"/>
      <c r="AG4" s="54"/>
      <c r="AH4" s="54"/>
      <c r="AI4" s="54"/>
      <c r="AJ4" s="54"/>
      <c r="AK4" s="54" t="s">
        <v>6</v>
      </c>
      <c r="AL4" s="54"/>
      <c r="AM4" s="54"/>
      <c r="AN4" s="54"/>
      <c r="AO4" s="54"/>
      <c r="AP4" s="54"/>
      <c r="AQ4" s="54"/>
      <c r="AR4" s="54" t="s">
        <v>3</v>
      </c>
      <c r="AS4" s="54"/>
      <c r="AT4" s="54"/>
      <c r="AU4" s="54"/>
      <c r="AV4" s="54"/>
      <c r="AW4" s="54"/>
      <c r="AX4" s="54"/>
      <c r="AY4" s="54" t="s">
        <v>17</v>
      </c>
      <c r="AZ4" s="54"/>
      <c r="BA4" s="54"/>
      <c r="BB4" s="54"/>
      <c r="BC4" s="54"/>
      <c r="BD4" s="54"/>
      <c r="BE4" s="54"/>
    </row>
    <row r="5" spans="1:57" x14ac:dyDescent="0.25">
      <c r="B5" t="s">
        <v>12</v>
      </c>
      <c r="C5" t="s">
        <v>13</v>
      </c>
      <c r="D5" t="s">
        <v>14</v>
      </c>
      <c r="E5" t="s">
        <v>8</v>
      </c>
      <c r="F5" t="s">
        <v>9</v>
      </c>
      <c r="G5" t="s">
        <v>10</v>
      </c>
      <c r="H5" t="s">
        <v>11</v>
      </c>
      <c r="I5" t="s">
        <v>12</v>
      </c>
      <c r="J5" t="s">
        <v>13</v>
      </c>
      <c r="K5" t="s">
        <v>14</v>
      </c>
      <c r="L5" t="s">
        <v>8</v>
      </c>
      <c r="M5" t="s">
        <v>9</v>
      </c>
      <c r="N5" t="s">
        <v>10</v>
      </c>
      <c r="O5" t="s">
        <v>11</v>
      </c>
      <c r="P5" s="8" t="s">
        <v>12</v>
      </c>
      <c r="Q5" s="8" t="s">
        <v>13</v>
      </c>
      <c r="R5" s="8" t="s">
        <v>14</v>
      </c>
      <c r="S5" s="8" t="s">
        <v>8</v>
      </c>
      <c r="T5" s="8" t="s">
        <v>9</v>
      </c>
      <c r="U5" s="8" t="s">
        <v>10</v>
      </c>
      <c r="V5" s="8" t="s">
        <v>11</v>
      </c>
      <c r="W5" s="8" t="s">
        <v>12</v>
      </c>
      <c r="X5" s="8" t="s">
        <v>13</v>
      </c>
      <c r="Y5" s="8" t="s">
        <v>14</v>
      </c>
      <c r="Z5" s="8" t="s">
        <v>8</v>
      </c>
      <c r="AA5" s="8" t="s">
        <v>9</v>
      </c>
      <c r="AB5" s="8" t="s">
        <v>10</v>
      </c>
      <c r="AC5" s="8" t="s">
        <v>11</v>
      </c>
      <c r="AD5" s="8" t="s">
        <v>12</v>
      </c>
      <c r="AE5" s="8" t="s">
        <v>13</v>
      </c>
      <c r="AF5" s="8" t="s">
        <v>14</v>
      </c>
      <c r="AG5" s="8" t="s">
        <v>8</v>
      </c>
      <c r="AH5" s="8" t="s">
        <v>9</v>
      </c>
      <c r="AI5" s="8" t="s">
        <v>10</v>
      </c>
      <c r="AJ5" s="8" t="s">
        <v>11</v>
      </c>
      <c r="AK5" s="8" t="s">
        <v>12</v>
      </c>
      <c r="AL5" s="8" t="s">
        <v>13</v>
      </c>
      <c r="AM5" s="8" t="s">
        <v>14</v>
      </c>
      <c r="AN5" s="8" t="s">
        <v>8</v>
      </c>
      <c r="AO5" s="8" t="s">
        <v>9</v>
      </c>
      <c r="AP5" s="8" t="s">
        <v>10</v>
      </c>
      <c r="AQ5" s="8" t="s">
        <v>11</v>
      </c>
      <c r="AR5" s="8" t="s">
        <v>12</v>
      </c>
      <c r="AS5" s="8" t="s">
        <v>13</v>
      </c>
      <c r="AT5" s="8" t="s">
        <v>14</v>
      </c>
      <c r="AU5" s="8" t="s">
        <v>8</v>
      </c>
      <c r="AV5" s="8" t="s">
        <v>9</v>
      </c>
      <c r="AW5" s="8" t="s">
        <v>10</v>
      </c>
      <c r="AX5" s="8" t="s">
        <v>11</v>
      </c>
      <c r="AY5" s="8" t="s">
        <v>12</v>
      </c>
      <c r="AZ5" s="8" t="s">
        <v>13</v>
      </c>
      <c r="BA5" s="8" t="s">
        <v>14</v>
      </c>
      <c r="BB5" s="8" t="s">
        <v>8</v>
      </c>
      <c r="BC5" s="8" t="s">
        <v>9</v>
      </c>
      <c r="BD5" s="8" t="s">
        <v>10</v>
      </c>
      <c r="BE5" s="8" t="s">
        <v>11</v>
      </c>
    </row>
    <row r="6" spans="1:57" x14ac:dyDescent="0.25">
      <c r="A6" s="9" t="s">
        <v>25</v>
      </c>
    </row>
    <row r="7" spans="1:57" x14ac:dyDescent="0.25">
      <c r="A7" s="9" t="s">
        <v>26</v>
      </c>
    </row>
    <row r="8" spans="1:57" x14ac:dyDescent="0.25">
      <c r="A8" s="9" t="s">
        <v>27</v>
      </c>
    </row>
    <row r="9" spans="1:57" x14ac:dyDescent="0.25">
      <c r="A9" s="9" t="s">
        <v>28</v>
      </c>
    </row>
    <row r="10" spans="1:57" x14ac:dyDescent="0.25">
      <c r="A10" s="9" t="s">
        <v>29</v>
      </c>
    </row>
    <row r="11" spans="1:57" x14ac:dyDescent="0.25">
      <c r="A11" s="9" t="s">
        <v>30</v>
      </c>
    </row>
    <row r="12" spans="1:57" x14ac:dyDescent="0.25">
      <c r="A12" s="9" t="s">
        <v>31</v>
      </c>
    </row>
    <row r="13" spans="1:57" x14ac:dyDescent="0.25">
      <c r="A13" s="9" t="s">
        <v>32</v>
      </c>
    </row>
    <row r="14" spans="1:57" x14ac:dyDescent="0.25">
      <c r="A14" s="9" t="s">
        <v>33</v>
      </c>
    </row>
    <row r="15" spans="1:57" x14ac:dyDescent="0.25">
      <c r="A15" s="9" t="s">
        <v>34</v>
      </c>
    </row>
    <row r="16" spans="1:57" x14ac:dyDescent="0.25">
      <c r="A16" s="9" t="s">
        <v>35</v>
      </c>
    </row>
    <row r="17" spans="1:1" x14ac:dyDescent="0.25">
      <c r="A17" s="9" t="s">
        <v>36</v>
      </c>
    </row>
    <row r="18" spans="1:1" x14ac:dyDescent="0.25">
      <c r="A18" s="9" t="s">
        <v>37</v>
      </c>
    </row>
    <row r="19" spans="1:1" x14ac:dyDescent="0.25">
      <c r="A19" s="9" t="s">
        <v>38</v>
      </c>
    </row>
    <row r="20" spans="1:1" x14ac:dyDescent="0.25">
      <c r="A20" s="9" t="s">
        <v>39</v>
      </c>
    </row>
    <row r="21" spans="1:1" x14ac:dyDescent="0.25">
      <c r="A21" s="9" t="s">
        <v>40</v>
      </c>
    </row>
    <row r="22" spans="1:1" x14ac:dyDescent="0.25">
      <c r="A22" s="9" t="s">
        <v>41</v>
      </c>
    </row>
    <row r="23" spans="1:1" x14ac:dyDescent="0.25">
      <c r="A23" s="9" t="s">
        <v>42</v>
      </c>
    </row>
    <row r="24" spans="1:1" x14ac:dyDescent="0.25">
      <c r="A24" s="9" t="s">
        <v>43</v>
      </c>
    </row>
    <row r="25" spans="1:1" x14ac:dyDescent="0.25">
      <c r="A25" s="9" t="s">
        <v>44</v>
      </c>
    </row>
  </sheetData>
  <mergeCells count="8">
    <mergeCell ref="AR4:AX4"/>
    <mergeCell ref="AY4:BE4"/>
    <mergeCell ref="B4:H4"/>
    <mergeCell ref="I4:O4"/>
    <mergeCell ref="P4:V4"/>
    <mergeCell ref="W4:AC4"/>
    <mergeCell ref="AD4:AJ4"/>
    <mergeCell ref="AK4:AQ4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93D9C-0DC6-46BB-8850-80C9CA0EE522}">
  <sheetPr codeName="Feuil4"/>
  <dimension ref="A1:C21"/>
  <sheetViews>
    <sheetView topLeftCell="A10" workbookViewId="0">
      <selection activeCell="C5" sqref="C5"/>
    </sheetView>
  </sheetViews>
  <sheetFormatPr baseColWidth="10" defaultRowHeight="15.75" x14ac:dyDescent="0.25"/>
  <cols>
    <col min="2" max="2" width="3.25" customWidth="1"/>
    <col min="3" max="3" width="14.125" customWidth="1"/>
  </cols>
  <sheetData>
    <row r="1" spans="1:3" x14ac:dyDescent="0.25">
      <c r="A1" s="16" t="s">
        <v>46</v>
      </c>
      <c r="C1" s="1" t="s">
        <v>48</v>
      </c>
    </row>
    <row r="2" spans="1:3" x14ac:dyDescent="0.25">
      <c r="A2" t="s">
        <v>1</v>
      </c>
      <c r="C2" s="35" t="s">
        <v>25</v>
      </c>
    </row>
    <row r="3" spans="1:3" x14ac:dyDescent="0.25">
      <c r="A3" t="s">
        <v>47</v>
      </c>
      <c r="C3" s="35" t="s">
        <v>26</v>
      </c>
    </row>
    <row r="4" spans="1:3" x14ac:dyDescent="0.25">
      <c r="A4" t="s">
        <v>15</v>
      </c>
      <c r="C4" s="35" t="s">
        <v>27</v>
      </c>
    </row>
    <row r="5" spans="1:3" x14ac:dyDescent="0.25">
      <c r="A5" t="s">
        <v>4</v>
      </c>
      <c r="C5" s="35" t="s">
        <v>28</v>
      </c>
    </row>
    <row r="6" spans="1:3" x14ac:dyDescent="0.25">
      <c r="A6" t="s">
        <v>2</v>
      </c>
      <c r="C6" s="35" t="s">
        <v>29</v>
      </c>
    </row>
    <row r="7" spans="1:3" x14ac:dyDescent="0.25">
      <c r="A7" t="s">
        <v>0</v>
      </c>
      <c r="C7" s="35" t="s">
        <v>30</v>
      </c>
    </row>
    <row r="8" spans="1:3" x14ac:dyDescent="0.25">
      <c r="A8" t="s">
        <v>5</v>
      </c>
      <c r="C8" s="35" t="s">
        <v>31</v>
      </c>
    </row>
    <row r="9" spans="1:3" x14ac:dyDescent="0.25">
      <c r="A9" t="s">
        <v>3</v>
      </c>
      <c r="C9" s="35" t="s">
        <v>32</v>
      </c>
    </row>
    <row r="10" spans="1:3" x14ac:dyDescent="0.25">
      <c r="A10" t="s">
        <v>17</v>
      </c>
      <c r="C10" s="35" t="s">
        <v>33</v>
      </c>
    </row>
    <row r="11" spans="1:3" x14ac:dyDescent="0.25">
      <c r="A11" t="s">
        <v>49</v>
      </c>
      <c r="C11" s="35" t="s">
        <v>34</v>
      </c>
    </row>
    <row r="12" spans="1:3" x14ac:dyDescent="0.25">
      <c r="A12" t="s">
        <v>6</v>
      </c>
      <c r="C12" s="35" t="s">
        <v>35</v>
      </c>
    </row>
    <row r="13" spans="1:3" x14ac:dyDescent="0.25">
      <c r="C13" s="35" t="s">
        <v>36</v>
      </c>
    </row>
    <row r="14" spans="1:3" x14ac:dyDescent="0.25">
      <c r="C14" s="35" t="s">
        <v>37</v>
      </c>
    </row>
    <row r="15" spans="1:3" x14ac:dyDescent="0.25">
      <c r="C15" s="35" t="s">
        <v>38</v>
      </c>
    </row>
    <row r="16" spans="1:3" x14ac:dyDescent="0.25">
      <c r="C16" s="35" t="s">
        <v>39</v>
      </c>
    </row>
    <row r="17" spans="3:3" x14ac:dyDescent="0.25">
      <c r="C17" s="35" t="s">
        <v>40</v>
      </c>
    </row>
    <row r="18" spans="3:3" x14ac:dyDescent="0.25">
      <c r="C18" s="35" t="s">
        <v>41</v>
      </c>
    </row>
    <row r="19" spans="3:3" x14ac:dyDescent="0.25">
      <c r="C19" s="35" t="s">
        <v>42</v>
      </c>
    </row>
    <row r="20" spans="3:3" x14ac:dyDescent="0.25">
      <c r="C20" s="35" t="s">
        <v>43</v>
      </c>
    </row>
    <row r="21" spans="3:3" x14ac:dyDescent="0.25">
      <c r="C21" s="36" t="s">
        <v>44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Planning</vt:lpstr>
      <vt:lpstr>totaux_mois</vt:lpstr>
      <vt:lpstr>Totaux annuels</vt:lpstr>
      <vt:lpstr>References</vt:lpstr>
      <vt:lpstr>An</vt:lpstr>
      <vt:lpstr>L_Agents</vt:lpstr>
      <vt:lpstr>L_Codes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Bernier</dc:creator>
  <cp:lastModifiedBy>Dany</cp:lastModifiedBy>
  <dcterms:created xsi:type="dcterms:W3CDTF">2025-07-22T12:45:12Z</dcterms:created>
  <dcterms:modified xsi:type="dcterms:W3CDTF">2025-07-23T07:26:16Z</dcterms:modified>
</cp:coreProperties>
</file>