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C974DB9A-F910-4843-8239-FFC94E435BC8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Menu" sheetId="1" r:id="rId1"/>
    <sheet name="Batiment" sheetId="4" r:id="rId2"/>
    <sheet name="Salle" sheetId="6" r:id="rId3"/>
    <sheet name="SalleRésa" sheetId="8" r:id="rId4"/>
    <sheet name="SaisieRésa" sheetId="9" r:id="rId5"/>
    <sheet name="Paramètres" sheetId="2" r:id="rId6"/>
  </sheets>
  <definedNames>
    <definedName name="Annexe" localSheetId="3">Paramètres!#REF!</definedName>
    <definedName name="Annexe">Paramètres!#REF!</definedName>
    <definedName name="Batiments">Paramètres!$A$2:$A$4</definedName>
    <definedName name="LibAnnee">Paramètres!$P$2:$P$3</definedName>
    <definedName name="LibMois">Paramètres!$O$2:$O$13</definedName>
    <definedName name="SalleAnnexe">Paramètres!$B$17:$B$18</definedName>
    <definedName name="SalleDest">Paramètres!$A$2:$A$11</definedName>
    <definedName name="SalleEtage">Paramètres!$B$2:$B$4</definedName>
    <definedName name="SalleSiège">Paramètres!$A$17:$A$25</definedName>
    <definedName name="Siège" localSheetId="3">Paramètres!#REF!</definedName>
    <definedName name="Siège">Paramètres!#REF!</definedName>
    <definedName name="TypeRue">Paramètres!$C$2:$C$10</definedName>
    <definedName name="Validation">Paramètres!$E$2:$E$3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13" i="1" l="1"/>
  <c r="B10" i="6" l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M11" i="6" l="1"/>
  <c r="O11" i="6" s="1"/>
  <c r="M12" i="6"/>
  <c r="O12" i="6" s="1"/>
  <c r="M13" i="6"/>
  <c r="O13" i="6" s="1"/>
  <c r="M14" i="6"/>
  <c r="O14" i="6" s="1"/>
  <c r="M15" i="6"/>
  <c r="O15" i="6" s="1"/>
  <c r="M16" i="6"/>
  <c r="O16" i="6" s="1"/>
  <c r="M17" i="6"/>
  <c r="O17" i="6" s="1"/>
  <c r="M18" i="6"/>
  <c r="O18" i="6" s="1"/>
  <c r="M19" i="6"/>
  <c r="O19" i="6" s="1"/>
  <c r="M20" i="6"/>
  <c r="O20" i="6" s="1"/>
  <c r="M21" i="6"/>
  <c r="O21" i="6" s="1"/>
  <c r="M22" i="6"/>
  <c r="O22" i="6" s="1"/>
  <c r="M23" i="6"/>
  <c r="O23" i="6" s="1"/>
  <c r="M24" i="6"/>
  <c r="O24" i="6" s="1"/>
  <c r="M25" i="6"/>
  <c r="O25" i="6" s="1"/>
  <c r="M26" i="6"/>
  <c r="O26" i="6" s="1"/>
  <c r="M10" i="6"/>
  <c r="O10" i="6" s="1"/>
  <c r="O9" i="6" l="1"/>
  <c r="N12" i="4"/>
  <c r="P12" i="4" l="1"/>
  <c r="N9" i="4"/>
  <c r="P9" i="4" s="1"/>
  <c r="N10" i="4"/>
  <c r="P10" i="4" s="1"/>
  <c r="N11" i="4"/>
  <c r="P11" i="4" s="1"/>
  <c r="N13" i="4"/>
  <c r="P13" i="4" s="1"/>
  <c r="N14" i="4"/>
  <c r="P14" i="4" s="1"/>
  <c r="N15" i="4"/>
  <c r="P15" i="4" s="1"/>
  <c r="N16" i="4"/>
  <c r="P16" i="4" s="1"/>
  <c r="N17" i="4"/>
  <c r="P17" i="4" s="1"/>
  <c r="N18" i="4"/>
  <c r="P18" i="4" s="1"/>
  <c r="N19" i="4"/>
  <c r="P19" i="4" s="1"/>
  <c r="N20" i="4"/>
  <c r="P20" i="4" s="1"/>
  <c r="N21" i="4"/>
  <c r="P21" i="4" s="1"/>
  <c r="N22" i="4"/>
  <c r="P22" i="4" s="1"/>
  <c r="N23" i="4"/>
  <c r="P23" i="4" s="1"/>
  <c r="N24" i="4"/>
  <c r="P24" i="4" s="1"/>
  <c r="N25" i="4"/>
  <c r="P25" i="4" s="1"/>
  <c r="N26" i="4"/>
  <c r="P26" i="4" s="1"/>
  <c r="N27" i="4"/>
  <c r="P27" i="4" s="1"/>
  <c r="N8" i="4"/>
  <c r="P8" i="4" s="1"/>
  <c r="B11" i="4"/>
  <c r="B12" i="4" s="1"/>
  <c r="B13" i="4" s="1"/>
  <c r="B14" i="4" s="1"/>
  <c r="B15" i="4" s="1"/>
  <c r="B16" i="4" s="1"/>
  <c r="B17" i="4" s="1"/>
  <c r="B18" i="4" s="1"/>
  <c r="B19" i="4" s="1"/>
  <c r="B20" i="4"/>
  <c r="B21" i="4"/>
  <c r="B22" i="4"/>
  <c r="B23" i="4"/>
  <c r="B24" i="4"/>
  <c r="B25" i="4"/>
  <c r="B26" i="4"/>
  <c r="B27" i="4"/>
  <c r="B8" i="4"/>
  <c r="B9" i="4" s="1"/>
  <c r="B10" i="4" s="1"/>
  <c r="P7" i="4" l="1"/>
  <c r="O9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Daniel</author>
  </authors>
  <commentList>
    <comment ref="G17" authorId="0" shapeId="0" xr:uid="{00000000-0006-0000-0000-000001000000}">
      <text>
        <r>
          <rPr>
            <b/>
            <sz val="9"/>
            <color indexed="81"/>
            <rFont val="Tahoma"/>
            <charset val="1"/>
          </rPr>
          <t>Date en jj/mm/aa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<sst xmlns="http://schemas.openxmlformats.org/spreadsheetml/2006/main" count="219" uniqueCount="134">
  <si>
    <t>Etage</t>
  </si>
  <si>
    <t>Dest. Salle</t>
  </si>
  <si>
    <t>Bureau</t>
  </si>
  <si>
    <t>Salon</t>
  </si>
  <si>
    <t>Toilette</t>
  </si>
  <si>
    <t>Rangement</t>
  </si>
  <si>
    <t>Réserve</t>
  </si>
  <si>
    <t>RDC</t>
  </si>
  <si>
    <t>1er</t>
  </si>
  <si>
    <t>2ème</t>
  </si>
  <si>
    <t>Validation</t>
  </si>
  <si>
    <t>O</t>
  </si>
  <si>
    <t>N</t>
  </si>
  <si>
    <t>Bâtiment</t>
  </si>
  <si>
    <t>N° Batiment</t>
  </si>
  <si>
    <t>Id Etage</t>
  </si>
  <si>
    <t>Siège</t>
  </si>
  <si>
    <t>Nom</t>
  </si>
  <si>
    <t>N° Rue</t>
  </si>
  <si>
    <t>CP</t>
  </si>
  <si>
    <t>Ville</t>
  </si>
  <si>
    <t>Quartier</t>
  </si>
  <si>
    <t>Type Rue</t>
  </si>
  <si>
    <t>avenue</t>
  </si>
  <si>
    <t>rue</t>
  </si>
  <si>
    <t>impasse</t>
  </si>
  <si>
    <t>lieu-dit</t>
  </si>
  <si>
    <t>place</t>
  </si>
  <si>
    <t>square</t>
  </si>
  <si>
    <t>chemin</t>
  </si>
  <si>
    <t>boulevard</t>
  </si>
  <si>
    <t>Gestion des Bâtiments . . . . . . . . . . . . . . . . . . . . . . . . . . . . . . . . . . . . . . . . . .</t>
  </si>
  <si>
    <t xml:space="preserve">Bâtiment </t>
  </si>
  <si>
    <t>Salle</t>
  </si>
  <si>
    <t>Gestion des Salles  . . . . . . . . . . . . . . . . . . .</t>
  </si>
  <si>
    <t>Guipry</t>
  </si>
  <si>
    <t>GUIPRY-MESSAC</t>
  </si>
  <si>
    <t>Nom Rue/Lieu-dit</t>
  </si>
  <si>
    <t>Annexe</t>
  </si>
  <si>
    <t>de la Liberté</t>
  </si>
  <si>
    <t>Messac</t>
  </si>
  <si>
    <t>N°</t>
  </si>
  <si>
    <t>Batiment</t>
  </si>
  <si>
    <t>Siège52avenuedu portGuipry35480GUIPRY-MESSAC</t>
  </si>
  <si>
    <t>Destination</t>
  </si>
  <si>
    <t>Nb Chaises</t>
  </si>
  <si>
    <t>Nb Tables</t>
  </si>
  <si>
    <t>Projecteur</t>
  </si>
  <si>
    <t>Surface (m²)</t>
  </si>
  <si>
    <t>N°/Nom  Salle</t>
  </si>
  <si>
    <t>Annexe3squarede la LibertéMessac35480GUIPRY-MESSAC</t>
  </si>
  <si>
    <t>3 square de la Liberté</t>
  </si>
  <si>
    <t>Cellier</t>
  </si>
  <si>
    <t>Cave 01</t>
  </si>
  <si>
    <t>Cellier0Cave 011500</t>
  </si>
  <si>
    <t>B001</t>
  </si>
  <si>
    <t>Mr Marie</t>
  </si>
  <si>
    <t>Entrepôt</t>
  </si>
  <si>
    <t>de Lohéac</t>
  </si>
  <si>
    <t>Réunion</t>
  </si>
  <si>
    <t>Gestion de réservation de salle. . . . . . . . .</t>
  </si>
  <si>
    <t>Période</t>
  </si>
  <si>
    <t>Mois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</si>
  <si>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</si>
  <si>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</si>
  <si>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</si>
  <si>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</si>
  <si>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</si>
  <si>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</si>
  <si>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</si>
  <si>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</si>
  <si>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</si>
  <si>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</si>
  <si>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</si>
  <si>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</si>
  <si>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</si>
  <si>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Bureau1B001Mr Marie2150</t>
  </si>
  <si>
    <t>Entrepôt2ruede LohéacGuipry35480GUIPRY-MESSAC</t>
  </si>
  <si>
    <t xml:space="preserve">Disponibilité des salles à la date du . . . . . . . . . . . . . . . . . </t>
  </si>
  <si>
    <t>7h - 8h</t>
  </si>
  <si>
    <t>8h - 9h</t>
  </si>
  <si>
    <t>9h - 10h</t>
  </si>
  <si>
    <t>10h - 11h</t>
  </si>
  <si>
    <t>11h - 12h</t>
  </si>
  <si>
    <t>12h - 13h</t>
  </si>
  <si>
    <t>13h - 14h</t>
  </si>
  <si>
    <t>14h - 15h</t>
  </si>
  <si>
    <t>15h - 16h</t>
  </si>
  <si>
    <t>16h - 17h</t>
  </si>
  <si>
    <t>17h - 18h</t>
  </si>
  <si>
    <t>18h - 19h</t>
  </si>
  <si>
    <t>19h - 20h</t>
  </si>
  <si>
    <t>20h - 21h</t>
  </si>
  <si>
    <t>21h - 22h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</si>
  <si>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</si>
  <si>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</si>
  <si>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</si>
  <si>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</si>
  <si>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</si>
  <si>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</si>
  <si>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</si>
  <si>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</si>
  <si>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</si>
  <si>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</si>
  <si>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</si>
  <si>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</si>
  <si>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</si>
  <si>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</si>
  <si>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</si>
  <si>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</si>
  <si>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</si>
  <si>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</si>
  <si>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</si>
  <si>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</si>
  <si>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</si>
  <si>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</si>
  <si>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</si>
  <si>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</si>
  <si>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</si>
  <si>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</si>
  <si>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</si>
  <si>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</si>
  <si>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</si>
  <si>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</si>
  <si>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</si>
  <si>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N° mois choisi</t>
  </si>
  <si>
    <t>Table des mois</t>
  </si>
  <si>
    <t>du Port</t>
  </si>
  <si>
    <t>Juillet 2024</t>
  </si>
  <si>
    <t>Responsable</t>
  </si>
  <si>
    <t>LEVESQUE Michel</t>
  </si>
  <si>
    <t>Libellé Réservation</t>
  </si>
  <si>
    <t>Adresse du batiment</t>
  </si>
  <si>
    <t>Plage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</si>
</sst>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4"/>
      <color theme="1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/>
      <right style="dashed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0" fontId="1" fillId="3" borderId="0" xfId="0" applyFont="1" applyFill="1" applyAlignment="1" applyProtection="1">
      <alignment horizontal="center" vertical="center"/>
      <protection locked="0"/>
    </xf>
    <xf numFmtId="0" fontId="1" fillId="3" borderId="0" xfId="0" applyFont="1" applyFill="1" applyAlignment="1" applyProtection="1">
      <alignment horizontal="center"/>
      <protection locked="0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1" fillId="2" borderId="0" xfId="0" applyFont="1" applyFill="1"/>
    <xf numFmtId="1" fontId="1" fillId="3" borderId="0" xfId="0" applyNumberFormat="1" applyFont="1" applyFill="1" applyAlignment="1">
      <alignment horizontal="center"/>
    </xf>
    <xf numFmtId="164" fontId="1" fillId="3" borderId="0" xfId="0" applyNumberFormat="1" applyFont="1" applyFill="1" applyAlignment="1">
      <alignment horizontal="center"/>
    </xf>
    <xf numFmtId="14" fontId="1" fillId="3" borderId="0" xfId="0" applyNumberFormat="1" applyFont="1" applyFill="1" applyAlignment="1">
      <alignment horizontal="center"/>
    </xf>
    <xf numFmtId="49" fontId="0" fillId="0" borderId="0" xfId="0" applyNumberFormat="1"/>
    <xf numFmtId="0" fontId="1" fillId="0" borderId="0" xfId="0" applyFont="1" applyAlignment="1">
      <alignment horizontal="left"/>
    </xf>
    <xf numFmtId="0" fontId="1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49" fontId="1" fillId="0" borderId="0" xfId="0" applyNumberFormat="1" applyFont="1"/>
    <xf numFmtId="49" fontId="1" fillId="0" borderId="0" xfId="0" applyNumberFormat="1" applyFont="1" applyAlignment="1">
      <alignment horizontal="center" vertical="center"/>
    </xf>
    <xf numFmtId="49" fontId="1" fillId="0" borderId="7" xfId="0" applyNumberFormat="1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0" xfId="0" applyAlignment="1">
      <alignment horizontal="right"/>
    </xf>
    <xf numFmtId="0" fontId="0" fillId="0" borderId="1" xfId="0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Protection="1">
      <protection locked="0"/>
    </xf>
    <xf numFmtId="0" fontId="1" fillId="0" borderId="8" xfId="0" applyFont="1" applyBorder="1" applyAlignment="1">
      <alignment horizontal="center" vertical="center"/>
    </xf>
    <xf numFmtId="0" fontId="0" fillId="0" borderId="9" xfId="0" applyBorder="1" applyAlignment="1">
      <alignment horizontal="right" vertic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2" xfId="0" applyBorder="1" applyAlignment="1">
      <alignment horizontal="right" vertical="center"/>
    </xf>
    <xf numFmtId="49" fontId="4" fillId="0" borderId="0" xfId="0" applyNumberFormat="1" applyFont="1"/>
    <xf numFmtId="17" fontId="4" fillId="0" borderId="0" xfId="0" applyNumberFormat="1" applyFont="1"/>
    <xf numFmtId="0" fontId="4" fillId="0" borderId="0" xfId="0" applyFont="1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horizontal="left"/>
    </xf>
    <xf numFmtId="49" fontId="4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E3FA06"/>
      <color rgb="FF0BF51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1</xdr:row>
      <xdr:rowOff>0</xdr:rowOff>
    </xdr:from>
    <xdr:to>
      <xdr:col>9</xdr:col>
      <xdr:colOff>256052</xdr:colOff>
      <xdr:row>4</xdr:row>
      <xdr:rowOff>18900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714375" y="190500"/>
          <a:ext cx="7066427" cy="590400"/>
        </a:xfrm>
        <a:prstGeom prst="roundRect">
          <a:avLst/>
        </a:prstGeom>
        <a:solidFill>
          <a:schemeClr val="bg1"/>
        </a:solidFill>
        <a:ln w="9525" cap="flat" cmpd="sng" algn="ctr">
          <a:solidFill>
            <a:schemeClr val="accent3">
              <a:lumMod val="50000"/>
            </a:schemeClr>
          </a:solidFill>
          <a:prstDash val="solid"/>
          <a:round/>
          <a:headEnd type="none" w="med" len="med"/>
          <a:tailEnd type="none" w="med" len="med"/>
        </a:ln>
        <a:effectLst>
          <a:innerShdw blurRad="114300">
            <a:prstClr val="black"/>
          </a:innerShdw>
        </a:effectLst>
      </xdr:spPr>
      <xdr:txBody>
        <a:bodyPr vertOverflow="clip" horzOverflow="clip" wrap="square" lIns="18288" tIns="0" rIns="0" bIns="0" rtlCol="0" anchor="ctr" anchorCtr="0" upright="1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GESTION DES</a:t>
          </a:r>
          <a:r>
            <a:rPr lang="fr-FR" sz="2000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RESERVATIONS</a:t>
          </a:r>
          <a:endParaRPr lang="fr-FR" sz="2000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7</xdr:col>
      <xdr:colOff>190500</xdr:colOff>
      <xdr:row>9</xdr:row>
      <xdr:rowOff>66675</xdr:rowOff>
    </xdr:from>
    <xdr:to>
      <xdr:col>8</xdr:col>
      <xdr:colOff>331275</xdr:colOff>
      <xdr:row>11</xdr:row>
      <xdr:rowOff>66150</xdr:rowOff>
    </xdr:to>
    <xdr:sp macro="[0]!RéservationSall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 bwMode="auto">
        <a:xfrm>
          <a:off x="6191250" y="1781175"/>
          <a:ext cx="902775" cy="237600"/>
        </a:xfrm>
        <a:prstGeom prst="round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chemeClr val="accent3">
              <a:lumMod val="60000"/>
              <a:lumOff val="40000"/>
            </a:schemeClr>
          </a:solidFill>
          <a:prstDash val="solid"/>
          <a:round/>
          <a:headEnd type="none" w="med" len="med"/>
          <a:tailEnd type="none" w="med" len="med"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txBody>
        <a:bodyPr vertOverflow="clip" horzOverflow="clip" wrap="square" lIns="18288" tIns="0" rIns="0" bIns="0" rtlCol="0" anchor="ctr" anchorCtr="0" upright="1"/>
        <a:lstStyle/>
        <a:p>
          <a:pPr algn="ctr"/>
          <a:r>
            <a:rPr lang="fr-FR" sz="1100"/>
            <a:t>Réservation</a:t>
          </a:r>
        </a:p>
      </xdr:txBody>
    </xdr:sp>
    <xdr:clientData/>
  </xdr:twoCellAnchor>
  <xdr:twoCellAnchor>
    <xdr:from>
      <xdr:col>7</xdr:col>
      <xdr:colOff>180975</xdr:colOff>
      <xdr:row>18</xdr:row>
      <xdr:rowOff>161925</xdr:rowOff>
    </xdr:from>
    <xdr:to>
      <xdr:col>8</xdr:col>
      <xdr:colOff>321750</xdr:colOff>
      <xdr:row>20</xdr:row>
      <xdr:rowOff>18525</xdr:rowOff>
    </xdr:to>
    <xdr:sp macro="[0]!GestionSall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 bwMode="auto">
        <a:xfrm>
          <a:off x="6315075" y="2066925"/>
          <a:ext cx="902775" cy="237600"/>
        </a:xfrm>
        <a:prstGeom prst="round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chemeClr val="accent3">
              <a:lumMod val="60000"/>
              <a:lumOff val="40000"/>
            </a:schemeClr>
          </a:solidFill>
          <a:prstDash val="solid"/>
          <a:round/>
          <a:headEnd type="none" w="med" len="med"/>
          <a:tailEnd type="none" w="med" len="med"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txBody>
        <a:bodyPr vertOverflow="clip" horzOverflow="clip" wrap="square" lIns="18288" tIns="0" rIns="0" bIns="0" rtlCol="0" anchor="ctr" anchorCtr="0" upright="1"/>
        <a:lstStyle/>
        <a:p>
          <a:pPr algn="ctr"/>
          <a:r>
            <a:rPr lang="fr-FR" sz="1100"/>
            <a:t>Salles</a:t>
          </a:r>
        </a:p>
      </xdr:txBody>
    </xdr:sp>
    <xdr:clientData/>
  </xdr:twoCellAnchor>
  <xdr:twoCellAnchor>
    <xdr:from>
      <xdr:col>7</xdr:col>
      <xdr:colOff>180975</xdr:colOff>
      <xdr:row>21</xdr:row>
      <xdr:rowOff>161925</xdr:rowOff>
    </xdr:from>
    <xdr:to>
      <xdr:col>8</xdr:col>
      <xdr:colOff>321750</xdr:colOff>
      <xdr:row>23</xdr:row>
      <xdr:rowOff>18525</xdr:rowOff>
    </xdr:to>
    <xdr:sp macro="[0]!GestionBatiment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 bwMode="auto">
        <a:xfrm>
          <a:off x="6315075" y="2638425"/>
          <a:ext cx="902775" cy="237600"/>
        </a:xfrm>
        <a:prstGeom prst="round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chemeClr val="accent3">
              <a:lumMod val="60000"/>
              <a:lumOff val="40000"/>
            </a:schemeClr>
          </a:solidFill>
          <a:prstDash val="solid"/>
          <a:round/>
          <a:headEnd type="none" w="med" len="med"/>
          <a:tailEnd type="none" w="med" len="med"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txBody>
        <a:bodyPr vertOverflow="clip" horzOverflow="clip" wrap="square" lIns="18288" tIns="0" rIns="0" bIns="0" rtlCol="0" anchor="ctr" anchorCtr="0" upright="1"/>
        <a:lstStyle/>
        <a:p>
          <a:pPr algn="ctr"/>
          <a:r>
            <a:rPr lang="fr-FR" sz="1100"/>
            <a:t>Bâtiments</a:t>
          </a:r>
        </a:p>
      </xdr:txBody>
    </xdr:sp>
    <xdr:clientData/>
  </xdr:twoCellAnchor>
  <xdr:twoCellAnchor>
    <xdr:from>
      <xdr:col>7</xdr:col>
      <xdr:colOff>190500</xdr:colOff>
      <xdr:row>27</xdr:row>
      <xdr:rowOff>0</xdr:rowOff>
    </xdr:from>
    <xdr:to>
      <xdr:col>8</xdr:col>
      <xdr:colOff>331275</xdr:colOff>
      <xdr:row>28</xdr:row>
      <xdr:rowOff>47100</xdr:rowOff>
    </xdr:to>
    <xdr:sp macro="[0]!FermerQuitter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 bwMode="auto">
        <a:xfrm>
          <a:off x="6048375" y="4381500"/>
          <a:ext cx="902775" cy="237600"/>
        </a:xfrm>
        <a:prstGeom prst="roundRect">
          <a:avLst/>
        </a:prstGeom>
        <a:solidFill>
          <a:srgbClr val="FF0000"/>
        </a:solidFill>
        <a:ln w="9525" cap="flat" cmpd="sng" algn="ctr">
          <a:solidFill>
            <a:schemeClr val="accent3">
              <a:lumMod val="60000"/>
              <a:lumOff val="40000"/>
            </a:schemeClr>
          </a:solidFill>
          <a:prstDash val="solid"/>
          <a:round/>
          <a:headEnd type="none" w="med" len="med"/>
          <a:tailEnd type="none" w="med" len="med"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txBody>
        <a:bodyPr vertOverflow="clip" horzOverflow="clip" wrap="square" lIns="18288" tIns="0" rIns="0" bIns="0" rtlCol="0" anchor="ctr" anchorCtr="0" upright="1"/>
        <a:lstStyle/>
        <a:p>
          <a:pPr algn="ctr"/>
          <a:r>
            <a:rPr lang="fr-FR" sz="1100">
              <a:solidFill>
                <a:schemeClr val="bg1"/>
              </a:solidFill>
            </a:rPr>
            <a:t>Quitter</a:t>
          </a:r>
        </a:p>
      </xdr:txBody>
    </xdr:sp>
    <xdr:clientData/>
  </xdr:twoCellAnchor>
  <xdr:twoCellAnchor>
    <xdr:from>
      <xdr:col>7</xdr:col>
      <xdr:colOff>171450</xdr:colOff>
      <xdr:row>16</xdr:row>
      <xdr:rowOff>0</xdr:rowOff>
    </xdr:from>
    <xdr:to>
      <xdr:col>8</xdr:col>
      <xdr:colOff>312225</xdr:colOff>
      <xdr:row>17</xdr:row>
      <xdr:rowOff>47100</xdr:rowOff>
    </xdr:to>
    <xdr:sp macro="[0]!VisualisationDisponibilité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 bwMode="auto">
        <a:xfrm>
          <a:off x="6029325" y="2286000"/>
          <a:ext cx="902775" cy="237600"/>
        </a:xfrm>
        <a:prstGeom prst="round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chemeClr val="accent3">
              <a:lumMod val="60000"/>
              <a:lumOff val="40000"/>
            </a:schemeClr>
          </a:solidFill>
          <a:prstDash val="solid"/>
          <a:round/>
          <a:headEnd type="none" w="med" len="med"/>
          <a:tailEnd type="none" w="med" len="med"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txBody>
        <a:bodyPr vertOverflow="clip" horzOverflow="clip" wrap="square" lIns="18288" tIns="0" rIns="0" bIns="0" rtlCol="0" anchor="ctr" anchorCtr="0" upright="1"/>
        <a:lstStyle/>
        <a:p>
          <a:pPr algn="ctr"/>
          <a:r>
            <a:rPr lang="fr-FR" sz="1100"/>
            <a:t>Visualisation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</xdr:rowOff>
    </xdr:from>
    <xdr:to>
      <xdr:col>10</xdr:col>
      <xdr:colOff>19050</xdr:colOff>
      <xdr:row>4</xdr:row>
      <xdr:rowOff>19051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 bwMode="auto">
        <a:xfrm>
          <a:off x="714375" y="190501"/>
          <a:ext cx="6924675" cy="590550"/>
        </a:xfrm>
        <a:prstGeom prst="roundRect">
          <a:avLst/>
        </a:prstGeom>
        <a:solidFill>
          <a:schemeClr val="bg1"/>
        </a:solidFill>
        <a:ln w="9525" cap="flat" cmpd="sng" algn="ctr">
          <a:solidFill>
            <a:schemeClr val="accent3">
              <a:lumMod val="50000"/>
            </a:schemeClr>
          </a:solidFill>
          <a:prstDash val="solid"/>
          <a:round/>
          <a:headEnd type="none" w="med" len="med"/>
          <a:tailEnd type="none" w="med" len="med"/>
        </a:ln>
        <a:effectLst>
          <a:innerShdw blurRad="114300">
            <a:prstClr val="black"/>
          </a:innerShdw>
        </a:effectLst>
      </xdr:spPr>
      <xdr:txBody>
        <a:bodyPr vertOverflow="clip" horzOverflow="clip" wrap="square" lIns="18288" tIns="0" rIns="0" bIns="0" rtlCol="0" anchor="ctr" anchorCtr="0" upright="1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GESTION DES</a:t>
          </a:r>
          <a:r>
            <a:rPr lang="fr-FR" sz="2000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BATIMENTS</a:t>
          </a:r>
          <a:endParaRPr lang="fr-FR" sz="2000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9</xdr:col>
      <xdr:colOff>781050</xdr:colOff>
      <xdr:row>27</xdr:row>
      <xdr:rowOff>66675</xdr:rowOff>
    </xdr:from>
    <xdr:to>
      <xdr:col>9</xdr:col>
      <xdr:colOff>1483050</xdr:colOff>
      <xdr:row>28</xdr:row>
      <xdr:rowOff>123300</xdr:rowOff>
    </xdr:to>
    <xdr:sp macro="[0]!Menu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 bwMode="auto">
        <a:xfrm>
          <a:off x="6896100" y="5229225"/>
          <a:ext cx="702000" cy="2471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 w="9525" cap="flat" cmpd="sng" algn="ctr">
          <a:solidFill>
            <a:schemeClr val="accent3">
              <a:lumMod val="60000"/>
              <a:lumOff val="40000"/>
            </a:schemeClr>
          </a:solidFill>
          <a:prstDash val="solid"/>
          <a:round/>
          <a:headEnd type="none" w="med" len="med"/>
          <a:tailEnd type="none" w="med" len="med"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txBody>
        <a:bodyPr vertOverflow="clip" horzOverflow="clip" wrap="square" lIns="18288" tIns="0" rIns="0" bIns="0" rtlCol="0" anchor="ctr" anchorCtr="0" upright="1"/>
        <a:lstStyle/>
        <a:p>
          <a:pPr algn="ctr"/>
          <a:r>
            <a:rPr lang="fr-FR" sz="1100"/>
            <a:t>Menu</a:t>
          </a:r>
        </a:p>
      </xdr:txBody>
    </xdr:sp>
    <xdr:clientData/>
  </xdr:twoCellAnchor>
  <xdr:twoCellAnchor>
    <xdr:from>
      <xdr:col>9</xdr:col>
      <xdr:colOff>0</xdr:colOff>
      <xdr:row>27</xdr:row>
      <xdr:rowOff>76200</xdr:rowOff>
    </xdr:from>
    <xdr:to>
      <xdr:col>9</xdr:col>
      <xdr:colOff>702750</xdr:colOff>
      <xdr:row>28</xdr:row>
      <xdr:rowOff>123300</xdr:rowOff>
    </xdr:to>
    <xdr:sp macro="[0]!ValidationBatiment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 bwMode="auto">
        <a:xfrm>
          <a:off x="6115050" y="5238750"/>
          <a:ext cx="702750" cy="237600"/>
        </a:xfrm>
        <a:prstGeom prst="roundRect">
          <a:avLst/>
        </a:prstGeom>
        <a:solidFill>
          <a:srgbClr val="E3FA06"/>
        </a:solidFill>
        <a:ln w="9525" cap="flat" cmpd="sng" algn="ctr">
          <a:solidFill>
            <a:schemeClr val="accent3">
              <a:lumMod val="60000"/>
              <a:lumOff val="40000"/>
            </a:schemeClr>
          </a:solidFill>
          <a:prstDash val="solid"/>
          <a:round/>
          <a:headEnd type="none" w="med" len="med"/>
          <a:tailEnd type="none" w="med" len="med"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txBody>
        <a:bodyPr vertOverflow="clip" horzOverflow="clip" wrap="square" lIns="18288" tIns="0" rIns="0" bIns="0" rtlCol="0" anchor="ctr" anchorCtr="0" upright="1"/>
        <a:lstStyle/>
        <a:p>
          <a:pPr algn="ctr"/>
          <a:r>
            <a:rPr lang="fr-FR" sz="1100"/>
            <a:t>Validation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</xdr:rowOff>
    </xdr:from>
    <xdr:to>
      <xdr:col>10</xdr:col>
      <xdr:colOff>656100</xdr:colOff>
      <xdr:row>4</xdr:row>
      <xdr:rowOff>19051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 bwMode="auto">
        <a:xfrm>
          <a:off x="714375" y="190501"/>
          <a:ext cx="6923550" cy="590550"/>
        </a:xfrm>
        <a:prstGeom prst="roundRect">
          <a:avLst/>
        </a:prstGeom>
        <a:solidFill>
          <a:schemeClr val="bg1"/>
        </a:solidFill>
        <a:ln w="9525" cap="flat" cmpd="sng" algn="ctr">
          <a:solidFill>
            <a:schemeClr val="accent3">
              <a:lumMod val="50000"/>
            </a:schemeClr>
          </a:solidFill>
          <a:prstDash val="solid"/>
          <a:round/>
          <a:headEnd type="none" w="med" len="med"/>
          <a:tailEnd type="none" w="med" len="med"/>
        </a:ln>
        <a:effectLst>
          <a:innerShdw blurRad="114300">
            <a:prstClr val="black"/>
          </a:innerShdw>
        </a:effectLst>
      </xdr:spPr>
      <xdr:txBody>
        <a:bodyPr vertOverflow="clip" horzOverflow="clip" wrap="square" lIns="18288" tIns="0" rIns="0" bIns="0" rtlCol="0" anchor="ctr" anchorCtr="0" upright="1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GESTION DES</a:t>
          </a:r>
          <a:r>
            <a:rPr lang="fr-FR" sz="2000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SALLES</a:t>
          </a:r>
          <a:endParaRPr lang="fr-FR" sz="2000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10</xdr:col>
      <xdr:colOff>0</xdr:colOff>
      <xdr:row>29</xdr:row>
      <xdr:rowOff>57150</xdr:rowOff>
    </xdr:from>
    <xdr:to>
      <xdr:col>10</xdr:col>
      <xdr:colOff>702750</xdr:colOff>
      <xdr:row>30</xdr:row>
      <xdr:rowOff>104250</xdr:rowOff>
    </xdr:to>
    <xdr:sp macro="[0]!Menu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 bwMode="auto">
        <a:xfrm>
          <a:off x="6981825" y="5600700"/>
          <a:ext cx="702750" cy="2376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 w="9525" cap="flat" cmpd="sng" algn="ctr">
          <a:solidFill>
            <a:schemeClr val="accent3">
              <a:lumMod val="60000"/>
              <a:lumOff val="40000"/>
            </a:schemeClr>
          </a:solidFill>
          <a:prstDash val="solid"/>
          <a:round/>
          <a:headEnd type="none" w="med" len="med"/>
          <a:tailEnd type="none" w="med" len="med"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txBody>
        <a:bodyPr vertOverflow="clip" horzOverflow="clip" wrap="square" lIns="18288" tIns="0" rIns="0" bIns="0" rtlCol="0" anchor="ctr" anchorCtr="0" upright="1"/>
        <a:lstStyle/>
        <a:p>
          <a:pPr algn="ctr"/>
          <a:r>
            <a:rPr lang="fr-FR" sz="1100"/>
            <a:t>Menu</a:t>
          </a:r>
        </a:p>
      </xdr:txBody>
    </xdr:sp>
    <xdr:clientData/>
  </xdr:twoCellAnchor>
  <xdr:twoCellAnchor>
    <xdr:from>
      <xdr:col>8</xdr:col>
      <xdr:colOff>638175</xdr:colOff>
      <xdr:row>29</xdr:row>
      <xdr:rowOff>57150</xdr:rowOff>
    </xdr:from>
    <xdr:to>
      <xdr:col>9</xdr:col>
      <xdr:colOff>626550</xdr:colOff>
      <xdr:row>30</xdr:row>
      <xdr:rowOff>104250</xdr:rowOff>
    </xdr:to>
    <xdr:sp macro="[0]!ValidationCompositionBatiment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 bwMode="auto">
        <a:xfrm>
          <a:off x="6200775" y="5600700"/>
          <a:ext cx="702750" cy="237600"/>
        </a:xfrm>
        <a:prstGeom prst="roundRect">
          <a:avLst/>
        </a:prstGeom>
        <a:solidFill>
          <a:srgbClr val="E3FA06"/>
        </a:solidFill>
        <a:ln w="9525" cap="flat" cmpd="sng" algn="ctr">
          <a:solidFill>
            <a:schemeClr val="accent3">
              <a:lumMod val="60000"/>
              <a:lumOff val="40000"/>
            </a:schemeClr>
          </a:solidFill>
          <a:prstDash val="solid"/>
          <a:round/>
          <a:headEnd type="none" w="med" len="med"/>
          <a:tailEnd type="none" w="med" len="med"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txBody>
        <a:bodyPr vertOverflow="clip" horzOverflow="clip" wrap="square" lIns="18288" tIns="0" rIns="0" bIns="0" rtlCol="0" anchor="ctr" anchorCtr="0" upright="1"/>
        <a:lstStyle/>
        <a:p>
          <a:pPr algn="ctr"/>
          <a:r>
            <a:rPr lang="fr-FR" sz="1100"/>
            <a:t>Validation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1</xdr:row>
      <xdr:rowOff>1</xdr:rowOff>
    </xdr:from>
    <xdr:to>
      <xdr:col>34</xdr:col>
      <xdr:colOff>38099</xdr:colOff>
      <xdr:row>4</xdr:row>
      <xdr:rowOff>19051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 bwMode="auto">
        <a:xfrm>
          <a:off x="714374" y="190501"/>
          <a:ext cx="10677525" cy="590550"/>
        </a:xfrm>
        <a:prstGeom prst="roundRect">
          <a:avLst/>
        </a:prstGeom>
        <a:solidFill>
          <a:schemeClr val="bg1"/>
        </a:solidFill>
        <a:ln w="9525" cap="flat" cmpd="sng" algn="ctr">
          <a:solidFill>
            <a:schemeClr val="accent3">
              <a:lumMod val="50000"/>
            </a:schemeClr>
          </a:solidFill>
          <a:prstDash val="solid"/>
          <a:round/>
          <a:headEnd type="none" w="med" len="med"/>
          <a:tailEnd type="none" w="med" len="med"/>
        </a:ln>
        <a:effectLst>
          <a:innerShdw blurRad="114300">
            <a:prstClr val="black"/>
          </a:innerShdw>
        </a:effectLst>
      </xdr:spPr>
      <xdr:txBody>
        <a:bodyPr vertOverflow="clip" horzOverflow="clip" wrap="square" lIns="18288" tIns="0" rIns="0" bIns="0" rtlCol="0" anchor="ctr" anchorCtr="0" upright="1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RESERVATION</a:t>
          </a:r>
          <a:r>
            <a:rPr lang="fr-FR" sz="2000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DE SALLE</a:t>
          </a:r>
          <a:endParaRPr lang="fr-FR" sz="2000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31</xdr:col>
      <xdr:colOff>180974</xdr:colOff>
      <xdr:row>29</xdr:row>
      <xdr:rowOff>57150</xdr:rowOff>
    </xdr:from>
    <xdr:to>
      <xdr:col>33</xdr:col>
      <xdr:colOff>254324</xdr:colOff>
      <xdr:row>30</xdr:row>
      <xdr:rowOff>104250</xdr:rowOff>
    </xdr:to>
    <xdr:sp macro="[0]!Menu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 bwMode="auto">
        <a:xfrm>
          <a:off x="10363199" y="5391150"/>
          <a:ext cx="702000" cy="2376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 w="9525" cap="flat" cmpd="sng" algn="ctr">
          <a:solidFill>
            <a:schemeClr val="accent3">
              <a:lumMod val="60000"/>
              <a:lumOff val="40000"/>
            </a:schemeClr>
          </a:solidFill>
          <a:prstDash val="solid"/>
          <a:round/>
          <a:headEnd type="none" w="med" len="med"/>
          <a:tailEnd type="none" w="med" len="med"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txBody>
        <a:bodyPr vertOverflow="clip" horzOverflow="clip" wrap="square" lIns="18288" tIns="0" rIns="0" bIns="0" rtlCol="0" anchor="ctr" anchorCtr="0" upright="1"/>
        <a:lstStyle/>
        <a:p>
          <a:pPr algn="ctr"/>
          <a:r>
            <a:rPr lang="fr-FR" sz="1100"/>
            <a:t>Menu</a:t>
          </a:r>
        </a:p>
      </xdr:txBody>
    </xdr:sp>
    <xdr:clientData/>
  </xdr:twoCellAnchor>
  <xdr:twoCellAnchor>
    <xdr:from>
      <xdr:col>28</xdr:col>
      <xdr:colOff>219075</xdr:colOff>
      <xdr:row>29</xdr:row>
      <xdr:rowOff>57150</xdr:rowOff>
    </xdr:from>
    <xdr:to>
      <xdr:col>30</xdr:col>
      <xdr:colOff>292425</xdr:colOff>
      <xdr:row>30</xdr:row>
      <xdr:rowOff>104250</xdr:rowOff>
    </xdr:to>
    <xdr:sp macro="[0]!ValidationChoixDat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 bwMode="auto">
        <a:xfrm>
          <a:off x="9458325" y="5391150"/>
          <a:ext cx="702000" cy="237600"/>
        </a:xfrm>
        <a:prstGeom prst="roundRect">
          <a:avLst/>
        </a:prstGeom>
        <a:solidFill>
          <a:srgbClr val="E3FA06"/>
        </a:solidFill>
        <a:ln w="9525" cap="flat" cmpd="sng" algn="ctr">
          <a:solidFill>
            <a:schemeClr val="accent3">
              <a:lumMod val="60000"/>
              <a:lumOff val="40000"/>
            </a:schemeClr>
          </a:solidFill>
          <a:prstDash val="solid"/>
          <a:round/>
          <a:headEnd type="none" w="med" len="med"/>
          <a:tailEnd type="none" w="med" len="med"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txBody>
        <a:bodyPr vertOverflow="clip" horzOverflow="clip" wrap="square" lIns="18288" tIns="0" rIns="0" bIns="0" rtlCol="0" anchor="ctr" anchorCtr="0" upright="1"/>
        <a:lstStyle/>
        <a:p>
          <a:pPr algn="ctr"/>
          <a:r>
            <a:rPr lang="fr-FR" sz="1100"/>
            <a:t>Validation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1</xdr:row>
      <xdr:rowOff>0</xdr:rowOff>
    </xdr:from>
    <xdr:to>
      <xdr:col>14</xdr:col>
      <xdr:colOff>723900</xdr:colOff>
      <xdr:row>4</xdr:row>
      <xdr:rowOff>19050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 bwMode="auto">
        <a:xfrm>
          <a:off x="714375" y="190500"/>
          <a:ext cx="10677525" cy="590550"/>
        </a:xfrm>
        <a:prstGeom prst="roundRect">
          <a:avLst/>
        </a:prstGeom>
        <a:solidFill>
          <a:schemeClr val="bg1"/>
        </a:solidFill>
        <a:ln w="9525" cap="flat" cmpd="sng" algn="ctr">
          <a:solidFill>
            <a:schemeClr val="accent3">
              <a:lumMod val="50000"/>
            </a:schemeClr>
          </a:solidFill>
          <a:prstDash val="solid"/>
          <a:round/>
          <a:headEnd type="none" w="med" len="med"/>
          <a:tailEnd type="none" w="med" len="med"/>
        </a:ln>
        <a:effectLst>
          <a:innerShdw blurRad="114300">
            <a:prstClr val="black"/>
          </a:innerShdw>
        </a:effectLst>
      </xdr:spPr>
      <xdr:txBody>
        <a:bodyPr vertOverflow="clip" horzOverflow="clip" wrap="square" lIns="18288" tIns="0" rIns="0" bIns="0" rtlCol="0" anchor="ctr" anchorCtr="0" upright="1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SAISIE DE LA RESERVATION HORAIRE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23"/>
  <sheetViews>
    <sheetView showGridLines="0" topLeftCell="A13" workbookViewId="0">
      <selection activeCell="G9" sqref="G9"/>
    </sheetView>
  </sheetViews>
  <sheetFormatPr baseColWidth="10" defaultRowHeight="15" x14ac:dyDescent="0.25"/>
  <cols>
    <col min="1" max="1" width="18.5703125" customWidth="1"/>
    <col min="3" max="3" width="12.28515625" customWidth="1"/>
    <col min="5" max="5" width="13" customWidth="1"/>
    <col min="6" max="6" width="11.85546875" bestFit="1" customWidth="1"/>
    <col min="7" max="9" width="11.42578125" style="1"/>
    <col min="14" max="14" width="31.7109375" customWidth="1"/>
  </cols>
  <sheetData>
    <row r="1" spans="1:16" x14ac:dyDescent="0.25">
      <c r="A1" s="2"/>
      <c r="B1" s="2"/>
      <c r="C1" s="2"/>
      <c r="D1" s="2"/>
      <c r="E1" s="2"/>
      <c r="F1" s="2"/>
      <c r="G1" s="2"/>
      <c r="H1" s="2"/>
      <c r="I1" s="2"/>
      <c r="N1" s="2"/>
    </row>
    <row r="2" spans="1:16" x14ac:dyDescent="0.25">
      <c r="I2" s="1" t="s">
        <v>11</v>
      </c>
    </row>
    <row r="9" spans="1:16" x14ac:dyDescent="0.25">
      <c r="C9" s="46" t="s">
        <v>60</v>
      </c>
      <c r="D9" s="46"/>
      <c r="E9" s="46"/>
      <c r="F9" s="26" t="s">
        <v>32</v>
      </c>
      <c r="G9" s="6" t="s">
        <v>16</v>
      </c>
      <c r="O9" t="str">
        <f>CONCATENATE("Salle",G9)</f>
        <v>SalleSiège</v>
      </c>
    </row>
    <row r="10" spans="1:16" x14ac:dyDescent="0.25">
      <c r="C10" s="26"/>
      <c r="D10" s="26"/>
      <c r="E10" s="26"/>
      <c r="F10" s="26" t="s">
        <v>33</v>
      </c>
      <c r="G10" s="7" t="s">
        <v>59</v>
      </c>
    </row>
    <row r="11" spans="1:16" ht="3.75" customHeight="1" x14ac:dyDescent="0.25">
      <c r="C11" s="26"/>
      <c r="D11" s="26"/>
      <c r="E11" s="26"/>
      <c r="F11" s="26"/>
      <c r="G11" s="26"/>
    </row>
    <row r="12" spans="1:16" x14ac:dyDescent="0.25">
      <c r="C12" s="26"/>
      <c r="D12" s="26"/>
      <c r="E12" s="48" t="s">
        <v>61</v>
      </c>
      <c r="F12" s="26" t="s">
        <v>63</v>
      </c>
      <c r="G12" s="13">
        <v>2024</v>
      </c>
    </row>
    <row r="13" spans="1:16" x14ac:dyDescent="0.25">
      <c r="C13" s="26"/>
      <c r="D13" s="26"/>
      <c r="E13" s="48"/>
      <c r="F13" s="26" t="s">
        <v>62</v>
      </c>
      <c r="G13" s="14" t="s">
        <v>70</v>
      </c>
      <c r="O13" s="28" t="s">
        <v>125</v>
      </c>
      <c r="P13" t="str">
        <f>VLOOKUP(G13,Paramètres!S2:T13,2)</f>
        <v>07</v>
      </c>
    </row>
    <row r="14" spans="1:16" x14ac:dyDescent="0.25">
      <c r="C14" s="26"/>
      <c r="D14" s="26"/>
      <c r="E14" s="26"/>
      <c r="F14" s="26"/>
      <c r="O14" s="28"/>
    </row>
    <row r="15" spans="1:16" x14ac:dyDescent="0.25">
      <c r="O15" s="28"/>
    </row>
    <row r="16" spans="1:16" x14ac:dyDescent="0.25">
      <c r="O16" s="28"/>
    </row>
    <row r="17" spans="3:7" x14ac:dyDescent="0.25">
      <c r="C17" s="49" t="s">
        <v>78</v>
      </c>
      <c r="D17" s="49"/>
      <c r="E17" s="49"/>
      <c r="F17" s="49"/>
      <c r="G17" s="15">
        <v>45297</v>
      </c>
    </row>
    <row r="20" spans="3:7" x14ac:dyDescent="0.25">
      <c r="C20" s="47" t="s">
        <v>34</v>
      </c>
      <c r="D20" s="47"/>
      <c r="E20" s="47"/>
      <c r="F20" s="26" t="s">
        <v>32</v>
      </c>
      <c r="G20" s="6" t="s">
        <v>38</v>
      </c>
    </row>
    <row r="23" spans="3:7" x14ac:dyDescent="0.25">
      <c r="C23" s="46" t="s">
        <v>31</v>
      </c>
      <c r="D23" s="46"/>
      <c r="E23" s="46"/>
      <c r="F23" s="46"/>
      <c r="G23" s="46"/>
    </row>
  </sheetData>
  <mergeCells count="5">
    <mergeCell ref="C23:G23"/>
    <mergeCell ref="C20:E20"/>
    <mergeCell ref="C9:E9"/>
    <mergeCell ref="E12:E13"/>
    <mergeCell ref="C17:F17"/>
  </mergeCells>
  <dataValidations count="7">
    <dataValidation type="list" allowBlank="1" showInputMessage="1" showErrorMessage="1" sqref="E2:E8 E24:E59 E21:E22 E15:E16 E18:E19" xr:uid="{00000000-0002-0000-0000-000000000000}">
      <formula1>SalleDest</formula1>
    </dataValidation>
    <dataValidation type="list" allowBlank="1" showInputMessage="1" showErrorMessage="1" sqref="B2:B59" xr:uid="{00000000-0002-0000-0000-000001000000}">
      <formula1>SalleEtage</formula1>
    </dataValidation>
    <dataValidation type="whole" allowBlank="1" showInputMessage="1" showErrorMessage="1" sqref="H2:H59 G2:G8 G24:G59 G21:G22 G18:G19 G14:G16" xr:uid="{00000000-0002-0000-0000-000002000000}">
      <formula1>0</formula1>
      <formula2>99</formula2>
    </dataValidation>
    <dataValidation type="list" allowBlank="1" showInputMessage="1" showErrorMessage="1" sqref="G9 G20" xr:uid="{00000000-0002-0000-0000-000003000000}">
      <formula1>Batiments</formula1>
    </dataValidation>
    <dataValidation type="list" allowBlank="1" showInputMessage="1" showErrorMessage="1" sqref="G10" xr:uid="{00000000-0002-0000-0000-000004000000}">
      <formula1>INDIRECT(O9)</formula1>
    </dataValidation>
    <dataValidation type="list" allowBlank="1" showInputMessage="1" showErrorMessage="1" sqref="G13" xr:uid="{00000000-0002-0000-0000-000005000000}">
      <formula1>LibMois</formula1>
    </dataValidation>
    <dataValidation type="list" allowBlank="1" showInputMessage="1" showErrorMessage="1" sqref="G12" xr:uid="{00000000-0002-0000-0000-000006000000}">
      <formula1>LibAnnee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P27"/>
  <sheetViews>
    <sheetView showGridLines="0" workbookViewId="0">
      <selection activeCell="H16" sqref="H16"/>
    </sheetView>
  </sheetViews>
  <sheetFormatPr baseColWidth="10" defaultRowHeight="15" x14ac:dyDescent="0.25"/>
  <cols>
    <col min="1" max="1" width="10.7109375" customWidth="1"/>
    <col min="2" max="2" width="3.140625" style="5" customWidth="1"/>
    <col min="3" max="3" width="2.140625" style="4" customWidth="1"/>
    <col min="4" max="4" width="15.28515625" bestFit="1" customWidth="1"/>
    <col min="5" max="5" width="7" bestFit="1" customWidth="1"/>
    <col min="6" max="6" width="13.5703125" customWidth="1"/>
    <col min="7" max="7" width="21.5703125" customWidth="1"/>
    <col min="8" max="8" width="11.5703125" customWidth="1"/>
    <col min="9" max="9" width="6.7109375" style="1" customWidth="1"/>
    <col min="10" max="10" width="22.5703125" customWidth="1"/>
    <col min="14" max="14" width="51" bestFit="1" customWidth="1"/>
    <col min="15" max="15" width="53" customWidth="1"/>
  </cols>
  <sheetData>
    <row r="2" spans="2:16" x14ac:dyDescent="0.25">
      <c r="D2" t="s">
        <v>38</v>
      </c>
      <c r="E2">
        <v>3</v>
      </c>
      <c r="F2" t="s">
        <v>28</v>
      </c>
      <c r="G2" t="s">
        <v>39</v>
      </c>
      <c r="H2">
        <v>3540</v>
      </c>
      <c r="I2" s="1" t="s">
        <v>35</v>
      </c>
      <c r="J2" t="s">
        <v>36</v>
      </c>
    </row>
    <row r="7" spans="2:16" x14ac:dyDescent="0.25">
      <c r="B7" s="25" t="s">
        <v>41</v>
      </c>
      <c r="D7" s="2" t="s">
        <v>17</v>
      </c>
      <c r="E7" s="2" t="s">
        <v>18</v>
      </c>
      <c r="F7" s="2" t="s">
        <v>22</v>
      </c>
      <c r="G7" s="2" t="s">
        <v>37</v>
      </c>
      <c r="H7" s="2" t="s">
        <v>21</v>
      </c>
      <c r="I7" s="2" t="s">
        <v>19</v>
      </c>
      <c r="J7" s="2" t="s">
        <v>20</v>
      </c>
      <c r="P7">
        <f>SUM(P8:P27)</f>
        <v>0</v>
      </c>
    </row>
    <row r="8" spans="2:16" x14ac:dyDescent="0.25">
      <c r="B8" s="29">
        <f>IF(D8="","",1)</f>
        <v>1</v>
      </c>
      <c r="D8" s="30" t="s">
        <v>16</v>
      </c>
      <c r="E8" s="30">
        <v>52</v>
      </c>
      <c r="F8" s="30" t="s">
        <v>23</v>
      </c>
      <c r="G8" s="30" t="s">
        <v>127</v>
      </c>
      <c r="H8" s="30" t="s">
        <v>35</v>
      </c>
      <c r="I8" s="31">
        <v>35480</v>
      </c>
      <c r="J8" s="30" t="s">
        <v>36</v>
      </c>
      <c r="N8" t="str">
        <f>CONCATENATE(D8,E8,F8,G8,H8,I8,J8)</f>
        <v>Siège52avenuedu PortGuipry35480GUIPRY-MESSAC</v>
      </c>
      <c r="O8" t="s">
        <v>43</v>
      </c>
      <c r="P8">
        <f>IF(N8=O8,0,1)</f>
        <v>0</v>
      </c>
    </row>
    <row r="9" spans="2:16" x14ac:dyDescent="0.25">
      <c r="B9" s="29">
        <f>IF(D9="","",B8+1)</f>
        <v>2</v>
      </c>
      <c r="D9" s="30" t="s">
        <v>38</v>
      </c>
      <c r="E9" s="30">
        <v>3</v>
      </c>
      <c r="F9" s="30" t="s">
        <v>28</v>
      </c>
      <c r="G9" s="30" t="s">
        <v>39</v>
      </c>
      <c r="H9" s="30" t="s">
        <v>40</v>
      </c>
      <c r="I9" s="31">
        <v>35480</v>
      </c>
      <c r="J9" s="30" t="s">
        <v>36</v>
      </c>
      <c r="N9" t="str">
        <f t="shared" ref="N9:N27" si="0">CONCATENATE(D9,E9,F9,G9,H9,I9,J9)</f>
        <v>Annexe3squarede la LibertéMessac35480GUIPRY-MESSAC</v>
      </c>
      <c r="O9" t="s">
        <v>50</v>
      </c>
      <c r="P9">
        <f t="shared" ref="P9:P27" si="1">IF(N9=O9,0,1)</f>
        <v>0</v>
      </c>
    </row>
    <row r="10" spans="2:16" x14ac:dyDescent="0.25">
      <c r="B10" s="29">
        <f t="shared" ref="B10:B27" si="2">IF(D10="","",B9+1)</f>
        <v>3</v>
      </c>
      <c r="D10" s="30" t="s">
        <v>57</v>
      </c>
      <c r="E10" s="30">
        <v>2</v>
      </c>
      <c r="F10" s="30" t="s">
        <v>24</v>
      </c>
      <c r="G10" s="30" t="s">
        <v>58</v>
      </c>
      <c r="H10" s="30" t="s">
        <v>35</v>
      </c>
      <c r="I10" s="31">
        <v>35480</v>
      </c>
      <c r="J10" s="30" t="s">
        <v>36</v>
      </c>
      <c r="N10" t="str">
        <f t="shared" si="0"/>
        <v>Entrepôt2ruede LohéacGuipry35480GUIPRY-MESSAC</v>
      </c>
      <c r="O10" t="s">
        <v>77</v>
      </c>
      <c r="P10">
        <f t="shared" si="1"/>
        <v>0</v>
      </c>
    </row>
    <row r="11" spans="2:16" x14ac:dyDescent="0.25">
      <c r="B11" s="29" t="str">
        <f t="shared" si="2"/>
        <v/>
      </c>
      <c r="D11" s="30"/>
      <c r="E11" s="30"/>
      <c r="F11" s="30"/>
      <c r="G11" s="30"/>
      <c r="H11" s="30"/>
      <c r="I11" s="31"/>
      <c r="J11" s="30"/>
      <c r="N11" t="str">
        <f t="shared" si="0"/>
        <v/>
      </c>
      <c r="P11">
        <f t="shared" si="1"/>
        <v>0</v>
      </c>
    </row>
    <row r="12" spans="2:16" x14ac:dyDescent="0.25">
      <c r="B12" s="29" t="str">
        <f t="shared" si="2"/>
        <v/>
      </c>
      <c r="D12" s="30"/>
      <c r="E12" s="30"/>
      <c r="F12" s="30"/>
      <c r="G12" s="30"/>
      <c r="H12" s="30"/>
      <c r="I12" s="31"/>
      <c r="J12" s="30"/>
      <c r="N12" t="str">
        <f t="shared" si="0"/>
        <v/>
      </c>
      <c r="P12">
        <f t="shared" si="1"/>
        <v>0</v>
      </c>
    </row>
    <row r="13" spans="2:16" x14ac:dyDescent="0.25">
      <c r="B13" s="29" t="str">
        <f t="shared" si="2"/>
        <v/>
      </c>
      <c r="D13" s="30"/>
      <c r="E13" s="30"/>
      <c r="F13" s="30"/>
      <c r="G13" s="30"/>
      <c r="H13" s="30"/>
      <c r="I13" s="31"/>
      <c r="J13" s="30"/>
      <c r="N13" t="str">
        <f t="shared" si="0"/>
        <v/>
      </c>
      <c r="P13">
        <f t="shared" si="1"/>
        <v>0</v>
      </c>
    </row>
    <row r="14" spans="2:16" x14ac:dyDescent="0.25">
      <c r="B14" s="29" t="str">
        <f t="shared" si="2"/>
        <v/>
      </c>
      <c r="D14" s="30"/>
      <c r="E14" s="30"/>
      <c r="F14" s="30"/>
      <c r="G14" s="30"/>
      <c r="H14" s="30"/>
      <c r="I14" s="31"/>
      <c r="J14" s="30"/>
      <c r="N14" t="str">
        <f t="shared" si="0"/>
        <v/>
      </c>
      <c r="P14">
        <f t="shared" si="1"/>
        <v>0</v>
      </c>
    </row>
    <row r="15" spans="2:16" x14ac:dyDescent="0.25">
      <c r="B15" s="29" t="str">
        <f t="shared" si="2"/>
        <v/>
      </c>
      <c r="D15" s="30"/>
      <c r="E15" s="30"/>
      <c r="F15" s="30"/>
      <c r="G15" s="30"/>
      <c r="H15" s="30"/>
      <c r="I15" s="31"/>
      <c r="J15" s="30"/>
      <c r="N15" t="str">
        <f t="shared" si="0"/>
        <v/>
      </c>
      <c r="P15">
        <f t="shared" si="1"/>
        <v>0</v>
      </c>
    </row>
    <row r="16" spans="2:16" x14ac:dyDescent="0.25">
      <c r="B16" s="29" t="str">
        <f t="shared" si="2"/>
        <v/>
      </c>
      <c r="D16" s="30"/>
      <c r="E16" s="30"/>
      <c r="F16" s="30"/>
      <c r="G16" s="30"/>
      <c r="H16" s="30"/>
      <c r="I16" s="31"/>
      <c r="J16" s="30"/>
      <c r="N16" t="str">
        <f t="shared" si="0"/>
        <v/>
      </c>
      <c r="P16">
        <f t="shared" si="1"/>
        <v>0</v>
      </c>
    </row>
    <row r="17" spans="2:16" x14ac:dyDescent="0.25">
      <c r="B17" s="29" t="str">
        <f t="shared" si="2"/>
        <v/>
      </c>
      <c r="D17" s="30"/>
      <c r="E17" s="30"/>
      <c r="F17" s="30"/>
      <c r="G17" s="30"/>
      <c r="H17" s="30"/>
      <c r="I17" s="31"/>
      <c r="J17" s="30"/>
      <c r="N17" t="str">
        <f t="shared" si="0"/>
        <v/>
      </c>
      <c r="P17">
        <f t="shared" si="1"/>
        <v>0</v>
      </c>
    </row>
    <row r="18" spans="2:16" x14ac:dyDescent="0.25">
      <c r="B18" s="29" t="str">
        <f t="shared" si="2"/>
        <v/>
      </c>
      <c r="D18" s="30"/>
      <c r="E18" s="30"/>
      <c r="F18" s="30"/>
      <c r="G18" s="30"/>
      <c r="H18" s="30"/>
      <c r="I18" s="31"/>
      <c r="J18" s="30"/>
      <c r="N18" t="str">
        <f t="shared" si="0"/>
        <v/>
      </c>
      <c r="P18">
        <f t="shared" si="1"/>
        <v>0</v>
      </c>
    </row>
    <row r="19" spans="2:16" x14ac:dyDescent="0.25">
      <c r="B19" s="29" t="str">
        <f t="shared" si="2"/>
        <v/>
      </c>
      <c r="D19" s="30"/>
      <c r="E19" s="30"/>
      <c r="F19" s="30"/>
      <c r="G19" s="30"/>
      <c r="H19" s="30"/>
      <c r="I19" s="31"/>
      <c r="J19" s="30"/>
      <c r="N19" t="str">
        <f t="shared" si="0"/>
        <v/>
      </c>
      <c r="P19">
        <f t="shared" si="1"/>
        <v>0</v>
      </c>
    </row>
    <row r="20" spans="2:16" x14ac:dyDescent="0.25">
      <c r="B20" s="29" t="str">
        <f t="shared" si="2"/>
        <v/>
      </c>
      <c r="D20" s="30"/>
      <c r="E20" s="30"/>
      <c r="F20" s="30"/>
      <c r="G20" s="30"/>
      <c r="H20" s="30"/>
      <c r="I20" s="31"/>
      <c r="J20" s="30"/>
      <c r="N20" t="str">
        <f t="shared" si="0"/>
        <v/>
      </c>
      <c r="P20">
        <f t="shared" si="1"/>
        <v>0</v>
      </c>
    </row>
    <row r="21" spans="2:16" x14ac:dyDescent="0.25">
      <c r="B21" s="29" t="str">
        <f t="shared" si="2"/>
        <v/>
      </c>
      <c r="D21" s="30"/>
      <c r="E21" s="30"/>
      <c r="F21" s="30"/>
      <c r="G21" s="30"/>
      <c r="H21" s="30"/>
      <c r="I21" s="31"/>
      <c r="J21" s="30"/>
      <c r="N21" t="str">
        <f t="shared" si="0"/>
        <v/>
      </c>
      <c r="P21">
        <f t="shared" si="1"/>
        <v>0</v>
      </c>
    </row>
    <row r="22" spans="2:16" x14ac:dyDescent="0.25">
      <c r="B22" s="29" t="str">
        <f t="shared" si="2"/>
        <v/>
      </c>
      <c r="D22" s="30"/>
      <c r="E22" s="30"/>
      <c r="F22" s="30"/>
      <c r="G22" s="30"/>
      <c r="H22" s="30"/>
      <c r="I22" s="31"/>
      <c r="J22" s="30"/>
      <c r="N22" t="str">
        <f t="shared" si="0"/>
        <v/>
      </c>
      <c r="P22">
        <f t="shared" si="1"/>
        <v>0</v>
      </c>
    </row>
    <row r="23" spans="2:16" x14ac:dyDescent="0.25">
      <c r="B23" s="29" t="str">
        <f t="shared" si="2"/>
        <v/>
      </c>
      <c r="D23" s="30"/>
      <c r="E23" s="30"/>
      <c r="F23" s="30"/>
      <c r="G23" s="30"/>
      <c r="H23" s="30"/>
      <c r="I23" s="31"/>
      <c r="J23" s="30"/>
      <c r="N23" t="str">
        <f t="shared" si="0"/>
        <v/>
      </c>
      <c r="P23">
        <f t="shared" si="1"/>
        <v>0</v>
      </c>
    </row>
    <row r="24" spans="2:16" x14ac:dyDescent="0.25">
      <c r="B24" s="29" t="str">
        <f t="shared" si="2"/>
        <v/>
      </c>
      <c r="D24" s="30"/>
      <c r="E24" s="30"/>
      <c r="F24" s="30"/>
      <c r="G24" s="30"/>
      <c r="H24" s="30"/>
      <c r="I24" s="31"/>
      <c r="J24" s="30"/>
      <c r="N24" t="str">
        <f t="shared" si="0"/>
        <v/>
      </c>
      <c r="P24">
        <f t="shared" si="1"/>
        <v>0</v>
      </c>
    </row>
    <row r="25" spans="2:16" x14ac:dyDescent="0.25">
      <c r="B25" s="29" t="str">
        <f t="shared" si="2"/>
        <v/>
      </c>
      <c r="D25" s="30"/>
      <c r="E25" s="30"/>
      <c r="F25" s="30"/>
      <c r="G25" s="30"/>
      <c r="H25" s="30"/>
      <c r="I25" s="31"/>
      <c r="J25" s="30"/>
      <c r="N25" t="str">
        <f t="shared" si="0"/>
        <v/>
      </c>
      <c r="P25">
        <f t="shared" si="1"/>
        <v>0</v>
      </c>
    </row>
    <row r="26" spans="2:16" ht="15.75" thickBot="1" x14ac:dyDescent="0.3">
      <c r="B26" s="29" t="str">
        <f t="shared" si="2"/>
        <v/>
      </c>
      <c r="D26" s="30"/>
      <c r="E26" s="30"/>
      <c r="F26" s="30"/>
      <c r="G26" s="30"/>
      <c r="H26" s="30"/>
      <c r="I26" s="31"/>
      <c r="J26" s="30"/>
      <c r="N26" t="str">
        <f t="shared" si="0"/>
        <v/>
      </c>
      <c r="P26">
        <f t="shared" si="1"/>
        <v>0</v>
      </c>
    </row>
    <row r="27" spans="2:16" ht="15.75" thickBot="1" x14ac:dyDescent="0.3">
      <c r="B27" s="29" t="str">
        <f t="shared" si="2"/>
        <v/>
      </c>
      <c r="D27" s="32"/>
      <c r="E27" s="33"/>
      <c r="F27" s="33"/>
      <c r="G27" s="33"/>
      <c r="H27" s="33"/>
      <c r="I27" s="34"/>
      <c r="J27" s="35"/>
      <c r="N27" t="str">
        <f t="shared" si="0"/>
        <v/>
      </c>
      <c r="P27">
        <f t="shared" si="1"/>
        <v>0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6:O29"/>
  <sheetViews>
    <sheetView showGridLines="0" workbookViewId="0">
      <selection activeCell="M3" sqref="M3"/>
    </sheetView>
  </sheetViews>
  <sheetFormatPr baseColWidth="10" defaultRowHeight="15" x14ac:dyDescent="0.25"/>
  <cols>
    <col min="1" max="1" width="10.7109375" customWidth="1"/>
    <col min="2" max="2" width="3.140625" style="5" customWidth="1"/>
    <col min="3" max="3" width="2.140625" style="4" customWidth="1"/>
    <col min="4" max="4" width="15.28515625" bestFit="1" customWidth="1"/>
    <col min="5" max="5" width="7" style="1" bestFit="1" customWidth="1"/>
    <col min="6" max="6" width="15.7109375" customWidth="1"/>
    <col min="7" max="7" width="17.5703125" customWidth="1"/>
    <col min="8" max="8" width="11.85546875" bestFit="1" customWidth="1"/>
    <col min="9" max="9" width="10.7109375" bestFit="1" customWidth="1"/>
    <col min="10" max="10" width="10.5703125" style="1" customWidth="1"/>
    <col min="11" max="11" width="10.7109375" style="1" bestFit="1" customWidth="1"/>
    <col min="12" max="12" width="9.7109375" style="1" bestFit="1" customWidth="1"/>
    <col min="13" max="13" width="41" style="1" customWidth="1"/>
    <col min="14" max="14" width="35.85546875" customWidth="1"/>
    <col min="15" max="15" width="2" bestFit="1" customWidth="1"/>
  </cols>
  <sheetData>
    <row r="6" spans="2:15" x14ac:dyDescent="0.25">
      <c r="B6" s="36"/>
      <c r="C6" s="37"/>
      <c r="D6" s="38" t="s">
        <v>42</v>
      </c>
      <c r="E6" s="38"/>
      <c r="F6" s="51" t="s">
        <v>132</v>
      </c>
      <c r="G6" s="51"/>
      <c r="H6" s="51"/>
      <c r="I6" s="51"/>
      <c r="J6" s="51"/>
      <c r="K6" s="52"/>
    </row>
    <row r="7" spans="2:15" x14ac:dyDescent="0.25">
      <c r="D7" t="s">
        <v>38</v>
      </c>
      <c r="E7" s="50" t="s">
        <v>51</v>
      </c>
      <c r="F7" s="50"/>
      <c r="G7" s="50"/>
      <c r="H7" t="s">
        <v>40</v>
      </c>
      <c r="I7">
        <v>35480</v>
      </c>
      <c r="J7" s="49" t="s">
        <v>36</v>
      </c>
      <c r="K7" s="49"/>
    </row>
    <row r="8" spans="2:15" x14ac:dyDescent="0.25">
      <c r="D8" s="2"/>
      <c r="E8" s="2"/>
      <c r="F8" s="2"/>
      <c r="G8" s="2"/>
      <c r="H8" s="2"/>
      <c r="I8" s="2"/>
      <c r="J8" s="2"/>
      <c r="K8" s="2"/>
      <c r="L8" s="2"/>
    </row>
    <row r="9" spans="2:15" x14ac:dyDescent="0.25">
      <c r="B9" s="40" t="s">
        <v>41</v>
      </c>
      <c r="C9" s="41"/>
      <c r="D9" s="38" t="s">
        <v>33</v>
      </c>
      <c r="E9" s="38" t="s">
        <v>0</v>
      </c>
      <c r="F9" s="38" t="s">
        <v>49</v>
      </c>
      <c r="G9" s="38" t="s">
        <v>44</v>
      </c>
      <c r="H9" s="38" t="s">
        <v>48</v>
      </c>
      <c r="I9" s="38" t="s">
        <v>45</v>
      </c>
      <c r="J9" s="38" t="s">
        <v>46</v>
      </c>
      <c r="K9" s="39" t="s">
        <v>47</v>
      </c>
      <c r="L9" s="2"/>
      <c r="M9"/>
      <c r="O9">
        <f>SUM(O10:O26)</f>
        <v>0</v>
      </c>
    </row>
    <row r="10" spans="2:15" x14ac:dyDescent="0.25">
      <c r="B10" s="5">
        <f>IF(D10="","",1)</f>
        <v>1</v>
      </c>
      <c r="C10" s="42"/>
      <c r="D10" s="30" t="s">
        <v>52</v>
      </c>
      <c r="E10" s="31">
        <v>0</v>
      </c>
      <c r="F10" s="30" t="s">
        <v>53</v>
      </c>
      <c r="G10" s="30"/>
      <c r="H10" s="31">
        <v>15</v>
      </c>
      <c r="I10" s="31">
        <v>0</v>
      </c>
      <c r="J10" s="31">
        <v>0</v>
      </c>
      <c r="K10" s="31"/>
      <c r="L10"/>
      <c r="M10" t="str">
        <f>CONCATENATE(D10,E10,F10,G10,H10,I10,J10,K10)</f>
        <v>Cellier0Cave 011500</v>
      </c>
      <c r="N10" t="s">
        <v>54</v>
      </c>
      <c r="O10">
        <f>IF(M10=N10,0,1)</f>
        <v>0</v>
      </c>
    </row>
    <row r="11" spans="2:15" x14ac:dyDescent="0.25">
      <c r="B11" s="5">
        <f>IF(D11="",B10,B10+1)</f>
        <v>2</v>
      </c>
      <c r="C11" s="42"/>
      <c r="D11" s="30" t="s">
        <v>2</v>
      </c>
      <c r="E11" s="31">
        <v>1</v>
      </c>
      <c r="F11" s="30" t="s">
        <v>55</v>
      </c>
      <c r="G11" s="30" t="s">
        <v>56</v>
      </c>
      <c r="H11" s="31">
        <v>21</v>
      </c>
      <c r="I11" s="31">
        <v>5</v>
      </c>
      <c r="J11" s="31">
        <v>0</v>
      </c>
      <c r="K11" s="31"/>
      <c r="L11"/>
      <c r="M11" t="str">
        <f t="shared" ref="M11:M26" si="0">CONCATENATE(D11,E11,F11,G11,H11,I11,J11,K11)</f>
        <v>Bureau1B001Mr Marie2150</v>
      </c>
      <c r="N11" t="s">
        <v>76</v>
      </c>
      <c r="O11">
        <f t="shared" ref="O11:O26" si="1">IF(M11=N11,0,1)</f>
        <v>0</v>
      </c>
    </row>
    <row r="12" spans="2:15" x14ac:dyDescent="0.25">
      <c r="B12" s="5">
        <f t="shared" ref="B12:B29" si="2">IF(D12="",B11,B11+1)</f>
        <v>2</v>
      </c>
      <c r="C12" s="42"/>
      <c r="D12" s="30"/>
      <c r="E12" s="31"/>
      <c r="F12" s="30"/>
      <c r="G12" s="30"/>
      <c r="H12" s="31"/>
      <c r="I12" s="31"/>
      <c r="J12" s="31"/>
      <c r="K12" s="31"/>
      <c r="L12"/>
      <c r="M12" t="str">
        <f t="shared" si="0"/>
        <v/>
      </c>
      <c r="O12">
        <f t="shared" si="1"/>
        <v>0</v>
      </c>
    </row>
    <row r="13" spans="2:15" x14ac:dyDescent="0.25">
      <c r="B13" s="5">
        <f t="shared" si="2"/>
        <v>2</v>
      </c>
      <c r="C13" s="42"/>
      <c r="D13" s="30"/>
      <c r="E13" s="31"/>
      <c r="F13" s="30"/>
      <c r="G13" s="30"/>
      <c r="H13" s="31"/>
      <c r="I13" s="31"/>
      <c r="J13" s="31"/>
      <c r="K13" s="31"/>
      <c r="L13"/>
      <c r="M13" t="str">
        <f t="shared" si="0"/>
        <v/>
      </c>
      <c r="O13">
        <f t="shared" si="1"/>
        <v>0</v>
      </c>
    </row>
    <row r="14" spans="2:15" x14ac:dyDescent="0.25">
      <c r="B14" s="5">
        <f t="shared" si="2"/>
        <v>2</v>
      </c>
      <c r="C14" s="42"/>
      <c r="D14" s="30"/>
      <c r="E14" s="31"/>
      <c r="F14" s="30"/>
      <c r="G14" s="30"/>
      <c r="H14" s="31"/>
      <c r="I14" s="31"/>
      <c r="J14" s="31"/>
      <c r="K14" s="31"/>
      <c r="L14"/>
      <c r="M14" t="str">
        <f t="shared" si="0"/>
        <v/>
      </c>
      <c r="O14">
        <f t="shared" si="1"/>
        <v>0</v>
      </c>
    </row>
    <row r="15" spans="2:15" x14ac:dyDescent="0.25">
      <c r="B15" s="5">
        <f t="shared" si="2"/>
        <v>2</v>
      </c>
      <c r="C15" s="42"/>
      <c r="D15" s="30"/>
      <c r="E15" s="31"/>
      <c r="F15" s="30"/>
      <c r="G15" s="30"/>
      <c r="H15" s="31"/>
      <c r="I15" s="31"/>
      <c r="J15" s="31"/>
      <c r="K15" s="31"/>
      <c r="L15"/>
      <c r="M15" t="str">
        <f t="shared" si="0"/>
        <v/>
      </c>
      <c r="O15">
        <f t="shared" si="1"/>
        <v>0</v>
      </c>
    </row>
    <row r="16" spans="2:15" x14ac:dyDescent="0.25">
      <c r="B16" s="5">
        <f t="shared" si="2"/>
        <v>2</v>
      </c>
      <c r="C16" s="42"/>
      <c r="D16" s="30"/>
      <c r="E16" s="31"/>
      <c r="F16" s="30"/>
      <c r="G16" s="30"/>
      <c r="H16" s="31"/>
      <c r="I16" s="31"/>
      <c r="J16" s="31"/>
      <c r="K16" s="31"/>
      <c r="L16"/>
      <c r="M16" t="str">
        <f t="shared" si="0"/>
        <v/>
      </c>
      <c r="O16">
        <f t="shared" si="1"/>
        <v>0</v>
      </c>
    </row>
    <row r="17" spans="2:15" x14ac:dyDescent="0.25">
      <c r="B17" s="5">
        <f t="shared" si="2"/>
        <v>2</v>
      </c>
      <c r="C17" s="42"/>
      <c r="D17" s="30"/>
      <c r="E17" s="31"/>
      <c r="F17" s="30"/>
      <c r="G17" s="30"/>
      <c r="H17" s="31"/>
      <c r="I17" s="31"/>
      <c r="J17" s="31"/>
      <c r="K17" s="31"/>
      <c r="L17"/>
      <c r="M17" t="str">
        <f t="shared" si="0"/>
        <v/>
      </c>
      <c r="O17">
        <f t="shared" si="1"/>
        <v>0</v>
      </c>
    </row>
    <row r="18" spans="2:15" x14ac:dyDescent="0.25">
      <c r="B18" s="5">
        <f t="shared" si="2"/>
        <v>2</v>
      </c>
      <c r="C18" s="42"/>
      <c r="D18" s="30"/>
      <c r="E18" s="31"/>
      <c r="F18" s="30"/>
      <c r="G18" s="30"/>
      <c r="H18" s="31"/>
      <c r="I18" s="31"/>
      <c r="J18" s="31"/>
      <c r="K18" s="31"/>
      <c r="L18"/>
      <c r="M18" t="str">
        <f t="shared" si="0"/>
        <v/>
      </c>
      <c r="O18">
        <f t="shared" si="1"/>
        <v>0</v>
      </c>
    </row>
    <row r="19" spans="2:15" x14ac:dyDescent="0.25">
      <c r="B19" s="5">
        <f t="shared" si="2"/>
        <v>2</v>
      </c>
      <c r="C19" s="42"/>
      <c r="D19" s="30"/>
      <c r="E19" s="31"/>
      <c r="F19" s="30"/>
      <c r="G19" s="30"/>
      <c r="H19" s="31"/>
      <c r="I19" s="31"/>
      <c r="J19" s="31"/>
      <c r="K19" s="31"/>
      <c r="L19"/>
      <c r="M19" t="str">
        <f t="shared" si="0"/>
        <v/>
      </c>
      <c r="O19">
        <f t="shared" si="1"/>
        <v>0</v>
      </c>
    </row>
    <row r="20" spans="2:15" x14ac:dyDescent="0.25">
      <c r="B20" s="5">
        <f t="shared" si="2"/>
        <v>2</v>
      </c>
      <c r="C20" s="42"/>
      <c r="D20" s="30"/>
      <c r="E20" s="31"/>
      <c r="F20" s="30"/>
      <c r="G20" s="30"/>
      <c r="H20" s="31"/>
      <c r="I20" s="31"/>
      <c r="J20" s="31"/>
      <c r="K20" s="31"/>
      <c r="L20"/>
      <c r="M20" t="str">
        <f t="shared" si="0"/>
        <v/>
      </c>
      <c r="O20">
        <f t="shared" si="1"/>
        <v>0</v>
      </c>
    </row>
    <row r="21" spans="2:15" x14ac:dyDescent="0.25">
      <c r="B21" s="5">
        <f t="shared" si="2"/>
        <v>2</v>
      </c>
      <c r="C21" s="42"/>
      <c r="D21" s="30"/>
      <c r="E21" s="31"/>
      <c r="F21" s="30"/>
      <c r="G21" s="30"/>
      <c r="H21" s="31"/>
      <c r="I21" s="31"/>
      <c r="J21" s="31"/>
      <c r="K21" s="31"/>
      <c r="L21"/>
      <c r="M21" t="str">
        <f t="shared" si="0"/>
        <v/>
      </c>
      <c r="O21">
        <f t="shared" si="1"/>
        <v>0</v>
      </c>
    </row>
    <row r="22" spans="2:15" x14ac:dyDescent="0.25">
      <c r="B22" s="5">
        <f t="shared" si="2"/>
        <v>2</v>
      </c>
      <c r="C22" s="42"/>
      <c r="D22" s="30"/>
      <c r="E22" s="31"/>
      <c r="F22" s="30"/>
      <c r="G22" s="30"/>
      <c r="H22" s="31"/>
      <c r="I22" s="31"/>
      <c r="J22" s="31"/>
      <c r="K22" s="31"/>
      <c r="L22"/>
      <c r="M22" t="str">
        <f t="shared" si="0"/>
        <v/>
      </c>
      <c r="O22">
        <f t="shared" si="1"/>
        <v>0</v>
      </c>
    </row>
    <row r="23" spans="2:15" x14ac:dyDescent="0.25">
      <c r="B23" s="5">
        <f t="shared" si="2"/>
        <v>2</v>
      </c>
      <c r="C23" s="42"/>
      <c r="D23" s="30"/>
      <c r="E23" s="31"/>
      <c r="F23" s="30"/>
      <c r="G23" s="30"/>
      <c r="H23" s="31"/>
      <c r="I23" s="31"/>
      <c r="J23" s="31"/>
      <c r="K23" s="31"/>
      <c r="L23"/>
      <c r="M23" t="str">
        <f t="shared" si="0"/>
        <v/>
      </c>
      <c r="O23">
        <f t="shared" si="1"/>
        <v>0</v>
      </c>
    </row>
    <row r="24" spans="2:15" x14ac:dyDescent="0.25">
      <c r="B24" s="5">
        <f t="shared" si="2"/>
        <v>2</v>
      </c>
      <c r="C24" s="42"/>
      <c r="D24" s="30"/>
      <c r="E24" s="31"/>
      <c r="F24" s="30"/>
      <c r="G24" s="30"/>
      <c r="H24" s="31"/>
      <c r="I24" s="31"/>
      <c r="J24" s="31"/>
      <c r="K24" s="31"/>
      <c r="L24"/>
      <c r="M24" t="str">
        <f t="shared" si="0"/>
        <v/>
      </c>
      <c r="O24">
        <f t="shared" si="1"/>
        <v>0</v>
      </c>
    </row>
    <row r="25" spans="2:15" x14ac:dyDescent="0.25">
      <c r="B25" s="5">
        <f t="shared" si="2"/>
        <v>2</v>
      </c>
      <c r="C25" s="42"/>
      <c r="D25" s="30"/>
      <c r="E25" s="31"/>
      <c r="F25" s="30"/>
      <c r="G25" s="30"/>
      <c r="H25" s="31"/>
      <c r="I25" s="31"/>
      <c r="J25" s="31"/>
      <c r="K25" s="31"/>
      <c r="L25"/>
      <c r="M25" t="str">
        <f t="shared" si="0"/>
        <v/>
      </c>
      <c r="O25">
        <f t="shared" si="1"/>
        <v>0</v>
      </c>
    </row>
    <row r="26" spans="2:15" x14ac:dyDescent="0.25">
      <c r="B26" s="5">
        <f t="shared" si="2"/>
        <v>2</v>
      </c>
      <c r="C26" s="42"/>
      <c r="D26" s="30"/>
      <c r="E26" s="31"/>
      <c r="F26" s="30"/>
      <c r="G26" s="30"/>
      <c r="H26" s="31"/>
      <c r="I26" s="31"/>
      <c r="J26" s="31"/>
      <c r="K26" s="31"/>
      <c r="L26"/>
      <c r="M26" t="str">
        <f t="shared" si="0"/>
        <v/>
      </c>
      <c r="O26">
        <f t="shared" si="1"/>
        <v>0</v>
      </c>
    </row>
    <row r="27" spans="2:15" x14ac:dyDescent="0.25">
      <c r="B27" s="5">
        <f t="shared" si="2"/>
        <v>2</v>
      </c>
      <c r="C27" s="42"/>
      <c r="D27" s="30"/>
      <c r="E27" s="31"/>
      <c r="F27" s="30"/>
      <c r="G27" s="30"/>
      <c r="H27" s="30"/>
      <c r="I27" s="30"/>
      <c r="J27" s="31"/>
      <c r="K27" s="31"/>
    </row>
    <row r="28" spans="2:15" x14ac:dyDescent="0.25">
      <c r="B28" s="5">
        <f t="shared" si="2"/>
        <v>2</v>
      </c>
      <c r="C28" s="42"/>
      <c r="D28" s="30"/>
      <c r="E28" s="31"/>
      <c r="F28" s="30"/>
      <c r="G28" s="30"/>
      <c r="H28" s="30"/>
      <c r="I28" s="30"/>
      <c r="J28" s="31"/>
      <c r="K28" s="31"/>
    </row>
    <row r="29" spans="2:15" x14ac:dyDescent="0.25">
      <c r="B29" s="5">
        <f t="shared" si="2"/>
        <v>2</v>
      </c>
      <c r="C29" s="42"/>
      <c r="D29" s="30"/>
      <c r="E29" s="31"/>
      <c r="F29" s="30"/>
      <c r="G29" s="30"/>
      <c r="H29" s="30"/>
      <c r="I29" s="30"/>
      <c r="J29" s="31"/>
      <c r="K29" s="31"/>
    </row>
  </sheetData>
  <mergeCells count="3">
    <mergeCell ref="J7:K7"/>
    <mergeCell ref="E7:G7"/>
    <mergeCell ref="F6:K6"/>
  </mergeCells>
  <conditionalFormatting sqref="B17">
    <cfRule type="expression" dxfId="6" priority="3">
      <formula>$D17=""</formula>
    </cfRule>
  </conditionalFormatting>
  <conditionalFormatting sqref="B10:B16">
    <cfRule type="expression" dxfId="5" priority="2">
      <formula>$D10=""</formula>
    </cfRule>
  </conditionalFormatting>
  <conditionalFormatting sqref="B18:B29">
    <cfRule type="expression" dxfId="4" priority="1">
      <formula>$D18=""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4:AK30"/>
  <sheetViews>
    <sheetView showGridLines="0" tabSelected="1" topLeftCell="A7" workbookViewId="0">
      <selection activeCell="A18" sqref="A18"/>
    </sheetView>
  </sheetViews>
  <sheetFormatPr baseColWidth="10" defaultColWidth="7.140625" defaultRowHeight="15" x14ac:dyDescent="0.25"/>
  <cols>
    <col min="1" max="1" width="10.5703125" customWidth="1"/>
    <col min="2" max="2" width="8.85546875" style="5" customWidth="1"/>
    <col min="3" max="3" width="4.7109375" style="4" customWidth="1"/>
    <col min="4" max="4" width="4.7109375" customWidth="1"/>
    <col min="5" max="5" width="4.7109375" style="1" customWidth="1"/>
    <col min="6" max="9" width="4.7109375" customWidth="1"/>
    <col min="10" max="13" width="4.7109375" style="1" customWidth="1"/>
    <col min="14" max="34" width="4.7109375" customWidth="1"/>
    <col min="37" max="37" width="7.5703125" bestFit="1" customWidth="1"/>
    <col min="41" max="41" width="8.28515625" customWidth="1"/>
    <col min="42" max="49" width="2" bestFit="1" customWidth="1"/>
    <col min="50" max="71" width="3" bestFit="1" customWidth="1"/>
  </cols>
  <sheetData>
    <row r="4" spans="1:37" x14ac:dyDescent="0.25">
      <c r="AJ4" s="16"/>
    </row>
    <row r="6" spans="1:37" x14ac:dyDescent="0.25">
      <c r="B6" s="46" t="s">
        <v>42</v>
      </c>
      <c r="C6" s="46"/>
      <c r="D6" s="53" t="s">
        <v>16</v>
      </c>
      <c r="E6" s="53"/>
      <c r="F6" s="53"/>
      <c r="G6" s="53"/>
      <c r="H6" s="53"/>
      <c r="I6" s="53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37" ht="18" x14ac:dyDescent="0.25">
      <c r="E7"/>
      <c r="J7" s="49"/>
      <c r="K7" s="49"/>
      <c r="M7" s="54" t="s">
        <v>128</v>
      </c>
      <c r="N7" s="54"/>
      <c r="O7" s="54"/>
      <c r="P7" s="54"/>
      <c r="Q7" s="54"/>
      <c r="R7" s="54"/>
      <c r="S7" s="54"/>
      <c r="T7" s="54"/>
      <c r="U7" s="54"/>
    </row>
    <row r="8" spans="1:37" x14ac:dyDescent="0.25">
      <c r="B8" s="20" t="s">
        <v>33</v>
      </c>
      <c r="C8" s="21"/>
      <c r="D8" s="53" t="s">
        <v>59</v>
      </c>
      <c r="E8" s="53"/>
      <c r="F8" s="53"/>
      <c r="G8" s="53"/>
      <c r="H8" s="53"/>
      <c r="I8" s="53"/>
      <c r="J8" s="18"/>
      <c r="K8" s="19"/>
    </row>
    <row r="9" spans="1:37" x14ac:dyDescent="0.25">
      <c r="B9" s="47"/>
      <c r="C9" s="47"/>
      <c r="D9" s="17"/>
      <c r="E9"/>
      <c r="F9" s="2"/>
      <c r="G9" s="1"/>
      <c r="H9" s="1"/>
      <c r="I9" s="1"/>
    </row>
    <row r="10" spans="1:37" s="16" customFormat="1" x14ac:dyDescent="0.25">
      <c r="A10" s="22"/>
      <c r="B10" s="23"/>
      <c r="C10" s="22"/>
      <c r="D10" s="24" t="s">
        <v>94</v>
      </c>
      <c r="E10" s="24" t="s">
        <v>95</v>
      </c>
      <c r="F10" s="24" t="s">
        <v>96</v>
      </c>
      <c r="G10" s="24" t="s">
        <v>97</v>
      </c>
      <c r="H10" s="24" t="s">
        <v>98</v>
      </c>
      <c r="I10" s="24" t="s">
        <v>99</v>
      </c>
      <c r="J10" s="24" t="s">
        <v>100</v>
      </c>
      <c r="K10" s="24" t="s">
        <v>101</v>
      </c>
      <c r="L10" s="24" t="s">
        <v>102</v>
      </c>
      <c r="M10" s="24" t="s">
        <v>103</v>
      </c>
      <c r="N10" s="24" t="s">
        <v>104</v>
      </c>
      <c r="O10" s="24" t="s">
        <v>105</v>
      </c>
      <c r="P10" s="24" t="s">
        <v>106</v>
      </c>
      <c r="Q10" s="24" t="s">
        <v>107</v>
      </c>
      <c r="R10" s="24" t="s">
        <v>108</v>
      </c>
      <c r="S10" s="24" t="s">
        <v>109</v>
      </c>
      <c r="T10" s="24" t="s">
        <v>110</v>
      </c>
      <c r="U10" s="24" t="s">
        <v>111</v>
      </c>
      <c r="V10" s="24" t="s">
        <v>112</v>
      </c>
      <c r="W10" s="24" t="s">
        <v>113</v>
      </c>
      <c r="X10" s="24" t="s">
        <v>114</v>
      </c>
      <c r="Y10" s="24" t="s">
        <v>115</v>
      </c>
      <c r="Z10" s="24" t="s">
        <v>116</v>
      </c>
      <c r="AA10" s="24" t="s">
        <v>117</v>
      </c>
      <c r="AB10" s="24" t="s">
        <v>118</v>
      </c>
      <c r="AC10" s="24" t="s">
        <v>119</v>
      </c>
      <c r="AD10" s="24" t="s">
        <v>120</v>
      </c>
      <c r="AE10" s="24" t="s">
        <v>121</v>
      </c>
      <c r="AF10" s="24" t="s">
        <v>122</v>
      </c>
      <c r="AG10" s="24" t="s">
        <v>123</v>
      </c>
      <c r="AH10" s="24" t="s">
        <v>124</v>
      </c>
      <c r="AI10"/>
      <c r="AJ10"/>
      <c r="AK10"/>
    </row>
    <row r="11" spans="1:37" x14ac:dyDescent="0.25">
      <c r="B11" s="25" t="s">
        <v>79</v>
      </c>
      <c r="C11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</row>
    <row r="12" spans="1:37" x14ac:dyDescent="0.25">
      <c r="B12" s="25" t="s">
        <v>80</v>
      </c>
      <c r="C12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</row>
    <row r="13" spans="1:37" x14ac:dyDescent="0.25">
      <c r="B13" s="25" t="s">
        <v>81</v>
      </c>
      <c r="C13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</row>
    <row r="14" spans="1:37" x14ac:dyDescent="0.25">
      <c r="B14" s="25" t="s">
        <v>82</v>
      </c>
      <c r="C14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</row>
    <row r="15" spans="1:37" x14ac:dyDescent="0.25">
      <c r="B15" s="25" t="s">
        <v>83</v>
      </c>
      <c r="C15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</row>
    <row r="16" spans="1:37" x14ac:dyDescent="0.25">
      <c r="B16" s="25" t="s">
        <v>84</v>
      </c>
      <c r="C16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</row>
    <row r="17" spans="2:34" x14ac:dyDescent="0.25">
      <c r="B17" s="25" t="s">
        <v>85</v>
      </c>
      <c r="C1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</row>
    <row r="18" spans="2:34" x14ac:dyDescent="0.25">
      <c r="B18" s="25" t="s">
        <v>86</v>
      </c>
      <c r="C18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</row>
    <row r="19" spans="2:34" x14ac:dyDescent="0.25">
      <c r="B19" s="25" t="s">
        <v>87</v>
      </c>
      <c r="C19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</row>
    <row r="20" spans="2:34" x14ac:dyDescent="0.25">
      <c r="B20" s="25" t="s">
        <v>88</v>
      </c>
      <c r="C20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</row>
    <row r="21" spans="2:34" x14ac:dyDescent="0.25">
      <c r="B21" s="25" t="s">
        <v>89</v>
      </c>
      <c r="C21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</row>
    <row r="22" spans="2:34" x14ac:dyDescent="0.25">
      <c r="B22" s="25" t="s">
        <v>90</v>
      </c>
      <c r="C22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</row>
    <row r="23" spans="2:34" x14ac:dyDescent="0.25">
      <c r="B23" s="25" t="s">
        <v>91</v>
      </c>
      <c r="C23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</row>
    <row r="24" spans="2:34" x14ac:dyDescent="0.25">
      <c r="B24" s="25" t="s">
        <v>92</v>
      </c>
      <c r="C24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</row>
    <row r="25" spans="2:34" x14ac:dyDescent="0.25">
      <c r="B25" s="25" t="s">
        <v>93</v>
      </c>
      <c r="C25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</row>
    <row r="26" spans="2:34" x14ac:dyDescent="0.25">
      <c r="C26"/>
      <c r="H26" s="1"/>
      <c r="I26" s="1"/>
      <c r="L26"/>
      <c r="M26"/>
    </row>
    <row r="27" spans="2:34" x14ac:dyDescent="0.25">
      <c r="C27"/>
      <c r="H27" s="1"/>
      <c r="I27" s="1"/>
      <c r="L27"/>
      <c r="M27"/>
    </row>
    <row r="28" spans="2:34" x14ac:dyDescent="0.25">
      <c r="C28"/>
    </row>
    <row r="29" spans="2:34" x14ac:dyDescent="0.25">
      <c r="C29"/>
    </row>
    <row r="30" spans="2:34" x14ac:dyDescent="0.25">
      <c r="C30"/>
    </row>
  </sheetData>
  <mergeCells count="6">
    <mergeCell ref="D8:I8"/>
    <mergeCell ref="M7:U7"/>
    <mergeCell ref="J7:K7"/>
    <mergeCell ref="B9:C9"/>
    <mergeCell ref="D6:I6"/>
    <mergeCell ref="B6:C6"/>
  </mergeCells>
  <conditionalFormatting sqref="D11:AH25">
    <cfRule type="expression" dxfId="3" priority="7">
      <formula>MOD(ROW(),2)</formula>
    </cfRule>
    <cfRule type="cellIs" dxfId="2" priority="1" operator="equal">
      <formula>"X"</formula>
    </cfRule>
  </conditionalFormatting>
  <conditionalFormatting sqref="D11">
    <cfRule type="expression" dxfId="1" priority="3">
      <formula>X</formula>
    </cfRule>
    <cfRule type="cellIs" dxfId="0" priority="2" operator="equal">
      <formula>"X"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6:U25"/>
  <sheetViews>
    <sheetView showGridLines="0" topLeftCell="A4" workbookViewId="0">
      <selection activeCell="B11" sqref="B11"/>
    </sheetView>
  </sheetViews>
  <sheetFormatPr baseColWidth="10" defaultRowHeight="15" x14ac:dyDescent="0.25"/>
  <cols>
    <col min="1" max="1" width="10.5703125" customWidth="1"/>
    <col min="2" max="2" width="10.28515625" customWidth="1"/>
    <col min="3" max="3" width="6.85546875" customWidth="1"/>
    <col min="4" max="4" width="38.85546875" customWidth="1"/>
  </cols>
  <sheetData>
    <row r="6" spans="2:21" x14ac:dyDescent="0.25">
      <c r="B6" s="46" t="s">
        <v>42</v>
      </c>
      <c r="C6" s="46"/>
      <c r="D6" s="55" t="s">
        <v>16</v>
      </c>
      <c r="E6" s="55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2:21" ht="18" x14ac:dyDescent="0.25">
      <c r="B7" s="5"/>
      <c r="C7" s="4"/>
      <c r="H7" s="56" t="s">
        <v>128</v>
      </c>
      <c r="I7" s="56"/>
      <c r="J7" s="43"/>
      <c r="K7" s="43"/>
      <c r="L7" s="1"/>
      <c r="M7" s="44"/>
      <c r="N7" s="45"/>
      <c r="O7" s="45"/>
      <c r="P7" s="45"/>
      <c r="Q7" s="45"/>
      <c r="R7" s="45"/>
      <c r="S7" s="45"/>
      <c r="T7" s="45"/>
      <c r="U7" s="45"/>
    </row>
    <row r="8" spans="2:21" x14ac:dyDescent="0.25">
      <c r="B8" s="20" t="s">
        <v>33</v>
      </c>
      <c r="C8" s="21"/>
      <c r="D8" s="21" t="s">
        <v>59</v>
      </c>
      <c r="E8" s="21"/>
      <c r="F8" s="21"/>
      <c r="G8" s="21"/>
      <c r="H8" s="21"/>
      <c r="I8" s="21"/>
      <c r="J8" s="18"/>
      <c r="K8" s="19"/>
      <c r="L8" s="1"/>
      <c r="M8" s="1"/>
    </row>
    <row r="10" spans="2:21" x14ac:dyDescent="0.25">
      <c r="C10" s="2" t="s">
        <v>133</v>
      </c>
      <c r="D10" s="2" t="s">
        <v>129</v>
      </c>
      <c r="E10" s="18"/>
      <c r="F10" s="18"/>
      <c r="G10" s="57" t="s">
        <v>131</v>
      </c>
      <c r="H10" s="57"/>
      <c r="I10" s="57"/>
      <c r="J10" s="57"/>
    </row>
    <row r="11" spans="2:21" x14ac:dyDescent="0.25">
      <c r="B11" s="25" t="s">
        <v>79</v>
      </c>
      <c r="C11" s="19"/>
      <c r="D11" s="5" t="s">
        <v>130</v>
      </c>
    </row>
    <row r="12" spans="2:21" x14ac:dyDescent="0.25">
      <c r="B12" s="25" t="s">
        <v>80</v>
      </c>
      <c r="D12" s="50"/>
      <c r="E12" s="50"/>
      <c r="F12" s="50"/>
    </row>
    <row r="13" spans="2:21" x14ac:dyDescent="0.25">
      <c r="B13" s="25" t="s">
        <v>81</v>
      </c>
      <c r="D13" s="50"/>
      <c r="E13" s="50"/>
      <c r="F13" s="50"/>
    </row>
    <row r="14" spans="2:21" x14ac:dyDescent="0.25">
      <c r="B14" s="25" t="s">
        <v>82</v>
      </c>
      <c r="D14" s="50"/>
      <c r="E14" s="50"/>
      <c r="F14" s="50"/>
    </row>
    <row r="15" spans="2:21" x14ac:dyDescent="0.25">
      <c r="B15" s="25" t="s">
        <v>83</v>
      </c>
      <c r="D15" s="50"/>
      <c r="E15" s="50"/>
      <c r="F15" s="50"/>
    </row>
    <row r="16" spans="2:21" x14ac:dyDescent="0.25">
      <c r="B16" s="25" t="s">
        <v>84</v>
      </c>
      <c r="D16" s="50"/>
      <c r="E16" s="50"/>
      <c r="F16" s="50"/>
    </row>
    <row r="17" spans="2:6" x14ac:dyDescent="0.25">
      <c r="B17" s="25" t="s">
        <v>85</v>
      </c>
      <c r="D17" s="50"/>
      <c r="E17" s="50"/>
      <c r="F17" s="50"/>
    </row>
    <row r="18" spans="2:6" x14ac:dyDescent="0.25">
      <c r="B18" s="25" t="s">
        <v>86</v>
      </c>
      <c r="D18" s="50"/>
      <c r="E18" s="50"/>
      <c r="F18" s="50"/>
    </row>
    <row r="19" spans="2:6" x14ac:dyDescent="0.25">
      <c r="B19" s="25" t="s">
        <v>87</v>
      </c>
      <c r="D19" s="50"/>
      <c r="E19" s="50"/>
      <c r="F19" s="50"/>
    </row>
    <row r="20" spans="2:6" x14ac:dyDescent="0.25">
      <c r="B20" s="25" t="s">
        <v>88</v>
      </c>
      <c r="D20" s="50"/>
      <c r="E20" s="50"/>
      <c r="F20" s="50"/>
    </row>
    <row r="21" spans="2:6" x14ac:dyDescent="0.25">
      <c r="B21" s="25" t="s">
        <v>89</v>
      </c>
      <c r="D21" s="50"/>
      <c r="E21" s="50"/>
      <c r="F21" s="50"/>
    </row>
    <row r="22" spans="2:6" x14ac:dyDescent="0.25">
      <c r="B22" s="25" t="s">
        <v>90</v>
      </c>
      <c r="D22" s="50"/>
      <c r="E22" s="50"/>
      <c r="F22" s="50"/>
    </row>
    <row r="23" spans="2:6" x14ac:dyDescent="0.25">
      <c r="B23" s="25" t="s">
        <v>91</v>
      </c>
      <c r="D23" s="50"/>
      <c r="E23" s="50"/>
      <c r="F23" s="50"/>
    </row>
    <row r="24" spans="2:6" x14ac:dyDescent="0.25">
      <c r="B24" s="25" t="s">
        <v>92</v>
      </c>
      <c r="D24" s="50"/>
      <c r="E24" s="50"/>
      <c r="F24" s="50"/>
    </row>
    <row r="25" spans="2:6" x14ac:dyDescent="0.25">
      <c r="B25" s="25" t="s">
        <v>93</v>
      </c>
      <c r="D25" s="50"/>
      <c r="E25" s="50"/>
      <c r="F25" s="50"/>
    </row>
  </sheetData>
  <mergeCells count="18">
    <mergeCell ref="B6:C6"/>
    <mergeCell ref="D6:E6"/>
    <mergeCell ref="D17:F17"/>
    <mergeCell ref="H7:I7"/>
    <mergeCell ref="G10:J10"/>
    <mergeCell ref="D12:F12"/>
    <mergeCell ref="D13:F13"/>
    <mergeCell ref="D14:F14"/>
    <mergeCell ref="D15:F15"/>
    <mergeCell ref="D16:F16"/>
    <mergeCell ref="D24:F24"/>
    <mergeCell ref="D25:F25"/>
    <mergeCell ref="D18:F18"/>
    <mergeCell ref="D19:F19"/>
    <mergeCell ref="D20:F20"/>
    <mergeCell ref="D21:F21"/>
    <mergeCell ref="D22:F22"/>
    <mergeCell ref="D23:F23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T37"/>
  <sheetViews>
    <sheetView topLeftCell="A10" workbookViewId="0">
      <selection activeCell="A2" sqref="A2"/>
    </sheetView>
  </sheetViews>
  <sheetFormatPr baseColWidth="10" defaultRowHeight="15" x14ac:dyDescent="0.25"/>
  <cols>
    <col min="3" max="3" width="14.7109375" customWidth="1"/>
    <col min="5" max="5" width="11.42578125" style="1"/>
    <col min="9" max="9" width="11.42578125" style="1"/>
    <col min="11" max="11" width="10.28515625" customWidth="1"/>
    <col min="12" max="12" width="10.28515625" style="1" customWidth="1"/>
    <col min="13" max="13" width="10.28515625" customWidth="1"/>
    <col min="14" max="14" width="13.28515625" customWidth="1"/>
    <col min="16" max="16" width="11.42578125" style="1"/>
    <col min="20" max="20" width="11.42578125" style="16"/>
  </cols>
  <sheetData>
    <row r="1" spans="1:20" s="2" customFormat="1" x14ac:dyDescent="0.25">
      <c r="A1" s="3" t="s">
        <v>1</v>
      </c>
      <c r="B1" s="3" t="s">
        <v>0</v>
      </c>
      <c r="C1" s="3" t="s">
        <v>22</v>
      </c>
      <c r="E1" s="3" t="s">
        <v>10</v>
      </c>
      <c r="H1" s="3" t="s">
        <v>13</v>
      </c>
      <c r="I1" s="3" t="s">
        <v>14</v>
      </c>
      <c r="J1"/>
      <c r="K1" s="3" t="s">
        <v>0</v>
      </c>
      <c r="L1" s="3" t="s">
        <v>15</v>
      </c>
      <c r="M1"/>
      <c r="O1" s="3" t="s">
        <v>62</v>
      </c>
      <c r="P1" s="3" t="s">
        <v>63</v>
      </c>
      <c r="S1" s="57" t="s">
        <v>126</v>
      </c>
      <c r="T1" s="57"/>
    </row>
    <row r="2" spans="1:20" x14ac:dyDescent="0.25">
      <c r="A2" t="s">
        <v>16</v>
      </c>
      <c r="B2" t="s">
        <v>7</v>
      </c>
      <c r="C2" t="s">
        <v>24</v>
      </c>
      <c r="E2" s="1" t="s">
        <v>11</v>
      </c>
      <c r="H2" t="s">
        <v>16</v>
      </c>
      <c r="I2" s="1">
        <v>1</v>
      </c>
      <c r="K2" t="s">
        <v>7</v>
      </c>
      <c r="L2" s="1">
        <v>0</v>
      </c>
      <c r="O2" t="s">
        <v>64</v>
      </c>
      <c r="P2" s="1">
        <v>2024</v>
      </c>
      <c r="S2" t="s">
        <v>71</v>
      </c>
      <c r="T2" s="16" t="s">
        <v>101</v>
      </c>
    </row>
    <row r="3" spans="1:20" x14ac:dyDescent="0.25">
      <c r="A3" t="s">
        <v>38</v>
      </c>
      <c r="B3" t="s">
        <v>8</v>
      </c>
      <c r="C3" t="s">
        <v>27</v>
      </c>
      <c r="E3" s="1" t="s">
        <v>12</v>
      </c>
      <c r="H3" t="s">
        <v>38</v>
      </c>
      <c r="K3" t="s">
        <v>8</v>
      </c>
      <c r="L3" s="1">
        <v>1</v>
      </c>
      <c r="O3" t="s">
        <v>65</v>
      </c>
      <c r="P3" s="1">
        <v>2025</v>
      </c>
      <c r="S3" t="s">
        <v>67</v>
      </c>
      <c r="T3" s="16" t="s">
        <v>97</v>
      </c>
    </row>
    <row r="4" spans="1:20" x14ac:dyDescent="0.25">
      <c r="A4" t="s">
        <v>57</v>
      </c>
      <c r="B4" t="s">
        <v>9</v>
      </c>
      <c r="C4" t="s">
        <v>29</v>
      </c>
      <c r="K4" t="s">
        <v>9</v>
      </c>
      <c r="L4" s="1">
        <v>2</v>
      </c>
      <c r="O4" t="s">
        <v>66</v>
      </c>
      <c r="S4" t="s">
        <v>75</v>
      </c>
      <c r="T4" s="16" t="s">
        <v>105</v>
      </c>
    </row>
    <row r="5" spans="1:20" x14ac:dyDescent="0.25">
      <c r="C5" t="s">
        <v>25</v>
      </c>
      <c r="O5" t="s">
        <v>67</v>
      </c>
      <c r="S5" t="s">
        <v>65</v>
      </c>
      <c r="T5" s="16" t="s">
        <v>95</v>
      </c>
    </row>
    <row r="6" spans="1:20" x14ac:dyDescent="0.25">
      <c r="C6" t="s">
        <v>26</v>
      </c>
      <c r="O6" t="s">
        <v>68</v>
      </c>
      <c r="S6" t="s">
        <v>64</v>
      </c>
      <c r="T6" s="16" t="s">
        <v>94</v>
      </c>
    </row>
    <row r="7" spans="1:20" x14ac:dyDescent="0.25">
      <c r="C7" t="s">
        <v>23</v>
      </c>
      <c r="O7" t="s">
        <v>69</v>
      </c>
      <c r="S7" t="s">
        <v>70</v>
      </c>
      <c r="T7" s="16" t="s">
        <v>100</v>
      </c>
    </row>
    <row r="8" spans="1:20" x14ac:dyDescent="0.25">
      <c r="C8" t="s">
        <v>30</v>
      </c>
      <c r="O8" t="s">
        <v>70</v>
      </c>
      <c r="S8" t="s">
        <v>69</v>
      </c>
      <c r="T8" s="16" t="s">
        <v>99</v>
      </c>
    </row>
    <row r="9" spans="1:20" x14ac:dyDescent="0.25">
      <c r="C9" t="s">
        <v>28</v>
      </c>
      <c r="O9" t="s">
        <v>71</v>
      </c>
      <c r="S9" t="s">
        <v>68</v>
      </c>
      <c r="T9" s="16" t="s">
        <v>98</v>
      </c>
    </row>
    <row r="10" spans="1:20" x14ac:dyDescent="0.25">
      <c r="O10" t="s">
        <v>72</v>
      </c>
      <c r="S10" t="s">
        <v>66</v>
      </c>
      <c r="T10" s="16" t="s">
        <v>96</v>
      </c>
    </row>
    <row r="11" spans="1:20" x14ac:dyDescent="0.25">
      <c r="O11" t="s">
        <v>73</v>
      </c>
      <c r="S11" t="s">
        <v>74</v>
      </c>
      <c r="T11" s="16" t="s">
        <v>104</v>
      </c>
    </row>
    <row r="12" spans="1:20" x14ac:dyDescent="0.25">
      <c r="O12" t="s">
        <v>74</v>
      </c>
      <c r="S12" t="s">
        <v>73</v>
      </c>
      <c r="T12" s="16" t="s">
        <v>103</v>
      </c>
    </row>
    <row r="13" spans="1:20" x14ac:dyDescent="0.25">
      <c r="O13" t="s">
        <v>75</v>
      </c>
      <c r="S13" t="s">
        <v>72</v>
      </c>
      <c r="T13" s="16" t="s">
        <v>102</v>
      </c>
    </row>
    <row r="14" spans="1:20" ht="15.75" thickBot="1" x14ac:dyDescent="0.3">
      <c r="B14" s="2"/>
      <c r="C14" s="2"/>
      <c r="D14" s="2"/>
    </row>
    <row r="15" spans="1:20" ht="15.75" thickBot="1" x14ac:dyDescent="0.3">
      <c r="A15" s="58"/>
      <c r="B15" s="59"/>
      <c r="C15" s="59"/>
      <c r="D15" s="59"/>
      <c r="E15" s="59"/>
      <c r="F15" s="59"/>
      <c r="G15" s="59"/>
      <c r="H15" s="59"/>
      <c r="I15" s="59"/>
      <c r="J15" s="60"/>
    </row>
    <row r="16" spans="1:20" x14ac:dyDescent="0.25">
      <c r="A16" s="3"/>
      <c r="B16" s="12" t="s">
        <v>38</v>
      </c>
      <c r="C16" s="10"/>
      <c r="D16" s="10"/>
      <c r="E16" s="11"/>
      <c r="F16" s="10"/>
      <c r="G16" s="10"/>
      <c r="H16" s="10"/>
      <c r="I16" s="10"/>
      <c r="J16" s="10"/>
    </row>
    <row r="17" spans="1:2" x14ac:dyDescent="0.25">
      <c r="B17" t="s">
        <v>52</v>
      </c>
    </row>
    <row r="18" spans="1:2" x14ac:dyDescent="0.25">
      <c r="B18" t="s">
        <v>2</v>
      </c>
    </row>
    <row r="22" spans="1:2" x14ac:dyDescent="0.25">
      <c r="A22" t="s">
        <v>5</v>
      </c>
    </row>
    <row r="23" spans="1:2" x14ac:dyDescent="0.25">
      <c r="A23" t="s">
        <v>6</v>
      </c>
    </row>
    <row r="24" spans="1:2" x14ac:dyDescent="0.25">
      <c r="A24" t="s">
        <v>3</v>
      </c>
    </row>
    <row r="25" spans="1:2" x14ac:dyDescent="0.25">
      <c r="A25" t="s">
        <v>4</v>
      </c>
    </row>
    <row r="34" spans="2:10" ht="15.75" thickBot="1" x14ac:dyDescent="0.3"/>
    <row r="35" spans="2:10" ht="15.75" thickBot="1" x14ac:dyDescent="0.3">
      <c r="B35" s="8"/>
    </row>
    <row r="36" spans="2:10" ht="15.75" thickBot="1" x14ac:dyDescent="0.3"/>
    <row r="37" spans="2:10" ht="15.75" thickBot="1" x14ac:dyDescent="0.3">
      <c r="C37" s="8"/>
      <c r="D37" s="8"/>
      <c r="E37" s="8"/>
      <c r="F37" s="8"/>
      <c r="G37" s="8"/>
      <c r="H37" s="8"/>
      <c r="I37" s="8"/>
      <c r="J37" s="9"/>
    </row>
  </sheetData>
  <sortState xmlns:xlrd2="http://schemas.microsoft.com/office/spreadsheetml/2017/richdata2" ref="S2:T13">
    <sortCondition ref="S2:S13"/>
  </sortState>
  <mergeCells count="2">
    <mergeCell ref="A15:J15"/>
    <mergeCell ref="S1:T1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Menu</vt:lpstr>
      <vt:lpstr>Batiment</vt:lpstr>
      <vt:lpstr>Salle</vt:lpstr>
      <vt:lpstr>SalleRésa</vt:lpstr>
      <vt:lpstr>SaisieRésa</vt:lpstr>
      <vt:lpstr>Paramètres</vt:lpstr>
      <vt:lpstr>Batiments</vt:lpstr>
      <vt:lpstr>LibAnnee</vt:lpstr>
      <vt:lpstr>LibMois</vt:lpstr>
      <vt:lpstr>SalleAnnexe</vt:lpstr>
      <vt:lpstr>SalleDest</vt:lpstr>
      <vt:lpstr>SalleEtage</vt:lpstr>
      <vt:lpstr>SalleSiège</vt:lpstr>
      <vt:lpstr>TypeRue</vt:lpstr>
      <vt:lpstr>Validation</vt:lpstr>
    </vt:vector>
  </TitlesOfParts>
  <Company>Dadu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dcterms:created xsi:type="dcterms:W3CDTF">2024-02-27T16:41:28Z</dcterms:created>
  <dcterms:modified xsi:type="dcterms:W3CDTF">2024-05-21T08:50:53Z</dcterms:modified>
</cp:coreProperties>
</file>