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ABDCDC65-2B1D-4562-8825-FBFF5C322C01}" xr6:coauthVersionLast="47" xr6:coauthVersionMax="47" xr10:uidLastSave="{00000000-0000-0000-0000-000000000000}"/>
  <bookViews>
    <workbookView xWindow="-120" yWindow="-120" windowWidth="20730" windowHeight="11160" tabRatio="755" xr2:uid="{00000000-000D-0000-FFFF-FFFF00000000}"/>
  </bookViews>
  <sheets>
    <sheet name="Récap" sheetId="17" r:id="rId1"/>
    <sheet name="UNV" sheetId="10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6" i="17" l="1"/>
  <c r="J7" i="17"/>
  <c r="J8" i="17"/>
  <c r="J9" i="17"/>
  <c r="J10" i="17"/>
  <c r="J11" i="17"/>
  <c r="J12" i="17"/>
  <c r="J13" i="17"/>
  <c r="J14" i="17"/>
  <c r="J15" i="17"/>
  <c r="J16" i="17"/>
  <c r="J17" i="17"/>
  <c r="J18" i="17"/>
  <c r="J19" i="17"/>
  <c r="J20" i="17"/>
  <c r="J21" i="17"/>
  <c r="J22" i="17"/>
  <c r="J23" i="17"/>
  <c r="J24" i="17"/>
  <c r="J5" i="17"/>
  <c r="I5" i="17"/>
  <c r="I23" i="17"/>
  <c r="I24" i="17"/>
  <c r="I6" i="17"/>
  <c r="I7" i="17"/>
  <c r="I8" i="17"/>
  <c r="I9" i="17"/>
  <c r="I10" i="17"/>
  <c r="I11" i="17"/>
  <c r="I12" i="17"/>
  <c r="I13" i="17"/>
  <c r="I14" i="17"/>
  <c r="I15" i="17"/>
  <c r="I16" i="17"/>
  <c r="I17" i="17"/>
  <c r="I18" i="17"/>
  <c r="I19" i="17"/>
  <c r="I20" i="17"/>
  <c r="I21" i="17"/>
  <c r="I22" i="17"/>
  <c r="H5" i="17"/>
  <c r="H6" i="17"/>
  <c r="H7" i="17"/>
  <c r="H8" i="17"/>
  <c r="H9" i="17"/>
  <c r="H10" i="17"/>
  <c r="H11" i="17"/>
  <c r="H12" i="17"/>
  <c r="H13" i="17"/>
  <c r="H14" i="17"/>
  <c r="H15" i="17"/>
  <c r="H16" i="17"/>
  <c r="H17" i="17"/>
  <c r="H18" i="17"/>
  <c r="H19" i="17"/>
  <c r="H20" i="17"/>
  <c r="H21" i="17"/>
  <c r="H22" i="17"/>
  <c r="H23" i="17"/>
  <c r="H24" i="17"/>
  <c r="E8" i="17"/>
  <c r="E9" i="17"/>
  <c r="E10" i="17"/>
  <c r="E11" i="17"/>
  <c r="E12" i="17"/>
  <c r="E13" i="17"/>
  <c r="E14" i="17"/>
  <c r="E15" i="17"/>
  <c r="E16" i="17"/>
  <c r="E7" i="17"/>
  <c r="D8" i="17"/>
  <c r="D9" i="17"/>
  <c r="D10" i="17"/>
  <c r="D11" i="17"/>
  <c r="D12" i="17"/>
  <c r="D13" i="17"/>
  <c r="D14" i="17"/>
  <c r="D15" i="17"/>
  <c r="D16" i="17"/>
  <c r="D7" i="17"/>
  <c r="C8" i="17"/>
  <c r="C9" i="17"/>
  <c r="C10" i="17"/>
  <c r="C11" i="17"/>
  <c r="C12" i="17"/>
  <c r="C13" i="17"/>
  <c r="C14" i="17"/>
  <c r="C15" i="17"/>
  <c r="C16" i="17"/>
  <c r="C7" i="17"/>
  <c r="C30" i="10"/>
  <c r="D30" i="10"/>
  <c r="D20" i="10"/>
  <c r="C45" i="10"/>
  <c r="C51" i="10"/>
  <c r="C20" i="10"/>
  <c r="C55" i="10"/>
  <c r="D55" i="10"/>
  <c r="D51" i="10"/>
  <c r="D45" i="10"/>
</calcChain>
</file>

<file path=xl/sharedStrings.xml><?xml version="1.0" encoding="utf-8"?>
<sst xmlns="http://schemas.openxmlformats.org/spreadsheetml/2006/main" count="172" uniqueCount="85">
  <si>
    <t>Psychologue</t>
  </si>
  <si>
    <t>E.E.G</t>
  </si>
  <si>
    <t>UCSA</t>
  </si>
  <si>
    <t>Absence</t>
  </si>
  <si>
    <t>Orthophoniste</t>
  </si>
  <si>
    <t>Cadre de Pôle</t>
  </si>
  <si>
    <t>Brancardier</t>
  </si>
  <si>
    <t>Consultations Mémoire/CMRR</t>
  </si>
  <si>
    <t>CENTRE DE VACCINATIONS</t>
  </si>
  <si>
    <t>TT</t>
  </si>
  <si>
    <t>Effectifs</t>
  </si>
  <si>
    <t>Nom &amp; Prénom</t>
  </si>
  <si>
    <t>Grade</t>
  </si>
  <si>
    <t>Statut</t>
  </si>
  <si>
    <t>Quotité</t>
  </si>
  <si>
    <t>Cible</t>
  </si>
  <si>
    <t>E.T.P.R</t>
  </si>
  <si>
    <t>Présent</t>
  </si>
  <si>
    <t xml:space="preserve">I.S.G.S </t>
  </si>
  <si>
    <t xml:space="preserve">A.S </t>
  </si>
  <si>
    <t xml:space="preserve">A.S.H </t>
  </si>
  <si>
    <t xml:space="preserve">Titulaire </t>
  </si>
  <si>
    <t xml:space="preserve">CDI </t>
  </si>
  <si>
    <t xml:space="preserve">Maladie </t>
  </si>
  <si>
    <t>ISGS</t>
  </si>
  <si>
    <t>AS</t>
  </si>
  <si>
    <t>ASH</t>
  </si>
  <si>
    <t>UNV</t>
  </si>
  <si>
    <t xml:space="preserve">AT </t>
  </si>
  <si>
    <t>ISGS EEG</t>
  </si>
  <si>
    <t>ISGS Mémoire</t>
  </si>
  <si>
    <t>ISGS UCSA</t>
  </si>
  <si>
    <t>ISGS Consultations</t>
  </si>
  <si>
    <t>ISGS Vaccination</t>
  </si>
  <si>
    <t xml:space="preserve">Disponibilité </t>
  </si>
  <si>
    <t>CDS</t>
  </si>
  <si>
    <t>ISGS Coro</t>
  </si>
  <si>
    <t>Manipulateurs Radio</t>
  </si>
  <si>
    <t>Manipulateurs Médecine N</t>
  </si>
  <si>
    <t>Masseur Kiné</t>
  </si>
  <si>
    <t>ISGS Equipe mobile</t>
  </si>
  <si>
    <t>ISGS HDJ</t>
  </si>
  <si>
    <t>ISGS Consultations douleur</t>
  </si>
  <si>
    <t xml:space="preserve">Pôle médecine : </t>
  </si>
  <si>
    <t xml:space="preserve">Cible  </t>
  </si>
  <si>
    <t>Présents</t>
  </si>
  <si>
    <t>ETPR</t>
  </si>
  <si>
    <t>Total Pôle</t>
  </si>
  <si>
    <t>CDP</t>
  </si>
  <si>
    <t xml:space="preserve">CDS </t>
  </si>
  <si>
    <t>Pierre11</t>
  </si>
  <si>
    <t>Pierre12</t>
  </si>
  <si>
    <t>Pierre13</t>
  </si>
  <si>
    <t>Pierre14</t>
  </si>
  <si>
    <t>Pierre15</t>
  </si>
  <si>
    <t>Pierre16</t>
  </si>
  <si>
    <t>Pierre17</t>
  </si>
  <si>
    <t>Pierre18</t>
  </si>
  <si>
    <t>Pierre19</t>
  </si>
  <si>
    <t>Pierre20</t>
  </si>
  <si>
    <t>Pierre21</t>
  </si>
  <si>
    <t>Pierre 23</t>
  </si>
  <si>
    <t>Pierre 24</t>
  </si>
  <si>
    <t>Pierre25</t>
  </si>
  <si>
    <t>Pierre26</t>
  </si>
  <si>
    <t>Pierre27</t>
  </si>
  <si>
    <t>Pierre28</t>
  </si>
  <si>
    <t>Pierre29</t>
  </si>
  <si>
    <t>Pierre30</t>
  </si>
  <si>
    <t>Pierre31</t>
  </si>
  <si>
    <t>Pierre32</t>
  </si>
  <si>
    <t>Pierre33</t>
  </si>
  <si>
    <t>Pierre34</t>
  </si>
  <si>
    <t>Pierre35</t>
  </si>
  <si>
    <t>Pierre36</t>
  </si>
  <si>
    <t>Pierre37</t>
  </si>
  <si>
    <t>Pierre38</t>
  </si>
  <si>
    <t>Pierre39</t>
  </si>
  <si>
    <t>Pierre40</t>
  </si>
  <si>
    <t>Pierre41</t>
  </si>
  <si>
    <t>Pierre42</t>
  </si>
  <si>
    <t>Pierre43</t>
  </si>
  <si>
    <t>Pierre44</t>
  </si>
  <si>
    <t>Pierre45</t>
  </si>
  <si>
    <t>Pierre46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</si>
</sst>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0"/>
      <name val="Helv"/>
    </font>
    <font>
      <sz val="9"/>
      <color indexed="18"/>
      <name val="Georgia"/>
      <family val="1"/>
    </font>
    <font>
      <b/>
      <sz val="12"/>
      <name val="Georgia"/>
      <family val="1"/>
    </font>
    <font>
      <b/>
      <sz val="11"/>
      <name val="Georgia"/>
      <family val="1"/>
    </font>
    <font>
      <sz val="11"/>
      <color indexed="18"/>
      <name val="Georgia"/>
      <family val="1"/>
    </font>
    <font>
      <b/>
      <sz val="10"/>
      <name val="Georgia"/>
      <family val="1"/>
    </font>
    <font>
      <sz val="12"/>
      <name val="Georgia"/>
      <family val="1"/>
    </font>
    <font>
      <sz val="14"/>
      <name val="Georgia"/>
      <family val="1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sz val="11"/>
      <color indexed="18"/>
      <name val="Calibri"/>
      <family val="2"/>
      <scheme val="minor"/>
    </font>
    <font>
      <b/>
      <sz val="10"/>
      <name val="Calibri"/>
      <family val="2"/>
      <scheme val="minor"/>
    </font>
    <font>
      <sz val="12"/>
      <name val="Calibri"/>
      <family val="2"/>
      <scheme val="minor"/>
    </font>
    <font>
      <b/>
      <sz val="11"/>
      <color indexed="18"/>
      <name val="Calibri"/>
      <family val="2"/>
      <scheme val="minor"/>
    </font>
    <font>
      <sz val="9"/>
      <color indexed="18"/>
      <name val="Calibri"/>
      <family val="2"/>
      <scheme val="minor"/>
    </font>
    <font>
      <b/>
      <sz val="9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CFF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Continuous" vertical="center"/>
    </xf>
    <xf numFmtId="0" fontId="2" fillId="2" borderId="2" xfId="0" applyFont="1" applyFill="1" applyBorder="1" applyAlignment="1">
      <alignment horizontal="centerContinuous" vertical="center"/>
    </xf>
    <xf numFmtId="0" fontId="2" fillId="2" borderId="3" xfId="0" applyFont="1" applyFill="1" applyBorder="1" applyAlignment="1">
      <alignment horizontal="centerContinuous" vertical="center"/>
    </xf>
    <xf numFmtId="0" fontId="2" fillId="2" borderId="4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4" fillId="0" borderId="5" xfId="0" applyFont="1" applyBorder="1" applyAlignment="1"/>
    <xf numFmtId="0" fontId="5" fillId="0" borderId="5" xfId="0" applyFont="1" applyBorder="1" applyAlignment="1">
      <alignment horizontal="center" vertical="center"/>
    </xf>
    <xf numFmtId="0" fontId="1" fillId="2" borderId="0" xfId="0" applyFont="1" applyFill="1"/>
    <xf numFmtId="0" fontId="7" fillId="0" borderId="0" xfId="0" applyFont="1" applyAlignment="1">
      <alignment horizontal="center" vertical="center"/>
    </xf>
    <xf numFmtId="0" fontId="2" fillId="2" borderId="6" xfId="0" applyFont="1" applyFill="1" applyBorder="1" applyAlignment="1">
      <alignment horizontal="centerContinuous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Continuous" vertical="center"/>
    </xf>
    <xf numFmtId="0" fontId="3" fillId="2" borderId="0" xfId="0" applyFont="1" applyFill="1" applyBorder="1" applyAlignment="1">
      <alignment horizontal="center" vertical="center"/>
    </xf>
    <xf numFmtId="0" fontId="4" fillId="0" borderId="0" xfId="0" applyFont="1" applyBorder="1" applyAlignment="1"/>
    <xf numFmtId="0" fontId="5" fillId="0" borderId="0" xfId="0" applyFont="1" applyBorder="1" applyAlignment="1">
      <alignment horizontal="center" vertical="center"/>
    </xf>
    <xf numFmtId="0" fontId="0" fillId="0" borderId="0" xfId="0" applyBorder="1"/>
    <xf numFmtId="0" fontId="8" fillId="2" borderId="1" xfId="0" applyFont="1" applyFill="1" applyBorder="1" applyAlignment="1">
      <alignment horizontal="centerContinuous" vertical="center"/>
    </xf>
    <xf numFmtId="0" fontId="8" fillId="2" borderId="2" xfId="0" applyFont="1" applyFill="1" applyBorder="1" applyAlignment="1">
      <alignment horizontal="centerContinuous" vertical="center"/>
    </xf>
    <xf numFmtId="0" fontId="8" fillId="2" borderId="4" xfId="0" applyFont="1" applyFill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10" fillId="0" borderId="5" xfId="0" applyFont="1" applyBorder="1" applyAlignment="1"/>
    <xf numFmtId="0" fontId="11" fillId="0" borderId="5" xfId="0" applyFont="1" applyBorder="1" applyAlignment="1">
      <alignment horizontal="center"/>
    </xf>
    <xf numFmtId="0" fontId="12" fillId="0" borderId="5" xfId="0" applyFont="1" applyBorder="1" applyAlignment="1">
      <alignment horizontal="left" vertical="center"/>
    </xf>
    <xf numFmtId="0" fontId="8" fillId="0" borderId="5" xfId="0" applyFont="1" applyFill="1" applyBorder="1" applyAlignment="1">
      <alignment horizontal="center" vertical="center"/>
    </xf>
    <xf numFmtId="0" fontId="12" fillId="3" borderId="5" xfId="0" applyFont="1" applyFill="1" applyBorder="1" applyAlignment="1">
      <alignment horizontal="center" vertical="center"/>
    </xf>
    <xf numFmtId="9" fontId="12" fillId="3" borderId="5" xfId="0" applyNumberFormat="1" applyFont="1" applyFill="1" applyBorder="1" applyAlignment="1">
      <alignment horizontal="center" vertical="center"/>
    </xf>
    <xf numFmtId="0" fontId="12" fillId="0" borderId="5" xfId="0" applyFont="1" applyFill="1" applyBorder="1" applyAlignment="1">
      <alignment horizontal="center" vertical="center"/>
    </xf>
    <xf numFmtId="0" fontId="8" fillId="2" borderId="5" xfId="0" applyFont="1" applyFill="1" applyBorder="1" applyAlignment="1">
      <alignment horizontal="left" vertical="center"/>
    </xf>
    <xf numFmtId="9" fontId="12" fillId="2" borderId="5" xfId="0" applyNumberFormat="1" applyFont="1" applyFill="1" applyBorder="1" applyAlignment="1">
      <alignment horizontal="center" vertical="center"/>
    </xf>
    <xf numFmtId="0" fontId="9" fillId="0" borderId="5" xfId="0" applyFont="1" applyBorder="1" applyAlignment="1">
      <alignment vertical="center"/>
    </xf>
    <xf numFmtId="0" fontId="12" fillId="0" borderId="5" xfId="0" applyFont="1" applyFill="1" applyBorder="1" applyAlignment="1">
      <alignment horizontal="left" vertical="center"/>
    </xf>
    <xf numFmtId="0" fontId="11" fillId="4" borderId="5" xfId="0" applyFont="1" applyFill="1" applyBorder="1" applyAlignment="1">
      <alignment horizontal="center"/>
    </xf>
    <xf numFmtId="0" fontId="13" fillId="3" borderId="5" xfId="0" applyFont="1" applyFill="1" applyBorder="1"/>
    <xf numFmtId="0" fontId="11" fillId="3" borderId="5" xfId="0" applyFont="1" applyFill="1" applyBorder="1" applyAlignment="1">
      <alignment horizontal="center"/>
    </xf>
    <xf numFmtId="0" fontId="12" fillId="3" borderId="5" xfId="0" applyFont="1" applyFill="1" applyBorder="1" applyAlignment="1">
      <alignment horizontal="left" vertical="center"/>
    </xf>
    <xf numFmtId="0" fontId="8" fillId="5" borderId="5" xfId="0" applyFont="1" applyFill="1" applyBorder="1" applyAlignment="1">
      <alignment horizontal="center" vertical="center"/>
    </xf>
    <xf numFmtId="0" fontId="12" fillId="6" borderId="5" xfId="0" applyFont="1" applyFill="1" applyBorder="1" applyAlignment="1">
      <alignment horizontal="left" vertical="center"/>
    </xf>
    <xf numFmtId="0" fontId="12" fillId="2" borderId="5" xfId="0" applyFont="1" applyFill="1" applyBorder="1" applyAlignment="1">
      <alignment horizontal="left" vertical="center"/>
    </xf>
    <xf numFmtId="0" fontId="12" fillId="3" borderId="5" xfId="0" applyFont="1" applyFill="1" applyBorder="1" applyAlignment="1">
      <alignment horizontal="right" vertical="center"/>
    </xf>
    <xf numFmtId="0" fontId="9" fillId="3" borderId="5" xfId="0" applyFont="1" applyFill="1" applyBorder="1" applyAlignment="1">
      <alignment vertical="center"/>
    </xf>
    <xf numFmtId="0" fontId="9" fillId="3" borderId="4" xfId="0" applyFont="1" applyFill="1" applyBorder="1" applyAlignment="1">
      <alignment vertical="center"/>
    </xf>
    <xf numFmtId="0" fontId="11" fillId="3" borderId="4" xfId="0" applyFont="1" applyFill="1" applyBorder="1" applyAlignment="1">
      <alignment horizontal="center"/>
    </xf>
    <xf numFmtId="0" fontId="14" fillId="0" borderId="5" xfId="0" applyFont="1" applyBorder="1"/>
    <xf numFmtId="0" fontId="15" fillId="0" borderId="5" xfId="0" applyFont="1" applyBorder="1" applyAlignment="1">
      <alignment horizontal="center"/>
    </xf>
    <xf numFmtId="0" fontId="15" fillId="4" borderId="5" xfId="0" applyFont="1" applyFill="1" applyBorder="1" applyAlignment="1">
      <alignment horizontal="center"/>
    </xf>
    <xf numFmtId="0" fontId="12" fillId="0" borderId="5" xfId="0" applyFont="1" applyFill="1" applyBorder="1" applyAlignment="1">
      <alignment vertical="center"/>
    </xf>
    <xf numFmtId="0" fontId="14" fillId="0" borderId="3" xfId="0" applyFont="1" applyBorder="1"/>
    <xf numFmtId="0" fontId="8" fillId="0" borderId="3" xfId="0" applyFont="1" applyBorder="1" applyAlignment="1">
      <alignment horizontal="center"/>
    </xf>
    <xf numFmtId="0" fontId="12" fillId="7" borderId="5" xfId="0" applyFont="1" applyFill="1" applyBorder="1" applyAlignment="1">
      <alignment horizontal="left" vertical="center"/>
    </xf>
    <xf numFmtId="0" fontId="3" fillId="2" borderId="5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7" fillId="8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8" fillId="2" borderId="4" xfId="0" applyFont="1" applyFill="1" applyBorder="1" applyAlignment="1">
      <alignment horizontal="center" vertical="center"/>
    </xf>
    <xf numFmtId="0" fontId="8" fillId="2" borderId="7" xfId="0" applyFont="1" applyFill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9" fillId="2" borderId="7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4" fillId="0" borderId="6" xfId="0" applyFont="1" applyBorder="1" applyAlignment="1">
      <alignment vertical="center"/>
    </xf>
  </cellXfs>
  <cellStyles count="1">
    <cellStyle name="Normal" xfId="0" builtinId="0"/>
  </cellStyles>
  <dxfs count="19"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66FFFF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ill>
        <patternFill>
          <bgColor rgb="FF66CCFF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38100</xdr:rowOff>
    </xdr:from>
    <xdr:to>
      <xdr:col>9</xdr:col>
      <xdr:colOff>0</xdr:colOff>
      <xdr:row>0</xdr:row>
      <xdr:rowOff>2047875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6B8C3A7-4907-40AB-93D8-25F480D9BED5}"/>
            </a:ext>
          </a:extLst>
        </xdr:cNvPr>
        <xdr:cNvSpPr txBox="1"/>
      </xdr:nvSpPr>
      <xdr:spPr>
        <a:xfrm>
          <a:off x="28575" y="38100"/>
          <a:ext cx="23679150" cy="2009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endParaRPr lang="fr-FR" sz="1600" b="1" baseline="0">
            <a:latin typeface="Georgia" pitchFamily="18" charset="0"/>
          </a:endParaRPr>
        </a:p>
        <a:p>
          <a:endParaRPr lang="fr-FR" sz="1600" b="1" baseline="0">
            <a:latin typeface="Georgia" pitchFamily="18" charset="0"/>
          </a:endParaRPr>
        </a:p>
        <a:p>
          <a:endParaRPr lang="fr-FR" sz="1600" b="1">
            <a:latin typeface="Georgia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J58"/>
  <sheetViews>
    <sheetView tabSelected="1" topLeftCell="A3" workbookViewId="0">
      <selection activeCell="J13" sqref="J13"/>
    </sheetView>
  </sheetViews>
  <sheetFormatPr baseColWidth="10" defaultRowHeight="12.75" x14ac:dyDescent="0.2"/>
  <cols>
    <col min="1" max="1" width="4.85546875" customWidth="1"/>
    <col min="2" max="2" width="29.140625" customWidth="1"/>
    <col min="3" max="3" width="15.140625" customWidth="1"/>
    <col min="4" max="4" width="12.28515625" customWidth="1"/>
    <col min="5" max="5" width="14.7109375" customWidth="1"/>
    <col min="6" max="6" width="4.85546875" customWidth="1"/>
    <col min="7" max="7" width="29.85546875" customWidth="1"/>
    <col min="8" max="8" width="13.140625" customWidth="1"/>
    <col min="9" max="10" width="12.42578125" customWidth="1"/>
  </cols>
  <sheetData>
    <row r="2" spans="1:10" ht="23.25" customHeight="1" x14ac:dyDescent="0.2">
      <c r="A2" s="53" t="s">
        <v>43</v>
      </c>
      <c r="B2" s="53"/>
    </row>
    <row r="3" spans="1:10" ht="17.25" customHeight="1" x14ac:dyDescent="0.2">
      <c r="A3" s="54"/>
      <c r="B3" s="54"/>
      <c r="C3" s="54"/>
      <c r="D3" s="10"/>
    </row>
    <row r="4" spans="1:10" ht="15" x14ac:dyDescent="0.2">
      <c r="G4" s="11" t="s">
        <v>47</v>
      </c>
      <c r="H4" s="11" t="s">
        <v>44</v>
      </c>
      <c r="I4" s="11" t="s">
        <v>45</v>
      </c>
      <c r="J4" s="11" t="s">
        <v>46</v>
      </c>
    </row>
    <row r="5" spans="1:10" ht="15" x14ac:dyDescent="0.2">
      <c r="B5" s="55" t="s">
        <v>27</v>
      </c>
      <c r="C5" s="2" t="s">
        <v>10</v>
      </c>
      <c r="D5" s="3"/>
      <c r="E5" s="4"/>
      <c r="G5" s="63" t="s">
        <v>48</v>
      </c>
      <c r="H5" s="62" t="str">
        <f>IFERROR(INDEX($B$7:$E$16,MATCH($G5,$B$7:$B$16,),2),"")</f>
        <v/>
      </c>
      <c r="I5" s="62" t="str">
        <f t="shared" ref="I5:I24" si="0">IFERROR(INDEX($B$7:$E$16,MATCH($G5,$B$7:$B$16,),3),"")</f>
        <v/>
      </c>
      <c r="J5" s="62" t="str">
        <f>IFERROR(INDEX($B$7:$E$16,MATCH($G5,$B$7:$B$16,),4),"")</f>
        <v/>
      </c>
    </row>
    <row r="6" spans="1:10" ht="15" x14ac:dyDescent="0.2">
      <c r="B6" s="56"/>
      <c r="C6" s="5" t="s">
        <v>15</v>
      </c>
      <c r="D6" s="6" t="s">
        <v>17</v>
      </c>
      <c r="E6" s="6" t="s">
        <v>16</v>
      </c>
      <c r="G6" s="63" t="s">
        <v>35</v>
      </c>
      <c r="H6" s="62">
        <f t="shared" ref="H6:H24" si="1">IFERROR(INDEX($B$7:$E$16,MATCH($G6,$B$7:$B$16,),2),"")</f>
        <v>1</v>
      </c>
      <c r="I6" s="62">
        <f t="shared" si="0"/>
        <v>1</v>
      </c>
      <c r="J6" s="62">
        <f t="shared" ref="J6:J24" si="2">IFERROR(INDEX($B$7:$E$16,MATCH($G6,$B$7:$B$16,),4),"")</f>
        <v>1</v>
      </c>
    </row>
    <row r="7" spans="1:10" ht="15" x14ac:dyDescent="0.2">
      <c r="B7" s="7" t="s">
        <v>35</v>
      </c>
      <c r="C7" s="5">
        <f>INDEX(UNV!$A$7:$D$55,MATCH(Récap!$B7,UNV!$A$7:$A$55,),2)</f>
        <v>1</v>
      </c>
      <c r="D7" s="6">
        <f>INDEX(UNV!$A$7:$D$55,MATCH(Récap!$B7,UNV!$A$7:$A$55,),3)</f>
        <v>1</v>
      </c>
      <c r="E7" s="6">
        <f>INDEX(UNV!$A$7:$D$55,MATCH(Récap!$B7,UNV!$A$7:$A$55,),4)</f>
        <v>1</v>
      </c>
      <c r="G7" s="63" t="s">
        <v>24</v>
      </c>
      <c r="H7" s="62">
        <f t="shared" si="1"/>
        <v>10</v>
      </c>
      <c r="I7" s="62">
        <f t="shared" si="0"/>
        <v>0</v>
      </c>
      <c r="J7" s="62">
        <f t="shared" si="2"/>
        <v>10</v>
      </c>
    </row>
    <row r="8" spans="1:10" ht="15" x14ac:dyDescent="0.2">
      <c r="B8" s="7" t="s">
        <v>24</v>
      </c>
      <c r="C8" s="5">
        <f>INDEX(UNV!$A$7:$D$55,MATCH(Récap!$B8,UNV!$A$7:$A$55,),2)</f>
        <v>10</v>
      </c>
      <c r="D8" s="6">
        <f>INDEX(UNV!$A$7:$D$55,MATCH(Récap!$B8,UNV!$A$7:$A$55,),3)</f>
        <v>0</v>
      </c>
      <c r="E8" s="6">
        <f>INDEX(UNV!$A$7:$D$55,MATCH(Récap!$B8,UNV!$A$7:$A$55,),4)</f>
        <v>10</v>
      </c>
      <c r="G8" s="63" t="s">
        <v>29</v>
      </c>
      <c r="H8" s="62">
        <f t="shared" si="1"/>
        <v>1</v>
      </c>
      <c r="I8" s="62">
        <f t="shared" si="0"/>
        <v>1</v>
      </c>
      <c r="J8" s="62">
        <f t="shared" si="2"/>
        <v>1</v>
      </c>
    </row>
    <row r="9" spans="1:10" ht="15" x14ac:dyDescent="0.2">
      <c r="B9" s="7" t="s">
        <v>29</v>
      </c>
      <c r="C9" s="5">
        <f>INDEX(UNV!$A$7:$D$55,MATCH(Récap!$B9,UNV!$A$7:$A$55,),2)</f>
        <v>1</v>
      </c>
      <c r="D9" s="6">
        <f>INDEX(UNV!$A$7:$D$55,MATCH(Récap!$B9,UNV!$A$7:$A$55,),3)</f>
        <v>1</v>
      </c>
      <c r="E9" s="6">
        <f>INDEX(UNV!$A$7:$D$55,MATCH(Récap!$B9,UNV!$A$7:$A$55,),4)</f>
        <v>1</v>
      </c>
      <c r="G9" s="63" t="s">
        <v>30</v>
      </c>
      <c r="H9" s="62">
        <f t="shared" si="1"/>
        <v>1</v>
      </c>
      <c r="I9" s="62">
        <f t="shared" si="0"/>
        <v>1</v>
      </c>
      <c r="J9" s="62">
        <f t="shared" si="2"/>
        <v>1</v>
      </c>
    </row>
    <row r="10" spans="1:10" ht="15" x14ac:dyDescent="0.2">
      <c r="B10" s="7" t="s">
        <v>30</v>
      </c>
      <c r="C10" s="5">
        <f>INDEX(UNV!$A$7:$D$55,MATCH(Récap!$B10,UNV!$A$7:$A$55,),2)</f>
        <v>1</v>
      </c>
      <c r="D10" s="6">
        <f>INDEX(UNV!$A$7:$D$55,MATCH(Récap!$B10,UNV!$A$7:$A$55,),3)</f>
        <v>1</v>
      </c>
      <c r="E10" s="6">
        <f>INDEX(UNV!$A$7:$D$55,MATCH(Récap!$B10,UNV!$A$7:$A$55,),4)</f>
        <v>1</v>
      </c>
      <c r="G10" s="63" t="s">
        <v>31</v>
      </c>
      <c r="H10" s="62">
        <f t="shared" si="1"/>
        <v>1.3</v>
      </c>
      <c r="I10" s="62">
        <f t="shared" si="0"/>
        <v>0</v>
      </c>
      <c r="J10" s="62">
        <f t="shared" si="2"/>
        <v>2.5</v>
      </c>
    </row>
    <row r="11" spans="1:10" ht="15" x14ac:dyDescent="0.2">
      <c r="B11" s="7" t="s">
        <v>31</v>
      </c>
      <c r="C11" s="5">
        <f>INDEX(UNV!$A$7:$D$55,MATCH(Récap!$B11,UNV!$A$7:$A$55,),2)</f>
        <v>1.3</v>
      </c>
      <c r="D11" s="6">
        <f>INDEX(UNV!$A$7:$D$55,MATCH(Récap!$B11,UNV!$A$7:$A$55,),3)</f>
        <v>0</v>
      </c>
      <c r="E11" s="6">
        <f>INDEX(UNV!$A$7:$D$55,MATCH(Récap!$B11,UNV!$A$7:$A$55,),4)</f>
        <v>2.5</v>
      </c>
      <c r="G11" s="63" t="s">
        <v>33</v>
      </c>
      <c r="H11" s="62">
        <f t="shared" si="1"/>
        <v>1</v>
      </c>
      <c r="I11" s="62">
        <f t="shared" si="0"/>
        <v>1</v>
      </c>
      <c r="J11" s="62">
        <f t="shared" si="2"/>
        <v>1</v>
      </c>
    </row>
    <row r="12" spans="1:10" ht="15" x14ac:dyDescent="0.2">
      <c r="B12" s="7" t="s">
        <v>33</v>
      </c>
      <c r="C12" s="5">
        <f>INDEX(UNV!$A$7:$D$55,MATCH(Récap!$B12,UNV!$A$7:$A$55,),2)</f>
        <v>1</v>
      </c>
      <c r="D12" s="6">
        <f>INDEX(UNV!$A$7:$D$55,MATCH(Récap!$B12,UNV!$A$7:$A$55,),3)</f>
        <v>1</v>
      </c>
      <c r="E12" s="6">
        <f>INDEX(UNV!$A$7:$D$55,MATCH(Récap!$B12,UNV!$A$7:$A$55,),4)</f>
        <v>1</v>
      </c>
      <c r="G12" s="63" t="s">
        <v>32</v>
      </c>
      <c r="H12" s="62" t="str">
        <f t="shared" si="1"/>
        <v/>
      </c>
      <c r="I12" s="62" t="str">
        <f t="shared" si="0"/>
        <v/>
      </c>
      <c r="J12" s="62" t="str">
        <f t="shared" si="2"/>
        <v/>
      </c>
    </row>
    <row r="13" spans="1:10" ht="15" x14ac:dyDescent="0.2">
      <c r="B13" s="7" t="s">
        <v>25</v>
      </c>
      <c r="C13" s="5">
        <f>INDEX(UNV!$A$7:$D$55,MATCH(Récap!$B13,UNV!$A$7:$A$55,),2)</f>
        <v>10</v>
      </c>
      <c r="D13" s="6">
        <f>INDEX(UNV!$A$7:$D$55,MATCH(Récap!$B13,UNV!$A$7:$A$55,),3)</f>
        <v>0</v>
      </c>
      <c r="E13" s="6">
        <f>INDEX(UNV!$A$7:$D$55,MATCH(Récap!$B13,UNV!$A$7:$A$55,),4)</f>
        <v>10</v>
      </c>
      <c r="G13" s="63" t="s">
        <v>40</v>
      </c>
      <c r="H13" s="62" t="str">
        <f t="shared" si="1"/>
        <v/>
      </c>
      <c r="I13" s="62" t="str">
        <f t="shared" si="0"/>
        <v/>
      </c>
      <c r="J13" s="62" t="str">
        <f t="shared" si="2"/>
        <v/>
      </c>
    </row>
    <row r="14" spans="1:10" ht="15" x14ac:dyDescent="0.2">
      <c r="B14" s="7" t="s">
        <v>26</v>
      </c>
      <c r="C14" s="5">
        <f>INDEX(UNV!$A$7:$D$55,MATCH(Récap!$B14,UNV!$A$7:$A$55,),2)</f>
        <v>4</v>
      </c>
      <c r="D14" s="6">
        <f>INDEX(UNV!$A$7:$D$55,MATCH(Récap!$B14,UNV!$A$7:$A$55,),3)</f>
        <v>0</v>
      </c>
      <c r="E14" s="6">
        <f>INDEX(UNV!$A$7:$D$55,MATCH(Récap!$B14,UNV!$A$7:$A$55,),4)</f>
        <v>4</v>
      </c>
      <c r="G14" s="63" t="s">
        <v>42</v>
      </c>
      <c r="H14" s="62" t="str">
        <f t="shared" si="1"/>
        <v/>
      </c>
      <c r="I14" s="62" t="str">
        <f t="shared" si="0"/>
        <v/>
      </c>
      <c r="J14" s="62" t="str">
        <f t="shared" si="2"/>
        <v/>
      </c>
    </row>
    <row r="15" spans="1:10" ht="15" x14ac:dyDescent="0.2">
      <c r="B15" s="7" t="s">
        <v>0</v>
      </c>
      <c r="C15" s="5">
        <f>INDEX(UNV!$A$7:$D$55,MATCH(Récap!$B15,UNV!$A$7:$A$55,),2)</f>
        <v>1</v>
      </c>
      <c r="D15" s="6">
        <f>INDEX(UNV!$A$7:$D$55,MATCH(Récap!$B15,UNV!$A$7:$A$55,),3)</f>
        <v>1</v>
      </c>
      <c r="E15" s="6">
        <f>INDEX(UNV!$A$7:$D$55,MATCH(Récap!$B15,UNV!$A$7:$A$55,),4)</f>
        <v>1</v>
      </c>
      <c r="G15" s="63" t="s">
        <v>41</v>
      </c>
      <c r="H15" s="62" t="str">
        <f t="shared" si="1"/>
        <v/>
      </c>
      <c r="I15" s="62" t="str">
        <f t="shared" si="0"/>
        <v/>
      </c>
      <c r="J15" s="62" t="str">
        <f t="shared" si="2"/>
        <v/>
      </c>
    </row>
    <row r="16" spans="1:10" ht="14.25" x14ac:dyDescent="0.2">
      <c r="B16" s="7" t="s">
        <v>4</v>
      </c>
      <c r="C16" s="8">
        <f>INDEX(UNV!$A$7:$D$55,MATCH(Récap!$B16,UNV!$A$7:$A$55,),2)</f>
        <v>0.5</v>
      </c>
      <c r="D16" s="51">
        <f>INDEX(UNV!$A$7:$D$55,MATCH(Récap!$B16,UNV!$A$7:$A$55,),3)</f>
        <v>0</v>
      </c>
      <c r="E16" s="51">
        <f>INDEX(UNV!$A$7:$D$55,MATCH(Récap!$B16,UNV!$A$7:$A$55,),4)</f>
        <v>0</v>
      </c>
      <c r="G16" s="63" t="s">
        <v>36</v>
      </c>
      <c r="H16" s="62" t="str">
        <f t="shared" si="1"/>
        <v/>
      </c>
      <c r="I16" s="62" t="str">
        <f t="shared" si="0"/>
        <v/>
      </c>
      <c r="J16" s="62" t="str">
        <f t="shared" si="2"/>
        <v/>
      </c>
    </row>
    <row r="17" spans="2:10" ht="14.25" x14ac:dyDescent="0.2">
      <c r="B17" s="15"/>
      <c r="C17" s="16"/>
      <c r="D17" s="16"/>
      <c r="E17" s="16"/>
      <c r="G17" s="63" t="s">
        <v>25</v>
      </c>
      <c r="H17" s="62">
        <f t="shared" si="1"/>
        <v>10</v>
      </c>
      <c r="I17" s="62">
        <f t="shared" si="0"/>
        <v>0</v>
      </c>
      <c r="J17" s="62">
        <f t="shared" si="2"/>
        <v>10</v>
      </c>
    </row>
    <row r="18" spans="2:10" ht="14.25" customHeight="1" x14ac:dyDescent="0.2">
      <c r="B18" s="15"/>
      <c r="C18" s="16"/>
      <c r="D18" s="16"/>
      <c r="E18" s="16"/>
      <c r="G18" s="63" t="s">
        <v>26</v>
      </c>
      <c r="H18" s="62">
        <f t="shared" si="1"/>
        <v>4</v>
      </c>
      <c r="I18" s="62">
        <f t="shared" si="0"/>
        <v>0</v>
      </c>
      <c r="J18" s="62">
        <f t="shared" si="2"/>
        <v>4</v>
      </c>
    </row>
    <row r="19" spans="2:10" ht="14.25" customHeight="1" x14ac:dyDescent="0.2">
      <c r="B19" s="15"/>
      <c r="C19" s="16"/>
      <c r="D19" s="16"/>
      <c r="E19" s="16"/>
      <c r="G19" s="63" t="s">
        <v>6</v>
      </c>
      <c r="H19" s="62" t="str">
        <f t="shared" si="1"/>
        <v/>
      </c>
      <c r="I19" s="62" t="str">
        <f t="shared" si="0"/>
        <v/>
      </c>
      <c r="J19" s="62" t="str">
        <f t="shared" si="2"/>
        <v/>
      </c>
    </row>
    <row r="20" spans="2:10" ht="14.25" x14ac:dyDescent="0.2">
      <c r="B20" s="15"/>
      <c r="C20" s="16"/>
      <c r="D20" s="16"/>
      <c r="E20" s="16"/>
      <c r="G20" s="63" t="s">
        <v>4</v>
      </c>
      <c r="H20" s="62">
        <f t="shared" si="1"/>
        <v>0.5</v>
      </c>
      <c r="I20" s="62">
        <f t="shared" si="0"/>
        <v>0</v>
      </c>
      <c r="J20" s="62">
        <f t="shared" si="2"/>
        <v>0</v>
      </c>
    </row>
    <row r="21" spans="2:10" ht="14.25" x14ac:dyDescent="0.2">
      <c r="B21" s="15"/>
      <c r="C21" s="16"/>
      <c r="D21" s="16"/>
      <c r="E21" s="16"/>
      <c r="G21" s="63" t="s">
        <v>0</v>
      </c>
      <c r="H21" s="62">
        <f t="shared" si="1"/>
        <v>1</v>
      </c>
      <c r="I21" s="62">
        <f t="shared" si="0"/>
        <v>1</v>
      </c>
      <c r="J21" s="62">
        <f t="shared" si="2"/>
        <v>1</v>
      </c>
    </row>
    <row r="22" spans="2:10" ht="14.25" x14ac:dyDescent="0.2">
      <c r="B22" s="15"/>
      <c r="C22" s="16"/>
      <c r="D22" s="16"/>
      <c r="E22" s="16"/>
      <c r="G22" s="63" t="s">
        <v>37</v>
      </c>
      <c r="H22" s="62" t="str">
        <f t="shared" si="1"/>
        <v/>
      </c>
      <c r="I22" s="62" t="str">
        <f t="shared" si="0"/>
        <v/>
      </c>
      <c r="J22" s="62" t="str">
        <f t="shared" si="2"/>
        <v/>
      </c>
    </row>
    <row r="23" spans="2:10" ht="14.25" x14ac:dyDescent="0.2">
      <c r="B23" s="15"/>
      <c r="C23" s="16"/>
      <c r="D23" s="16"/>
      <c r="E23" s="16"/>
      <c r="G23" s="63" t="s">
        <v>38</v>
      </c>
      <c r="H23" s="62" t="str">
        <f t="shared" si="1"/>
        <v/>
      </c>
      <c r="I23" s="62" t="str">
        <f>IFERROR(INDEX($B$7:$E$16,MATCH($G23,$B$7:$B$16,),3),"")</f>
        <v/>
      </c>
      <c r="J23" s="62" t="str">
        <f t="shared" si="2"/>
        <v/>
      </c>
    </row>
    <row r="24" spans="2:10" ht="14.25" x14ac:dyDescent="0.2">
      <c r="B24" s="15"/>
      <c r="C24" s="16"/>
      <c r="D24" s="16"/>
      <c r="E24" s="16"/>
      <c r="G24" s="63" t="s">
        <v>39</v>
      </c>
      <c r="H24" s="62" t="str">
        <f t="shared" si="1"/>
        <v/>
      </c>
      <c r="I24" s="62" t="str">
        <f t="shared" si="0"/>
        <v/>
      </c>
      <c r="J24" s="62" t="str">
        <f t="shared" si="2"/>
        <v/>
      </c>
    </row>
    <row r="25" spans="2:10" ht="14.25" x14ac:dyDescent="0.2">
      <c r="B25" s="15"/>
      <c r="C25" s="16"/>
      <c r="D25" s="16"/>
      <c r="E25" s="16"/>
    </row>
    <row r="26" spans="2:10" x14ac:dyDescent="0.2">
      <c r="B26" s="17"/>
      <c r="C26" s="17"/>
      <c r="D26" s="17"/>
      <c r="E26" s="17"/>
    </row>
    <row r="27" spans="2:10" ht="15" x14ac:dyDescent="0.2">
      <c r="B27" s="52"/>
      <c r="C27" s="13"/>
      <c r="D27" s="13"/>
      <c r="E27" s="13"/>
    </row>
    <row r="28" spans="2:10" ht="15" x14ac:dyDescent="0.2">
      <c r="B28" s="52"/>
      <c r="C28" s="12"/>
      <c r="D28" s="14"/>
      <c r="E28" s="14"/>
    </row>
    <row r="29" spans="2:10" ht="15" x14ac:dyDescent="0.2">
      <c r="B29" s="15"/>
      <c r="C29" s="12"/>
      <c r="D29" s="14"/>
      <c r="E29" s="14"/>
    </row>
    <row r="30" spans="2:10" ht="14.25" x14ac:dyDescent="0.2">
      <c r="B30" s="15"/>
      <c r="C30" s="16"/>
      <c r="D30" s="16"/>
      <c r="E30" s="16"/>
    </row>
    <row r="31" spans="2:10" ht="14.25" x14ac:dyDescent="0.2">
      <c r="B31" s="15"/>
      <c r="C31" s="16"/>
      <c r="D31" s="16"/>
      <c r="E31" s="16"/>
    </row>
    <row r="32" spans="2:10" ht="14.25" x14ac:dyDescent="0.2">
      <c r="B32" s="15"/>
      <c r="C32" s="16"/>
      <c r="D32" s="16"/>
      <c r="E32" s="16"/>
    </row>
    <row r="33" spans="2:5" ht="14.25" x14ac:dyDescent="0.2">
      <c r="B33" s="15"/>
      <c r="C33" s="16"/>
      <c r="D33" s="16"/>
      <c r="E33" s="16"/>
    </row>
    <row r="34" spans="2:5" ht="14.25" x14ac:dyDescent="0.2">
      <c r="B34" s="15"/>
      <c r="C34" s="16"/>
      <c r="D34" s="16"/>
      <c r="E34" s="16"/>
    </row>
    <row r="35" spans="2:5" x14ac:dyDescent="0.2">
      <c r="B35" s="17"/>
      <c r="C35" s="17"/>
      <c r="D35" s="17"/>
      <c r="E35" s="17"/>
    </row>
    <row r="36" spans="2:5" ht="15" x14ac:dyDescent="0.2">
      <c r="B36" s="52"/>
      <c r="C36" s="13"/>
      <c r="D36" s="13"/>
      <c r="E36" s="13"/>
    </row>
    <row r="37" spans="2:5" ht="15" x14ac:dyDescent="0.2">
      <c r="B37" s="52"/>
      <c r="C37" s="12"/>
      <c r="D37" s="14"/>
      <c r="E37" s="14"/>
    </row>
    <row r="38" spans="2:5" ht="15" x14ac:dyDescent="0.2">
      <c r="B38" s="15"/>
      <c r="C38" s="12"/>
      <c r="D38" s="14"/>
      <c r="E38" s="14"/>
    </row>
    <row r="39" spans="2:5" ht="14.25" x14ac:dyDescent="0.2">
      <c r="B39" s="15"/>
      <c r="C39" s="16"/>
      <c r="D39" s="16"/>
      <c r="E39" s="16"/>
    </row>
    <row r="40" spans="2:5" ht="14.25" x14ac:dyDescent="0.2">
      <c r="B40" s="15"/>
      <c r="C40" s="16"/>
      <c r="D40" s="16"/>
      <c r="E40" s="16"/>
    </row>
    <row r="41" spans="2:5" ht="14.25" x14ac:dyDescent="0.2">
      <c r="B41" s="15"/>
      <c r="C41" s="16"/>
      <c r="D41" s="16"/>
      <c r="E41" s="16"/>
    </row>
    <row r="42" spans="2:5" ht="14.25" x14ac:dyDescent="0.2">
      <c r="B42" s="15"/>
      <c r="C42" s="16"/>
      <c r="D42" s="16"/>
      <c r="E42" s="16"/>
    </row>
    <row r="43" spans="2:5" x14ac:dyDescent="0.2">
      <c r="B43" s="17"/>
      <c r="C43" s="17"/>
      <c r="D43" s="17"/>
      <c r="E43" s="17"/>
    </row>
    <row r="44" spans="2:5" ht="15" x14ac:dyDescent="0.2">
      <c r="B44" s="52"/>
      <c r="C44" s="13"/>
      <c r="D44" s="13"/>
      <c r="E44" s="13"/>
    </row>
    <row r="45" spans="2:5" ht="15" x14ac:dyDescent="0.2">
      <c r="B45" s="52"/>
      <c r="C45" s="12"/>
      <c r="D45" s="14"/>
      <c r="E45" s="14"/>
    </row>
    <row r="46" spans="2:5" ht="15" x14ac:dyDescent="0.2">
      <c r="B46" s="15"/>
      <c r="C46" s="12"/>
      <c r="D46" s="14"/>
      <c r="E46" s="14"/>
    </row>
    <row r="47" spans="2:5" ht="14.25" x14ac:dyDescent="0.2">
      <c r="B47" s="15"/>
      <c r="C47" s="16"/>
      <c r="D47" s="16"/>
      <c r="E47" s="16"/>
    </row>
    <row r="48" spans="2:5" ht="14.25" x14ac:dyDescent="0.2">
      <c r="B48" s="15"/>
      <c r="C48" s="16"/>
      <c r="D48" s="16"/>
      <c r="E48" s="16"/>
    </row>
    <row r="49" spans="2:5" ht="14.25" x14ac:dyDescent="0.2">
      <c r="B49" s="15"/>
      <c r="C49" s="16"/>
      <c r="D49" s="16"/>
      <c r="E49" s="16"/>
    </row>
    <row r="50" spans="2:5" x14ac:dyDescent="0.2">
      <c r="B50" s="17"/>
      <c r="C50" s="17"/>
      <c r="D50" s="17"/>
      <c r="E50" s="17"/>
    </row>
    <row r="51" spans="2:5" ht="15" x14ac:dyDescent="0.2">
      <c r="B51" s="52"/>
      <c r="C51" s="13"/>
      <c r="D51" s="13"/>
      <c r="E51" s="13"/>
    </row>
    <row r="52" spans="2:5" ht="15" x14ac:dyDescent="0.2">
      <c r="B52" s="52"/>
      <c r="C52" s="12"/>
      <c r="D52" s="14"/>
      <c r="E52" s="14"/>
    </row>
    <row r="53" spans="2:5" ht="15" x14ac:dyDescent="0.2">
      <c r="B53" s="15"/>
      <c r="C53" s="12"/>
      <c r="D53" s="14"/>
      <c r="E53" s="14"/>
    </row>
    <row r="54" spans="2:5" ht="14.25" x14ac:dyDescent="0.2">
      <c r="B54" s="15"/>
      <c r="C54" s="16"/>
      <c r="D54" s="16"/>
      <c r="E54" s="16"/>
    </row>
    <row r="55" spans="2:5" ht="14.25" x14ac:dyDescent="0.2">
      <c r="B55" s="15"/>
      <c r="C55" s="16"/>
      <c r="D55" s="16"/>
      <c r="E55" s="16"/>
    </row>
    <row r="56" spans="2:5" ht="14.25" x14ac:dyDescent="0.2">
      <c r="B56" s="15"/>
      <c r="C56" s="16"/>
      <c r="D56" s="16"/>
      <c r="E56" s="16"/>
    </row>
    <row r="57" spans="2:5" ht="14.25" x14ac:dyDescent="0.2">
      <c r="B57" s="15"/>
      <c r="C57" s="16"/>
      <c r="D57" s="16"/>
      <c r="E57" s="16"/>
    </row>
    <row r="58" spans="2:5" ht="14.25" x14ac:dyDescent="0.2">
      <c r="B58" s="15"/>
      <c r="C58" s="16"/>
      <c r="D58" s="16"/>
      <c r="E58" s="16"/>
    </row>
  </sheetData>
  <mergeCells count="7">
    <mergeCell ref="B27:B28"/>
    <mergeCell ref="B51:B52"/>
    <mergeCell ref="A2:B2"/>
    <mergeCell ref="A3:C3"/>
    <mergeCell ref="B36:B37"/>
    <mergeCell ref="B5:B6"/>
    <mergeCell ref="B44:B4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00B0F0"/>
  </sheetPr>
  <dimension ref="A1:AE55"/>
  <sheetViews>
    <sheetView topLeftCell="A25" zoomScale="85" zoomScaleNormal="85" workbookViewId="0">
      <selection activeCell="A55" sqref="A55"/>
    </sheetView>
  </sheetViews>
  <sheetFormatPr baseColWidth="10" defaultRowHeight="12" x14ac:dyDescent="0.2"/>
  <cols>
    <col min="1" max="1" width="25.85546875" style="1" customWidth="1"/>
    <col min="2" max="4" width="11.42578125" style="1"/>
    <col min="5" max="5" width="42.5703125" style="1" customWidth="1"/>
    <col min="6" max="6" width="21.28515625" style="1" customWidth="1"/>
    <col min="7" max="7" width="16.85546875" style="1" customWidth="1"/>
    <col min="8" max="8" width="13.28515625" style="1" customWidth="1"/>
    <col min="9" max="9" width="19" style="1" customWidth="1"/>
    <col min="10" max="16384" width="11.42578125" style="1"/>
  </cols>
  <sheetData>
    <row r="1" spans="1:31" ht="84.75" customHeight="1" x14ac:dyDescent="0.2">
      <c r="A1" s="57"/>
      <c r="B1" s="57"/>
      <c r="C1" s="57"/>
      <c r="D1" s="57"/>
      <c r="E1" s="57"/>
      <c r="F1" s="57"/>
      <c r="G1" s="57"/>
      <c r="H1" s="57"/>
      <c r="I1" s="57"/>
    </row>
    <row r="2" spans="1:31" ht="15.75" x14ac:dyDescent="0.2">
      <c r="A2" s="58" t="s">
        <v>9</v>
      </c>
      <c r="B2" s="18" t="s">
        <v>10</v>
      </c>
      <c r="C2" s="19"/>
      <c r="D2" s="19"/>
      <c r="E2" s="60" t="s">
        <v>11</v>
      </c>
      <c r="F2" s="60" t="s">
        <v>12</v>
      </c>
      <c r="G2" s="60" t="s">
        <v>13</v>
      </c>
      <c r="H2" s="60" t="s">
        <v>14</v>
      </c>
      <c r="I2" s="60" t="s">
        <v>3</v>
      </c>
    </row>
    <row r="3" spans="1:31" ht="15.75" x14ac:dyDescent="0.2">
      <c r="A3" s="59"/>
      <c r="B3" s="20" t="s">
        <v>15</v>
      </c>
      <c r="C3" s="21" t="s">
        <v>17</v>
      </c>
      <c r="D3" s="21" t="s">
        <v>16</v>
      </c>
      <c r="E3" s="61"/>
      <c r="F3" s="61"/>
      <c r="G3" s="61"/>
      <c r="H3" s="61"/>
      <c r="I3" s="61"/>
    </row>
    <row r="4" spans="1:31" ht="18" customHeight="1" x14ac:dyDescent="0.25">
      <c r="A4" s="22"/>
      <c r="B4" s="23"/>
      <c r="C4" s="23"/>
      <c r="D4" s="23"/>
      <c r="E4" s="24"/>
      <c r="F4" s="25" t="s">
        <v>5</v>
      </c>
      <c r="G4" s="26"/>
      <c r="H4" s="27"/>
      <c r="I4" s="28"/>
    </row>
    <row r="5" spans="1:31" ht="18" customHeight="1" x14ac:dyDescent="0.2">
      <c r="A5" s="25" t="s">
        <v>5</v>
      </c>
      <c r="B5" s="23"/>
      <c r="C5" s="23">
        <v>1</v>
      </c>
      <c r="D5" s="23">
        <v>1</v>
      </c>
      <c r="E5" s="29"/>
      <c r="F5" s="25"/>
      <c r="G5" s="26"/>
      <c r="H5" s="30"/>
      <c r="I5" s="28"/>
    </row>
    <row r="6" spans="1:31" ht="18" customHeight="1" x14ac:dyDescent="0.2">
      <c r="A6" s="31"/>
      <c r="B6" s="23"/>
      <c r="C6" s="23"/>
      <c r="D6" s="23"/>
      <c r="E6" s="32"/>
      <c r="F6" s="25" t="s">
        <v>49</v>
      </c>
      <c r="G6" s="26"/>
      <c r="H6" s="30"/>
      <c r="I6" s="28"/>
    </row>
    <row r="7" spans="1:31" ht="18" customHeight="1" x14ac:dyDescent="0.2">
      <c r="A7" s="25" t="s">
        <v>35</v>
      </c>
      <c r="B7" s="33">
        <v>1</v>
      </c>
      <c r="C7" s="33">
        <v>1</v>
      </c>
      <c r="D7" s="33">
        <v>1</v>
      </c>
      <c r="E7" s="32"/>
      <c r="F7" s="25"/>
      <c r="G7" s="26"/>
      <c r="H7" s="30"/>
      <c r="I7" s="28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</row>
    <row r="8" spans="1:31" ht="7.5" customHeight="1" x14ac:dyDescent="0.2">
      <c r="A8" s="25"/>
      <c r="B8" s="23"/>
      <c r="C8" s="23"/>
      <c r="D8" s="23"/>
      <c r="E8" s="32"/>
      <c r="F8" s="25"/>
      <c r="G8" s="26"/>
      <c r="H8" s="30"/>
      <c r="I8" s="28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</row>
    <row r="9" spans="1:31" ht="18" customHeight="1" x14ac:dyDescent="0.25">
      <c r="A9" s="34"/>
      <c r="B9" s="35"/>
      <c r="C9" s="35"/>
      <c r="D9" s="35">
        <v>1</v>
      </c>
      <c r="E9" s="36" t="s">
        <v>50</v>
      </c>
      <c r="F9" s="25" t="s">
        <v>18</v>
      </c>
      <c r="G9" s="26" t="s">
        <v>21</v>
      </c>
      <c r="H9" s="30">
        <v>1</v>
      </c>
      <c r="I9" s="28"/>
    </row>
    <row r="10" spans="1:31" ht="18" customHeight="1" x14ac:dyDescent="0.25">
      <c r="A10" s="34"/>
      <c r="B10" s="35"/>
      <c r="C10" s="35"/>
      <c r="D10" s="35">
        <v>0.5</v>
      </c>
      <c r="E10" s="36" t="s">
        <v>51</v>
      </c>
      <c r="F10" s="25" t="s">
        <v>18</v>
      </c>
      <c r="G10" s="26" t="s">
        <v>21</v>
      </c>
      <c r="H10" s="30">
        <v>0.5</v>
      </c>
      <c r="I10" s="28"/>
    </row>
    <row r="11" spans="1:31" ht="18" customHeight="1" x14ac:dyDescent="0.25">
      <c r="A11" s="34"/>
      <c r="B11" s="35"/>
      <c r="C11" s="35"/>
      <c r="D11" s="35">
        <v>1</v>
      </c>
      <c r="E11" s="36" t="s">
        <v>52</v>
      </c>
      <c r="F11" s="25" t="s">
        <v>18</v>
      </c>
      <c r="G11" s="26" t="s">
        <v>21</v>
      </c>
      <c r="H11" s="30">
        <v>1</v>
      </c>
      <c r="I11" s="28"/>
    </row>
    <row r="12" spans="1:31" ht="18" customHeight="1" x14ac:dyDescent="0.25">
      <c r="A12" s="34"/>
      <c r="B12" s="35"/>
      <c r="C12" s="35"/>
      <c r="D12" s="35">
        <v>1</v>
      </c>
      <c r="E12" s="36" t="s">
        <v>53</v>
      </c>
      <c r="F12" s="25" t="s">
        <v>18</v>
      </c>
      <c r="G12" s="26" t="s">
        <v>21</v>
      </c>
      <c r="H12" s="30">
        <v>1</v>
      </c>
      <c r="I12" s="28"/>
    </row>
    <row r="13" spans="1:31" ht="18" customHeight="1" x14ac:dyDescent="0.25">
      <c r="A13" s="34"/>
      <c r="B13" s="35"/>
      <c r="C13" s="35"/>
      <c r="D13" s="35">
        <v>1</v>
      </c>
      <c r="E13" s="36" t="s">
        <v>54</v>
      </c>
      <c r="F13" s="25" t="s">
        <v>18</v>
      </c>
      <c r="G13" s="26" t="s">
        <v>21</v>
      </c>
      <c r="H13" s="30">
        <v>1</v>
      </c>
      <c r="I13" s="28"/>
    </row>
    <row r="14" spans="1:31" ht="18" customHeight="1" x14ac:dyDescent="0.25">
      <c r="A14" s="34"/>
      <c r="B14" s="35"/>
      <c r="C14" s="35"/>
      <c r="D14" s="35">
        <v>1</v>
      </c>
      <c r="E14" s="36" t="s">
        <v>55</v>
      </c>
      <c r="F14" s="25" t="s">
        <v>18</v>
      </c>
      <c r="G14" s="26" t="s">
        <v>21</v>
      </c>
      <c r="H14" s="30">
        <v>1</v>
      </c>
      <c r="I14" s="28"/>
    </row>
    <row r="15" spans="1:31" ht="18" customHeight="1" x14ac:dyDescent="0.25">
      <c r="A15" s="34"/>
      <c r="B15" s="35"/>
      <c r="C15" s="35"/>
      <c r="D15" s="35">
        <v>1</v>
      </c>
      <c r="E15" s="36" t="s">
        <v>56</v>
      </c>
      <c r="F15" s="25" t="s">
        <v>18</v>
      </c>
      <c r="G15" s="26" t="s">
        <v>21</v>
      </c>
      <c r="H15" s="30">
        <v>1</v>
      </c>
      <c r="I15" s="28"/>
    </row>
    <row r="16" spans="1:31" ht="18" customHeight="1" x14ac:dyDescent="0.25">
      <c r="A16" s="34"/>
      <c r="B16" s="35"/>
      <c r="C16" s="35"/>
      <c r="D16" s="35">
        <v>0.5</v>
      </c>
      <c r="E16" s="36" t="s">
        <v>57</v>
      </c>
      <c r="F16" s="25" t="s">
        <v>18</v>
      </c>
      <c r="G16" s="26" t="s">
        <v>21</v>
      </c>
      <c r="H16" s="30">
        <v>0.5</v>
      </c>
      <c r="I16" s="28"/>
    </row>
    <row r="17" spans="1:9" ht="18" customHeight="1" x14ac:dyDescent="0.25">
      <c r="A17" s="34"/>
      <c r="B17" s="35"/>
      <c r="C17" s="35"/>
      <c r="D17" s="35">
        <v>1</v>
      </c>
      <c r="E17" s="36" t="s">
        <v>58</v>
      </c>
      <c r="F17" s="25" t="s">
        <v>18</v>
      </c>
      <c r="G17" s="26" t="s">
        <v>21</v>
      </c>
      <c r="H17" s="30">
        <v>1</v>
      </c>
      <c r="I17" s="28"/>
    </row>
    <row r="18" spans="1:9" ht="18" customHeight="1" x14ac:dyDescent="0.25">
      <c r="A18" s="34"/>
      <c r="B18" s="35"/>
      <c r="C18" s="35"/>
      <c r="D18" s="35">
        <v>1</v>
      </c>
      <c r="E18" s="36" t="s">
        <v>59</v>
      </c>
      <c r="F18" s="25" t="s">
        <v>18</v>
      </c>
      <c r="G18" s="26" t="s">
        <v>21</v>
      </c>
      <c r="H18" s="30">
        <v>1</v>
      </c>
      <c r="I18" s="28" t="s">
        <v>28</v>
      </c>
    </row>
    <row r="19" spans="1:9" ht="18" customHeight="1" x14ac:dyDescent="0.25">
      <c r="A19" s="34"/>
      <c r="B19" s="35"/>
      <c r="C19" s="35"/>
      <c r="D19" s="35">
        <v>1</v>
      </c>
      <c r="E19" s="36" t="s">
        <v>60</v>
      </c>
      <c r="F19" s="25" t="s">
        <v>18</v>
      </c>
      <c r="G19" s="26" t="s">
        <v>21</v>
      </c>
      <c r="H19" s="30">
        <v>1</v>
      </c>
      <c r="I19" s="28"/>
    </row>
    <row r="20" spans="1:9" ht="18" customHeight="1" x14ac:dyDescent="0.2">
      <c r="A20" s="25" t="s">
        <v>24</v>
      </c>
      <c r="B20" s="33">
        <v>10</v>
      </c>
      <c r="C20" s="33">
        <f>SUMPRODUCT(($F$9:$F$19=$A20)*($I$9:$I$19="")*(H9:H19))</f>
        <v>0</v>
      </c>
      <c r="D20" s="33">
        <f>SUM(D9:D19)</f>
        <v>10</v>
      </c>
      <c r="E20" s="36"/>
      <c r="F20" s="25"/>
      <c r="G20" s="26"/>
      <c r="H20" s="30"/>
      <c r="I20" s="28"/>
    </row>
    <row r="21" spans="1:9" ht="18" customHeight="1" x14ac:dyDescent="0.25">
      <c r="A21" s="34"/>
      <c r="B21" s="35"/>
      <c r="C21" s="35"/>
      <c r="D21" s="35"/>
      <c r="E21" s="37" t="s">
        <v>1</v>
      </c>
      <c r="F21" s="25"/>
      <c r="G21" s="26"/>
      <c r="H21" s="30"/>
      <c r="I21" s="28"/>
    </row>
    <row r="22" spans="1:9" ht="18" customHeight="1" x14ac:dyDescent="0.2">
      <c r="A22" s="25" t="s">
        <v>29</v>
      </c>
      <c r="B22" s="33">
        <v>1</v>
      </c>
      <c r="C22" s="33">
        <v>1</v>
      </c>
      <c r="D22" s="33">
        <v>1</v>
      </c>
      <c r="E22" s="32" t="s">
        <v>61</v>
      </c>
      <c r="F22" s="25" t="s">
        <v>18</v>
      </c>
      <c r="G22" s="26" t="s">
        <v>21</v>
      </c>
      <c r="H22" s="30">
        <v>1</v>
      </c>
      <c r="I22" s="28"/>
    </row>
    <row r="23" spans="1:9" ht="18" customHeight="1" x14ac:dyDescent="0.25">
      <c r="A23" s="34"/>
      <c r="B23" s="35"/>
      <c r="C23" s="35"/>
      <c r="D23" s="35"/>
      <c r="E23" s="37" t="s">
        <v>7</v>
      </c>
      <c r="F23" s="25"/>
      <c r="G23" s="26"/>
      <c r="H23" s="30"/>
      <c r="I23" s="28"/>
    </row>
    <row r="24" spans="1:9" ht="18" customHeight="1" x14ac:dyDescent="0.2">
      <c r="A24" s="25" t="s">
        <v>30</v>
      </c>
      <c r="B24" s="33">
        <v>1</v>
      </c>
      <c r="C24" s="33">
        <v>1</v>
      </c>
      <c r="D24" s="33">
        <v>1</v>
      </c>
      <c r="E24" s="32" t="s">
        <v>62</v>
      </c>
      <c r="F24" s="25" t="s">
        <v>18</v>
      </c>
      <c r="G24" s="26" t="s">
        <v>21</v>
      </c>
      <c r="H24" s="30">
        <v>1</v>
      </c>
      <c r="I24" s="28"/>
    </row>
    <row r="25" spans="1:9" ht="18" customHeight="1" x14ac:dyDescent="0.25">
      <c r="A25" s="34"/>
      <c r="B25" s="35"/>
      <c r="C25" s="35"/>
      <c r="D25" s="35"/>
      <c r="E25" s="37" t="s">
        <v>2</v>
      </c>
      <c r="F25" s="25"/>
      <c r="G25" s="26"/>
      <c r="H25" s="30"/>
      <c r="I25" s="28"/>
    </row>
    <row r="26" spans="1:9" ht="18" customHeight="1" x14ac:dyDescent="0.25">
      <c r="A26" s="34"/>
      <c r="B26" s="35"/>
      <c r="C26" s="35"/>
      <c r="D26" s="35">
        <v>0.5</v>
      </c>
      <c r="E26" s="38" t="s">
        <v>63</v>
      </c>
      <c r="F26" s="25" t="s">
        <v>18</v>
      </c>
      <c r="G26" s="26" t="s">
        <v>21</v>
      </c>
      <c r="H26" s="30">
        <v>0.5</v>
      </c>
      <c r="I26" s="28" t="s">
        <v>23</v>
      </c>
    </row>
    <row r="27" spans="1:9" ht="18" customHeight="1" x14ac:dyDescent="0.25">
      <c r="A27" s="34"/>
      <c r="B27" s="35"/>
      <c r="C27" s="35"/>
      <c r="D27" s="35">
        <v>1</v>
      </c>
      <c r="E27" s="38" t="s">
        <v>64</v>
      </c>
      <c r="F27" s="25" t="s">
        <v>18</v>
      </c>
      <c r="G27" s="26" t="s">
        <v>21</v>
      </c>
      <c r="H27" s="30">
        <v>1</v>
      </c>
      <c r="I27" s="28"/>
    </row>
    <row r="28" spans="1:9" ht="18" customHeight="1" x14ac:dyDescent="0.2">
      <c r="A28" s="25"/>
      <c r="B28" s="35"/>
      <c r="C28" s="35"/>
      <c r="D28" s="35">
        <v>0.5</v>
      </c>
      <c r="E28" s="38" t="s">
        <v>65</v>
      </c>
      <c r="F28" s="25" t="s">
        <v>18</v>
      </c>
      <c r="G28" s="26" t="s">
        <v>21</v>
      </c>
      <c r="H28" s="30">
        <v>0.5</v>
      </c>
      <c r="I28" s="28"/>
    </row>
    <row r="29" spans="1:9" ht="18" customHeight="1" x14ac:dyDescent="0.2">
      <c r="A29" s="25"/>
      <c r="B29" s="35"/>
      <c r="C29" s="35"/>
      <c r="D29" s="35">
        <v>0.5</v>
      </c>
      <c r="E29" s="38" t="s">
        <v>66</v>
      </c>
      <c r="F29" s="25" t="s">
        <v>18</v>
      </c>
      <c r="G29" s="26" t="s">
        <v>21</v>
      </c>
      <c r="H29" s="30">
        <v>0.5</v>
      </c>
      <c r="I29" s="28"/>
    </row>
    <row r="30" spans="1:9" ht="18" customHeight="1" x14ac:dyDescent="0.2">
      <c r="A30" s="25" t="s">
        <v>31</v>
      </c>
      <c r="B30" s="33">
        <v>1.3</v>
      </c>
      <c r="C30" s="33">
        <f>SUMPRODUCT(($F$26:$F$29=$A30)*($I$26:$I$29="")*(H26:H29))</f>
        <v>0</v>
      </c>
      <c r="D30" s="33">
        <f>SUM(D26:D29)</f>
        <v>2.5</v>
      </c>
      <c r="E30" s="39"/>
      <c r="F30" s="25"/>
      <c r="G30" s="26"/>
      <c r="H30" s="30"/>
      <c r="I30" s="28"/>
    </row>
    <row r="31" spans="1:9" ht="18" customHeight="1" x14ac:dyDescent="0.2">
      <c r="A31" s="25"/>
      <c r="B31" s="35"/>
      <c r="C31" s="35"/>
      <c r="D31" s="35"/>
      <c r="E31" s="37" t="s">
        <v>8</v>
      </c>
      <c r="F31" s="25"/>
      <c r="G31" s="26"/>
      <c r="H31" s="30"/>
      <c r="I31" s="28"/>
    </row>
    <row r="32" spans="1:9" ht="18" customHeight="1" x14ac:dyDescent="0.2">
      <c r="A32" s="25" t="s">
        <v>33</v>
      </c>
      <c r="B32" s="33">
        <v>1</v>
      </c>
      <c r="C32" s="33">
        <v>1</v>
      </c>
      <c r="D32" s="33">
        <v>1</v>
      </c>
      <c r="E32" s="32" t="s">
        <v>67</v>
      </c>
      <c r="F32" s="25" t="s">
        <v>18</v>
      </c>
      <c r="G32" s="26"/>
      <c r="H32" s="30"/>
      <c r="I32" s="28"/>
    </row>
    <row r="33" spans="1:9" ht="7.5" customHeight="1" x14ac:dyDescent="0.2">
      <c r="A33" s="25"/>
      <c r="B33" s="35"/>
      <c r="C33" s="35"/>
      <c r="D33" s="35"/>
      <c r="E33" s="40"/>
      <c r="F33" s="25"/>
      <c r="G33" s="26"/>
      <c r="H33" s="30"/>
      <c r="I33" s="28"/>
    </row>
    <row r="34" spans="1:9" ht="18" customHeight="1" x14ac:dyDescent="0.2">
      <c r="A34" s="41"/>
      <c r="B34" s="35"/>
      <c r="C34" s="35"/>
      <c r="D34" s="35">
        <v>1</v>
      </c>
      <c r="E34" s="32" t="s">
        <v>68</v>
      </c>
      <c r="F34" s="25" t="s">
        <v>19</v>
      </c>
      <c r="G34" s="26" t="s">
        <v>21</v>
      </c>
      <c r="H34" s="30">
        <v>1</v>
      </c>
      <c r="I34" s="28"/>
    </row>
    <row r="35" spans="1:9" ht="18" customHeight="1" x14ac:dyDescent="0.25">
      <c r="A35" s="34"/>
      <c r="B35" s="35"/>
      <c r="C35" s="35"/>
      <c r="D35" s="35">
        <v>1</v>
      </c>
      <c r="E35" s="32" t="s">
        <v>69</v>
      </c>
      <c r="F35" s="25" t="s">
        <v>19</v>
      </c>
      <c r="G35" s="26" t="s">
        <v>21</v>
      </c>
      <c r="H35" s="30">
        <v>1</v>
      </c>
      <c r="I35" s="28"/>
    </row>
    <row r="36" spans="1:9" ht="18" customHeight="1" x14ac:dyDescent="0.25">
      <c r="A36" s="34"/>
      <c r="B36" s="35"/>
      <c r="C36" s="35"/>
      <c r="D36" s="35">
        <v>1</v>
      </c>
      <c r="E36" s="32" t="s">
        <v>70</v>
      </c>
      <c r="F36" s="25" t="s">
        <v>19</v>
      </c>
      <c r="G36" s="26" t="s">
        <v>21</v>
      </c>
      <c r="H36" s="30">
        <v>1</v>
      </c>
      <c r="I36" s="28"/>
    </row>
    <row r="37" spans="1:9" ht="18" customHeight="1" x14ac:dyDescent="0.25">
      <c r="A37" s="34"/>
      <c r="B37" s="35"/>
      <c r="C37" s="35"/>
      <c r="D37" s="35">
        <v>1</v>
      </c>
      <c r="E37" s="32" t="s">
        <v>71</v>
      </c>
      <c r="F37" s="25" t="s">
        <v>19</v>
      </c>
      <c r="G37" s="26" t="s">
        <v>21</v>
      </c>
      <c r="H37" s="30">
        <v>1</v>
      </c>
      <c r="I37" s="28"/>
    </row>
    <row r="38" spans="1:9" ht="18" customHeight="1" x14ac:dyDescent="0.25">
      <c r="A38" s="34"/>
      <c r="B38" s="35"/>
      <c r="C38" s="35"/>
      <c r="D38" s="35">
        <v>1</v>
      </c>
      <c r="E38" s="32" t="s">
        <v>72</v>
      </c>
      <c r="F38" s="25" t="s">
        <v>19</v>
      </c>
      <c r="G38" s="26" t="s">
        <v>21</v>
      </c>
      <c r="H38" s="30">
        <v>1</v>
      </c>
      <c r="I38" s="28"/>
    </row>
    <row r="39" spans="1:9" ht="18" customHeight="1" x14ac:dyDescent="0.25">
      <c r="A39" s="34"/>
      <c r="B39" s="35"/>
      <c r="C39" s="35"/>
      <c r="D39" s="35">
        <v>1</v>
      </c>
      <c r="E39" s="32" t="s">
        <v>73</v>
      </c>
      <c r="F39" s="25" t="s">
        <v>19</v>
      </c>
      <c r="G39" s="26" t="s">
        <v>21</v>
      </c>
      <c r="H39" s="30">
        <v>1</v>
      </c>
      <c r="I39" s="28"/>
    </row>
    <row r="40" spans="1:9" ht="18" customHeight="1" x14ac:dyDescent="0.25">
      <c r="A40" s="34"/>
      <c r="B40" s="35"/>
      <c r="C40" s="35"/>
      <c r="D40" s="35">
        <v>1</v>
      </c>
      <c r="E40" s="32" t="s">
        <v>74</v>
      </c>
      <c r="F40" s="25" t="s">
        <v>19</v>
      </c>
      <c r="G40" s="26" t="s">
        <v>21</v>
      </c>
      <c r="H40" s="30">
        <v>1</v>
      </c>
      <c r="I40" s="28"/>
    </row>
    <row r="41" spans="1:9" ht="18" customHeight="1" x14ac:dyDescent="0.2">
      <c r="A41" s="42"/>
      <c r="B41" s="43"/>
      <c r="C41" s="43"/>
      <c r="D41" s="35"/>
      <c r="E41" s="32" t="s">
        <v>75</v>
      </c>
      <c r="F41" s="25"/>
      <c r="G41" s="26"/>
      <c r="H41" s="30"/>
      <c r="I41" s="28"/>
    </row>
    <row r="42" spans="1:9" ht="18" customHeight="1" x14ac:dyDescent="0.2">
      <c r="A42" s="44"/>
      <c r="B42" s="45"/>
      <c r="C42" s="45"/>
      <c r="D42" s="35">
        <v>1</v>
      </c>
      <c r="E42" s="32" t="s">
        <v>76</v>
      </c>
      <c r="F42" s="25" t="s">
        <v>19</v>
      </c>
      <c r="G42" s="26" t="s">
        <v>21</v>
      </c>
      <c r="H42" s="30">
        <v>1</v>
      </c>
      <c r="I42" s="28"/>
    </row>
    <row r="43" spans="1:9" ht="18" customHeight="1" x14ac:dyDescent="0.2">
      <c r="A43" s="44"/>
      <c r="B43" s="45"/>
      <c r="C43" s="45"/>
      <c r="D43" s="35">
        <v>1</v>
      </c>
      <c r="E43" s="32" t="s">
        <v>77</v>
      </c>
      <c r="F43" s="25" t="s">
        <v>19</v>
      </c>
      <c r="G43" s="26" t="s">
        <v>21</v>
      </c>
      <c r="H43" s="30">
        <v>1</v>
      </c>
      <c r="I43" s="28"/>
    </row>
    <row r="44" spans="1:9" ht="18" customHeight="1" x14ac:dyDescent="0.2">
      <c r="A44" s="44"/>
      <c r="B44" s="45"/>
      <c r="C44" s="45"/>
      <c r="D44" s="35">
        <v>1</v>
      </c>
      <c r="E44" s="32" t="s">
        <v>78</v>
      </c>
      <c r="F44" s="25" t="s">
        <v>19</v>
      </c>
      <c r="G44" s="26" t="s">
        <v>21</v>
      </c>
      <c r="H44" s="30">
        <v>1</v>
      </c>
      <c r="I44" s="28"/>
    </row>
    <row r="45" spans="1:9" ht="18" customHeight="1" x14ac:dyDescent="0.2">
      <c r="A45" s="25" t="s">
        <v>25</v>
      </c>
      <c r="B45" s="46">
        <v>10</v>
      </c>
      <c r="C45" s="46">
        <f>SUMPRODUCT(($F$34:$F$44=$A45)*($I$34:$I$44="")*(H34:H44))</f>
        <v>0</v>
      </c>
      <c r="D45" s="46">
        <f>SUM(D34:D44)</f>
        <v>10</v>
      </c>
      <c r="E45" s="40"/>
      <c r="F45" s="25"/>
      <c r="G45" s="26"/>
      <c r="H45" s="30"/>
      <c r="I45" s="28"/>
    </row>
    <row r="46" spans="1:9" ht="8.25" customHeight="1" x14ac:dyDescent="0.2">
      <c r="A46" s="25"/>
      <c r="B46" s="45"/>
      <c r="C46" s="45"/>
      <c r="D46" s="45"/>
      <c r="E46" s="40"/>
      <c r="F46" s="25"/>
      <c r="G46" s="26"/>
      <c r="H46" s="30"/>
      <c r="I46" s="28"/>
    </row>
    <row r="47" spans="1:9" ht="18" customHeight="1" x14ac:dyDescent="0.2">
      <c r="A47" s="44"/>
      <c r="B47" s="45"/>
      <c r="C47" s="45"/>
      <c r="D47" s="45">
        <v>1</v>
      </c>
      <c r="E47" s="47" t="s">
        <v>79</v>
      </c>
      <c r="F47" s="25" t="s">
        <v>20</v>
      </c>
      <c r="G47" s="26" t="s">
        <v>21</v>
      </c>
      <c r="H47" s="30">
        <v>1</v>
      </c>
      <c r="I47" s="28"/>
    </row>
    <row r="48" spans="1:9" ht="18" customHeight="1" x14ac:dyDescent="0.2">
      <c r="A48" s="44"/>
      <c r="B48" s="45"/>
      <c r="C48" s="45"/>
      <c r="D48" s="45">
        <v>1</v>
      </c>
      <c r="E48" s="47" t="s">
        <v>80</v>
      </c>
      <c r="F48" s="25" t="s">
        <v>20</v>
      </c>
      <c r="G48" s="26" t="s">
        <v>21</v>
      </c>
      <c r="H48" s="30">
        <v>1</v>
      </c>
      <c r="I48" s="28"/>
    </row>
    <row r="49" spans="1:9" ht="18" customHeight="1" x14ac:dyDescent="0.2">
      <c r="A49" s="44"/>
      <c r="B49" s="45"/>
      <c r="C49" s="45"/>
      <c r="D49" s="45">
        <v>1</v>
      </c>
      <c r="E49" s="47" t="s">
        <v>81</v>
      </c>
      <c r="F49" s="25" t="s">
        <v>20</v>
      </c>
      <c r="G49" s="26" t="s">
        <v>21</v>
      </c>
      <c r="H49" s="30">
        <v>1</v>
      </c>
      <c r="I49" s="28"/>
    </row>
    <row r="50" spans="1:9" ht="18" customHeight="1" x14ac:dyDescent="0.2">
      <c r="A50" s="44"/>
      <c r="B50" s="45"/>
      <c r="C50" s="45"/>
      <c r="D50" s="45">
        <v>1</v>
      </c>
      <c r="E50" s="47" t="s">
        <v>82</v>
      </c>
      <c r="F50" s="25" t="s">
        <v>20</v>
      </c>
      <c r="G50" s="26" t="s">
        <v>21</v>
      </c>
      <c r="H50" s="30">
        <v>1</v>
      </c>
      <c r="I50" s="28"/>
    </row>
    <row r="51" spans="1:9" ht="18" customHeight="1" x14ac:dyDescent="0.2">
      <c r="A51" s="25" t="s">
        <v>26</v>
      </c>
      <c r="B51" s="46">
        <v>4</v>
      </c>
      <c r="C51" s="46">
        <f>SUMPRODUCT(($F$47:$F$50=$A51)*($I$47:$I$50="")*(H47:H50))</f>
        <v>0</v>
      </c>
      <c r="D51" s="46">
        <f>SUM(D47:D50)</f>
        <v>4</v>
      </c>
      <c r="E51" s="40"/>
      <c r="F51" s="48"/>
      <c r="G51" s="26"/>
      <c r="H51" s="30"/>
      <c r="I51" s="28"/>
    </row>
    <row r="52" spans="1:9" ht="18" customHeight="1" x14ac:dyDescent="0.25">
      <c r="A52" s="44"/>
      <c r="B52" s="45"/>
      <c r="C52" s="45"/>
      <c r="D52" s="45"/>
      <c r="E52" s="24" t="s">
        <v>83</v>
      </c>
      <c r="F52" s="49" t="s">
        <v>0</v>
      </c>
      <c r="G52" s="26" t="s">
        <v>21</v>
      </c>
      <c r="H52" s="30">
        <v>1</v>
      </c>
      <c r="I52" s="28"/>
    </row>
    <row r="53" spans="1:9" ht="18" customHeight="1" x14ac:dyDescent="0.25">
      <c r="A53" s="49" t="s">
        <v>0</v>
      </c>
      <c r="B53" s="46">
        <v>1</v>
      </c>
      <c r="C53" s="46">
        <v>1</v>
      </c>
      <c r="D53" s="46">
        <v>1</v>
      </c>
      <c r="E53" s="40"/>
      <c r="F53" s="48"/>
      <c r="G53" s="26"/>
      <c r="H53" s="44"/>
      <c r="I53" s="28"/>
    </row>
    <row r="54" spans="1:9" ht="18" customHeight="1" x14ac:dyDescent="0.25">
      <c r="A54" s="44"/>
      <c r="B54" s="45"/>
      <c r="C54" s="45"/>
      <c r="D54" s="45"/>
      <c r="E54" s="50" t="s">
        <v>84</v>
      </c>
      <c r="F54" s="49" t="s">
        <v>4</v>
      </c>
      <c r="G54" s="26" t="s">
        <v>22</v>
      </c>
      <c r="H54" s="30">
        <v>0.5</v>
      </c>
      <c r="I54" s="28" t="s">
        <v>34</v>
      </c>
    </row>
    <row r="55" spans="1:9" ht="18" customHeight="1" x14ac:dyDescent="0.25">
      <c r="A55" s="49" t="s">
        <v>4</v>
      </c>
      <c r="B55" s="46">
        <v>0.5</v>
      </c>
      <c r="C55" s="46">
        <f>SUM(C54)</f>
        <v>0</v>
      </c>
      <c r="D55" s="46">
        <f>SUM(D54)</f>
        <v>0</v>
      </c>
      <c r="E55" s="44"/>
      <c r="F55" s="48"/>
      <c r="G55" s="26"/>
      <c r="H55" s="44"/>
      <c r="I55" s="28"/>
    </row>
  </sheetData>
  <mergeCells count="7">
    <mergeCell ref="A1:I1"/>
    <mergeCell ref="A2:A3"/>
    <mergeCell ref="E2:E3"/>
    <mergeCell ref="F2:F3"/>
    <mergeCell ref="G2:G3"/>
    <mergeCell ref="H2:H3"/>
    <mergeCell ref="I2:I3"/>
  </mergeCells>
  <conditionalFormatting sqref="G4:G55 F4:F50 A5 A7:A8 A20 A22 A24 A28:A33 A45:A46 A51">
    <cfRule type="containsText" dxfId="18" priority="90" stopIfTrue="1" operator="containsText" text="A.S.H ">
      <formula>NOT(ISERROR(SEARCH("A.S.H ",A4)))</formula>
    </cfRule>
    <cfRule type="containsText" dxfId="17" priority="91" stopIfTrue="1" operator="containsText" text="I.S.G.S ">
      <formula>NOT(ISERROR(SEARCH("I.S.G.S ",A4)))</formula>
    </cfRule>
  </conditionalFormatting>
  <conditionalFormatting sqref="G4:G55 F4:F50 A5 A7:A8 A20 A22 A24 A28:A33 A45:A46 A51">
    <cfRule type="containsText" dxfId="16" priority="89" stopIfTrue="1" operator="containsText" text="A.S ">
      <formula>NOT(ISERROR(SEARCH("A.S ",A4)))</formula>
    </cfRule>
  </conditionalFormatting>
  <conditionalFormatting sqref="F4:F5 G4:G55 A5">
    <cfRule type="containsText" dxfId="15" priority="84" stopIfTrue="1" operator="containsText" text="Cadre de Pôle">
      <formula>NOT(ISERROR(SEARCH("Cadre de Pôle",A4)))</formula>
    </cfRule>
    <cfRule type="containsText" dxfId="14" priority="85" stopIfTrue="1" operator="containsText" text="Cadre Pôle">
      <formula>NOT(ISERROR(SEARCH("Cadre Pôle",A4)))</formula>
    </cfRule>
  </conditionalFormatting>
  <conditionalFormatting sqref="F6:F50 A7:A8 A20 A22 A24 A28:A33 A45:A46 A51">
    <cfRule type="containsText" dxfId="13" priority="82" stopIfTrue="1" operator="containsText" text="Cadre de Santé ">
      <formula>NOT(ISERROR(SEARCH("Cadre de Santé ",A6)))</formula>
    </cfRule>
    <cfRule type="containsText" dxfId="12" priority="83" stopIfTrue="1" operator="containsText" text="CDS">
      <formula>NOT(ISERROR(SEARCH("CDS",A6)))</formula>
    </cfRule>
  </conditionalFormatting>
  <conditionalFormatting sqref="G4:G55">
    <cfRule type="containsText" dxfId="11" priority="68" stopIfTrue="1" operator="containsText" text="CDD ">
      <formula>NOT(ISERROR(SEARCH("CDD ",G4)))</formula>
    </cfRule>
  </conditionalFormatting>
  <conditionalFormatting sqref="G4:G55">
    <cfRule type="containsText" dxfId="10" priority="67" stopIfTrue="1" operator="containsText" text="CDI ">
      <formula>NOT(ISERROR(SEARCH("CDI ",G4)))</formula>
    </cfRule>
  </conditionalFormatting>
  <conditionalFormatting sqref="G4:G55">
    <cfRule type="containsText" dxfId="9" priority="66" stopIfTrue="1" operator="containsText" text="Stagiaire ">
      <formula>NOT(ISERROR(SEARCH("Stagiaire ",G4)))</formula>
    </cfRule>
  </conditionalFormatting>
  <conditionalFormatting sqref="H4">
    <cfRule type="cellIs" dxfId="8" priority="65" stopIfTrue="1" operator="equal">
      <formula>0.8</formula>
    </cfRule>
  </conditionalFormatting>
  <conditionalFormatting sqref="I4:I55">
    <cfRule type="containsText" dxfId="7" priority="64" stopIfTrue="1" operator="containsText" text="AT ">
      <formula>NOT(ISERROR(SEARCH("AT ",I4)))</formula>
    </cfRule>
  </conditionalFormatting>
  <conditionalFormatting sqref="I4:I55">
    <cfRule type="containsText" dxfId="6" priority="63" stopIfTrue="1" operator="containsText" text="CM - Maternité ">
      <formula>NOT(ISERROR(SEARCH("CM - Maternité ",I4)))</formula>
    </cfRule>
  </conditionalFormatting>
  <conditionalFormatting sqref="I4:I55">
    <cfRule type="containsText" dxfId="5" priority="62" stopIfTrue="1" operator="containsText" text="Maladie ">
      <formula>NOT(ISERROR(SEARCH("Maladie ",I4)))</formula>
    </cfRule>
  </conditionalFormatting>
  <conditionalFormatting sqref="I4:I55">
    <cfRule type="containsText" dxfId="4" priority="61" stopIfTrue="1" operator="containsText" text="CM - COVID ">
      <formula>NOT(ISERROR(SEARCH("CM - COVID ",I4)))</formula>
    </cfRule>
  </conditionalFormatting>
  <conditionalFormatting sqref="I4:I55">
    <cfRule type="containsText" dxfId="3" priority="59" stopIfTrue="1" operator="containsText" text="Maternité ">
      <formula>NOT(ISERROR(SEARCH("Maternité ",I4)))</formula>
    </cfRule>
    <cfRule type="containsText" dxfId="2" priority="60" stopIfTrue="1" operator="containsText" text="CLD ">
      <formula>NOT(ISERROR(SEARCH("CLD ",I4)))</formula>
    </cfRule>
  </conditionalFormatting>
  <conditionalFormatting sqref="I4:I55">
    <cfRule type="containsText" dxfId="1" priority="58" stopIfTrue="1" operator="containsText" text="Disponibilité ">
      <formula>NOT(ISERROR(SEARCH("Disponibilité ",I4)))</formula>
    </cfRule>
  </conditionalFormatting>
  <conditionalFormatting sqref="I4:I55">
    <cfRule type="containsText" dxfId="0" priority="57" stopIfTrue="1" operator="containsText" text="CPE ">
      <formula>NOT(ISERROR(SEARCH("CPE ",I4)))</formula>
    </cfRule>
  </conditionalFormatting>
  <dataValidations count="3">
    <dataValidation type="list" allowBlank="1" showInputMessage="1" showErrorMessage="1" sqref="F6:F50 A28:A29 A31" xr:uid="{00000000-0002-0000-0100-000000000000}">
      <formula1>"Cadre de Pôle , CDS , I.S.G.S , A.S , A.S.H ,I.S.G.S EEG, I.S.G.S consult Mémoire,I.S.G.S UCSA, I.S.G.S Vaccination."</formula1>
    </dataValidation>
    <dataValidation type="list" allowBlank="1" showInputMessage="1" showErrorMessage="1" sqref="G4:G55" xr:uid="{00000000-0002-0000-0100-000001000000}">
      <formula1>"CDD , CDI , Stagiaire , Titulaire , "</formula1>
    </dataValidation>
    <dataValidation type="list" allowBlank="1" showInputMessage="1" showErrorMessage="1" sqref="I4:I55" xr:uid="{00000000-0002-0000-0100-000002000000}">
      <formula1>"AT , CLD , CM - COVID , CM - Maternité , CPE , Disponibilité , Maladie , Maternité ,"</formula1>
    </dataValidation>
  </dataValidations>
  <pageMargins left="0.70866141732283472" right="0.70866141732283472" top="0.74803149606299213" bottom="0.74803149606299213" header="0.31496062992125984" footer="0.31496062992125984"/>
  <pageSetup paperSize="8" scale="6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3000000}">
          <x14:formula1>
            <xm:f>Récap!$B$7:$B$16</xm:f>
          </x14:formula1>
          <xm:sqref>A7 A20 A22 A24 A30 A32 A45 A51 A53 A55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Récap</vt:lpstr>
      <vt:lpstr>UNV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GF</dc:creator>
  <cp:lastModifiedBy>Dany</cp:lastModifiedBy>
  <cp:lastPrinted>2022-02-28T11:57:33Z</cp:lastPrinted>
  <dcterms:created xsi:type="dcterms:W3CDTF">2013-03-14T13:10:56Z</dcterms:created>
  <dcterms:modified xsi:type="dcterms:W3CDTF">2022-03-03T09:00:05Z</dcterms:modified>
</cp:coreProperties>
</file>