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autoCompressPictures="0" defaultThemeVersion="124226"/>
  <bookViews>
    <workbookView xWindow="4515" yWindow="525" windowWidth="28920" windowHeight="16320" activeTab="6"/>
  </bookViews>
  <sheets>
    <sheet name="NDF" sheetId="8" r:id="rId1"/>
    <sheet name="SJ" sheetId="9" r:id="rId2"/>
    <sheet name="PV CAISSE" sheetId="4" r:id="rId3"/>
    <sheet name="NDF-01" sheetId="1" r:id="rId4"/>
    <sheet name="SJ-01" sheetId="3" r:id="rId5"/>
    <sheet name="NDF-02" sheetId="6" r:id="rId6"/>
    <sheet name="SJ-02" sheetId="7" r:id="rId7"/>
  </sheets>
  <externalReferences>
    <externalReference r:id="rId8"/>
  </externalReferences>
  <definedNames>
    <definedName name="NoteDeFrais">[1]Données!$A$21:$J$79</definedName>
    <definedName name="_xlnm.Print_Area" localSheetId="0">NDF!$A$1:$N$55</definedName>
    <definedName name="_xlnm.Print_Area" localSheetId="3">'NDF-01'!$A$1:$N$55</definedName>
    <definedName name="_xlnm.Print_Area" localSheetId="5">'NDF-02'!$A$1:$N$55</definedName>
    <definedName name="_xlnm.Print_Area" localSheetId="1">SJ!$A$1:$I$30</definedName>
    <definedName name="_xlnm.Print_Area" localSheetId="4">'SJ-01'!$A$1:$I$30</definedName>
    <definedName name="_xlnm.Print_Area" localSheetId="6">'SJ-02'!$A$1:$I$30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1" i="4" l="1"/>
  <c r="H42" i="6"/>
  <c r="B48" i="8"/>
  <c r="H48" i="8"/>
  <c r="D50" i="8"/>
  <c r="H50" i="8"/>
  <c r="I16" i="8"/>
  <c r="F16" i="8"/>
  <c r="E31" i="4"/>
  <c r="E26" i="4"/>
  <c r="C26" i="9"/>
  <c r="E33" i="4"/>
  <c r="E34" i="4"/>
  <c r="E27" i="4"/>
  <c r="E29" i="4"/>
  <c r="E32" i="4"/>
  <c r="E30" i="4"/>
  <c r="H42" i="8"/>
  <c r="E35" i="4"/>
  <c r="E28" i="4"/>
  <c r="H45" i="8"/>
  <c r="H44" i="8"/>
  <c r="H50" i="6"/>
  <c r="D50" i="6"/>
  <c r="B48" i="6"/>
  <c r="H48" i="6"/>
  <c r="M16" i="6"/>
  <c r="I16" i="6"/>
  <c r="F16" i="6"/>
  <c r="C26" i="7"/>
  <c r="H44" i="6"/>
  <c r="H45" i="6"/>
  <c r="E46" i="4"/>
  <c r="E38" i="4"/>
  <c r="E47" i="4"/>
  <c r="J23" i="4"/>
  <c r="I23" i="4"/>
  <c r="E19" i="4" a="1"/>
  <c r="E14" i="4" a="1"/>
  <c r="E16" i="4" a="1"/>
  <c r="E25" i="4"/>
  <c r="E15" i="4" a="1"/>
  <c r="E12" i="4" a="1"/>
  <c r="E17" i="4" a="1"/>
  <c r="E13" i="4" a="1"/>
  <c r="E20" i="4" a="1"/>
  <c r="E18" i="4" a="1"/>
  <c r="E21" i="4" a="1"/>
  <c r="E13" i="4"/>
  <c r="E15" i="4"/>
  <c r="E17" i="4"/>
  <c r="E19" i="4"/>
  <c r="E21" i="4"/>
  <c r="E12" i="4"/>
  <c r="E14" i="4"/>
  <c r="E16" i="4"/>
  <c r="E18" i="4"/>
  <c r="E20" i="4"/>
  <c r="E23" i="4"/>
  <c r="M16" i="1"/>
  <c r="I16" i="1"/>
  <c r="F16" i="1"/>
  <c r="C26" i="3"/>
  <c r="B48" i="1"/>
  <c r="H48" i="1"/>
  <c r="H50" i="1"/>
  <c r="D50" i="1"/>
  <c r="H42" i="1"/>
  <c r="H45" i="1"/>
  <c r="E24" i="4"/>
  <c r="E36" i="4"/>
  <c r="E49" i="4"/>
  <c r="E55" i="4"/>
  <c r="H44" i="1"/>
</calcChain>
</file>

<file path=xl/sharedStrings.xml><?xml version="1.0" encoding="utf-8"?>
<sst xmlns="http://schemas.openxmlformats.org/spreadsheetml/2006/main" count="392" uniqueCount="130">
  <si>
    <t xml:space="preserve">PROJET / SERVICE  ---&gt; </t>
  </si>
  <si>
    <t>NOTE DE FRAIS</t>
  </si>
  <si>
    <t>DIRHAMS MAROCAINS</t>
  </si>
  <si>
    <t xml:space="preserve"> </t>
  </si>
  <si>
    <t>NOM :</t>
  </si>
  <si>
    <t>PRENOM :</t>
  </si>
  <si>
    <t>PERIODE DU :</t>
  </si>
  <si>
    <t>AU</t>
  </si>
  <si>
    <t xml:space="preserve">N° </t>
  </si>
  <si>
    <t>N°</t>
  </si>
  <si>
    <t>MONTANTS</t>
  </si>
  <si>
    <t>I   M   P   U   T   A   T   I   O   N   S</t>
  </si>
  <si>
    <t>DATE</t>
  </si>
  <si>
    <t xml:space="preserve">L I B E L L E     D E S     O P E R A T I O N S </t>
  </si>
  <si>
    <t>ORDRE</t>
  </si>
  <si>
    <t>DA</t>
  </si>
  <si>
    <t>DIRHAMS T.T.C</t>
  </si>
  <si>
    <t>CG</t>
  </si>
  <si>
    <t>CI</t>
  </si>
  <si>
    <t>OTP 1</t>
  </si>
  <si>
    <t>OTP 2</t>
  </si>
  <si>
    <t>OTP 3</t>
  </si>
  <si>
    <t>OTP 4</t>
  </si>
  <si>
    <t>1</t>
  </si>
  <si>
    <t>2</t>
  </si>
  <si>
    <t>IN</t>
  </si>
  <si>
    <t>10</t>
  </si>
  <si>
    <t>3</t>
  </si>
  <si>
    <t>4</t>
  </si>
  <si>
    <t>GASOIL</t>
  </si>
  <si>
    <t>FF</t>
  </si>
  <si>
    <t>5</t>
  </si>
  <si>
    <t>AC</t>
  </si>
  <si>
    <t>6</t>
  </si>
  <si>
    <t>7</t>
  </si>
  <si>
    <t>8</t>
  </si>
  <si>
    <t>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</si>
  <si>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</si>
  <si>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</si>
  <si>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</si>
  <si>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</si>
  <si>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</si>
  <si>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</si>
  <si>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</si>
  <si>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</si>
  <si>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</si>
  <si>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</si>
  <si>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 xml:space="preserve"> ( 1 )</t>
  </si>
  <si>
    <t>T  O  T  A  L     D  E  S     F  R  A  I  S     T . T . C</t>
  </si>
  <si>
    <t xml:space="preserve">RAYER LA </t>
  </si>
  <si>
    <t>D E D U C T I O N    R E N D U     S U R     A V A N C E</t>
  </si>
  <si>
    <t>AVANCE EN COURS</t>
  </si>
  <si>
    <t>MENTION</t>
  </si>
  <si>
    <t xml:space="preserve"> DU A L ' I N T E R E S S E </t>
  </si>
  <si>
    <t>D.H</t>
  </si>
  <si>
    <t>INUTILE</t>
  </si>
  <si>
    <t xml:space="preserve"> DU PAR  L ' I N T E R E S S E </t>
  </si>
  <si>
    <t>BENEFICIAIRE</t>
  </si>
  <si>
    <t>HIERARCHIE</t>
  </si>
  <si>
    <t>COMPTABILITE</t>
  </si>
  <si>
    <t>GESTION</t>
  </si>
  <si>
    <t>A.G.F</t>
  </si>
  <si>
    <t>DIRECTION</t>
  </si>
  <si>
    <t xml:space="preserve">Nom : </t>
  </si>
  <si>
    <t>Nom :</t>
  </si>
  <si>
    <t xml:space="preserve">Date : </t>
  </si>
  <si>
    <t>Date :</t>
  </si>
  <si>
    <t>Visa :</t>
  </si>
  <si>
    <t>CONSOMMABLE AGENCE</t>
  </si>
  <si>
    <t>09</t>
  </si>
  <si>
    <t>FRAIS DE RÉCEPTION</t>
  </si>
  <si>
    <t>OUTILLAGES</t>
  </si>
  <si>
    <t>BOUTEILLES A GAZ</t>
  </si>
  <si>
    <t>LM</t>
  </si>
  <si>
    <t>MATELAS</t>
  </si>
  <si>
    <t>FRAIS AUTOROUTE</t>
  </si>
  <si>
    <t>MAJ :</t>
  </si>
  <si>
    <t xml:space="preserve">PV DE CAISSE </t>
  </si>
  <si>
    <t>SANS JUSTIF</t>
  </si>
  <si>
    <t>JUSTIF</t>
  </si>
  <si>
    <t>Billets de 200</t>
  </si>
  <si>
    <t>Billets de 100</t>
  </si>
  <si>
    <t>Billets de 50</t>
  </si>
  <si>
    <t>Billets de 20</t>
  </si>
  <si>
    <t>Pièces de 10</t>
  </si>
  <si>
    <t>Pièces de 5</t>
  </si>
  <si>
    <t>Pièces de 2</t>
  </si>
  <si>
    <t>Pièces de 1</t>
  </si>
  <si>
    <t>Pièces de 0,50</t>
  </si>
  <si>
    <t>Pièces de 0,20</t>
  </si>
  <si>
    <t>Sous-Total Caisse</t>
  </si>
  <si>
    <t>Total</t>
  </si>
  <si>
    <t>Solde</t>
  </si>
  <si>
    <t>DEPENSES SANS JUSTIFICATIFS</t>
  </si>
  <si>
    <t>NOM / PRENOM :</t>
  </si>
  <si>
    <t>NATURE DE LA DEPENSE</t>
  </si>
  <si>
    <t>MONTANT DHS</t>
  </si>
  <si>
    <t>07</t>
  </si>
  <si>
    <t>TOTAL DES DEPENSES</t>
  </si>
  <si>
    <t>DEPENSES CERTIFIEES ET CONFORMES</t>
  </si>
  <si>
    <t>DEPENSES SANS JUSTIFS</t>
  </si>
  <si>
    <t>DIVERS ACHAT</t>
  </si>
  <si>
    <t>MH</t>
  </si>
  <si>
    <t>HAJ</t>
  </si>
  <si>
    <t>Sous-Total NDF (En cours)</t>
  </si>
  <si>
    <t>Sous-Total Justifs (En cours)</t>
  </si>
  <si>
    <t>Avance Caisse</t>
  </si>
  <si>
    <t>Sans-Justifs</t>
  </si>
  <si>
    <t>LOYER OUVRIERS</t>
  </si>
  <si>
    <t>HOTEL PARADISE</t>
  </si>
  <si>
    <t>SLIMANI</t>
  </si>
  <si>
    <t>ANAS</t>
  </si>
  <si>
    <t>300526-HOTEL PARADISE</t>
  </si>
  <si>
    <t>M.BADIRI</t>
  </si>
  <si>
    <t>MALIAN BADIRI</t>
  </si>
  <si>
    <t>BOTX</t>
  </si>
  <si>
    <t>300502</t>
  </si>
  <si>
    <t>08</t>
  </si>
  <si>
    <t>MALIANI BADIRI</t>
  </si>
  <si>
    <t>ANAS BALIK</t>
  </si>
  <si>
    <t>COURSIER</t>
  </si>
  <si>
    <t>AMINE</t>
  </si>
  <si>
    <t>NOUREDDINE</t>
  </si>
  <si>
    <t>YASSINE</t>
  </si>
  <si>
    <t>ILYAS</t>
  </si>
  <si>
    <t>IHSSAN</t>
  </si>
  <si>
    <t>ADIL</t>
  </si>
  <si>
    <t>NDF-01</t>
  </si>
  <si>
    <t>NDF-02</t>
  </si>
  <si>
    <t>NDF-03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</si>
</sst>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;[Red]#,##0.00"/>
    <numFmt numFmtId="166" formatCode="#,##0.00_ ;[Red]\-#,##0.00\ "/>
  </numFmts>
  <fonts count="26" x14ac:knownFonts="1">
    <font>
      <sz val="10"/>
      <name val="MS Sans Serif"/>
    </font>
    <font>
      <sz val="10"/>
      <name val="MS Sans Serif"/>
      <family val="2"/>
    </font>
    <font>
      <sz val="11"/>
      <name val="MS Sans Serif"/>
      <family val="2"/>
    </font>
    <font>
      <sz val="8"/>
      <name val="MS Sans Serif"/>
      <family val="2"/>
    </font>
    <font>
      <b/>
      <sz val="18"/>
      <name val="MS Sans Serif"/>
      <family val="2"/>
    </font>
    <font>
      <b/>
      <sz val="14"/>
      <name val="Lucida Sans Unicode"/>
      <family val="2"/>
    </font>
    <font>
      <sz val="10"/>
      <name val="Lucida Sans Unicode"/>
      <family val="2"/>
    </font>
    <font>
      <b/>
      <sz val="14"/>
      <name val="MS Sans Serif"/>
      <family val="2"/>
    </font>
    <font>
      <sz val="14"/>
      <name val="MS Sans Serif"/>
      <family val="2"/>
    </font>
    <font>
      <b/>
      <sz val="10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b/>
      <sz val="11"/>
      <name val="MS Sans Serif"/>
      <family val="2"/>
    </font>
    <font>
      <b/>
      <sz val="9"/>
      <name val="MS Sans Serif"/>
      <family val="2"/>
    </font>
    <font>
      <b/>
      <sz val="8.5"/>
      <name val="MS Sans Serif"/>
      <family val="2"/>
    </font>
    <font>
      <sz val="10"/>
      <name val="Arial"/>
      <family val="2"/>
    </font>
    <font>
      <sz val="13.5"/>
      <name val="MS Sans Serif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sz val="10"/>
      <name val="Comic Sans MS"/>
      <family val="4"/>
    </font>
    <font>
      <b/>
      <sz val="10"/>
      <name val="Comic Sans MS"/>
      <family val="4"/>
    </font>
    <font>
      <b/>
      <u/>
      <sz val="10"/>
      <name val="MS Sans Serif"/>
      <family val="2"/>
    </font>
    <font>
      <sz val="12"/>
      <name val="Calibri"/>
      <family val="2"/>
      <scheme val="minor"/>
    </font>
    <font>
      <sz val="12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7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rgb="FF0000FF"/>
      </left>
      <right style="double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double">
        <color rgb="FF0000FF"/>
      </right>
      <top/>
      <bottom/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double">
        <color rgb="FF0000FF"/>
      </left>
      <right/>
      <top style="double">
        <color rgb="FF0000FF"/>
      </top>
      <bottom/>
      <diagonal/>
    </border>
    <border>
      <left style="double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/>
      <diagonal/>
    </border>
    <border>
      <left style="double">
        <color rgb="FF0000FF"/>
      </left>
      <right style="double">
        <color rgb="FF0000FF"/>
      </right>
      <top style="thin">
        <color rgb="FF0000FF"/>
      </top>
      <bottom style="double">
        <color rgb="FF0000FF"/>
      </bottom>
      <diagonal/>
    </border>
    <border>
      <left/>
      <right/>
      <top style="double">
        <color rgb="FF0000FF"/>
      </top>
      <bottom/>
      <diagonal/>
    </border>
    <border>
      <left/>
      <right style="double">
        <color rgb="FF0000FF"/>
      </right>
      <top style="double">
        <color rgb="FF0000FF"/>
      </top>
      <bottom/>
      <diagonal/>
    </border>
    <border>
      <left style="thin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/>
      <top style="double">
        <color rgb="FF0000FF"/>
      </top>
      <bottom style="double">
        <color rgb="FF0000FF"/>
      </bottom>
      <diagonal/>
    </border>
    <border>
      <left/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 style="thin">
        <color rgb="FF0000FF"/>
      </right>
      <top style="double">
        <color rgb="FF0000FF"/>
      </top>
      <bottom style="double">
        <color rgb="FF0000FF"/>
      </bottom>
      <diagonal/>
    </border>
    <border>
      <left style="thin">
        <color rgb="FF0000FF"/>
      </left>
      <right style="thin">
        <color rgb="FF0000FF"/>
      </right>
      <top style="double">
        <color rgb="FF0000FF"/>
      </top>
      <bottom style="double">
        <color rgb="FF0000FF"/>
      </bottom>
      <diagonal/>
    </border>
    <border>
      <left/>
      <right style="medium">
        <color auto="1"/>
      </right>
      <top/>
      <bottom/>
      <diagonal/>
    </border>
  </borders>
  <cellStyleXfs count="10">
    <xf numFmtId="0" fontId="0" fillId="0" borderId="0"/>
    <xf numFmtId="40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</cellStyleXfs>
  <cellXfs count="241">
    <xf numFmtId="0" fontId="0" fillId="0" borderId="0" xfId="0"/>
    <xf numFmtId="0" fontId="2" fillId="0" borderId="0" xfId="4" applyFont="1" applyAlignment="1">
      <alignment vertical="top"/>
    </xf>
    <xf numFmtId="0" fontId="1" fillId="0" borderId="0" xfId="4"/>
    <xf numFmtId="0" fontId="3" fillId="0" borderId="0" xfId="4" applyFont="1"/>
    <xf numFmtId="0" fontId="1" fillId="0" borderId="0" xfId="4" applyFont="1" applyAlignment="1"/>
    <xf numFmtId="0" fontId="5" fillId="0" borderId="0" xfId="4" applyFont="1" applyAlignment="1">
      <alignment vertical="center"/>
    </xf>
    <xf numFmtId="0" fontId="6" fillId="0" borderId="0" xfId="4" applyFont="1"/>
    <xf numFmtId="0" fontId="7" fillId="0" borderId="0" xfId="4" applyFont="1" applyAlignment="1">
      <alignment horizontal="centerContinuous"/>
    </xf>
    <xf numFmtId="0" fontId="7" fillId="0" borderId="1" xfId="4" applyFont="1" applyBorder="1" applyAlignment="1">
      <alignment horizontal="centerContinuous"/>
    </xf>
    <xf numFmtId="0" fontId="7" fillId="0" borderId="2" xfId="4" applyFont="1" applyBorder="1" applyAlignment="1">
      <alignment horizontal="left"/>
    </xf>
    <xf numFmtId="0" fontId="7" fillId="0" borderId="2" xfId="4" applyFont="1" applyBorder="1" applyAlignment="1">
      <alignment horizontal="centerContinuous"/>
    </xf>
    <xf numFmtId="0" fontId="7" fillId="0" borderId="3" xfId="4" applyFont="1" applyBorder="1" applyAlignment="1">
      <alignment horizontal="centerContinuous"/>
    </xf>
    <xf numFmtId="0" fontId="8" fillId="0" borderId="0" xfId="4" applyFont="1" applyAlignment="1">
      <alignment horizontal="centerContinuous"/>
    </xf>
    <xf numFmtId="0" fontId="8" fillId="0" borderId="0" xfId="4" applyFont="1"/>
    <xf numFmtId="0" fontId="9" fillId="0" borderId="0" xfId="4" applyFont="1" applyAlignment="1">
      <alignment horizontal="centerContinuous"/>
    </xf>
    <xf numFmtId="0" fontId="10" fillId="0" borderId="0" xfId="4" applyFont="1" applyAlignment="1">
      <alignment horizontal="centerContinuous"/>
    </xf>
    <xf numFmtId="0" fontId="10" fillId="0" borderId="0" xfId="4" applyFont="1" applyBorder="1" applyAlignment="1">
      <alignment horizontal="right"/>
    </xf>
    <xf numFmtId="0" fontId="10" fillId="0" borderId="0" xfId="4" applyFont="1" applyAlignment="1">
      <alignment horizontal="center"/>
    </xf>
    <xf numFmtId="0" fontId="10" fillId="0" borderId="0" xfId="4" applyFont="1" applyBorder="1" applyAlignment="1">
      <alignment horizontal="left"/>
    </xf>
    <xf numFmtId="0" fontId="10" fillId="0" borderId="0" xfId="4" applyFont="1" applyBorder="1" applyAlignment="1">
      <alignment horizontal="centerContinuous"/>
    </xf>
    <xf numFmtId="0" fontId="10" fillId="0" borderId="0" xfId="4" applyFont="1" applyAlignment="1">
      <alignment horizontal="right"/>
    </xf>
    <xf numFmtId="0" fontId="11" fillId="0" borderId="0" xfId="4" applyFont="1"/>
    <xf numFmtId="0" fontId="10" fillId="0" borderId="0" xfId="4" applyFont="1" applyAlignment="1">
      <alignment horizontal="left"/>
    </xf>
    <xf numFmtId="0" fontId="11" fillId="0" borderId="0" xfId="4" applyFont="1" applyAlignment="1">
      <alignment horizontal="left"/>
    </xf>
    <xf numFmtId="14" fontId="10" fillId="0" borderId="0" xfId="4" applyNumberFormat="1" applyFont="1" applyAlignment="1">
      <alignment horizontal="center"/>
    </xf>
    <xf numFmtId="14" fontId="12" fillId="0" borderId="0" xfId="4" applyNumberFormat="1" applyFont="1" applyAlignment="1"/>
    <xf numFmtId="0" fontId="9" fillId="0" borderId="0" xfId="4" applyFont="1" applyAlignment="1">
      <alignment horizontal="right"/>
    </xf>
    <xf numFmtId="0" fontId="9" fillId="0" borderId="0" xfId="4" applyFont="1"/>
    <xf numFmtId="49" fontId="9" fillId="0" borderId="0" xfId="4" applyNumberFormat="1" applyFont="1" applyAlignment="1">
      <alignment horizontal="centerContinuous"/>
    </xf>
    <xf numFmtId="0" fontId="9" fillId="0" borderId="4" xfId="4" applyFont="1" applyBorder="1" applyAlignment="1">
      <alignment horizontal="center"/>
    </xf>
    <xf numFmtId="0" fontId="9" fillId="0" borderId="5" xfId="4" applyFont="1" applyBorder="1" applyAlignment="1">
      <alignment horizontal="center"/>
    </xf>
    <xf numFmtId="0" fontId="9" fillId="0" borderId="5" xfId="4" applyFont="1" applyBorder="1" applyAlignment="1">
      <alignment horizontal="centerContinuous"/>
    </xf>
    <xf numFmtId="0" fontId="9" fillId="0" borderId="6" xfId="4" applyFont="1" applyBorder="1" applyAlignment="1">
      <alignment horizontal="centerContinuous"/>
    </xf>
    <xf numFmtId="0" fontId="9" fillId="0" borderId="4" xfId="4" applyFont="1" applyBorder="1" applyAlignment="1">
      <alignment horizontal="centerContinuous"/>
    </xf>
    <xf numFmtId="0" fontId="9" fillId="0" borderId="7" xfId="4" applyFont="1" applyBorder="1" applyAlignment="1">
      <alignment horizontal="center"/>
    </xf>
    <xf numFmtId="0" fontId="9" fillId="0" borderId="8" xfId="4" applyFont="1" applyBorder="1" applyAlignment="1">
      <alignment horizontal="center"/>
    </xf>
    <xf numFmtId="0" fontId="9" fillId="0" borderId="8" xfId="4" applyFont="1" applyBorder="1" applyAlignment="1">
      <alignment horizontal="centerContinuous"/>
    </xf>
    <xf numFmtId="0" fontId="9" fillId="0" borderId="0" xfId="4" applyFont="1" applyBorder="1" applyAlignment="1">
      <alignment horizontal="centerContinuous"/>
    </xf>
    <xf numFmtId="0" fontId="9" fillId="0" borderId="7" xfId="4" applyFont="1" applyBorder="1"/>
    <xf numFmtId="0" fontId="13" fillId="0" borderId="9" xfId="4" applyFont="1" applyBorder="1" applyAlignment="1">
      <alignment horizontal="center"/>
    </xf>
    <xf numFmtId="0" fontId="9" fillId="0" borderId="10" xfId="4" applyFont="1" applyBorder="1"/>
    <xf numFmtId="0" fontId="9" fillId="0" borderId="10" xfId="4" applyFont="1" applyBorder="1" applyAlignment="1">
      <alignment horizontal="center"/>
    </xf>
    <xf numFmtId="0" fontId="9" fillId="0" borderId="11" xfId="4" applyFont="1" applyBorder="1"/>
    <xf numFmtId="0" fontId="9" fillId="0" borderId="12" xfId="4" applyFont="1" applyBorder="1" applyAlignment="1">
      <alignment horizontal="centerContinuous"/>
    </xf>
    <xf numFmtId="0" fontId="14" fillId="0" borderId="0" xfId="4" applyFont="1" applyBorder="1" applyAlignment="1">
      <alignment horizontal="center"/>
    </xf>
    <xf numFmtId="0" fontId="14" fillId="0" borderId="13" xfId="4" applyFont="1" applyBorder="1" applyAlignment="1">
      <alignment horizontal="center"/>
    </xf>
    <xf numFmtId="0" fontId="14" fillId="0" borderId="10" xfId="4" applyFont="1" applyBorder="1" applyAlignment="1">
      <alignment horizontal="center"/>
    </xf>
    <xf numFmtId="0" fontId="14" fillId="0" borderId="14" xfId="4" applyFont="1" applyBorder="1" applyAlignment="1">
      <alignment horizontal="center"/>
    </xf>
    <xf numFmtId="14" fontId="15" fillId="0" borderId="16" xfId="7" applyNumberFormat="1" applyFont="1" applyBorder="1" applyAlignment="1">
      <alignment horizontal="center" vertical="center"/>
    </xf>
    <xf numFmtId="0" fontId="9" fillId="0" borderId="25" xfId="4" quotePrefix="1" applyFont="1" applyBorder="1" applyAlignment="1">
      <alignment horizontal="centerContinuous" vertical="center"/>
    </xf>
    <xf numFmtId="0" fontId="9" fillId="0" borderId="0" xfId="4" applyFont="1" applyBorder="1" applyAlignment="1">
      <alignment horizontal="centerContinuous" vertical="center"/>
    </xf>
    <xf numFmtId="0" fontId="9" fillId="0" borderId="17" xfId="4" applyFont="1" applyBorder="1" applyAlignment="1">
      <alignment horizontal="centerContinuous" vertical="center"/>
    </xf>
    <xf numFmtId="0" fontId="1" fillId="0" borderId="26" xfId="4" applyFont="1" applyBorder="1" applyAlignment="1">
      <alignment horizontal="centerContinuous" vertical="center"/>
    </xf>
    <xf numFmtId="4" fontId="16" fillId="0" borderId="27" xfId="1" applyNumberFormat="1" applyFont="1" applyBorder="1"/>
    <xf numFmtId="0" fontId="9" fillId="0" borderId="28" xfId="4" applyFont="1" applyBorder="1" applyAlignment="1">
      <alignment horizontal="centerContinuous" vertical="center"/>
    </xf>
    <xf numFmtId="4" fontId="3" fillId="0" borderId="0" xfId="4" applyNumberFormat="1" applyFont="1"/>
    <xf numFmtId="0" fontId="9" fillId="0" borderId="7" xfId="4" applyFont="1" applyBorder="1" applyAlignment="1">
      <alignment horizontal="centerContinuous" vertical="center"/>
    </xf>
    <xf numFmtId="0" fontId="9" fillId="0" borderId="26" xfId="4" applyFont="1" applyBorder="1" applyAlignment="1">
      <alignment horizontal="centerContinuous" vertical="center"/>
    </xf>
    <xf numFmtId="4" fontId="11" fillId="0" borderId="29" xfId="1" applyNumberFormat="1" applyFont="1" applyBorder="1" applyAlignment="1">
      <alignment horizontal="right"/>
    </xf>
    <xf numFmtId="0" fontId="9" fillId="0" borderId="8" xfId="4" applyFont="1" applyBorder="1" applyAlignment="1">
      <alignment horizontal="centerContinuous" vertical="center"/>
    </xf>
    <xf numFmtId="0" fontId="9" fillId="0" borderId="30" xfId="4" applyFont="1" applyBorder="1" applyAlignment="1">
      <alignment horizontal="centerContinuous" vertical="center"/>
    </xf>
    <xf numFmtId="0" fontId="9" fillId="0" borderId="17" xfId="4" applyFont="1" applyBorder="1" applyAlignment="1">
      <alignment horizontal="center" vertical="center"/>
    </xf>
    <xf numFmtId="4" fontId="16" fillId="0" borderId="12" xfId="1" applyNumberFormat="1" applyFont="1" applyBorder="1" applyAlignment="1"/>
    <xf numFmtId="0" fontId="3" fillId="0" borderId="0" xfId="4" applyFont="1" applyBorder="1"/>
    <xf numFmtId="0" fontId="9" fillId="0" borderId="30" xfId="4" applyFont="1" applyBorder="1" applyAlignment="1">
      <alignment horizontal="center"/>
    </xf>
    <xf numFmtId="0" fontId="9" fillId="0" borderId="8" xfId="4" applyFont="1" applyBorder="1" applyAlignment="1">
      <alignment horizontal="center" vertical="center"/>
    </xf>
    <xf numFmtId="0" fontId="3" fillId="0" borderId="28" xfId="4" applyFont="1" applyBorder="1"/>
    <xf numFmtId="0" fontId="9" fillId="0" borderId="31" xfId="4" applyFont="1" applyBorder="1" applyAlignment="1">
      <alignment horizontal="centerContinuous" vertical="center"/>
    </xf>
    <xf numFmtId="0" fontId="9" fillId="0" borderId="32" xfId="4" applyFont="1" applyBorder="1" applyAlignment="1">
      <alignment horizontal="centerContinuous" vertical="center"/>
    </xf>
    <xf numFmtId="0" fontId="9" fillId="0" borderId="33" xfId="4" applyFont="1" applyBorder="1" applyAlignment="1">
      <alignment horizontal="centerContinuous" vertical="center"/>
    </xf>
    <xf numFmtId="0" fontId="10" fillId="0" borderId="26" xfId="4" applyFont="1" applyBorder="1" applyAlignment="1">
      <alignment horizontal="centerContinuous"/>
    </xf>
    <xf numFmtId="0" fontId="1" fillId="0" borderId="7" xfId="4" applyFont="1" applyBorder="1"/>
    <xf numFmtId="0" fontId="1" fillId="0" borderId="0" xfId="4" applyFont="1" applyBorder="1"/>
    <xf numFmtId="0" fontId="1" fillId="0" borderId="8" xfId="4" applyFont="1" applyBorder="1"/>
    <xf numFmtId="0" fontId="1" fillId="0" borderId="34" xfId="4" applyFont="1" applyBorder="1"/>
    <xf numFmtId="0" fontId="1" fillId="0" borderId="28" xfId="4" applyFont="1" applyBorder="1"/>
    <xf numFmtId="0" fontId="9" fillId="0" borderId="7" xfId="4" applyFont="1" applyBorder="1" applyAlignment="1">
      <alignment horizontal="left"/>
    </xf>
    <xf numFmtId="0" fontId="9" fillId="0" borderId="0" xfId="4" applyFont="1" applyBorder="1" applyAlignment="1">
      <alignment horizontal="center"/>
    </xf>
    <xf numFmtId="0" fontId="9" fillId="0" borderId="8" xfId="4" applyFont="1" applyBorder="1"/>
    <xf numFmtId="0" fontId="9" fillId="0" borderId="0" xfId="4" applyFont="1" applyBorder="1"/>
    <xf numFmtId="14" fontId="17" fillId="0" borderId="16" xfId="7" applyNumberFormat="1" applyFont="1" applyBorder="1" applyAlignment="1">
      <alignment horizontal="center" vertical="center"/>
    </xf>
    <xf numFmtId="14" fontId="9" fillId="0" borderId="0" xfId="4" applyNumberFormat="1" applyFont="1" applyBorder="1" applyAlignment="1">
      <alignment horizontal="left"/>
    </xf>
    <xf numFmtId="0" fontId="9" fillId="0" borderId="9" xfId="4" applyFont="1" applyBorder="1"/>
    <xf numFmtId="0" fontId="1" fillId="0" borderId="35" xfId="4" applyFont="1" applyBorder="1"/>
    <xf numFmtId="0" fontId="18" fillId="0" borderId="0" xfId="8" applyFont="1"/>
    <xf numFmtId="0" fontId="15" fillId="0" borderId="0" xfId="8"/>
    <xf numFmtId="0" fontId="15" fillId="0" borderId="0" xfId="8" applyAlignment="1">
      <alignment horizontal="right"/>
    </xf>
    <xf numFmtId="164" fontId="15" fillId="0" borderId="0" xfId="8" applyNumberFormat="1" applyAlignment="1">
      <alignment horizontal="center"/>
    </xf>
    <xf numFmtId="0" fontId="15" fillId="0" borderId="8" xfId="8" applyBorder="1"/>
    <xf numFmtId="0" fontId="15" fillId="0" borderId="48" xfId="8" applyBorder="1"/>
    <xf numFmtId="4" fontId="17" fillId="0" borderId="49" xfId="8" applyNumberFormat="1" applyFont="1" applyBorder="1"/>
    <xf numFmtId="0" fontId="15" fillId="0" borderId="48" xfId="8" applyFont="1" applyBorder="1"/>
    <xf numFmtId="4" fontId="15" fillId="0" borderId="0" xfId="8" applyNumberFormat="1" applyFont="1" applyAlignment="1">
      <alignment vertical="center"/>
    </xf>
    <xf numFmtId="0" fontId="15" fillId="0" borderId="49" xfId="8" applyFill="1" applyBorder="1"/>
    <xf numFmtId="0" fontId="15" fillId="0" borderId="48" xfId="8" quotePrefix="1" applyBorder="1"/>
    <xf numFmtId="14" fontId="15" fillId="0" borderId="0" xfId="8" applyNumberFormat="1" applyFont="1" applyAlignment="1">
      <alignment vertical="center"/>
    </xf>
    <xf numFmtId="14" fontId="15" fillId="0" borderId="0" xfId="8" applyNumberFormat="1"/>
    <xf numFmtId="4" fontId="15" fillId="0" borderId="0" xfId="8" applyNumberFormat="1"/>
    <xf numFmtId="0" fontId="15" fillId="0" borderId="0" xfId="8" applyFont="1"/>
    <xf numFmtId="0" fontId="15" fillId="3" borderId="16" xfId="8" applyFill="1" applyBorder="1"/>
    <xf numFmtId="4" fontId="17" fillId="2" borderId="0" xfId="8" applyNumberFormat="1" applyFont="1" applyFill="1" applyAlignment="1">
      <alignment vertical="center"/>
    </xf>
    <xf numFmtId="0" fontId="15" fillId="0" borderId="51" xfId="8" applyBorder="1" applyAlignment="1">
      <alignment horizontal="center"/>
    </xf>
    <xf numFmtId="4" fontId="17" fillId="0" borderId="0" xfId="8" applyNumberFormat="1" applyFont="1" applyFill="1" applyAlignment="1">
      <alignment vertical="center"/>
    </xf>
    <xf numFmtId="0" fontId="15" fillId="0" borderId="48" xfId="8" applyBorder="1" applyAlignment="1">
      <alignment horizontal="center"/>
    </xf>
    <xf numFmtId="16" fontId="15" fillId="0" borderId="0" xfId="8" applyNumberFormat="1"/>
    <xf numFmtId="165" fontId="15" fillId="0" borderId="0" xfId="8" applyNumberFormat="1"/>
    <xf numFmtId="0" fontId="15" fillId="0" borderId="0" xfId="8" applyBorder="1"/>
    <xf numFmtId="0" fontId="15" fillId="0" borderId="8" xfId="8" applyFont="1" applyBorder="1"/>
    <xf numFmtId="164" fontId="15" fillId="0" borderId="48" xfId="8" applyNumberFormat="1" applyBorder="1"/>
    <xf numFmtId="0" fontId="17" fillId="0" borderId="0" xfId="8" applyFont="1"/>
    <xf numFmtId="0" fontId="15" fillId="4" borderId="16" xfId="8" applyFill="1" applyBorder="1"/>
    <xf numFmtId="0" fontId="17" fillId="0" borderId="19" xfId="8" applyFont="1" applyBorder="1"/>
    <xf numFmtId="4" fontId="17" fillId="0" borderId="19" xfId="8" applyNumberFormat="1" applyFont="1" applyBorder="1"/>
    <xf numFmtId="0" fontId="17" fillId="5" borderId="16" xfId="8" applyFont="1" applyFill="1" applyBorder="1"/>
    <xf numFmtId="4" fontId="17" fillId="0" borderId="0" xfId="8" applyNumberFormat="1" applyFont="1"/>
    <xf numFmtId="3" fontId="15" fillId="0" borderId="0" xfId="8" applyNumberFormat="1"/>
    <xf numFmtId="3" fontId="17" fillId="0" borderId="0" xfId="8" applyNumberFormat="1" applyFont="1"/>
    <xf numFmtId="0" fontId="15" fillId="0" borderId="0" xfId="9" applyAlignment="1">
      <alignment vertical="center"/>
    </xf>
    <xf numFmtId="0" fontId="20" fillId="0" borderId="0" xfId="9" applyFont="1" applyAlignment="1">
      <alignment vertical="center"/>
    </xf>
    <xf numFmtId="0" fontId="17" fillId="0" borderId="0" xfId="9" applyFont="1" applyAlignment="1">
      <alignment vertical="center"/>
    </xf>
    <xf numFmtId="0" fontId="21" fillId="0" borderId="0" xfId="9" applyFont="1" applyAlignment="1">
      <alignment vertical="center"/>
    </xf>
    <xf numFmtId="11" fontId="1" fillId="0" borderId="0" xfId="4" applyNumberFormat="1"/>
    <xf numFmtId="14" fontId="15" fillId="0" borderId="8" xfId="9" applyNumberFormat="1" applyFont="1" applyBorder="1" applyAlignment="1">
      <alignment horizontal="center" vertical="center"/>
    </xf>
    <xf numFmtId="14" fontId="15" fillId="0" borderId="54" xfId="9" applyNumberFormat="1" applyFont="1" applyBorder="1" applyAlignment="1">
      <alignment horizontal="center" vertical="center"/>
    </xf>
    <xf numFmtId="0" fontId="10" fillId="0" borderId="0" xfId="9" applyFont="1" applyAlignment="1">
      <alignment vertical="center"/>
    </xf>
    <xf numFmtId="0" fontId="9" fillId="0" borderId="67" xfId="9" applyFont="1" applyBorder="1" applyAlignment="1">
      <alignment horizontal="center" vertical="center"/>
    </xf>
    <xf numFmtId="0" fontId="9" fillId="0" borderId="64" xfId="9" applyFont="1" applyBorder="1" applyAlignment="1">
      <alignment horizontal="center" vertical="center"/>
    </xf>
    <xf numFmtId="0" fontId="9" fillId="0" borderId="68" xfId="9" applyFont="1" applyBorder="1" applyAlignment="1">
      <alignment horizontal="center" vertical="center" wrapText="1"/>
    </xf>
    <xf numFmtId="0" fontId="9" fillId="0" borderId="69" xfId="3" applyFont="1" applyBorder="1" applyAlignment="1">
      <alignment horizontal="center" vertical="center"/>
    </xf>
    <xf numFmtId="0" fontId="9" fillId="0" borderId="70" xfId="3" applyFont="1" applyBorder="1" applyAlignment="1">
      <alignment horizontal="center" vertical="center"/>
    </xf>
    <xf numFmtId="0" fontId="9" fillId="0" borderId="64" xfId="3" applyFont="1" applyBorder="1" applyAlignment="1">
      <alignment horizontal="center" vertical="center"/>
    </xf>
    <xf numFmtId="0" fontId="22" fillId="0" borderId="0" xfId="9" applyFont="1" applyAlignment="1">
      <alignment horizontal="center" vertical="center" wrapText="1"/>
    </xf>
    <xf numFmtId="0" fontId="15" fillId="0" borderId="17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164" fontId="15" fillId="0" borderId="24" xfId="4" applyNumberFormat="1" applyFont="1" applyBorder="1" applyAlignment="1">
      <alignment horizontal="center" vertical="center"/>
    </xf>
    <xf numFmtId="0" fontId="15" fillId="0" borderId="16" xfId="4" applyFont="1" applyBorder="1" applyAlignment="1">
      <alignment horizontal="center" vertical="center"/>
    </xf>
    <xf numFmtId="0" fontId="15" fillId="0" borderId="54" xfId="9" applyFont="1" applyBorder="1" applyAlignment="1">
      <alignment horizontal="center" vertical="center"/>
    </xf>
    <xf numFmtId="0" fontId="15" fillId="0" borderId="54" xfId="9" applyFont="1" applyBorder="1" applyAlignment="1">
      <alignment vertical="center"/>
    </xf>
    <xf numFmtId="0" fontId="15" fillId="0" borderId="59" xfId="9" applyFont="1" applyBorder="1" applyAlignment="1">
      <alignment vertical="center"/>
    </xf>
    <xf numFmtId="4" fontId="16" fillId="0" borderId="61" xfId="9" applyNumberFormat="1" applyFont="1" applyBorder="1" applyAlignment="1">
      <alignment vertical="center"/>
    </xf>
    <xf numFmtId="49" fontId="11" fillId="0" borderId="15" xfId="4" applyNumberFormat="1" applyFont="1" applyBorder="1" applyAlignment="1">
      <alignment horizontal="center" vertical="center"/>
    </xf>
    <xf numFmtId="0" fontId="23" fillId="0" borderId="55" xfId="9" applyFont="1" applyBorder="1" applyAlignment="1">
      <alignment vertical="center" wrapText="1"/>
    </xf>
    <xf numFmtId="0" fontId="23" fillId="0" borderId="53" xfId="9" applyFont="1" applyBorder="1" applyAlignment="1">
      <alignment vertical="center" wrapText="1"/>
    </xf>
    <xf numFmtId="0" fontId="23" fillId="0" borderId="53" xfId="9" applyNumberFormat="1" applyFont="1" applyBorder="1" applyAlignment="1">
      <alignment vertical="center" wrapText="1"/>
    </xf>
    <xf numFmtId="4" fontId="24" fillId="0" borderId="0" xfId="8" applyNumberFormat="1" applyFont="1" applyBorder="1" applyAlignment="1">
      <alignment vertical="center"/>
    </xf>
    <xf numFmtId="4" fontId="24" fillId="0" borderId="56" xfId="9" applyNumberFormat="1" applyFont="1" applyBorder="1" applyAlignment="1">
      <alignment horizontal="right" vertical="center"/>
    </xf>
    <xf numFmtId="0" fontId="24" fillId="0" borderId="56" xfId="9" applyFont="1" applyBorder="1" applyAlignment="1">
      <alignment horizontal="right" vertical="center"/>
    </xf>
    <xf numFmtId="0" fontId="24" fillId="0" borderId="60" xfId="9" applyFont="1" applyBorder="1" applyAlignment="1">
      <alignment horizontal="right" vertical="center"/>
    </xf>
    <xf numFmtId="0" fontId="3" fillId="0" borderId="47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/>
    </xf>
    <xf numFmtId="0" fontId="3" fillId="0" borderId="24" xfId="4" applyFont="1" applyBorder="1" applyAlignment="1">
      <alignment horizontal="center" vertical="center"/>
    </xf>
    <xf numFmtId="0" fontId="3" fillId="0" borderId="65" xfId="3" applyFont="1" applyBorder="1" applyAlignment="1">
      <alignment horizontal="center" vertical="center"/>
    </xf>
    <xf numFmtId="0" fontId="3" fillId="0" borderId="58" xfId="3" applyFont="1" applyBorder="1" applyAlignment="1">
      <alignment horizontal="center" vertical="center"/>
    </xf>
    <xf numFmtId="49" fontId="1" fillId="0" borderId="16" xfId="4" applyNumberFormat="1" applyFont="1" applyBorder="1" applyAlignment="1">
      <alignment horizontal="center" vertical="center"/>
    </xf>
    <xf numFmtId="49" fontId="3" fillId="0" borderId="16" xfId="4" applyNumberFormat="1" applyFont="1" applyBorder="1" applyAlignment="1">
      <alignment horizontal="center" vertical="center"/>
    </xf>
    <xf numFmtId="49" fontId="1" fillId="0" borderId="16" xfId="4" applyNumberFormat="1" applyFont="1" applyFill="1" applyBorder="1" applyAlignment="1">
      <alignment horizontal="center" vertical="center"/>
    </xf>
    <xf numFmtId="49" fontId="3" fillId="0" borderId="22" xfId="4" applyNumberFormat="1" applyFont="1" applyBorder="1" applyAlignment="1">
      <alignment horizontal="center" vertical="center"/>
    </xf>
    <xf numFmtId="49" fontId="1" fillId="0" borderId="66" xfId="5" applyNumberFormat="1" applyFont="1" applyBorder="1" applyAlignment="1">
      <alignment horizontal="center" vertical="center"/>
    </xf>
    <xf numFmtId="0" fontId="1" fillId="0" borderId="59" xfId="3" quotePrefix="1" applyFont="1" applyBorder="1" applyAlignment="1">
      <alignment horizontal="center" vertical="center"/>
    </xf>
    <xf numFmtId="0" fontId="1" fillId="0" borderId="66" xfId="3" applyFont="1" applyBorder="1" applyAlignment="1">
      <alignment horizontal="center" vertical="center"/>
    </xf>
    <xf numFmtId="49" fontId="1" fillId="0" borderId="66" xfId="3" applyNumberFormat="1" applyFont="1" applyBorder="1" applyAlignment="1">
      <alignment horizontal="center" vertical="center"/>
    </xf>
    <xf numFmtId="0" fontId="1" fillId="0" borderId="59" xfId="3" applyFont="1" applyBorder="1" applyAlignment="1">
      <alignment horizontal="center" vertical="center"/>
    </xf>
    <xf numFmtId="49" fontId="1" fillId="0" borderId="59" xfId="3" applyNumberFormat="1" applyFont="1" applyBorder="1" applyAlignment="1">
      <alignment horizontal="center" vertical="center"/>
    </xf>
    <xf numFmtId="49" fontId="1" fillId="0" borderId="59" xfId="3" quotePrefix="1" applyNumberFormat="1" applyFont="1" applyBorder="1" applyAlignment="1">
      <alignment horizontal="center" vertical="center"/>
    </xf>
    <xf numFmtId="0" fontId="3" fillId="0" borderId="66" xfId="3" applyFont="1" applyBorder="1" applyAlignment="1">
      <alignment horizontal="center" vertical="center"/>
    </xf>
    <xf numFmtId="0" fontId="3" fillId="0" borderId="59" xfId="3" applyFont="1" applyBorder="1" applyAlignment="1">
      <alignment horizontal="center" vertical="center"/>
    </xf>
    <xf numFmtId="0" fontId="3" fillId="0" borderId="55" xfId="3" applyFont="1" applyBorder="1" applyAlignment="1">
      <alignment horizontal="center" vertical="center"/>
    </xf>
    <xf numFmtId="0" fontId="3" fillId="0" borderId="53" xfId="3" applyFont="1" applyBorder="1" applyAlignment="1">
      <alignment horizontal="center" vertical="center"/>
    </xf>
    <xf numFmtId="14" fontId="15" fillId="0" borderId="0" xfId="8" applyNumberFormat="1" applyFill="1"/>
    <xf numFmtId="4" fontId="24" fillId="0" borderId="16" xfId="7" applyNumberFormat="1" applyFont="1" applyBorder="1" applyAlignment="1">
      <alignment horizontal="right" vertical="center"/>
    </xf>
    <xf numFmtId="4" fontId="24" fillId="0" borderId="52" xfId="4" applyNumberFormat="1" applyFont="1" applyBorder="1" applyAlignment="1">
      <alignment horizontal="right" vertical="center"/>
    </xf>
    <xf numFmtId="0" fontId="23" fillId="0" borderId="33" xfId="4" applyFont="1" applyBorder="1" applyAlignment="1">
      <alignment horizontal="left" vertical="center"/>
    </xf>
    <xf numFmtId="0" fontId="23" fillId="0" borderId="32" xfId="4" applyFont="1" applyBorder="1" applyAlignment="1">
      <alignment horizontal="left" vertical="center"/>
    </xf>
    <xf numFmtId="0" fontId="23" fillId="0" borderId="43" xfId="4" applyFont="1" applyBorder="1" applyAlignment="1">
      <alignment horizontal="left" vertical="center"/>
    </xf>
    <xf numFmtId="0" fontId="23" fillId="0" borderId="18" xfId="4" applyFont="1" applyBorder="1" applyAlignment="1">
      <alignment horizontal="left" vertical="center"/>
    </xf>
    <xf numFmtId="0" fontId="23" fillId="0" borderId="19" xfId="4" applyFont="1" applyBorder="1" applyAlignment="1">
      <alignment horizontal="left" vertical="center"/>
    </xf>
    <xf numFmtId="0" fontId="23" fillId="0" borderId="20" xfId="4" applyFont="1" applyBorder="1" applyAlignment="1">
      <alignment horizontal="left" vertical="center"/>
    </xf>
    <xf numFmtId="0" fontId="23" fillId="0" borderId="18" xfId="4" applyFont="1" applyBorder="1" applyAlignment="1">
      <alignment horizontal="left" vertical="center" wrapText="1"/>
    </xf>
    <xf numFmtId="0" fontId="23" fillId="0" borderId="19" xfId="4" applyFont="1" applyBorder="1" applyAlignment="1">
      <alignment horizontal="left" vertical="center" wrapText="1"/>
    </xf>
    <xf numFmtId="0" fontId="23" fillId="0" borderId="20" xfId="4" applyFont="1" applyBorder="1" applyAlignment="1">
      <alignment horizontal="left" vertical="center" wrapText="1"/>
    </xf>
    <xf numFmtId="1" fontId="15" fillId="0" borderId="0" xfId="8" applyNumberFormat="1"/>
    <xf numFmtId="0" fontId="15" fillId="0" borderId="0" xfId="8" applyFill="1"/>
    <xf numFmtId="0" fontId="25" fillId="0" borderId="0" xfId="8" applyFont="1" applyFill="1"/>
    <xf numFmtId="4" fontId="15" fillId="0" borderId="0" xfId="8" applyNumberFormat="1" applyFill="1"/>
    <xf numFmtId="3" fontId="15" fillId="0" borderId="0" xfId="8" applyNumberFormat="1" applyFill="1"/>
    <xf numFmtId="4" fontId="17" fillId="3" borderId="0" xfId="8" applyNumberFormat="1" applyFont="1" applyFill="1" applyAlignment="1">
      <alignment horizontal="center"/>
    </xf>
    <xf numFmtId="4" fontId="17" fillId="2" borderId="71" xfId="8" applyNumberFormat="1" applyFont="1" applyFill="1" applyBorder="1" applyAlignment="1">
      <alignment vertical="center"/>
    </xf>
    <xf numFmtId="0" fontId="17" fillId="2" borderId="71" xfId="8" applyFont="1" applyFill="1" applyBorder="1" applyAlignment="1">
      <alignment horizontal="center"/>
    </xf>
    <xf numFmtId="3" fontId="15" fillId="0" borderId="48" xfId="8" applyNumberFormat="1" applyBorder="1" applyAlignment="1">
      <alignment horizontal="right" vertical="center"/>
    </xf>
    <xf numFmtId="4" fontId="15" fillId="0" borderId="48" xfId="8" applyNumberFormat="1" applyBorder="1" applyAlignment="1">
      <alignment horizontal="right" vertical="center"/>
    </xf>
    <xf numFmtId="0" fontId="17" fillId="3" borderId="18" xfId="8" applyFont="1" applyFill="1" applyBorder="1" applyAlignment="1">
      <alignment horizontal="left" vertical="center"/>
    </xf>
    <xf numFmtId="4" fontId="17" fillId="3" borderId="16" xfId="8" applyNumberFormat="1" applyFont="1" applyFill="1" applyBorder="1" applyAlignment="1">
      <alignment horizontal="right" vertical="center"/>
    </xf>
    <xf numFmtId="0" fontId="17" fillId="4" borderId="18" xfId="8" applyFont="1" applyFill="1" applyBorder="1" applyAlignment="1">
      <alignment horizontal="left" vertical="center"/>
    </xf>
    <xf numFmtId="4" fontId="17" fillId="4" borderId="16" xfId="8" applyNumberFormat="1" applyFont="1" applyFill="1" applyBorder="1" applyAlignment="1">
      <alignment horizontal="right" vertical="center"/>
    </xf>
    <xf numFmtId="0" fontId="17" fillId="5" borderId="18" xfId="8" applyFont="1" applyFill="1" applyBorder="1" applyAlignment="1">
      <alignment horizontal="left" vertical="center"/>
    </xf>
    <xf numFmtId="4" fontId="17" fillId="5" borderId="16" xfId="8" applyNumberFormat="1" applyFont="1" applyFill="1" applyBorder="1" applyAlignment="1">
      <alignment horizontal="right" vertical="center"/>
    </xf>
    <xf numFmtId="0" fontId="17" fillId="0" borderId="0" xfId="8" applyFont="1" applyAlignment="1">
      <alignment horizontal="left" vertical="center"/>
    </xf>
    <xf numFmtId="4" fontId="17" fillId="0" borderId="0" xfId="8" applyNumberFormat="1" applyFont="1" applyAlignment="1">
      <alignment horizontal="right" vertical="center"/>
    </xf>
    <xf numFmtId="0" fontId="17" fillId="6" borderId="16" xfId="8" applyFont="1" applyFill="1" applyBorder="1" applyAlignment="1">
      <alignment horizontal="left" vertical="center"/>
    </xf>
    <xf numFmtId="0" fontId="15" fillId="6" borderId="16" xfId="8" applyFill="1" applyBorder="1"/>
    <xf numFmtId="166" fontId="17" fillId="6" borderId="16" xfId="8" applyNumberFormat="1" applyFont="1" applyFill="1" applyBorder="1" applyAlignment="1">
      <alignment horizontal="right" vertical="center"/>
    </xf>
    <xf numFmtId="14" fontId="10" fillId="0" borderId="0" xfId="4" applyNumberFormat="1" applyFont="1" applyAlignment="1">
      <alignment horizontal="center"/>
    </xf>
    <xf numFmtId="0" fontId="15" fillId="0" borderId="0" xfId="9" applyAlignment="1">
      <alignment vertical="center"/>
    </xf>
    <xf numFmtId="14" fontId="10" fillId="0" borderId="0" xfId="4" applyNumberFormat="1" applyFont="1" applyAlignment="1">
      <alignment horizontal="center"/>
    </xf>
    <xf numFmtId="0" fontId="15" fillId="0" borderId="0" xfId="9" applyAlignment="1">
      <alignment vertical="center"/>
    </xf>
    <xf numFmtId="4" fontId="15" fillId="0" borderId="51" xfId="8" applyNumberFormat="1" applyBorder="1" applyAlignment="1">
      <alignment horizontal="right" vertical="center"/>
    </xf>
    <xf numFmtId="0" fontId="15" fillId="0" borderId="50" xfId="8" applyFont="1" applyBorder="1"/>
    <xf numFmtId="0" fontId="4" fillId="0" borderId="0" xfId="4" applyFont="1" applyAlignment="1">
      <alignment horizontal="center" vertical="top"/>
    </xf>
    <xf numFmtId="0" fontId="5" fillId="0" borderId="0" xfId="4" applyFont="1" applyAlignment="1">
      <alignment horizontal="left"/>
    </xf>
    <xf numFmtId="0" fontId="2" fillId="0" borderId="0" xfId="4" applyFont="1" applyAlignment="1">
      <alignment horizontal="center"/>
    </xf>
    <xf numFmtId="0" fontId="7" fillId="0" borderId="44" xfId="4" applyFont="1" applyBorder="1" applyAlignment="1">
      <alignment horizontal="center"/>
    </xf>
    <xf numFmtId="0" fontId="7" fillId="0" borderId="45" xfId="4" applyFont="1" applyBorder="1" applyAlignment="1">
      <alignment horizontal="center"/>
    </xf>
    <xf numFmtId="0" fontId="7" fillId="0" borderId="46" xfId="4" applyFont="1" applyBorder="1" applyAlignment="1">
      <alignment horizontal="center"/>
    </xf>
    <xf numFmtId="14" fontId="10" fillId="0" borderId="0" xfId="4" applyNumberFormat="1" applyFont="1" applyAlignment="1">
      <alignment horizontal="center"/>
    </xf>
    <xf numFmtId="14" fontId="10" fillId="0" borderId="0" xfId="4" applyNumberFormat="1" applyFont="1" applyAlignment="1">
      <alignment horizontal="left"/>
    </xf>
    <xf numFmtId="0" fontId="9" fillId="0" borderId="4" xfId="4" applyFont="1" applyBorder="1" applyAlignment="1">
      <alignment horizontal="center" vertical="center"/>
    </xf>
    <xf numFmtId="0" fontId="9" fillId="0" borderId="6" xfId="4" applyFont="1" applyBorder="1" applyAlignment="1">
      <alignment horizontal="center" vertical="center"/>
    </xf>
    <xf numFmtId="0" fontId="9" fillId="0" borderId="36" xfId="4" applyFont="1" applyBorder="1" applyAlignment="1">
      <alignment horizontal="center" vertical="center"/>
    </xf>
    <xf numFmtId="0" fontId="9" fillId="0" borderId="37" xfId="4" applyFont="1" applyBorder="1" applyAlignment="1">
      <alignment horizontal="center" vertical="center"/>
    </xf>
    <xf numFmtId="0" fontId="9" fillId="0" borderId="26" xfId="4" applyFont="1" applyBorder="1" applyAlignment="1">
      <alignment horizontal="center" vertical="center"/>
    </xf>
    <xf numFmtId="0" fontId="9" fillId="0" borderId="38" xfId="4" applyFont="1" applyBorder="1" applyAlignment="1">
      <alignment horizontal="center" vertical="center"/>
    </xf>
    <xf numFmtId="0" fontId="9" fillId="0" borderId="19" xfId="4" applyFont="1" applyBorder="1" applyAlignment="1">
      <alignment horizontal="center" vertical="center"/>
    </xf>
    <xf numFmtId="40" fontId="11" fillId="0" borderId="39" xfId="1" applyFont="1" applyBorder="1" applyAlignment="1">
      <alignment horizontal="center" vertical="center"/>
    </xf>
    <xf numFmtId="40" fontId="11" fillId="0" borderId="40" xfId="1" applyFont="1" applyBorder="1" applyAlignment="1">
      <alignment horizontal="center" vertical="center"/>
    </xf>
    <xf numFmtId="40" fontId="1" fillId="0" borderId="41" xfId="1" applyBorder="1" applyAlignment="1">
      <alignment horizontal="center" vertical="center"/>
    </xf>
    <xf numFmtId="0" fontId="9" fillId="0" borderId="33" xfId="4" applyFont="1" applyBorder="1" applyAlignment="1">
      <alignment horizontal="center" vertical="center"/>
    </xf>
    <xf numFmtId="0" fontId="9" fillId="0" borderId="32" xfId="4" applyFont="1" applyBorder="1" applyAlignment="1">
      <alignment horizontal="center" vertical="center"/>
    </xf>
    <xf numFmtId="0" fontId="9" fillId="0" borderId="42" xfId="4" applyFont="1" applyBorder="1" applyAlignment="1">
      <alignment horizontal="center" vertical="center"/>
    </xf>
    <xf numFmtId="0" fontId="9" fillId="0" borderId="43" xfId="4" applyFont="1" applyBorder="1" applyAlignment="1">
      <alignment horizontal="center" vertical="center"/>
    </xf>
    <xf numFmtId="0" fontId="10" fillId="0" borderId="0" xfId="9" applyFont="1" applyAlignment="1">
      <alignment horizontal="center" vertical="center"/>
    </xf>
    <xf numFmtId="0" fontId="9" fillId="0" borderId="57" xfId="3" applyFont="1" applyBorder="1" applyAlignment="1">
      <alignment horizontal="center" vertical="center"/>
    </xf>
    <xf numFmtId="0" fontId="9" fillId="0" borderId="62" xfId="3" applyFont="1" applyBorder="1" applyAlignment="1">
      <alignment horizontal="center" vertical="center"/>
    </xf>
    <xf numFmtId="0" fontId="9" fillId="0" borderId="63" xfId="3" applyFont="1" applyBorder="1" applyAlignment="1">
      <alignment horizontal="center" vertical="center"/>
    </xf>
    <xf numFmtId="0" fontId="9" fillId="0" borderId="0" xfId="9" applyFont="1" applyAlignment="1">
      <alignment horizontal="left" vertical="center"/>
    </xf>
    <xf numFmtId="0" fontId="1" fillId="0" borderId="0" xfId="9" applyFont="1" applyAlignment="1">
      <alignment horizontal="left" vertical="center"/>
    </xf>
    <xf numFmtId="0" fontId="21" fillId="0" borderId="0" xfId="9" applyFont="1" applyAlignment="1">
      <alignment horizontal="center" vertical="center"/>
    </xf>
    <xf numFmtId="0" fontId="15" fillId="0" borderId="0" xfId="9" applyAlignment="1">
      <alignment vertical="center"/>
    </xf>
    <xf numFmtId="0" fontId="17" fillId="0" borderId="0" xfId="8" applyFont="1" applyAlignment="1">
      <alignment horizontal="center"/>
    </xf>
    <xf numFmtId="0" fontId="19" fillId="0" borderId="18" xfId="8" applyFont="1" applyBorder="1" applyAlignment="1">
      <alignment horizontal="center"/>
    </xf>
    <xf numFmtId="0" fontId="19" fillId="0" borderId="19" xfId="8" applyFont="1" applyBorder="1" applyAlignment="1">
      <alignment horizontal="center"/>
    </xf>
    <xf numFmtId="0" fontId="19" fillId="0" borderId="24" xfId="8" applyFont="1" applyBorder="1" applyAlignment="1">
      <alignment horizontal="center"/>
    </xf>
  </cellXfs>
  <cellStyles count="10">
    <cellStyle name="Milliers" xfId="1" builtinId="3"/>
    <cellStyle name="Milliers 2" xfId="2"/>
    <cellStyle name="Normal" xfId="0" builtinId="0"/>
    <cellStyle name="Normal 2" xfId="3"/>
    <cellStyle name="Normal 2 2" xfId="4"/>
    <cellStyle name="Normal 2_NOTE DE FRAIS PF" xfId="5"/>
    <cellStyle name="Normal 3" xfId="6"/>
    <cellStyle name="Normal_Imprimés" xfId="9"/>
    <cellStyle name="Normal_Imprimés 2" xfId="7"/>
    <cellStyle name="Normal_PV Caisse mma" xf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47626</xdr:colOff>
      <xdr:row>2</xdr:row>
      <xdr:rowOff>19050</xdr:rowOff>
    </xdr:from>
    <xdr:to>
      <xdr:col>16</xdr:col>
      <xdr:colOff>419099</xdr:colOff>
      <xdr:row>3</xdr:row>
      <xdr:rowOff>133350</xdr:rowOff>
    </xdr:to>
    <xdr:sp macro="[0]!NDF" textlink="">
      <xdr:nvSpPr>
        <xdr:cNvPr id="2" name="Rectangle à coins arrondis 1"/>
        <xdr:cNvSpPr/>
      </xdr:nvSpPr>
      <xdr:spPr>
        <a:xfrm>
          <a:off x="10982326" y="342900"/>
          <a:ext cx="1133473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27</xdr:row>
      <xdr:rowOff>28576</xdr:rowOff>
    </xdr:from>
    <xdr:to>
      <xdr:col>1</xdr:col>
      <xdr:colOff>676276</xdr:colOff>
      <xdr:row>29</xdr:row>
      <xdr:rowOff>190500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19101" y="8324851"/>
          <a:ext cx="1657350" cy="809624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Intéressé :</a:t>
          </a:r>
        </a:p>
      </xdr:txBody>
    </xdr:sp>
    <xdr:clientData/>
  </xdr:twoCellAnchor>
  <xdr:twoCellAnchor>
    <xdr:from>
      <xdr:col>1</xdr:col>
      <xdr:colOff>2047875</xdr:colOff>
      <xdr:row>27</xdr:row>
      <xdr:rowOff>0</xdr:rowOff>
    </xdr:from>
    <xdr:to>
      <xdr:col>2</xdr:col>
      <xdr:colOff>962025</xdr:colOff>
      <xdr:row>29</xdr:row>
      <xdr:rowOff>190499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3448050" y="8296275"/>
          <a:ext cx="1524000" cy="838199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Hiérarchie :</a:t>
          </a: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11</xdr:col>
      <xdr:colOff>371473</xdr:colOff>
      <xdr:row>3</xdr:row>
      <xdr:rowOff>276225</xdr:rowOff>
    </xdr:to>
    <xdr:sp macro="[0]!NDF" textlink="">
      <xdr:nvSpPr>
        <xdr:cNvPr id="7" name="Rectangle à coins arrondis 6"/>
        <xdr:cNvSpPr/>
      </xdr:nvSpPr>
      <xdr:spPr>
        <a:xfrm>
          <a:off x="8839200" y="600075"/>
          <a:ext cx="1133473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1435100</xdr:colOff>
      <xdr:row>2</xdr:row>
      <xdr:rowOff>76200</xdr:rowOff>
    </xdr:from>
    <xdr:to>
      <xdr:col>9</xdr:col>
      <xdr:colOff>723900</xdr:colOff>
      <xdr:row>4</xdr:row>
      <xdr:rowOff>76200</xdr:rowOff>
    </xdr:to>
    <xdr:sp macro="" textlink="">
      <xdr:nvSpPr>
        <xdr:cNvPr id="1025" name="CommandButton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1162050</xdr:colOff>
          <xdr:row>2</xdr:row>
          <xdr:rowOff>57150</xdr:rowOff>
        </xdr:from>
        <xdr:to>
          <xdr:col>9</xdr:col>
          <xdr:colOff>457200</xdr:colOff>
          <xdr:row>4</xdr:row>
          <xdr:rowOff>57150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27</xdr:row>
      <xdr:rowOff>28576</xdr:rowOff>
    </xdr:from>
    <xdr:to>
      <xdr:col>1</xdr:col>
      <xdr:colOff>676276</xdr:colOff>
      <xdr:row>29</xdr:row>
      <xdr:rowOff>190500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19101" y="8315326"/>
          <a:ext cx="1657350" cy="809624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Intéressé :</a:t>
          </a:r>
        </a:p>
      </xdr:txBody>
    </xdr:sp>
    <xdr:clientData/>
  </xdr:twoCellAnchor>
  <xdr:twoCellAnchor>
    <xdr:from>
      <xdr:col>1</xdr:col>
      <xdr:colOff>2047875</xdr:colOff>
      <xdr:row>27</xdr:row>
      <xdr:rowOff>0</xdr:rowOff>
    </xdr:from>
    <xdr:to>
      <xdr:col>2</xdr:col>
      <xdr:colOff>962025</xdr:colOff>
      <xdr:row>29</xdr:row>
      <xdr:rowOff>190499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3448050" y="8286750"/>
          <a:ext cx="1524000" cy="838199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Hiérarchie :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27</xdr:row>
      <xdr:rowOff>28576</xdr:rowOff>
    </xdr:from>
    <xdr:to>
      <xdr:col>1</xdr:col>
      <xdr:colOff>676276</xdr:colOff>
      <xdr:row>29</xdr:row>
      <xdr:rowOff>190500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19101" y="8324851"/>
          <a:ext cx="1657350" cy="809624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Intéressé :</a:t>
          </a:r>
        </a:p>
      </xdr:txBody>
    </xdr:sp>
    <xdr:clientData/>
  </xdr:twoCellAnchor>
  <xdr:twoCellAnchor>
    <xdr:from>
      <xdr:col>1</xdr:col>
      <xdr:colOff>2047875</xdr:colOff>
      <xdr:row>27</xdr:row>
      <xdr:rowOff>0</xdr:rowOff>
    </xdr:from>
    <xdr:to>
      <xdr:col>2</xdr:col>
      <xdr:colOff>962025</xdr:colOff>
      <xdr:row>29</xdr:row>
      <xdr:rowOff>190499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3448050" y="8296275"/>
          <a:ext cx="1524000" cy="838199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Hiérarchie :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DF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V CAISSE"/>
      <sheetName val="Données"/>
      <sheetName val="NDF-01"/>
      <sheetName val="SJ-01"/>
    </sheetNames>
    <sheetDataSet>
      <sheetData sheetId="0" refreshError="1"/>
      <sheetData sheetId="1">
        <row r="21">
          <cell r="A21" t="str">
            <v>GASOIL</v>
          </cell>
          <cell r="E21" t="str">
            <v>MATX</v>
          </cell>
          <cell r="F21" t="str">
            <v>400212</v>
          </cell>
          <cell r="G21" t="str">
            <v>IN</v>
          </cell>
          <cell r="H21" t="str">
            <v>FF</v>
          </cell>
          <cell r="I21" t="str">
            <v>01</v>
          </cell>
        </row>
        <row r="22">
          <cell r="A22" t="str">
            <v>ESSENCE CHANTIER</v>
          </cell>
          <cell r="E22" t="str">
            <v>MATX</v>
          </cell>
          <cell r="F22" t="str">
            <v>400212</v>
          </cell>
          <cell r="G22" t="str">
            <v>IN</v>
          </cell>
          <cell r="H22" t="str">
            <v>FF</v>
          </cell>
          <cell r="I22" t="str">
            <v>01</v>
          </cell>
        </row>
        <row r="23">
          <cell r="A23" t="str">
            <v>FRAIS AUTOROUTE</v>
          </cell>
          <cell r="E23" t="str">
            <v>MATX</v>
          </cell>
          <cell r="F23" t="str">
            <v>400212</v>
          </cell>
          <cell r="G23" t="str">
            <v>IN</v>
          </cell>
          <cell r="H23" t="str">
            <v>FF</v>
          </cell>
          <cell r="I23" t="str">
            <v>01</v>
          </cell>
        </row>
        <row r="24">
          <cell r="A24" t="str">
            <v>TRANSPORT OUVRIERS</v>
          </cell>
          <cell r="E24" t="str">
            <v>MATX</v>
          </cell>
          <cell r="F24" t="str">
            <v>400212</v>
          </cell>
          <cell r="G24" t="str">
            <v>IN</v>
          </cell>
          <cell r="H24" t="str">
            <v>FF</v>
          </cell>
          <cell r="I24" t="str">
            <v>01</v>
          </cell>
        </row>
        <row r="25">
          <cell r="A25" t="str">
            <v>FRAIS DE DEPLACEMENT MBO</v>
          </cell>
          <cell r="E25" t="str">
            <v>MATX</v>
          </cell>
          <cell r="F25" t="str">
            <v>400212</v>
          </cell>
          <cell r="G25" t="str">
            <v>IN</v>
          </cell>
          <cell r="H25" t="str">
            <v>FF</v>
          </cell>
          <cell r="I25" t="str">
            <v>01</v>
          </cell>
        </row>
        <row r="26">
          <cell r="A26" t="str">
            <v xml:space="preserve">FRAIS PARKING </v>
          </cell>
          <cell r="E26" t="str">
            <v>MATX</v>
          </cell>
          <cell r="F26" t="str">
            <v>400212</v>
          </cell>
          <cell r="G26" t="str">
            <v>IN</v>
          </cell>
          <cell r="H26" t="str">
            <v>FF</v>
          </cell>
          <cell r="I26" t="str">
            <v>01</v>
          </cell>
        </row>
        <row r="27">
          <cell r="A27" t="str">
            <v>FRAIS PARKING COURSIER</v>
          </cell>
          <cell r="E27" t="str">
            <v>MATX</v>
          </cell>
          <cell r="F27" t="str">
            <v>400212</v>
          </cell>
          <cell r="G27" t="str">
            <v>IN</v>
          </cell>
          <cell r="H27" t="str">
            <v>FF</v>
          </cell>
          <cell r="I27" t="str">
            <v>01</v>
          </cell>
        </row>
        <row r="28">
          <cell r="A28" t="str">
            <v>EQUILIBRAGE JANTES</v>
          </cell>
          <cell r="E28" t="str">
            <v>MATX</v>
          </cell>
          <cell r="F28" t="str">
            <v>400212</v>
          </cell>
          <cell r="G28" t="str">
            <v>IN</v>
          </cell>
          <cell r="H28" t="str">
            <v>FF</v>
          </cell>
          <cell r="I28" t="str">
            <v>01</v>
          </cell>
        </row>
        <row r="29">
          <cell r="A29" t="str">
            <v>FACTURE MEDITEL</v>
          </cell>
          <cell r="E29" t="str">
            <v>MATX</v>
          </cell>
          <cell r="F29" t="str">
            <v>400212</v>
          </cell>
          <cell r="G29" t="str">
            <v>IN</v>
          </cell>
          <cell r="H29" t="str">
            <v>FF</v>
          </cell>
          <cell r="I29" t="str">
            <v>04</v>
          </cell>
        </row>
        <row r="30">
          <cell r="A30" t="str">
            <v>RECHARGE DE MODEMS INTERNET</v>
          </cell>
          <cell r="E30" t="str">
            <v>MATX</v>
          </cell>
          <cell r="F30" t="str">
            <v>400212</v>
          </cell>
          <cell r="G30" t="str">
            <v>IN</v>
          </cell>
          <cell r="H30" t="str">
            <v>FF</v>
          </cell>
          <cell r="I30" t="str">
            <v>04</v>
          </cell>
        </row>
        <row r="31">
          <cell r="A31" t="str">
            <v>FOURNITURES DE BUREAU</v>
          </cell>
          <cell r="E31" t="str">
            <v>MATX</v>
          </cell>
          <cell r="F31" t="str">
            <v>400212</v>
          </cell>
          <cell r="G31" t="str">
            <v>IN</v>
          </cell>
          <cell r="H31" t="str">
            <v>FF</v>
          </cell>
          <cell r="I31" t="str">
            <v>06</v>
          </cell>
        </row>
        <row r="32">
          <cell r="A32" t="str">
            <v>PLASTIFICATION DE PLAN</v>
          </cell>
          <cell r="E32" t="str">
            <v>MATX</v>
          </cell>
          <cell r="F32" t="str">
            <v>400212</v>
          </cell>
          <cell r="G32" t="str">
            <v>IN</v>
          </cell>
          <cell r="H32" t="str">
            <v>FF</v>
          </cell>
          <cell r="I32" t="str">
            <v>07</v>
          </cell>
        </row>
        <row r="33">
          <cell r="A33" t="str">
            <v>CONSOMMABLE INFORMATIQUE</v>
          </cell>
          <cell r="E33" t="str">
            <v>MATX</v>
          </cell>
          <cell r="F33" t="str">
            <v>400212</v>
          </cell>
          <cell r="G33" t="str">
            <v>IN</v>
          </cell>
          <cell r="H33" t="str">
            <v>FF</v>
          </cell>
          <cell r="I33" t="str">
            <v>08</v>
          </cell>
        </row>
        <row r="34">
          <cell r="A34" t="str">
            <v>CONSOMMABLE AGENCE</v>
          </cell>
          <cell r="E34" t="str">
            <v>MATX</v>
          </cell>
          <cell r="F34" t="str">
            <v>400212</v>
          </cell>
          <cell r="G34" t="str">
            <v>IN</v>
          </cell>
          <cell r="H34" t="str">
            <v>FF</v>
          </cell>
          <cell r="I34" t="str">
            <v>09</v>
          </cell>
        </row>
        <row r="35">
          <cell r="A35" t="str">
            <v>FRAIS CANTINE</v>
          </cell>
          <cell r="E35" t="str">
            <v>MATX</v>
          </cell>
          <cell r="F35" t="str">
            <v>400212</v>
          </cell>
          <cell r="G35" t="str">
            <v>IN</v>
          </cell>
          <cell r="H35" t="str">
            <v>FF</v>
          </cell>
          <cell r="I35" t="str">
            <v>09</v>
          </cell>
        </row>
        <row r="36">
          <cell r="A36" t="str">
            <v>EVACUATION DES DECHETS</v>
          </cell>
          <cell r="E36" t="str">
            <v>MATX</v>
          </cell>
          <cell r="F36" t="str">
            <v>400212</v>
          </cell>
          <cell r="G36" t="str">
            <v>IN</v>
          </cell>
          <cell r="H36" t="str">
            <v>FF</v>
          </cell>
          <cell r="I36" t="str">
            <v>10</v>
          </cell>
        </row>
        <row r="37">
          <cell r="A37" t="str">
            <v xml:space="preserve">FRAIS DE DEPLACEMENT / REDAL </v>
          </cell>
          <cell r="E37" t="str">
            <v>MATX</v>
          </cell>
          <cell r="F37" t="str">
            <v>400212</v>
          </cell>
          <cell r="G37" t="str">
            <v>IN</v>
          </cell>
          <cell r="H37" t="str">
            <v>FF</v>
          </cell>
          <cell r="I37" t="str">
            <v>14</v>
          </cell>
        </row>
        <row r="38">
          <cell r="A38" t="str">
            <v>REPAS OUVRIERS</v>
          </cell>
          <cell r="E38" t="str">
            <v>MATX</v>
          </cell>
          <cell r="F38" t="str">
            <v>400212</v>
          </cell>
          <cell r="G38" t="str">
            <v>IN</v>
          </cell>
          <cell r="H38" t="str">
            <v>FF</v>
          </cell>
          <cell r="I38" t="str">
            <v>15</v>
          </cell>
        </row>
        <row r="39">
          <cell r="A39" t="str">
            <v>FRAIS DE RECEPTION</v>
          </cell>
          <cell r="E39" t="str">
            <v>MATX</v>
          </cell>
          <cell r="F39" t="str">
            <v>400212</v>
          </cell>
          <cell r="G39" t="str">
            <v>IN</v>
          </cell>
          <cell r="H39" t="str">
            <v>FF</v>
          </cell>
          <cell r="I39" t="str">
            <v>15</v>
          </cell>
        </row>
        <row r="40">
          <cell r="A40" t="str">
            <v>FRAIS DE RESTAURATION</v>
          </cell>
          <cell r="E40" t="str">
            <v>MATX</v>
          </cell>
          <cell r="F40" t="str">
            <v>400212</v>
          </cell>
          <cell r="G40" t="str">
            <v>IN</v>
          </cell>
          <cell r="H40" t="str">
            <v>FF</v>
          </cell>
          <cell r="I40" t="str">
            <v>15</v>
          </cell>
        </row>
        <row r="41">
          <cell r="A41" t="str">
            <v>POURBOIRES ET DIVERS</v>
          </cell>
          <cell r="E41" t="str">
            <v>MATX</v>
          </cell>
          <cell r="F41" t="str">
            <v>400212</v>
          </cell>
          <cell r="G41" t="str">
            <v>IN</v>
          </cell>
          <cell r="H41" t="str">
            <v>FF</v>
          </cell>
          <cell r="I41" t="str">
            <v>15</v>
          </cell>
        </row>
        <row r="42">
          <cell r="A42" t="str">
            <v>HUISSIER DE JUSTICE</v>
          </cell>
          <cell r="E42" t="str">
            <v>MATX</v>
          </cell>
          <cell r="F42" t="str">
            <v>400212</v>
          </cell>
          <cell r="G42" t="str">
            <v>IN</v>
          </cell>
          <cell r="H42" t="str">
            <v>FF</v>
          </cell>
          <cell r="I42" t="str">
            <v>20</v>
          </cell>
        </row>
        <row r="43">
          <cell r="A43" t="str">
            <v>QUINCAILLERIE / QSE</v>
          </cell>
          <cell r="E43" t="str">
            <v>MATX</v>
          </cell>
          <cell r="F43" t="str">
            <v>400212</v>
          </cell>
          <cell r="G43" t="str">
            <v>IN</v>
          </cell>
          <cell r="H43" t="str">
            <v>FF</v>
          </cell>
          <cell r="I43" t="str">
            <v>22</v>
          </cell>
        </row>
        <row r="44">
          <cell r="A44" t="str">
            <v>FRAIS MEDICAUX OUVRIERS</v>
          </cell>
          <cell r="E44" t="str">
            <v>MATX</v>
          </cell>
          <cell r="F44" t="str">
            <v>400212</v>
          </cell>
          <cell r="G44" t="str">
            <v>IN</v>
          </cell>
          <cell r="H44" t="str">
            <v>FF</v>
          </cell>
          <cell r="I44" t="str">
            <v>24</v>
          </cell>
        </row>
        <row r="45">
          <cell r="A45" t="str">
            <v>ACHAT MEDICAMENTS CHANTIER</v>
          </cell>
          <cell r="E45" t="str">
            <v>MATX</v>
          </cell>
          <cell r="F45" t="str">
            <v>400212</v>
          </cell>
          <cell r="G45" t="str">
            <v>IN</v>
          </cell>
          <cell r="H45" t="str">
            <v>FF</v>
          </cell>
        </row>
        <row r="46">
          <cell r="A46" t="str">
            <v>FRAIS DE MISSION MBO</v>
          </cell>
          <cell r="E46" t="str">
            <v>MATX</v>
          </cell>
          <cell r="F46" t="str">
            <v>400212</v>
          </cell>
          <cell r="G46" t="str">
            <v>IN</v>
          </cell>
          <cell r="H46" t="str">
            <v>FF</v>
          </cell>
        </row>
        <row r="47">
          <cell r="A47" t="str">
            <v>FRAIS D'EXPEDITION (CTM)</v>
          </cell>
          <cell r="E47" t="str">
            <v>MATX</v>
          </cell>
          <cell r="F47" t="str">
            <v>400212</v>
          </cell>
          <cell r="G47" t="str">
            <v>IN</v>
          </cell>
          <cell r="H47" t="str">
            <v>FF</v>
          </cell>
        </row>
        <row r="48">
          <cell r="A48" t="str">
            <v>FRAIS POSTE</v>
          </cell>
          <cell r="E48" t="str">
            <v>MATX</v>
          </cell>
          <cell r="F48" t="str">
            <v>400212</v>
          </cell>
          <cell r="G48" t="str">
            <v>IN</v>
          </cell>
          <cell r="H48" t="str">
            <v>FF</v>
          </cell>
        </row>
        <row r="49">
          <cell r="A49" t="str">
            <v>PETITS OUTILLAGES</v>
          </cell>
          <cell r="E49" t="str">
            <v>MATX</v>
          </cell>
          <cell r="F49" t="str">
            <v>400212</v>
          </cell>
          <cell r="G49" t="str">
            <v>IN</v>
          </cell>
          <cell r="H49" t="str">
            <v>AC</v>
          </cell>
          <cell r="I49" t="str">
            <v>07</v>
          </cell>
        </row>
        <row r="50">
          <cell r="A50" t="str">
            <v>DIVERS ACHAT</v>
          </cell>
          <cell r="E50" t="str">
            <v>MATX</v>
          </cell>
          <cell r="F50" t="str">
            <v>400212</v>
          </cell>
          <cell r="G50" t="str">
            <v>IN</v>
          </cell>
          <cell r="H50" t="str">
            <v>AC</v>
          </cell>
          <cell r="I50" t="str">
            <v>07</v>
          </cell>
        </row>
        <row r="51">
          <cell r="A51" t="str">
            <v xml:space="preserve">REPRODUCTION CLES </v>
          </cell>
          <cell r="E51" t="str">
            <v>MATX</v>
          </cell>
          <cell r="F51" t="str">
            <v>400212</v>
          </cell>
          <cell r="G51" t="str">
            <v>IN</v>
          </cell>
          <cell r="H51" t="str">
            <v>AC</v>
          </cell>
          <cell r="I51" t="str">
            <v>07</v>
          </cell>
        </row>
        <row r="52">
          <cell r="A52" t="str">
            <v xml:space="preserve">ACHAT ENVELOPPES </v>
          </cell>
          <cell r="E52" t="str">
            <v>MATX</v>
          </cell>
          <cell r="F52" t="str">
            <v>400212</v>
          </cell>
          <cell r="G52" t="str">
            <v>IN</v>
          </cell>
          <cell r="H52" t="str">
            <v>AC</v>
          </cell>
          <cell r="I52" t="str">
            <v>07</v>
          </cell>
        </row>
        <row r="53">
          <cell r="A53" t="str">
            <v>ACHAT DE MATERIEL INFORMATIQUE</v>
          </cell>
          <cell r="E53" t="str">
            <v>MATX</v>
          </cell>
          <cell r="F53" t="str">
            <v>400212</v>
          </cell>
          <cell r="G53" t="str">
            <v>IN</v>
          </cell>
          <cell r="H53" t="str">
            <v>AC</v>
          </cell>
          <cell r="I53" t="str">
            <v>10</v>
          </cell>
        </row>
        <row r="54">
          <cell r="A54" t="str">
            <v>CONSOMMABLES CHANTIER</v>
          </cell>
          <cell r="E54" t="str">
            <v>MATX</v>
          </cell>
          <cell r="F54" t="str">
            <v>400212</v>
          </cell>
          <cell r="G54" t="str">
            <v>IN</v>
          </cell>
          <cell r="H54" t="str">
            <v>AC</v>
          </cell>
          <cell r="I54" t="str">
            <v>11</v>
          </cell>
        </row>
        <row r="55">
          <cell r="A55" t="str">
            <v>CREVAISON</v>
          </cell>
          <cell r="E55" t="str">
            <v>MATX</v>
          </cell>
          <cell r="F55" t="str">
            <v>400212</v>
          </cell>
          <cell r="G55" t="str">
            <v>IN</v>
          </cell>
          <cell r="H55" t="str">
            <v>AC</v>
          </cell>
          <cell r="I55" t="str">
            <v>16</v>
          </cell>
        </row>
        <row r="56">
          <cell r="A56" t="str">
            <v>ACHAT DE PIECES MECANIQUES</v>
          </cell>
          <cell r="E56" t="str">
            <v>MATX</v>
          </cell>
          <cell r="F56" t="str">
            <v>400212</v>
          </cell>
          <cell r="G56" t="str">
            <v>IN</v>
          </cell>
          <cell r="H56" t="str">
            <v>AC</v>
          </cell>
          <cell r="I56" t="str">
            <v>16</v>
          </cell>
        </row>
        <row r="57">
          <cell r="A57" t="str">
            <v>BOUTEILLES A GAZ</v>
          </cell>
          <cell r="E57" t="str">
            <v>MATX</v>
          </cell>
          <cell r="F57" t="str">
            <v>400212</v>
          </cell>
          <cell r="G57" t="str">
            <v>IN</v>
          </cell>
          <cell r="H57" t="str">
            <v>LM</v>
          </cell>
          <cell r="I57" t="str">
            <v>32</v>
          </cell>
        </row>
        <row r="58">
          <cell r="A58" t="str">
            <v>MATELAS</v>
          </cell>
          <cell r="E58" t="str">
            <v>MATX</v>
          </cell>
          <cell r="F58" t="str">
            <v>400212</v>
          </cell>
          <cell r="G58" t="str">
            <v>IN</v>
          </cell>
          <cell r="H58" t="str">
            <v>LM</v>
          </cell>
          <cell r="I58" t="str">
            <v>32</v>
          </cell>
        </row>
        <row r="59">
          <cell r="A59" t="str">
            <v>FRAIS EAU/ELEC APPT M.SAHIR</v>
          </cell>
          <cell r="E59" t="str">
            <v>MATX</v>
          </cell>
          <cell r="F59" t="str">
            <v>400212</v>
          </cell>
          <cell r="G59" t="str">
            <v>IN</v>
          </cell>
          <cell r="H59" t="str">
            <v>EN</v>
          </cell>
          <cell r="I59" t="str">
            <v>08</v>
          </cell>
        </row>
        <row r="60">
          <cell r="A60" t="str">
            <v>FRAIS DE SYNDIC M.SAHIR</v>
          </cell>
          <cell r="E60" t="str">
            <v>MATX</v>
          </cell>
          <cell r="F60" t="str">
            <v>400212</v>
          </cell>
          <cell r="G60" t="str">
            <v>IN</v>
          </cell>
          <cell r="H60" t="str">
            <v>EN</v>
          </cell>
          <cell r="I60" t="str">
            <v>08</v>
          </cell>
        </row>
        <row r="61">
          <cell r="A61" t="str">
            <v>ACHAT GSM CFI M.SAHIR</v>
          </cell>
          <cell r="E61" t="str">
            <v>MATX</v>
          </cell>
          <cell r="F61" t="str">
            <v>400212</v>
          </cell>
          <cell r="G61" t="str">
            <v>IN</v>
          </cell>
          <cell r="H61" t="str">
            <v>EN</v>
          </cell>
          <cell r="I61" t="str">
            <v>08</v>
          </cell>
        </row>
        <row r="62">
          <cell r="A62" t="str">
            <v>CHARGES LOCATIVES M.SAHIR</v>
          </cell>
          <cell r="E62" t="str">
            <v>MATX</v>
          </cell>
          <cell r="F62" t="str">
            <v>400212</v>
          </cell>
          <cell r="G62" t="str">
            <v>IN</v>
          </cell>
          <cell r="H62" t="str">
            <v>EN</v>
          </cell>
          <cell r="I62" t="str">
            <v>08</v>
          </cell>
        </row>
        <row r="63">
          <cell r="A63" t="str">
            <v>ACTIVITE SPORTIVE M.SAHIR</v>
          </cell>
          <cell r="E63" t="str">
            <v>MATX</v>
          </cell>
          <cell r="F63" t="str">
            <v>400212</v>
          </cell>
          <cell r="G63" t="str">
            <v>IN</v>
          </cell>
          <cell r="H63" t="str">
            <v>EN</v>
          </cell>
          <cell r="I63" t="str">
            <v>08</v>
          </cell>
        </row>
        <row r="64">
          <cell r="A64" t="str">
            <v>INDEMNITE DE STAGE</v>
          </cell>
          <cell r="E64" t="str">
            <v>MATX</v>
          </cell>
          <cell r="F64" t="str">
            <v>400212</v>
          </cell>
          <cell r="G64" t="str">
            <v>IN</v>
          </cell>
          <cell r="H64" t="str">
            <v>EN</v>
          </cell>
          <cell r="I64" t="str">
            <v>12</v>
          </cell>
        </row>
        <row r="65">
          <cell r="A65" t="str">
            <v>MAIN D'ŒUVRE OCCASIONNELLE</v>
          </cell>
          <cell r="E65" t="str">
            <v>MATX</v>
          </cell>
          <cell r="F65" t="str">
            <v>400212</v>
          </cell>
          <cell r="G65" t="str">
            <v>99</v>
          </cell>
          <cell r="H65" t="str">
            <v>MO</v>
          </cell>
        </row>
        <row r="66">
          <cell r="A66" t="str">
            <v>APPARTEMENT CHEF D'EQUIPE</v>
          </cell>
          <cell r="E66" t="str">
            <v>MATX</v>
          </cell>
          <cell r="F66" t="str">
            <v>400212</v>
          </cell>
          <cell r="G66" t="str">
            <v>IN</v>
          </cell>
          <cell r="H66" t="str">
            <v>MH</v>
          </cell>
          <cell r="I66" t="str">
            <v>01</v>
          </cell>
        </row>
        <row r="67">
          <cell r="A67" t="str">
            <v>LOYER OUVRIERS</v>
          </cell>
          <cell r="E67" t="str">
            <v>MATX</v>
          </cell>
          <cell r="F67" t="str">
            <v>400212</v>
          </cell>
          <cell r="G67" t="str">
            <v>IN</v>
          </cell>
          <cell r="H67" t="str">
            <v>MH</v>
          </cell>
          <cell r="I67" t="str">
            <v>01</v>
          </cell>
        </row>
        <row r="68">
          <cell r="A68" t="str">
            <v>FRAIS EAU / ELEC APPT OUVRIERS</v>
          </cell>
          <cell r="E68" t="str">
            <v>MATX</v>
          </cell>
          <cell r="F68" t="str">
            <v>400212</v>
          </cell>
          <cell r="G68" t="str">
            <v>IN</v>
          </cell>
          <cell r="H68" t="str">
            <v>MH</v>
          </cell>
          <cell r="I68" t="str">
            <v>01</v>
          </cell>
        </row>
        <row r="69">
          <cell r="A69" t="str">
            <v>EAU/ELEC LOGEMENT OUVRIERS</v>
          </cell>
          <cell r="E69" t="str">
            <v>MATX</v>
          </cell>
          <cell r="F69" t="str">
            <v>400212</v>
          </cell>
          <cell r="G69" t="str">
            <v>IN</v>
          </cell>
          <cell r="H69" t="str">
            <v>MH</v>
          </cell>
          <cell r="I69" t="str">
            <v>01</v>
          </cell>
        </row>
        <row r="70">
          <cell r="A70" t="str">
            <v>FRAIS COMMISSION / LOYER OUVRIERS</v>
          </cell>
          <cell r="E70" t="str">
            <v>MATX</v>
          </cell>
          <cell r="F70" t="str">
            <v>400212</v>
          </cell>
          <cell r="G70" t="str">
            <v>IN</v>
          </cell>
          <cell r="H70" t="str">
            <v>MH</v>
          </cell>
          <cell r="I70" t="str">
            <v>01</v>
          </cell>
        </row>
        <row r="71">
          <cell r="A71" t="str">
            <v>CHARGES LOCATIVES LOGEMENT OUVRIERS</v>
          </cell>
          <cell r="E71" t="str">
            <v>MATX</v>
          </cell>
          <cell r="F71" t="str">
            <v>400212</v>
          </cell>
          <cell r="G71" t="str">
            <v>IN</v>
          </cell>
          <cell r="H71" t="str">
            <v>MH</v>
          </cell>
          <cell r="I71" t="str">
            <v>01</v>
          </cell>
        </row>
        <row r="72">
          <cell r="A72" t="str">
            <v xml:space="preserve">HONORAIRES AGENT IMMOBILIER </v>
          </cell>
          <cell r="E72" t="str">
            <v>MATX</v>
          </cell>
          <cell r="F72" t="str">
            <v>400212</v>
          </cell>
          <cell r="G72" t="str">
            <v>IN</v>
          </cell>
          <cell r="H72" t="str">
            <v>MH</v>
          </cell>
          <cell r="I72" t="str">
            <v>01</v>
          </cell>
        </row>
        <row r="73">
          <cell r="A73" t="str">
            <v>CAUTION / COMPTEUR EAU-ELEC APPART OUVRIERS</v>
          </cell>
          <cell r="E73" t="str">
            <v>MATX</v>
          </cell>
          <cell r="F73" t="str">
            <v>400212</v>
          </cell>
          <cell r="G73" t="str">
            <v>IN</v>
          </cell>
          <cell r="H73" t="str">
            <v>MH</v>
          </cell>
          <cell r="I73" t="str">
            <v>01</v>
          </cell>
        </row>
        <row r="74">
          <cell r="A74" t="str">
            <v>ACHAT USTENSILS / CUISINE</v>
          </cell>
          <cell r="E74" t="str">
            <v>MATX</v>
          </cell>
          <cell r="F74" t="str">
            <v>400212</v>
          </cell>
          <cell r="G74" t="str">
            <v>IN</v>
          </cell>
          <cell r="H74" t="str">
            <v>MH</v>
          </cell>
          <cell r="I74" t="str">
            <v>01</v>
          </cell>
        </row>
        <row r="75">
          <cell r="A75" t="str">
            <v>VIDANGE VEHICULE / K.HAZZAZ</v>
          </cell>
          <cell r="E75" t="str">
            <v>MATX</v>
          </cell>
          <cell r="F75" t="str">
            <v>009002</v>
          </cell>
          <cell r="G75" t="str">
            <v>MA</v>
          </cell>
          <cell r="H75" t="str">
            <v>VE</v>
          </cell>
          <cell r="I75" t="str">
            <v>MA</v>
          </cell>
          <cell r="J75" t="str">
            <v>2</v>
          </cell>
        </row>
        <row r="76">
          <cell r="A76" t="str">
            <v xml:space="preserve">VISITE TECHNIQUE / BOXER </v>
          </cell>
          <cell r="E76" t="str">
            <v>MATX</v>
          </cell>
          <cell r="F76" t="str">
            <v>009002</v>
          </cell>
          <cell r="G76" t="str">
            <v>MA</v>
          </cell>
          <cell r="H76" t="str">
            <v>VE</v>
          </cell>
          <cell r="I76" t="str">
            <v>MA</v>
          </cell>
          <cell r="J76" t="str">
            <v>2</v>
          </cell>
        </row>
        <row r="77">
          <cell r="A77" t="str">
            <v>CONSOMMABLES ELECTRICITE</v>
          </cell>
          <cell r="E77" t="str">
            <v>MATX</v>
          </cell>
          <cell r="F77" t="str">
            <v>400212</v>
          </cell>
          <cell r="G77" t="str">
            <v>ST</v>
          </cell>
          <cell r="H77" t="str">
            <v xml:space="preserve">CE </v>
          </cell>
          <cell r="I77" t="str">
            <v>ME</v>
          </cell>
          <cell r="J77" t="str">
            <v>3</v>
          </cell>
        </row>
        <row r="78">
          <cell r="A78" t="str">
            <v>OUTILLAGES C.E.T.</v>
          </cell>
          <cell r="E78" t="str">
            <v>MATX</v>
          </cell>
          <cell r="F78" t="str">
            <v>400212</v>
          </cell>
          <cell r="G78" t="str">
            <v>ST</v>
          </cell>
          <cell r="H78" t="str">
            <v xml:space="preserve">CE </v>
          </cell>
          <cell r="I78" t="str">
            <v>ME</v>
          </cell>
          <cell r="J78" t="str">
            <v>3</v>
          </cell>
        </row>
        <row r="79">
          <cell r="A79" t="str">
            <v xml:space="preserve">ACHAT D'OUTILLAGE ELECTRIQUE </v>
          </cell>
          <cell r="E79" t="str">
            <v>MATX</v>
          </cell>
          <cell r="F79" t="str">
            <v>400212</v>
          </cell>
          <cell r="G79" t="str">
            <v>ST</v>
          </cell>
          <cell r="H79" t="str">
            <v xml:space="preserve">CE </v>
          </cell>
          <cell r="I79" t="str">
            <v>ME</v>
          </cell>
          <cell r="J79" t="str">
            <v>3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pageSetUpPr fitToPage="1"/>
  </sheetPr>
  <dimension ref="A1:T93"/>
  <sheetViews>
    <sheetView showGridLines="0" defaultGridColor="0" colorId="12" workbookViewId="0">
      <selection activeCell="P15" sqref="P15"/>
    </sheetView>
  </sheetViews>
  <sheetFormatPr baseColWidth="10" defaultColWidth="10.7109375" defaultRowHeight="12.75" x14ac:dyDescent="0.2"/>
  <cols>
    <col min="1" max="1" width="7.5703125" style="2" customWidth="1"/>
    <col min="2" max="2" width="13.85546875" style="2" customWidth="1"/>
    <col min="3" max="3" width="7" style="2" customWidth="1"/>
    <col min="4" max="4" width="17.42578125" style="2" customWidth="1"/>
    <col min="5" max="5" width="15.85546875" style="2" customWidth="1"/>
    <col min="6" max="6" width="12.28515625" style="2" customWidth="1"/>
    <col min="7" max="7" width="8.140625" style="2" customWidth="1"/>
    <col min="8" max="8" width="18.5703125" style="2" customWidth="1"/>
    <col min="9" max="9" width="10.85546875" style="2" customWidth="1"/>
    <col min="10" max="10" width="10.140625" style="2" customWidth="1"/>
    <col min="11" max="12" width="6.42578125" style="2" bestFit="1" customWidth="1"/>
    <col min="13" max="13" width="11.5703125" style="2" bestFit="1" customWidth="1"/>
    <col min="14" max="14" width="6.42578125" style="2" bestFit="1" customWidth="1"/>
    <col min="15" max="16384" width="10.7109375" style="2"/>
  </cols>
  <sheetData>
    <row r="1" spans="1:20" x14ac:dyDescent="0.2">
      <c r="A1" s="1"/>
    </row>
    <row r="3" spans="1:20" x14ac:dyDescent="0.2">
      <c r="A3" s="3"/>
      <c r="B3" s="3"/>
      <c r="C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" customHeight="1" x14ac:dyDescent="0.2">
      <c r="A5" s="207"/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3"/>
      <c r="P5" s="3"/>
      <c r="Q5" s="3"/>
      <c r="R5" s="3"/>
      <c r="S5" s="3"/>
      <c r="T5" s="3"/>
    </row>
    <row r="6" spans="1:20" ht="15" customHeight="1" x14ac:dyDescent="0.25">
      <c r="A6" s="4"/>
      <c r="B6" s="3"/>
      <c r="C6" s="3"/>
      <c r="D6" s="5" t="s">
        <v>0</v>
      </c>
      <c r="E6" s="6"/>
      <c r="G6" s="5"/>
      <c r="H6" s="208" t="s">
        <v>109</v>
      </c>
      <c r="I6" s="208"/>
      <c r="J6" s="208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" customHeight="1" x14ac:dyDescent="0.2">
      <c r="A7" s="209"/>
      <c r="B7" s="209"/>
      <c r="C7" s="209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" customHeight="1" thickBo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8" customHeight="1" thickTop="1" x14ac:dyDescent="0.35">
      <c r="A9" s="7"/>
      <c r="B9" s="7"/>
      <c r="C9" s="7"/>
      <c r="D9" s="7"/>
      <c r="E9" s="8"/>
      <c r="F9" s="9" t="s">
        <v>1</v>
      </c>
      <c r="G9" s="10"/>
      <c r="H9" s="11"/>
      <c r="I9" s="7"/>
      <c r="J9" s="7"/>
      <c r="K9" s="7"/>
      <c r="L9" s="12"/>
      <c r="M9" s="12"/>
      <c r="N9" s="12"/>
      <c r="O9" s="3"/>
      <c r="P9" s="3"/>
      <c r="Q9" s="3"/>
      <c r="R9" s="3"/>
      <c r="S9" s="3"/>
      <c r="T9" s="3"/>
    </row>
    <row r="10" spans="1:20" s="13" customFormat="1" ht="21.75" customHeight="1" thickBot="1" x14ac:dyDescent="0.4">
      <c r="A10" s="7"/>
      <c r="B10" s="7"/>
      <c r="C10" s="7"/>
      <c r="D10" s="7"/>
      <c r="E10" s="210" t="s">
        <v>2</v>
      </c>
      <c r="F10" s="211"/>
      <c r="G10" s="211"/>
      <c r="H10" s="212"/>
      <c r="I10" s="7"/>
      <c r="J10" s="7"/>
      <c r="K10" s="7"/>
      <c r="L10" s="7"/>
      <c r="M10" s="7"/>
      <c r="N10" s="7"/>
      <c r="P10" s="13" t="s">
        <v>3</v>
      </c>
    </row>
    <row r="11" spans="1:20" ht="15" customHeight="1" thickTop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" customHeight="1" x14ac:dyDescent="0.25">
      <c r="A13" s="14"/>
      <c r="B13" s="15"/>
      <c r="C13" s="16" t="s">
        <v>4</v>
      </c>
      <c r="D13" s="17"/>
      <c r="E13" s="18"/>
      <c r="F13" s="19"/>
      <c r="G13" s="20" t="s">
        <v>5</v>
      </c>
      <c r="H13" s="17"/>
      <c r="I13" s="15"/>
      <c r="J13" s="15"/>
      <c r="K13" s="15"/>
      <c r="L13" s="14"/>
      <c r="M13" s="14"/>
      <c r="N13" s="14"/>
      <c r="O13" s="3"/>
      <c r="P13" s="3"/>
      <c r="Q13" s="3"/>
      <c r="R13" s="3"/>
      <c r="S13" s="3"/>
      <c r="T13" s="3"/>
    </row>
    <row r="14" spans="1:20" ht="15" customHeight="1" x14ac:dyDescent="0.25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4"/>
      <c r="M14" s="14"/>
      <c r="N14" s="14"/>
      <c r="O14" s="3"/>
      <c r="P14" s="3"/>
      <c r="Q14" s="3"/>
      <c r="R14" s="3"/>
      <c r="S14" s="3"/>
      <c r="T14" s="3"/>
    </row>
    <row r="15" spans="1:20" ht="15" customHeight="1" x14ac:dyDescent="0.25">
      <c r="A15" s="3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3"/>
      <c r="M15" s="3"/>
      <c r="N15" s="3"/>
      <c r="O15" s="3"/>
      <c r="P15" s="3"/>
      <c r="Q15" s="3"/>
      <c r="R15" s="3"/>
      <c r="S15" s="3"/>
      <c r="T15" s="3"/>
    </row>
    <row r="16" spans="1:20" ht="15" customHeight="1" x14ac:dyDescent="0.25">
      <c r="A16" s="14"/>
      <c r="B16" s="22"/>
      <c r="C16" s="23"/>
      <c r="E16" s="20" t="s">
        <v>6</v>
      </c>
      <c r="F16" s="213">
        <f>MIN($B$21:$B$40)</f>
        <v>0</v>
      </c>
      <c r="G16" s="213"/>
      <c r="H16" s="203" t="s">
        <v>7</v>
      </c>
      <c r="I16" s="214">
        <f>MAX($B$21:$B$40)</f>
        <v>0</v>
      </c>
      <c r="J16" s="214"/>
      <c r="K16" s="25"/>
      <c r="L16" s="26" t="s">
        <v>8</v>
      </c>
      <c r="M16" s="27"/>
      <c r="N16" s="28"/>
      <c r="O16" s="3"/>
      <c r="P16" s="3"/>
      <c r="Q16" s="3"/>
      <c r="R16" s="3"/>
      <c r="S16" s="3"/>
      <c r="T16" s="3"/>
    </row>
    <row r="17" spans="1:20" ht="13.5" thickBo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3.5" thickTop="1" x14ac:dyDescent="0.2">
      <c r="A18" s="29" t="s">
        <v>9</v>
      </c>
      <c r="B18" s="30"/>
      <c r="C18" s="30" t="s">
        <v>9</v>
      </c>
      <c r="D18" s="31"/>
      <c r="E18" s="32"/>
      <c r="F18" s="32"/>
      <c r="G18" s="32"/>
      <c r="H18" s="33" t="s">
        <v>10</v>
      </c>
      <c r="I18" s="215" t="s">
        <v>11</v>
      </c>
      <c r="J18" s="216"/>
      <c r="K18" s="216"/>
      <c r="L18" s="216"/>
      <c r="M18" s="216"/>
      <c r="N18" s="217"/>
      <c r="O18" s="3"/>
      <c r="P18" s="3"/>
      <c r="Q18" s="3"/>
      <c r="R18" s="3"/>
      <c r="S18" s="3"/>
      <c r="T18" s="3"/>
    </row>
    <row r="19" spans="1:20" x14ac:dyDescent="0.2">
      <c r="A19" s="34"/>
      <c r="B19" s="35" t="s">
        <v>12</v>
      </c>
      <c r="C19" s="35"/>
      <c r="D19" s="36" t="s">
        <v>13</v>
      </c>
      <c r="E19" s="37"/>
      <c r="F19" s="37"/>
      <c r="G19" s="37"/>
      <c r="H19" s="38"/>
      <c r="I19" s="218"/>
      <c r="J19" s="219"/>
      <c r="K19" s="219"/>
      <c r="L19" s="219"/>
      <c r="M19" s="219"/>
      <c r="N19" s="220"/>
      <c r="O19" s="3"/>
      <c r="P19" s="3"/>
      <c r="Q19" s="3"/>
      <c r="R19" s="3"/>
      <c r="S19" s="3"/>
      <c r="T19" s="3"/>
    </row>
    <row r="20" spans="1:20" ht="13.5" thickBot="1" x14ac:dyDescent="0.25">
      <c r="A20" s="39" t="s">
        <v>14</v>
      </c>
      <c r="B20" s="40"/>
      <c r="C20" s="41" t="s">
        <v>15</v>
      </c>
      <c r="D20" s="40"/>
      <c r="E20" s="42"/>
      <c r="F20" s="42"/>
      <c r="G20" s="42"/>
      <c r="H20" s="43" t="s">
        <v>16</v>
      </c>
      <c r="I20" s="44" t="s">
        <v>17</v>
      </c>
      <c r="J20" s="45" t="s">
        <v>18</v>
      </c>
      <c r="K20" s="46" t="s">
        <v>19</v>
      </c>
      <c r="L20" s="46" t="s">
        <v>20</v>
      </c>
      <c r="M20" s="46" t="s">
        <v>21</v>
      </c>
      <c r="N20" s="47" t="s">
        <v>22</v>
      </c>
      <c r="O20" s="3"/>
      <c r="P20" s="3"/>
      <c r="Q20" s="3"/>
      <c r="R20" s="3"/>
      <c r="S20" s="3"/>
      <c r="T20" s="3"/>
    </row>
    <row r="21" spans="1:20" ht="24.95" customHeight="1" thickTop="1" x14ac:dyDescent="0.2">
      <c r="A21" s="140"/>
      <c r="B21" s="48"/>
      <c r="C21" s="132"/>
      <c r="D21" s="171"/>
      <c r="E21" s="172"/>
      <c r="F21" s="172"/>
      <c r="G21" s="173"/>
      <c r="H21" s="169"/>
      <c r="I21" s="148"/>
      <c r="J21" s="153"/>
      <c r="K21" s="154"/>
      <c r="L21" s="153"/>
      <c r="M21" s="153"/>
      <c r="N21" s="156"/>
      <c r="O21" s="3"/>
      <c r="P21" s="3"/>
      <c r="Q21" s="3"/>
      <c r="R21" s="3"/>
      <c r="S21" s="3"/>
      <c r="T21" s="3"/>
    </row>
    <row r="22" spans="1:20" ht="24.95" customHeight="1" x14ac:dyDescent="0.2">
      <c r="A22" s="140"/>
      <c r="B22" s="48"/>
      <c r="C22" s="132"/>
      <c r="D22" s="174"/>
      <c r="E22" s="175"/>
      <c r="F22" s="175"/>
      <c r="G22" s="176"/>
      <c r="H22" s="169"/>
      <c r="I22" s="149"/>
      <c r="J22" s="153"/>
      <c r="K22" s="154"/>
      <c r="L22" s="153"/>
      <c r="M22" s="153"/>
      <c r="N22" s="156"/>
      <c r="O22" s="3"/>
      <c r="P22" s="3"/>
      <c r="Q22" s="3"/>
      <c r="R22" s="3"/>
      <c r="S22" s="3"/>
      <c r="T22" s="3"/>
    </row>
    <row r="23" spans="1:20" ht="24.95" customHeight="1" x14ac:dyDescent="0.2">
      <c r="A23" s="140"/>
      <c r="B23" s="48"/>
      <c r="C23" s="132"/>
      <c r="D23" s="174"/>
      <c r="E23" s="175"/>
      <c r="F23" s="175"/>
      <c r="G23" s="176"/>
      <c r="H23" s="169"/>
      <c r="I23" s="149"/>
      <c r="J23" s="153"/>
      <c r="K23" s="154"/>
      <c r="L23" s="153"/>
      <c r="M23" s="153"/>
      <c r="N23" s="156"/>
      <c r="O23" s="3"/>
      <c r="P23" s="3"/>
      <c r="Q23" s="3"/>
      <c r="R23" s="3"/>
      <c r="S23" s="3"/>
      <c r="T23" s="3"/>
    </row>
    <row r="24" spans="1:20" ht="24.95" customHeight="1" x14ac:dyDescent="0.2">
      <c r="A24" s="140"/>
      <c r="B24" s="48"/>
      <c r="C24" s="132"/>
      <c r="D24" s="174"/>
      <c r="E24" s="175"/>
      <c r="F24" s="175"/>
      <c r="G24" s="176"/>
      <c r="H24" s="169"/>
      <c r="I24" s="149"/>
      <c r="J24" s="153"/>
      <c r="K24" s="154"/>
      <c r="L24" s="153"/>
      <c r="M24" s="153"/>
      <c r="N24" s="156"/>
      <c r="O24" s="3"/>
      <c r="P24" s="3"/>
      <c r="Q24" s="3"/>
      <c r="R24" s="3"/>
      <c r="S24" s="3"/>
      <c r="T24" s="3"/>
    </row>
    <row r="25" spans="1:20" ht="24.95" customHeight="1" x14ac:dyDescent="0.2">
      <c r="A25" s="140"/>
      <c r="B25" s="48"/>
      <c r="C25" s="132"/>
      <c r="D25" s="174"/>
      <c r="E25" s="175"/>
      <c r="F25" s="175"/>
      <c r="G25" s="176"/>
      <c r="H25" s="169"/>
      <c r="I25" s="149"/>
      <c r="J25" s="153"/>
      <c r="K25" s="154"/>
      <c r="L25" s="153"/>
      <c r="M25" s="153"/>
      <c r="N25" s="156"/>
      <c r="O25" s="3"/>
      <c r="P25" s="3"/>
      <c r="Q25" s="3"/>
      <c r="R25" s="3"/>
      <c r="S25" s="3"/>
      <c r="T25" s="3"/>
    </row>
    <row r="26" spans="1:20" ht="24.95" customHeight="1" x14ac:dyDescent="0.2">
      <c r="A26" s="140"/>
      <c r="B26" s="48"/>
      <c r="C26" s="132"/>
      <c r="D26" s="174"/>
      <c r="E26" s="175"/>
      <c r="F26" s="175"/>
      <c r="G26" s="176"/>
      <c r="H26" s="169"/>
      <c r="I26" s="149"/>
      <c r="J26" s="153"/>
      <c r="K26" s="154"/>
      <c r="L26" s="153"/>
      <c r="M26" s="153"/>
      <c r="N26" s="156"/>
      <c r="O26" s="3"/>
      <c r="P26" s="3"/>
      <c r="Q26" s="3"/>
      <c r="R26" s="3"/>
      <c r="S26" s="3"/>
      <c r="T26" s="3"/>
    </row>
    <row r="27" spans="1:20" ht="24.95" customHeight="1" x14ac:dyDescent="0.2">
      <c r="A27" s="140"/>
      <c r="B27" s="48"/>
      <c r="C27" s="132"/>
      <c r="D27" s="174"/>
      <c r="E27" s="175"/>
      <c r="F27" s="175"/>
      <c r="G27" s="176"/>
      <c r="H27" s="169"/>
      <c r="I27" s="149"/>
      <c r="J27" s="153"/>
      <c r="K27" s="154"/>
      <c r="L27" s="153"/>
      <c r="M27" s="153"/>
      <c r="N27" s="156"/>
      <c r="O27" s="3"/>
      <c r="P27" s="3"/>
      <c r="Q27" s="3"/>
      <c r="R27" s="3"/>
      <c r="S27" s="3"/>
      <c r="T27" s="3"/>
    </row>
    <row r="28" spans="1:20" ht="24.95" customHeight="1" x14ac:dyDescent="0.2">
      <c r="A28" s="140"/>
      <c r="B28" s="48"/>
      <c r="C28" s="132"/>
      <c r="D28" s="174"/>
      <c r="E28" s="175"/>
      <c r="F28" s="175"/>
      <c r="G28" s="176"/>
      <c r="H28" s="169"/>
      <c r="I28" s="149"/>
      <c r="J28" s="153"/>
      <c r="K28" s="154"/>
      <c r="L28" s="153"/>
      <c r="M28" s="153"/>
      <c r="N28" s="156"/>
      <c r="O28" s="3"/>
      <c r="P28" s="3"/>
      <c r="Q28" s="3"/>
      <c r="R28" s="3"/>
      <c r="S28" s="3"/>
      <c r="T28" s="3"/>
    </row>
    <row r="29" spans="1:20" ht="24.95" customHeight="1" x14ac:dyDescent="0.2">
      <c r="A29" s="140"/>
      <c r="B29" s="48"/>
      <c r="C29" s="132"/>
      <c r="D29" s="174"/>
      <c r="E29" s="175"/>
      <c r="F29" s="175"/>
      <c r="G29" s="176"/>
      <c r="H29" s="169"/>
      <c r="I29" s="149"/>
      <c r="J29" s="153"/>
      <c r="K29" s="154"/>
      <c r="L29" s="153"/>
      <c r="M29" s="153"/>
      <c r="N29" s="156"/>
      <c r="O29" s="3"/>
      <c r="P29" s="3"/>
      <c r="Q29" s="3"/>
      <c r="R29" s="3"/>
      <c r="S29" s="3"/>
      <c r="T29" s="3"/>
    </row>
    <row r="30" spans="1:20" ht="24.95" customHeight="1" x14ac:dyDescent="0.2">
      <c r="A30" s="140"/>
      <c r="B30" s="48"/>
      <c r="C30" s="132"/>
      <c r="D30" s="174"/>
      <c r="E30" s="175"/>
      <c r="F30" s="175"/>
      <c r="G30" s="176"/>
      <c r="H30" s="169"/>
      <c r="I30" s="149"/>
      <c r="J30" s="153"/>
      <c r="K30" s="154"/>
      <c r="L30" s="153"/>
      <c r="M30" s="153"/>
      <c r="N30" s="156"/>
      <c r="O30" s="3"/>
      <c r="P30" s="3"/>
      <c r="Q30" s="3"/>
      <c r="R30" s="3"/>
      <c r="S30" s="3"/>
      <c r="T30" s="3"/>
    </row>
    <row r="31" spans="1:20" ht="24.95" customHeight="1" x14ac:dyDescent="0.2">
      <c r="A31" s="140"/>
      <c r="B31" s="48"/>
      <c r="C31" s="132"/>
      <c r="D31" s="174"/>
      <c r="E31" s="175"/>
      <c r="F31" s="175"/>
      <c r="G31" s="176"/>
      <c r="H31" s="169"/>
      <c r="I31" s="149"/>
      <c r="J31" s="153"/>
      <c r="K31" s="154"/>
      <c r="L31" s="153"/>
      <c r="M31" s="153"/>
      <c r="N31" s="156"/>
      <c r="O31" s="3"/>
      <c r="P31" s="3"/>
      <c r="Q31" s="3"/>
      <c r="R31" s="3"/>
      <c r="S31" s="3"/>
      <c r="T31" s="3"/>
    </row>
    <row r="32" spans="1:20" ht="24.95" customHeight="1" x14ac:dyDescent="0.2">
      <c r="A32" s="140" t="s">
        <v>38</v>
      </c>
      <c r="B32" s="48"/>
      <c r="C32" s="132"/>
      <c r="D32" s="174"/>
      <c r="E32" s="175"/>
      <c r="F32" s="175"/>
      <c r="G32" s="176"/>
      <c r="H32" s="169"/>
      <c r="I32" s="149"/>
      <c r="J32" s="153"/>
      <c r="K32" s="154"/>
      <c r="L32" s="153"/>
      <c r="M32" s="153"/>
      <c r="N32" s="156"/>
      <c r="O32" s="3"/>
      <c r="P32" s="3"/>
      <c r="Q32" s="3"/>
      <c r="R32" s="3"/>
      <c r="S32" s="3"/>
      <c r="T32" s="3"/>
    </row>
    <row r="33" spans="1:20" ht="24.95" customHeight="1" x14ac:dyDescent="0.2">
      <c r="A33" s="140" t="s">
        <v>39</v>
      </c>
      <c r="B33" s="48"/>
      <c r="C33" s="132"/>
      <c r="D33" s="174"/>
      <c r="E33" s="175"/>
      <c r="F33" s="175"/>
      <c r="G33" s="176"/>
      <c r="H33" s="169"/>
      <c r="I33" s="149"/>
      <c r="J33" s="153"/>
      <c r="K33" s="154"/>
      <c r="L33" s="153"/>
      <c r="M33" s="153"/>
      <c r="N33" s="156"/>
      <c r="O33" s="3"/>
      <c r="P33" s="3"/>
      <c r="Q33" s="3"/>
      <c r="R33" s="3"/>
      <c r="S33" s="3"/>
      <c r="T33" s="3"/>
    </row>
    <row r="34" spans="1:20" ht="24.95" customHeight="1" x14ac:dyDescent="0.2">
      <c r="A34" s="140" t="s">
        <v>40</v>
      </c>
      <c r="B34" s="48"/>
      <c r="C34" s="132"/>
      <c r="D34" s="174"/>
      <c r="E34" s="175"/>
      <c r="F34" s="175"/>
      <c r="G34" s="176"/>
      <c r="H34" s="169"/>
      <c r="I34" s="149"/>
      <c r="J34" s="153"/>
      <c r="K34" s="154"/>
      <c r="L34" s="153"/>
      <c r="M34" s="153"/>
      <c r="N34" s="156"/>
      <c r="O34" s="3"/>
      <c r="P34" s="3"/>
      <c r="Q34" s="3"/>
      <c r="R34" s="3"/>
      <c r="S34" s="3"/>
      <c r="T34" s="3"/>
    </row>
    <row r="35" spans="1:20" ht="24.95" customHeight="1" x14ac:dyDescent="0.2">
      <c r="A35" s="140" t="s">
        <v>41</v>
      </c>
      <c r="B35" s="48"/>
      <c r="C35" s="132"/>
      <c r="D35" s="174"/>
      <c r="E35" s="175"/>
      <c r="F35" s="175"/>
      <c r="G35" s="176"/>
      <c r="H35" s="169"/>
      <c r="I35" s="149"/>
      <c r="J35" s="153"/>
      <c r="K35" s="154"/>
      <c r="L35" s="153"/>
      <c r="M35" s="153"/>
      <c r="N35" s="156"/>
      <c r="O35" s="3"/>
      <c r="P35" s="3"/>
      <c r="Q35" s="3"/>
      <c r="R35" s="3"/>
      <c r="S35" s="3"/>
      <c r="T35" s="3"/>
    </row>
    <row r="36" spans="1:20" ht="24.95" customHeight="1" x14ac:dyDescent="0.2">
      <c r="A36" s="140" t="s">
        <v>42</v>
      </c>
      <c r="B36" s="48"/>
      <c r="C36" s="132"/>
      <c r="D36" s="174"/>
      <c r="E36" s="175"/>
      <c r="F36" s="175"/>
      <c r="G36" s="176"/>
      <c r="H36" s="169"/>
      <c r="I36" s="149"/>
      <c r="J36" s="153"/>
      <c r="K36" s="154"/>
      <c r="L36" s="153"/>
      <c r="M36" s="153"/>
      <c r="N36" s="156"/>
      <c r="O36" s="3"/>
      <c r="P36" s="3"/>
      <c r="Q36" s="3"/>
      <c r="R36" s="3"/>
      <c r="S36" s="3"/>
      <c r="T36" s="3"/>
    </row>
    <row r="37" spans="1:20" ht="24.95" customHeight="1" x14ac:dyDescent="0.2">
      <c r="A37" s="140" t="s">
        <v>43</v>
      </c>
      <c r="B37" s="48"/>
      <c r="C37" s="132"/>
      <c r="D37" s="174"/>
      <c r="E37" s="175"/>
      <c r="F37" s="175"/>
      <c r="G37" s="176"/>
      <c r="H37" s="169"/>
      <c r="I37" s="149"/>
      <c r="J37" s="153"/>
      <c r="K37" s="154"/>
      <c r="L37" s="153"/>
      <c r="M37" s="153"/>
      <c r="N37" s="156"/>
      <c r="O37" s="3"/>
      <c r="P37" s="3"/>
      <c r="Q37" s="3"/>
      <c r="R37" s="3"/>
      <c r="S37" s="3"/>
      <c r="T37" s="3"/>
    </row>
    <row r="38" spans="1:20" ht="24.95" customHeight="1" x14ac:dyDescent="0.2">
      <c r="A38" s="140" t="s">
        <v>44</v>
      </c>
      <c r="B38" s="48"/>
      <c r="C38" s="132"/>
      <c r="D38" s="174"/>
      <c r="E38" s="175"/>
      <c r="F38" s="175"/>
      <c r="G38" s="176"/>
      <c r="H38" s="169"/>
      <c r="I38" s="149"/>
      <c r="J38" s="153"/>
      <c r="K38" s="154"/>
      <c r="L38" s="153"/>
      <c r="M38" s="153"/>
      <c r="N38" s="156"/>
      <c r="O38" s="3"/>
      <c r="P38" s="3"/>
      <c r="Q38" s="3"/>
      <c r="R38" s="3"/>
      <c r="S38" s="3"/>
      <c r="T38" s="3"/>
    </row>
    <row r="39" spans="1:20" ht="24.95" customHeight="1" x14ac:dyDescent="0.2">
      <c r="A39" s="140" t="s">
        <v>45</v>
      </c>
      <c r="B39" s="48"/>
      <c r="C39" s="132"/>
      <c r="D39" s="174"/>
      <c r="E39" s="175"/>
      <c r="F39" s="175"/>
      <c r="G39" s="176"/>
      <c r="H39" s="169"/>
      <c r="I39" s="149"/>
      <c r="J39" s="153"/>
      <c r="K39" s="154"/>
      <c r="L39" s="153"/>
      <c r="M39" s="153"/>
      <c r="N39" s="156"/>
      <c r="O39" s="3"/>
      <c r="P39" s="3"/>
      <c r="Q39" s="3"/>
      <c r="R39" s="3"/>
      <c r="S39" s="3"/>
      <c r="T39" s="3"/>
    </row>
    <row r="40" spans="1:20" ht="24.95" customHeight="1" x14ac:dyDescent="0.2">
      <c r="A40" s="140" t="s">
        <v>46</v>
      </c>
      <c r="B40" s="48"/>
      <c r="C40" s="132"/>
      <c r="D40" s="174" t="s">
        <v>100</v>
      </c>
      <c r="E40" s="175"/>
      <c r="F40" s="175"/>
      <c r="G40" s="176"/>
      <c r="H40" s="169"/>
      <c r="I40" s="149"/>
      <c r="J40" s="153"/>
      <c r="K40" s="154"/>
      <c r="L40" s="153"/>
      <c r="M40" s="153"/>
      <c r="N40" s="156"/>
      <c r="O40" s="3"/>
      <c r="P40" s="3"/>
      <c r="Q40" s="3"/>
      <c r="R40" s="3"/>
      <c r="S40" s="3"/>
      <c r="T40" s="3"/>
    </row>
    <row r="41" spans="1:20" ht="17.25" customHeight="1" thickBot="1" x14ac:dyDescent="0.25">
      <c r="A41" s="133"/>
      <c r="B41" s="134"/>
      <c r="C41" s="135"/>
      <c r="D41" s="177"/>
      <c r="E41" s="178"/>
      <c r="F41" s="178"/>
      <c r="G41" s="179"/>
      <c r="H41" s="170"/>
      <c r="I41" s="150"/>
      <c r="J41" s="153"/>
      <c r="K41" s="154"/>
      <c r="L41" s="155"/>
      <c r="M41" s="155"/>
      <c r="N41" s="156"/>
      <c r="O41" s="3"/>
      <c r="P41" s="3"/>
      <c r="Q41" s="3"/>
      <c r="R41" s="3"/>
      <c r="S41" s="3"/>
      <c r="T41" s="3"/>
    </row>
    <row r="42" spans="1:20" ht="24.95" customHeight="1" thickTop="1" thickBot="1" x14ac:dyDescent="0.4">
      <c r="A42" s="49" t="s">
        <v>47</v>
      </c>
      <c r="B42" s="50"/>
      <c r="C42" s="51" t="s">
        <v>48</v>
      </c>
      <c r="D42" s="52"/>
      <c r="E42" s="52"/>
      <c r="F42" s="52"/>
      <c r="G42" s="52"/>
      <c r="H42" s="53">
        <f ca="1">SUM(INDIRECT("H21:"&amp;ADDRESS(ROW()-1,COLUMN(),4)))</f>
        <v>0</v>
      </c>
      <c r="I42" s="50"/>
      <c r="J42" s="50"/>
      <c r="K42" s="50"/>
      <c r="L42" s="50"/>
      <c r="M42" s="50"/>
      <c r="N42" s="54"/>
      <c r="O42" s="3"/>
      <c r="P42" s="55"/>
      <c r="Q42" s="3"/>
      <c r="R42" s="3"/>
      <c r="S42" s="3"/>
      <c r="T42" s="3"/>
    </row>
    <row r="43" spans="1:20" ht="24.95" customHeight="1" thickTop="1" thickBot="1" x14ac:dyDescent="0.3">
      <c r="A43" s="56" t="s">
        <v>49</v>
      </c>
      <c r="B43" s="50"/>
      <c r="C43" s="51" t="s">
        <v>50</v>
      </c>
      <c r="D43" s="57"/>
      <c r="E43" s="57"/>
      <c r="F43" s="57"/>
      <c r="G43" s="57"/>
      <c r="H43" s="58"/>
      <c r="I43" s="50" t="s">
        <v>51</v>
      </c>
      <c r="J43" s="50"/>
      <c r="K43" s="59"/>
      <c r="L43" s="59"/>
      <c r="M43" s="59"/>
      <c r="N43" s="60"/>
      <c r="O43" s="3"/>
      <c r="P43" s="3"/>
      <c r="Q43" s="3"/>
      <c r="R43" s="3"/>
      <c r="S43" s="3"/>
      <c r="T43" s="3"/>
    </row>
    <row r="44" spans="1:20" ht="24.95" customHeight="1" thickTop="1" thickBot="1" x14ac:dyDescent="0.4">
      <c r="A44" s="56" t="s">
        <v>52</v>
      </c>
      <c r="B44" s="50"/>
      <c r="C44" s="61"/>
      <c r="D44" s="221" t="s">
        <v>53</v>
      </c>
      <c r="E44" s="221"/>
      <c r="F44" s="57"/>
      <c r="G44" s="57"/>
      <c r="H44" s="62">
        <f ca="1">IF((H42-H43)&gt;0,H42-H43,0)</f>
        <v>0</v>
      </c>
      <c r="I44" s="63"/>
      <c r="J44" s="63"/>
      <c r="K44" s="222">
        <v>30000</v>
      </c>
      <c r="L44" s="223"/>
      <c r="M44" s="224"/>
      <c r="N44" s="64" t="s">
        <v>54</v>
      </c>
      <c r="O44" s="3"/>
      <c r="P44" s="3"/>
      <c r="Q44" s="3"/>
      <c r="R44" s="3"/>
      <c r="S44" s="3"/>
      <c r="T44" s="3"/>
    </row>
    <row r="45" spans="1:20" ht="24.95" customHeight="1" thickTop="1" thickBot="1" x14ac:dyDescent="0.4">
      <c r="A45" s="56" t="s">
        <v>55</v>
      </c>
      <c r="B45" s="50"/>
      <c r="C45" s="65"/>
      <c r="D45" s="221" t="s">
        <v>56</v>
      </c>
      <c r="E45" s="221"/>
      <c r="F45" s="50"/>
      <c r="G45" s="50"/>
      <c r="H45" s="62">
        <f ca="1">IF((H42-H43)&gt;0,0,H42-H43)</f>
        <v>0</v>
      </c>
      <c r="I45" s="63"/>
      <c r="J45" s="63"/>
      <c r="K45" s="63"/>
      <c r="L45" s="63"/>
      <c r="M45" s="63"/>
      <c r="N45" s="66"/>
      <c r="O45" s="3"/>
      <c r="P45" s="3"/>
      <c r="Q45" s="3"/>
      <c r="R45" s="3"/>
      <c r="S45" s="3"/>
      <c r="T45" s="3"/>
    </row>
    <row r="46" spans="1:20" ht="18" customHeight="1" thickTop="1" x14ac:dyDescent="0.25">
      <c r="A46" s="67" t="s">
        <v>57</v>
      </c>
      <c r="B46" s="68"/>
      <c r="C46" s="69" t="s">
        <v>58</v>
      </c>
      <c r="D46" s="68"/>
      <c r="E46" s="69" t="s">
        <v>59</v>
      </c>
      <c r="F46" s="68"/>
      <c r="G46" s="69" t="s">
        <v>60</v>
      </c>
      <c r="H46" s="70"/>
      <c r="I46" s="225" t="s">
        <v>61</v>
      </c>
      <c r="J46" s="226"/>
      <c r="K46" s="227"/>
      <c r="L46" s="225" t="s">
        <v>62</v>
      </c>
      <c r="M46" s="226"/>
      <c r="N46" s="228"/>
      <c r="O46" s="3"/>
      <c r="P46" s="3"/>
      <c r="Q46" s="3"/>
      <c r="R46" s="3"/>
      <c r="S46" s="3"/>
      <c r="T46" s="3"/>
    </row>
    <row r="47" spans="1:20" ht="14.45" customHeight="1" x14ac:dyDescent="0.2">
      <c r="A47" s="71"/>
      <c r="B47" s="72"/>
      <c r="C47" s="73"/>
      <c r="D47" s="72"/>
      <c r="E47" s="73"/>
      <c r="F47" s="72"/>
      <c r="G47" s="73"/>
      <c r="H47" s="72"/>
      <c r="I47" s="73"/>
      <c r="J47" s="72"/>
      <c r="K47" s="72"/>
      <c r="L47" s="73"/>
      <c r="M47" s="74"/>
      <c r="N47" s="75"/>
      <c r="O47" s="3"/>
      <c r="P47" s="3"/>
      <c r="Q47" s="3"/>
      <c r="R47" s="3"/>
      <c r="S47" s="3"/>
      <c r="T47" s="3"/>
    </row>
    <row r="48" spans="1:20" ht="14.45" customHeight="1" x14ac:dyDescent="0.2">
      <c r="A48" s="76" t="s">
        <v>63</v>
      </c>
      <c r="B48" s="77" t="str">
        <f>TRIM(MID(H13,1,1)&amp;"."&amp;D13)</f>
        <v>.</v>
      </c>
      <c r="C48" s="78" t="s">
        <v>63</v>
      </c>
      <c r="D48" s="77"/>
      <c r="E48" s="78" t="s">
        <v>64</v>
      </c>
      <c r="F48" s="79"/>
      <c r="G48" s="78" t="s">
        <v>64</v>
      </c>
      <c r="H48" s="77" t="str">
        <f>B48</f>
        <v>.</v>
      </c>
      <c r="I48" s="78" t="s">
        <v>64</v>
      </c>
      <c r="J48" s="79"/>
      <c r="K48" s="79"/>
      <c r="L48" s="78" t="s">
        <v>64</v>
      </c>
      <c r="M48" s="79"/>
      <c r="N48" s="75"/>
      <c r="O48" s="3"/>
      <c r="P48" s="3"/>
      <c r="Q48" s="3"/>
      <c r="R48" s="3"/>
      <c r="S48" s="3"/>
      <c r="T48" s="3"/>
    </row>
    <row r="49" spans="1:20" ht="14.45" customHeight="1" x14ac:dyDescent="0.2">
      <c r="A49" s="38"/>
      <c r="B49" s="77"/>
      <c r="C49" s="78"/>
      <c r="D49" s="77"/>
      <c r="E49" s="78"/>
      <c r="F49" s="79"/>
      <c r="G49" s="78"/>
      <c r="H49" s="77"/>
      <c r="I49" s="78"/>
      <c r="J49" s="79"/>
      <c r="K49" s="79"/>
      <c r="L49" s="78"/>
      <c r="M49" s="79"/>
      <c r="N49" s="75"/>
      <c r="O49" s="3"/>
      <c r="P49" s="3"/>
      <c r="Q49" s="3"/>
      <c r="R49" s="3"/>
      <c r="S49" s="3"/>
      <c r="T49" s="3"/>
    </row>
    <row r="50" spans="1:20" ht="14.45" customHeight="1" x14ac:dyDescent="0.2">
      <c r="A50" s="76" t="s">
        <v>65</v>
      </c>
      <c r="B50" s="80">
        <v>42240</v>
      </c>
      <c r="C50" s="78" t="s">
        <v>66</v>
      </c>
      <c r="D50" s="80">
        <f>B50</f>
        <v>42240</v>
      </c>
      <c r="E50" s="78" t="s">
        <v>66</v>
      </c>
      <c r="F50" s="81"/>
      <c r="G50" s="78" t="s">
        <v>66</v>
      </c>
      <c r="H50" s="80">
        <f>B50</f>
        <v>42240</v>
      </c>
      <c r="I50" s="78" t="s">
        <v>66</v>
      </c>
      <c r="J50" s="79"/>
      <c r="K50" s="79"/>
      <c r="L50" s="78" t="s">
        <v>66</v>
      </c>
      <c r="M50" s="79"/>
      <c r="N50" s="75"/>
      <c r="O50" s="3"/>
      <c r="P50" s="3"/>
      <c r="Q50" s="3"/>
      <c r="R50" s="3"/>
      <c r="S50" s="3"/>
      <c r="T50" s="3"/>
    </row>
    <row r="51" spans="1:20" ht="11.25" customHeight="1" x14ac:dyDescent="0.2">
      <c r="A51" s="38"/>
      <c r="B51" s="79"/>
      <c r="C51" s="78"/>
      <c r="D51" s="79"/>
      <c r="E51" s="78"/>
      <c r="F51" s="79"/>
      <c r="G51" s="78"/>
      <c r="H51" s="79"/>
      <c r="I51" s="78"/>
      <c r="J51" s="79"/>
      <c r="K51" s="79"/>
      <c r="L51" s="78"/>
      <c r="M51" s="79"/>
      <c r="N51" s="75"/>
      <c r="O51" s="3"/>
      <c r="P51" s="3"/>
      <c r="Q51" s="3"/>
      <c r="R51" s="3"/>
      <c r="S51" s="3"/>
      <c r="T51" s="3"/>
    </row>
    <row r="52" spans="1:20" ht="14.45" customHeight="1" x14ac:dyDescent="0.2">
      <c r="A52" s="38"/>
      <c r="B52" s="79"/>
      <c r="C52" s="78"/>
      <c r="D52" s="79"/>
      <c r="E52" s="78"/>
      <c r="F52" s="79"/>
      <c r="G52" s="78"/>
      <c r="H52" s="79"/>
      <c r="I52" s="78"/>
      <c r="J52" s="79"/>
      <c r="K52" s="79"/>
      <c r="L52" s="78"/>
      <c r="M52" s="79"/>
      <c r="N52" s="75"/>
      <c r="O52" s="3"/>
      <c r="P52" s="3"/>
      <c r="Q52" s="3"/>
      <c r="R52" s="3"/>
      <c r="S52" s="3"/>
      <c r="T52" s="3"/>
    </row>
    <row r="53" spans="1:20" ht="14.45" customHeight="1" x14ac:dyDescent="0.2">
      <c r="A53" s="76" t="s">
        <v>67</v>
      </c>
      <c r="B53" s="79"/>
      <c r="C53" s="78" t="s">
        <v>67</v>
      </c>
      <c r="D53" s="79"/>
      <c r="E53" s="78" t="s">
        <v>67</v>
      </c>
      <c r="F53" s="79"/>
      <c r="G53" s="78" t="s">
        <v>67</v>
      </c>
      <c r="H53" s="79"/>
      <c r="I53" s="78" t="s">
        <v>67</v>
      </c>
      <c r="J53" s="79"/>
      <c r="K53" s="79"/>
      <c r="L53" s="78" t="s">
        <v>67</v>
      </c>
      <c r="M53" s="79"/>
      <c r="N53" s="75"/>
      <c r="O53" s="3"/>
      <c r="P53" s="3"/>
      <c r="Q53" s="3"/>
      <c r="R53" s="3"/>
      <c r="S53" s="3"/>
      <c r="T53" s="3"/>
    </row>
    <row r="54" spans="1:20" ht="14.45" customHeight="1" thickBot="1" x14ac:dyDescent="0.25">
      <c r="A54" s="82"/>
      <c r="B54" s="42"/>
      <c r="C54" s="40"/>
      <c r="D54" s="42"/>
      <c r="E54" s="40"/>
      <c r="F54" s="42"/>
      <c r="G54" s="40"/>
      <c r="H54" s="42"/>
      <c r="I54" s="40"/>
      <c r="J54" s="42"/>
      <c r="K54" s="42"/>
      <c r="L54" s="40"/>
      <c r="M54" s="42"/>
      <c r="N54" s="83"/>
      <c r="O54" s="3"/>
      <c r="P54" s="3"/>
      <c r="Q54" s="3"/>
      <c r="R54" s="3"/>
      <c r="S54" s="3"/>
      <c r="T54" s="3"/>
    </row>
    <row r="55" spans="1:20" ht="13.5" thickTop="1" x14ac:dyDescent="0.2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N55" s="63"/>
      <c r="O55" s="3"/>
      <c r="P55" s="3"/>
      <c r="Q55" s="3"/>
      <c r="R55" s="3"/>
      <c r="S55" s="3"/>
      <c r="T55" s="3"/>
    </row>
    <row r="56" spans="1:20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x14ac:dyDescent="0.2">
      <c r="A68" s="3"/>
      <c r="B68" s="3"/>
      <c r="C68" s="3"/>
      <c r="D68" s="3"/>
      <c r="E68" s="3"/>
      <c r="F68" s="63"/>
      <c r="G68" s="3"/>
      <c r="H68" s="6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93" spans="14:14" x14ac:dyDescent="0.2">
      <c r="N93" s="121"/>
    </row>
  </sheetData>
  <mergeCells count="12">
    <mergeCell ref="I18:N19"/>
    <mergeCell ref="D44:E44"/>
    <mergeCell ref="K44:M44"/>
    <mergeCell ref="D45:E45"/>
    <mergeCell ref="I46:K46"/>
    <mergeCell ref="L46:N46"/>
    <mergeCell ref="A5:N5"/>
    <mergeCell ref="H6:J6"/>
    <mergeCell ref="A7:C7"/>
    <mergeCell ref="E10:H10"/>
    <mergeCell ref="F16:G16"/>
    <mergeCell ref="I16:J16"/>
  </mergeCells>
  <printOptions horizontalCentered="1"/>
  <pageMargins left="0.11811023622047245" right="0.11811023622047245" top="0.15748031496062992" bottom="0.15748031496062992" header="0.11811023622047245" footer="0"/>
  <pageSetup paperSize="9" scale="67" orientation="portrait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pageSetUpPr fitToPage="1"/>
  </sheetPr>
  <dimension ref="A1:I31"/>
  <sheetViews>
    <sheetView showGridLines="0" workbookViewId="0">
      <selection activeCell="L10" sqref="L10"/>
    </sheetView>
  </sheetViews>
  <sheetFormatPr baseColWidth="10" defaultColWidth="10.7109375" defaultRowHeight="12.75" x14ac:dyDescent="0.2"/>
  <cols>
    <col min="1" max="1" width="21" style="204" bestFit="1" customWidth="1"/>
    <col min="2" max="2" width="39.140625" style="204" customWidth="1"/>
    <col min="3" max="3" width="14.7109375" style="204" customWidth="1"/>
    <col min="4" max="9" width="7.7109375" style="204" customWidth="1"/>
    <col min="10" max="16384" width="10.7109375" style="204"/>
  </cols>
  <sheetData>
    <row r="1" spans="1:9" ht="15.75" customHeight="1" x14ac:dyDescent="0.2"/>
    <row r="2" spans="1:9" ht="15.75" customHeight="1" x14ac:dyDescent="0.2"/>
    <row r="3" spans="1:9" ht="15.75" customHeight="1" x14ac:dyDescent="0.2"/>
    <row r="4" spans="1:9" ht="26.25" customHeight="1" x14ac:dyDescent="0.2">
      <c r="B4" s="229" t="s">
        <v>93</v>
      </c>
      <c r="C4" s="229"/>
    </row>
    <row r="6" spans="1:9" ht="12.75" customHeight="1" x14ac:dyDescent="0.2">
      <c r="C6" s="118"/>
      <c r="D6" s="118"/>
      <c r="E6" s="118"/>
      <c r="F6" s="118"/>
      <c r="G6" s="118"/>
    </row>
    <row r="7" spans="1:9" ht="13.5" customHeight="1" thickBot="1" x14ac:dyDescent="0.25">
      <c r="A7" s="124" t="s">
        <v>94</v>
      </c>
      <c r="B7" s="124" t="s">
        <v>114</v>
      </c>
      <c r="C7" s="118"/>
      <c r="D7" s="118"/>
      <c r="E7" s="118"/>
      <c r="F7" s="118"/>
      <c r="G7" s="118"/>
    </row>
    <row r="8" spans="1:9" ht="16.5" thickTop="1" thickBot="1" x14ac:dyDescent="0.25">
      <c r="A8" s="118"/>
      <c r="B8" s="118"/>
      <c r="C8" s="118"/>
      <c r="D8" s="230" t="s">
        <v>11</v>
      </c>
      <c r="E8" s="231"/>
      <c r="F8" s="231"/>
      <c r="G8" s="231"/>
      <c r="H8" s="231"/>
      <c r="I8" s="232"/>
    </row>
    <row r="9" spans="1:9" ht="42" customHeight="1" thickTop="1" thickBot="1" x14ac:dyDescent="0.25">
      <c r="A9" s="125" t="s">
        <v>12</v>
      </c>
      <c r="B9" s="126" t="s">
        <v>95</v>
      </c>
      <c r="C9" s="127" t="s">
        <v>96</v>
      </c>
      <c r="D9" s="128" t="s">
        <v>17</v>
      </c>
      <c r="E9" s="129" t="s">
        <v>18</v>
      </c>
      <c r="F9" s="129" t="s">
        <v>19</v>
      </c>
      <c r="G9" s="129" t="s">
        <v>20</v>
      </c>
      <c r="H9" s="129" t="s">
        <v>21</v>
      </c>
      <c r="I9" s="130" t="s">
        <v>22</v>
      </c>
    </row>
    <row r="10" spans="1:9" ht="27" customHeight="1" thickTop="1" x14ac:dyDescent="0.2">
      <c r="A10" s="122"/>
      <c r="B10" s="141"/>
      <c r="C10" s="144"/>
      <c r="D10" s="151"/>
      <c r="E10" s="157"/>
      <c r="F10" s="164"/>
      <c r="G10" s="159"/>
      <c r="H10" s="160"/>
      <c r="I10" s="166"/>
    </row>
    <row r="11" spans="1:9" ht="27" customHeight="1" x14ac:dyDescent="0.2">
      <c r="A11" s="123"/>
      <c r="B11" s="142"/>
      <c r="C11" s="145"/>
      <c r="D11" s="152"/>
      <c r="E11" s="158"/>
      <c r="F11" s="165"/>
      <c r="G11" s="161"/>
      <c r="H11" s="162"/>
      <c r="I11" s="167"/>
    </row>
    <row r="12" spans="1:9" ht="27" customHeight="1" x14ac:dyDescent="0.2">
      <c r="A12" s="123"/>
      <c r="B12" s="142"/>
      <c r="C12" s="145"/>
      <c r="D12" s="152"/>
      <c r="E12" s="158"/>
      <c r="F12" s="165"/>
      <c r="G12" s="161"/>
      <c r="H12" s="162"/>
      <c r="I12" s="167"/>
    </row>
    <row r="13" spans="1:9" ht="27" customHeight="1" x14ac:dyDescent="0.2">
      <c r="A13" s="123"/>
      <c r="B13" s="142"/>
      <c r="C13" s="145"/>
      <c r="D13" s="152"/>
      <c r="E13" s="158"/>
      <c r="F13" s="165"/>
      <c r="G13" s="161"/>
      <c r="H13" s="162"/>
      <c r="I13" s="167"/>
    </row>
    <row r="14" spans="1:9" ht="27" customHeight="1" x14ac:dyDescent="0.2">
      <c r="A14" s="123"/>
      <c r="B14" s="142"/>
      <c r="C14" s="145"/>
      <c r="D14" s="152"/>
      <c r="E14" s="158"/>
      <c r="F14" s="165"/>
      <c r="G14" s="161"/>
      <c r="H14" s="162"/>
      <c r="I14" s="167"/>
    </row>
    <row r="15" spans="1:9" ht="27" customHeight="1" x14ac:dyDescent="0.2">
      <c r="A15" s="123"/>
      <c r="B15" s="142"/>
      <c r="C15" s="145"/>
      <c r="D15" s="152"/>
      <c r="E15" s="158"/>
      <c r="F15" s="165"/>
      <c r="G15" s="161"/>
      <c r="H15" s="162"/>
      <c r="I15" s="167"/>
    </row>
    <row r="16" spans="1:9" ht="27" customHeight="1" x14ac:dyDescent="0.2">
      <c r="A16" s="123"/>
      <c r="B16" s="142"/>
      <c r="C16" s="145"/>
      <c r="D16" s="152"/>
      <c r="E16" s="158"/>
      <c r="F16" s="165"/>
      <c r="G16" s="161"/>
      <c r="H16" s="162"/>
      <c r="I16" s="167"/>
    </row>
    <row r="17" spans="1:9" ht="27" customHeight="1" x14ac:dyDescent="0.2">
      <c r="A17" s="123"/>
      <c r="B17" s="142"/>
      <c r="C17" s="145"/>
      <c r="D17" s="152"/>
      <c r="E17" s="158"/>
      <c r="F17" s="165"/>
      <c r="G17" s="161"/>
      <c r="H17" s="162"/>
      <c r="I17" s="167"/>
    </row>
    <row r="18" spans="1:9" ht="27" customHeight="1" x14ac:dyDescent="0.2">
      <c r="A18" s="123"/>
      <c r="B18" s="142"/>
      <c r="C18" s="145"/>
      <c r="D18" s="152"/>
      <c r="E18" s="158"/>
      <c r="F18" s="165"/>
      <c r="G18" s="161"/>
      <c r="H18" s="162"/>
      <c r="I18" s="167"/>
    </row>
    <row r="19" spans="1:9" ht="27" customHeight="1" x14ac:dyDescent="0.2">
      <c r="A19" s="123"/>
      <c r="B19" s="142"/>
      <c r="C19" s="145"/>
      <c r="D19" s="152"/>
      <c r="E19" s="158"/>
      <c r="F19" s="165"/>
      <c r="G19" s="161"/>
      <c r="H19" s="162"/>
      <c r="I19" s="167"/>
    </row>
    <row r="20" spans="1:9" ht="27" customHeight="1" x14ac:dyDescent="0.2">
      <c r="A20" s="123"/>
      <c r="B20" s="143"/>
      <c r="C20" s="145"/>
      <c r="D20" s="152"/>
      <c r="E20" s="158"/>
      <c r="F20" s="165"/>
      <c r="G20" s="161"/>
      <c r="H20" s="162"/>
      <c r="I20" s="167"/>
    </row>
    <row r="21" spans="1:9" ht="27" customHeight="1" x14ac:dyDescent="0.2">
      <c r="A21" s="123"/>
      <c r="B21" s="142"/>
      <c r="C21" s="145"/>
      <c r="D21" s="152"/>
      <c r="E21" s="158"/>
      <c r="F21" s="165"/>
      <c r="G21" s="161"/>
      <c r="H21" s="162"/>
      <c r="I21" s="167"/>
    </row>
    <row r="22" spans="1:9" ht="27" customHeight="1" x14ac:dyDescent="0.2">
      <c r="A22" s="123"/>
      <c r="B22" s="142"/>
      <c r="C22" s="145"/>
      <c r="D22" s="152"/>
      <c r="E22" s="158"/>
      <c r="F22" s="165"/>
      <c r="G22" s="161"/>
      <c r="H22" s="162"/>
      <c r="I22" s="167"/>
    </row>
    <row r="23" spans="1:9" ht="27" customHeight="1" x14ac:dyDescent="0.2">
      <c r="A23" s="136"/>
      <c r="B23" s="142"/>
      <c r="C23" s="145"/>
      <c r="D23" s="152"/>
      <c r="E23" s="158"/>
      <c r="F23" s="165"/>
      <c r="G23" s="158"/>
      <c r="H23" s="163"/>
      <c r="I23" s="167"/>
    </row>
    <row r="24" spans="1:9" ht="27" customHeight="1" x14ac:dyDescent="0.2">
      <c r="A24" s="137"/>
      <c r="B24" s="142"/>
      <c r="C24" s="146"/>
      <c r="D24" s="152"/>
      <c r="E24" s="158"/>
      <c r="F24" s="165"/>
      <c r="G24" s="158"/>
      <c r="H24" s="163"/>
      <c r="I24" s="167"/>
    </row>
    <row r="25" spans="1:9" ht="27" customHeight="1" x14ac:dyDescent="0.2">
      <c r="A25" s="138"/>
      <c r="B25" s="142"/>
      <c r="C25" s="147"/>
      <c r="D25" s="152"/>
      <c r="E25" s="158"/>
      <c r="F25" s="165"/>
      <c r="G25" s="158"/>
      <c r="H25" s="163"/>
      <c r="I25" s="167"/>
    </row>
    <row r="26" spans="1:9" ht="24" customHeight="1" thickBot="1" x14ac:dyDescent="0.25">
      <c r="A26" s="119"/>
      <c r="B26" s="131" t="s">
        <v>98</v>
      </c>
      <c r="C26" s="139">
        <f ca="1">SUM(INDIRECT("C10:"&amp;ADDRESS(ROW()-1,COLUMN(),4)))</f>
        <v>0</v>
      </c>
    </row>
    <row r="27" spans="1:9" ht="26.25" customHeight="1" thickTop="1" x14ac:dyDescent="0.2">
      <c r="A27" s="233" t="s">
        <v>99</v>
      </c>
      <c r="B27" s="233"/>
      <c r="C27" s="234"/>
    </row>
    <row r="28" spans="1:9" ht="20.25" customHeight="1" x14ac:dyDescent="0.2">
      <c r="A28" s="235"/>
      <c r="B28" s="235"/>
      <c r="C28" s="236"/>
    </row>
    <row r="29" spans="1:9" ht="30.75" customHeight="1" x14ac:dyDescent="0.2">
      <c r="A29" s="120"/>
      <c r="B29" s="120"/>
      <c r="C29" s="120"/>
    </row>
    <row r="30" spans="1:9" ht="16.5" x14ac:dyDescent="0.2">
      <c r="A30" s="120"/>
      <c r="B30" s="120"/>
      <c r="C30" s="120"/>
    </row>
    <row r="31" spans="1:9" ht="22.5" customHeight="1" x14ac:dyDescent="0.2"/>
  </sheetData>
  <mergeCells count="4">
    <mergeCell ref="B4:C4"/>
    <mergeCell ref="D8:I8"/>
    <mergeCell ref="A27:C27"/>
    <mergeCell ref="A28:C28"/>
  </mergeCells>
  <printOptions horizontalCentered="1"/>
  <pageMargins left="0" right="0" top="0.55118110236220474" bottom="1.1417322834645669" header="0" footer="0"/>
  <pageSetup paperSize="9" scale="84" orientation="portrait"/>
  <headerFooter alignWithMargins="0">
    <oddFooter>&amp;RFC 004 A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rgb="FFFF0000"/>
    <pageSetUpPr fitToPage="1"/>
  </sheetPr>
  <dimension ref="A6:O84"/>
  <sheetViews>
    <sheetView showGridLines="0" workbookViewId="0">
      <selection activeCell="M14" sqref="M14"/>
    </sheetView>
  </sheetViews>
  <sheetFormatPr baseColWidth="10" defaultRowHeight="12.75" x14ac:dyDescent="0.2"/>
  <cols>
    <col min="1" max="1" width="7.7109375" style="85" customWidth="1"/>
    <col min="2" max="2" width="8.28515625" style="85" customWidth="1"/>
    <col min="3" max="3" width="35.140625" style="85" customWidth="1"/>
    <col min="4" max="4" width="18.42578125" style="85" customWidth="1"/>
    <col min="5" max="5" width="18.5703125" style="85" customWidth="1"/>
    <col min="6" max="6" width="5.140625" style="85" customWidth="1"/>
    <col min="7" max="7" width="8.140625" style="85" bestFit="1" customWidth="1"/>
    <col min="8" max="8" width="17" style="85" customWidth="1"/>
    <col min="9" max="10" width="30.7109375" style="85" customWidth="1"/>
    <col min="11" max="254" width="10.7109375" style="85"/>
    <col min="255" max="255" width="7.7109375" style="85" customWidth="1"/>
    <col min="256" max="256" width="8.28515625" style="85" customWidth="1"/>
    <col min="257" max="257" width="35.140625" style="85" customWidth="1"/>
    <col min="258" max="258" width="18.42578125" style="85" customWidth="1"/>
    <col min="259" max="259" width="18.5703125" style="85" customWidth="1"/>
    <col min="260" max="260" width="5.140625" style="85" customWidth="1"/>
    <col min="261" max="261" width="7.140625" style="85" customWidth="1"/>
    <col min="262" max="263" width="10.7109375" style="85"/>
    <col min="264" max="264" width="19.85546875" style="85" customWidth="1"/>
    <col min="265" max="265" width="10.7109375" style="85"/>
    <col min="266" max="266" width="17.5703125" style="85" customWidth="1"/>
    <col min="267" max="510" width="10.7109375" style="85"/>
    <col min="511" max="511" width="7.7109375" style="85" customWidth="1"/>
    <col min="512" max="512" width="8.28515625" style="85" customWidth="1"/>
    <col min="513" max="513" width="35.140625" style="85" customWidth="1"/>
    <col min="514" max="514" width="18.42578125" style="85" customWidth="1"/>
    <col min="515" max="515" width="18.5703125" style="85" customWidth="1"/>
    <col min="516" max="516" width="5.140625" style="85" customWidth="1"/>
    <col min="517" max="517" width="7.140625" style="85" customWidth="1"/>
    <col min="518" max="519" width="10.7109375" style="85"/>
    <col min="520" max="520" width="19.85546875" style="85" customWidth="1"/>
    <col min="521" max="521" width="10.7109375" style="85"/>
    <col min="522" max="522" width="17.5703125" style="85" customWidth="1"/>
    <col min="523" max="766" width="10.7109375" style="85"/>
    <col min="767" max="767" width="7.7109375" style="85" customWidth="1"/>
    <col min="768" max="768" width="8.28515625" style="85" customWidth="1"/>
    <col min="769" max="769" width="35.140625" style="85" customWidth="1"/>
    <col min="770" max="770" width="18.42578125" style="85" customWidth="1"/>
    <col min="771" max="771" width="18.5703125" style="85" customWidth="1"/>
    <col min="772" max="772" width="5.140625" style="85" customWidth="1"/>
    <col min="773" max="773" width="7.140625" style="85" customWidth="1"/>
    <col min="774" max="775" width="10.7109375" style="85"/>
    <col min="776" max="776" width="19.85546875" style="85" customWidth="1"/>
    <col min="777" max="777" width="10.7109375" style="85"/>
    <col min="778" max="778" width="17.5703125" style="85" customWidth="1"/>
    <col min="779" max="1022" width="10.7109375" style="85"/>
    <col min="1023" max="1023" width="7.7109375" style="85" customWidth="1"/>
    <col min="1024" max="1024" width="8.28515625" style="85" customWidth="1"/>
    <col min="1025" max="1025" width="35.140625" style="85" customWidth="1"/>
    <col min="1026" max="1026" width="18.42578125" style="85" customWidth="1"/>
    <col min="1027" max="1027" width="18.5703125" style="85" customWidth="1"/>
    <col min="1028" max="1028" width="5.140625" style="85" customWidth="1"/>
    <col min="1029" max="1029" width="7.140625" style="85" customWidth="1"/>
    <col min="1030" max="1031" width="10.7109375" style="85"/>
    <col min="1032" max="1032" width="19.85546875" style="85" customWidth="1"/>
    <col min="1033" max="1033" width="10.7109375" style="85"/>
    <col min="1034" max="1034" width="17.5703125" style="85" customWidth="1"/>
    <col min="1035" max="1278" width="10.7109375" style="85"/>
    <col min="1279" max="1279" width="7.7109375" style="85" customWidth="1"/>
    <col min="1280" max="1280" width="8.28515625" style="85" customWidth="1"/>
    <col min="1281" max="1281" width="35.140625" style="85" customWidth="1"/>
    <col min="1282" max="1282" width="18.42578125" style="85" customWidth="1"/>
    <col min="1283" max="1283" width="18.5703125" style="85" customWidth="1"/>
    <col min="1284" max="1284" width="5.140625" style="85" customWidth="1"/>
    <col min="1285" max="1285" width="7.140625" style="85" customWidth="1"/>
    <col min="1286" max="1287" width="10.7109375" style="85"/>
    <col min="1288" max="1288" width="19.85546875" style="85" customWidth="1"/>
    <col min="1289" max="1289" width="10.7109375" style="85"/>
    <col min="1290" max="1290" width="17.5703125" style="85" customWidth="1"/>
    <col min="1291" max="1534" width="10.7109375" style="85"/>
    <col min="1535" max="1535" width="7.7109375" style="85" customWidth="1"/>
    <col min="1536" max="1536" width="8.28515625" style="85" customWidth="1"/>
    <col min="1537" max="1537" width="35.140625" style="85" customWidth="1"/>
    <col min="1538" max="1538" width="18.42578125" style="85" customWidth="1"/>
    <col min="1539" max="1539" width="18.5703125" style="85" customWidth="1"/>
    <col min="1540" max="1540" width="5.140625" style="85" customWidth="1"/>
    <col min="1541" max="1541" width="7.140625" style="85" customWidth="1"/>
    <col min="1542" max="1543" width="10.7109375" style="85"/>
    <col min="1544" max="1544" width="19.85546875" style="85" customWidth="1"/>
    <col min="1545" max="1545" width="10.7109375" style="85"/>
    <col min="1546" max="1546" width="17.5703125" style="85" customWidth="1"/>
    <col min="1547" max="1790" width="10.7109375" style="85"/>
    <col min="1791" max="1791" width="7.7109375" style="85" customWidth="1"/>
    <col min="1792" max="1792" width="8.28515625" style="85" customWidth="1"/>
    <col min="1793" max="1793" width="35.140625" style="85" customWidth="1"/>
    <col min="1794" max="1794" width="18.42578125" style="85" customWidth="1"/>
    <col min="1795" max="1795" width="18.5703125" style="85" customWidth="1"/>
    <col min="1796" max="1796" width="5.140625" style="85" customWidth="1"/>
    <col min="1797" max="1797" width="7.140625" style="85" customWidth="1"/>
    <col min="1798" max="1799" width="10.7109375" style="85"/>
    <col min="1800" max="1800" width="19.85546875" style="85" customWidth="1"/>
    <col min="1801" max="1801" width="10.7109375" style="85"/>
    <col min="1802" max="1802" width="17.5703125" style="85" customWidth="1"/>
    <col min="1803" max="2046" width="10.7109375" style="85"/>
    <col min="2047" max="2047" width="7.7109375" style="85" customWidth="1"/>
    <col min="2048" max="2048" width="8.28515625" style="85" customWidth="1"/>
    <col min="2049" max="2049" width="35.140625" style="85" customWidth="1"/>
    <col min="2050" max="2050" width="18.42578125" style="85" customWidth="1"/>
    <col min="2051" max="2051" width="18.5703125" style="85" customWidth="1"/>
    <col min="2052" max="2052" width="5.140625" style="85" customWidth="1"/>
    <col min="2053" max="2053" width="7.140625" style="85" customWidth="1"/>
    <col min="2054" max="2055" width="10.7109375" style="85"/>
    <col min="2056" max="2056" width="19.85546875" style="85" customWidth="1"/>
    <col min="2057" max="2057" width="10.7109375" style="85"/>
    <col min="2058" max="2058" width="17.5703125" style="85" customWidth="1"/>
    <col min="2059" max="2302" width="10.7109375" style="85"/>
    <col min="2303" max="2303" width="7.7109375" style="85" customWidth="1"/>
    <col min="2304" max="2304" width="8.28515625" style="85" customWidth="1"/>
    <col min="2305" max="2305" width="35.140625" style="85" customWidth="1"/>
    <col min="2306" max="2306" width="18.42578125" style="85" customWidth="1"/>
    <col min="2307" max="2307" width="18.5703125" style="85" customWidth="1"/>
    <col min="2308" max="2308" width="5.140625" style="85" customWidth="1"/>
    <col min="2309" max="2309" width="7.140625" style="85" customWidth="1"/>
    <col min="2310" max="2311" width="10.7109375" style="85"/>
    <col min="2312" max="2312" width="19.85546875" style="85" customWidth="1"/>
    <col min="2313" max="2313" width="10.7109375" style="85"/>
    <col min="2314" max="2314" width="17.5703125" style="85" customWidth="1"/>
    <col min="2315" max="2558" width="10.7109375" style="85"/>
    <col min="2559" max="2559" width="7.7109375" style="85" customWidth="1"/>
    <col min="2560" max="2560" width="8.28515625" style="85" customWidth="1"/>
    <col min="2561" max="2561" width="35.140625" style="85" customWidth="1"/>
    <col min="2562" max="2562" width="18.42578125" style="85" customWidth="1"/>
    <col min="2563" max="2563" width="18.5703125" style="85" customWidth="1"/>
    <col min="2564" max="2564" width="5.140625" style="85" customWidth="1"/>
    <col min="2565" max="2565" width="7.140625" style="85" customWidth="1"/>
    <col min="2566" max="2567" width="10.7109375" style="85"/>
    <col min="2568" max="2568" width="19.85546875" style="85" customWidth="1"/>
    <col min="2569" max="2569" width="10.7109375" style="85"/>
    <col min="2570" max="2570" width="17.5703125" style="85" customWidth="1"/>
    <col min="2571" max="2814" width="10.7109375" style="85"/>
    <col min="2815" max="2815" width="7.7109375" style="85" customWidth="1"/>
    <col min="2816" max="2816" width="8.28515625" style="85" customWidth="1"/>
    <col min="2817" max="2817" width="35.140625" style="85" customWidth="1"/>
    <col min="2818" max="2818" width="18.42578125" style="85" customWidth="1"/>
    <col min="2819" max="2819" width="18.5703125" style="85" customWidth="1"/>
    <col min="2820" max="2820" width="5.140625" style="85" customWidth="1"/>
    <col min="2821" max="2821" width="7.140625" style="85" customWidth="1"/>
    <col min="2822" max="2823" width="10.7109375" style="85"/>
    <col min="2824" max="2824" width="19.85546875" style="85" customWidth="1"/>
    <col min="2825" max="2825" width="10.7109375" style="85"/>
    <col min="2826" max="2826" width="17.5703125" style="85" customWidth="1"/>
    <col min="2827" max="3070" width="10.7109375" style="85"/>
    <col min="3071" max="3071" width="7.7109375" style="85" customWidth="1"/>
    <col min="3072" max="3072" width="8.28515625" style="85" customWidth="1"/>
    <col min="3073" max="3073" width="35.140625" style="85" customWidth="1"/>
    <col min="3074" max="3074" width="18.42578125" style="85" customWidth="1"/>
    <col min="3075" max="3075" width="18.5703125" style="85" customWidth="1"/>
    <col min="3076" max="3076" width="5.140625" style="85" customWidth="1"/>
    <col min="3077" max="3077" width="7.140625" style="85" customWidth="1"/>
    <col min="3078" max="3079" width="10.7109375" style="85"/>
    <col min="3080" max="3080" width="19.85546875" style="85" customWidth="1"/>
    <col min="3081" max="3081" width="10.7109375" style="85"/>
    <col min="3082" max="3082" width="17.5703125" style="85" customWidth="1"/>
    <col min="3083" max="3326" width="10.7109375" style="85"/>
    <col min="3327" max="3327" width="7.7109375" style="85" customWidth="1"/>
    <col min="3328" max="3328" width="8.28515625" style="85" customWidth="1"/>
    <col min="3329" max="3329" width="35.140625" style="85" customWidth="1"/>
    <col min="3330" max="3330" width="18.42578125" style="85" customWidth="1"/>
    <col min="3331" max="3331" width="18.5703125" style="85" customWidth="1"/>
    <col min="3332" max="3332" width="5.140625" style="85" customWidth="1"/>
    <col min="3333" max="3333" width="7.140625" style="85" customWidth="1"/>
    <col min="3334" max="3335" width="10.7109375" style="85"/>
    <col min="3336" max="3336" width="19.85546875" style="85" customWidth="1"/>
    <col min="3337" max="3337" width="10.7109375" style="85"/>
    <col min="3338" max="3338" width="17.5703125" style="85" customWidth="1"/>
    <col min="3339" max="3582" width="10.7109375" style="85"/>
    <col min="3583" max="3583" width="7.7109375" style="85" customWidth="1"/>
    <col min="3584" max="3584" width="8.28515625" style="85" customWidth="1"/>
    <col min="3585" max="3585" width="35.140625" style="85" customWidth="1"/>
    <col min="3586" max="3586" width="18.42578125" style="85" customWidth="1"/>
    <col min="3587" max="3587" width="18.5703125" style="85" customWidth="1"/>
    <col min="3588" max="3588" width="5.140625" style="85" customWidth="1"/>
    <col min="3589" max="3589" width="7.140625" style="85" customWidth="1"/>
    <col min="3590" max="3591" width="10.7109375" style="85"/>
    <col min="3592" max="3592" width="19.85546875" style="85" customWidth="1"/>
    <col min="3593" max="3593" width="10.7109375" style="85"/>
    <col min="3594" max="3594" width="17.5703125" style="85" customWidth="1"/>
    <col min="3595" max="3838" width="10.7109375" style="85"/>
    <col min="3839" max="3839" width="7.7109375" style="85" customWidth="1"/>
    <col min="3840" max="3840" width="8.28515625" style="85" customWidth="1"/>
    <col min="3841" max="3841" width="35.140625" style="85" customWidth="1"/>
    <col min="3842" max="3842" width="18.42578125" style="85" customWidth="1"/>
    <col min="3843" max="3843" width="18.5703125" style="85" customWidth="1"/>
    <col min="3844" max="3844" width="5.140625" style="85" customWidth="1"/>
    <col min="3845" max="3845" width="7.140625" style="85" customWidth="1"/>
    <col min="3846" max="3847" width="10.7109375" style="85"/>
    <col min="3848" max="3848" width="19.85546875" style="85" customWidth="1"/>
    <col min="3849" max="3849" width="10.7109375" style="85"/>
    <col min="3850" max="3850" width="17.5703125" style="85" customWidth="1"/>
    <col min="3851" max="4094" width="10.7109375" style="85"/>
    <col min="4095" max="4095" width="7.7109375" style="85" customWidth="1"/>
    <col min="4096" max="4096" width="8.28515625" style="85" customWidth="1"/>
    <col min="4097" max="4097" width="35.140625" style="85" customWidth="1"/>
    <col min="4098" max="4098" width="18.42578125" style="85" customWidth="1"/>
    <col min="4099" max="4099" width="18.5703125" style="85" customWidth="1"/>
    <col min="4100" max="4100" width="5.140625" style="85" customWidth="1"/>
    <col min="4101" max="4101" width="7.140625" style="85" customWidth="1"/>
    <col min="4102" max="4103" width="10.7109375" style="85"/>
    <col min="4104" max="4104" width="19.85546875" style="85" customWidth="1"/>
    <col min="4105" max="4105" width="10.7109375" style="85"/>
    <col min="4106" max="4106" width="17.5703125" style="85" customWidth="1"/>
    <col min="4107" max="4350" width="10.7109375" style="85"/>
    <col min="4351" max="4351" width="7.7109375" style="85" customWidth="1"/>
    <col min="4352" max="4352" width="8.28515625" style="85" customWidth="1"/>
    <col min="4353" max="4353" width="35.140625" style="85" customWidth="1"/>
    <col min="4354" max="4354" width="18.42578125" style="85" customWidth="1"/>
    <col min="4355" max="4355" width="18.5703125" style="85" customWidth="1"/>
    <col min="4356" max="4356" width="5.140625" style="85" customWidth="1"/>
    <col min="4357" max="4357" width="7.140625" style="85" customWidth="1"/>
    <col min="4358" max="4359" width="10.7109375" style="85"/>
    <col min="4360" max="4360" width="19.85546875" style="85" customWidth="1"/>
    <col min="4361" max="4361" width="10.7109375" style="85"/>
    <col min="4362" max="4362" width="17.5703125" style="85" customWidth="1"/>
    <col min="4363" max="4606" width="10.7109375" style="85"/>
    <col min="4607" max="4607" width="7.7109375" style="85" customWidth="1"/>
    <col min="4608" max="4608" width="8.28515625" style="85" customWidth="1"/>
    <col min="4609" max="4609" width="35.140625" style="85" customWidth="1"/>
    <col min="4610" max="4610" width="18.42578125" style="85" customWidth="1"/>
    <col min="4611" max="4611" width="18.5703125" style="85" customWidth="1"/>
    <col min="4612" max="4612" width="5.140625" style="85" customWidth="1"/>
    <col min="4613" max="4613" width="7.140625" style="85" customWidth="1"/>
    <col min="4614" max="4615" width="10.7109375" style="85"/>
    <col min="4616" max="4616" width="19.85546875" style="85" customWidth="1"/>
    <col min="4617" max="4617" width="10.7109375" style="85"/>
    <col min="4618" max="4618" width="17.5703125" style="85" customWidth="1"/>
    <col min="4619" max="4862" width="10.7109375" style="85"/>
    <col min="4863" max="4863" width="7.7109375" style="85" customWidth="1"/>
    <col min="4864" max="4864" width="8.28515625" style="85" customWidth="1"/>
    <col min="4865" max="4865" width="35.140625" style="85" customWidth="1"/>
    <col min="4866" max="4866" width="18.42578125" style="85" customWidth="1"/>
    <col min="4867" max="4867" width="18.5703125" style="85" customWidth="1"/>
    <col min="4868" max="4868" width="5.140625" style="85" customWidth="1"/>
    <col min="4869" max="4869" width="7.140625" style="85" customWidth="1"/>
    <col min="4870" max="4871" width="10.7109375" style="85"/>
    <col min="4872" max="4872" width="19.85546875" style="85" customWidth="1"/>
    <col min="4873" max="4873" width="10.7109375" style="85"/>
    <col min="4874" max="4874" width="17.5703125" style="85" customWidth="1"/>
    <col min="4875" max="5118" width="10.7109375" style="85"/>
    <col min="5119" max="5119" width="7.7109375" style="85" customWidth="1"/>
    <col min="5120" max="5120" width="8.28515625" style="85" customWidth="1"/>
    <col min="5121" max="5121" width="35.140625" style="85" customWidth="1"/>
    <col min="5122" max="5122" width="18.42578125" style="85" customWidth="1"/>
    <col min="5123" max="5123" width="18.5703125" style="85" customWidth="1"/>
    <col min="5124" max="5124" width="5.140625" style="85" customWidth="1"/>
    <col min="5125" max="5125" width="7.140625" style="85" customWidth="1"/>
    <col min="5126" max="5127" width="10.7109375" style="85"/>
    <col min="5128" max="5128" width="19.85546875" style="85" customWidth="1"/>
    <col min="5129" max="5129" width="10.7109375" style="85"/>
    <col min="5130" max="5130" width="17.5703125" style="85" customWidth="1"/>
    <col min="5131" max="5374" width="10.7109375" style="85"/>
    <col min="5375" max="5375" width="7.7109375" style="85" customWidth="1"/>
    <col min="5376" max="5376" width="8.28515625" style="85" customWidth="1"/>
    <col min="5377" max="5377" width="35.140625" style="85" customWidth="1"/>
    <col min="5378" max="5378" width="18.42578125" style="85" customWidth="1"/>
    <col min="5379" max="5379" width="18.5703125" style="85" customWidth="1"/>
    <col min="5380" max="5380" width="5.140625" style="85" customWidth="1"/>
    <col min="5381" max="5381" width="7.140625" style="85" customWidth="1"/>
    <col min="5382" max="5383" width="10.7109375" style="85"/>
    <col min="5384" max="5384" width="19.85546875" style="85" customWidth="1"/>
    <col min="5385" max="5385" width="10.7109375" style="85"/>
    <col min="5386" max="5386" width="17.5703125" style="85" customWidth="1"/>
    <col min="5387" max="5630" width="10.7109375" style="85"/>
    <col min="5631" max="5631" width="7.7109375" style="85" customWidth="1"/>
    <col min="5632" max="5632" width="8.28515625" style="85" customWidth="1"/>
    <col min="5633" max="5633" width="35.140625" style="85" customWidth="1"/>
    <col min="5634" max="5634" width="18.42578125" style="85" customWidth="1"/>
    <col min="5635" max="5635" width="18.5703125" style="85" customWidth="1"/>
    <col min="5636" max="5636" width="5.140625" style="85" customWidth="1"/>
    <col min="5637" max="5637" width="7.140625" style="85" customWidth="1"/>
    <col min="5638" max="5639" width="10.7109375" style="85"/>
    <col min="5640" max="5640" width="19.85546875" style="85" customWidth="1"/>
    <col min="5641" max="5641" width="10.7109375" style="85"/>
    <col min="5642" max="5642" width="17.5703125" style="85" customWidth="1"/>
    <col min="5643" max="5886" width="10.7109375" style="85"/>
    <col min="5887" max="5887" width="7.7109375" style="85" customWidth="1"/>
    <col min="5888" max="5888" width="8.28515625" style="85" customWidth="1"/>
    <col min="5889" max="5889" width="35.140625" style="85" customWidth="1"/>
    <col min="5890" max="5890" width="18.42578125" style="85" customWidth="1"/>
    <col min="5891" max="5891" width="18.5703125" style="85" customWidth="1"/>
    <col min="5892" max="5892" width="5.140625" style="85" customWidth="1"/>
    <col min="5893" max="5893" width="7.140625" style="85" customWidth="1"/>
    <col min="5894" max="5895" width="10.7109375" style="85"/>
    <col min="5896" max="5896" width="19.85546875" style="85" customWidth="1"/>
    <col min="5897" max="5897" width="10.7109375" style="85"/>
    <col min="5898" max="5898" width="17.5703125" style="85" customWidth="1"/>
    <col min="5899" max="6142" width="10.7109375" style="85"/>
    <col min="6143" max="6143" width="7.7109375" style="85" customWidth="1"/>
    <col min="6144" max="6144" width="8.28515625" style="85" customWidth="1"/>
    <col min="6145" max="6145" width="35.140625" style="85" customWidth="1"/>
    <col min="6146" max="6146" width="18.42578125" style="85" customWidth="1"/>
    <col min="6147" max="6147" width="18.5703125" style="85" customWidth="1"/>
    <col min="6148" max="6148" width="5.140625" style="85" customWidth="1"/>
    <col min="6149" max="6149" width="7.140625" style="85" customWidth="1"/>
    <col min="6150" max="6151" width="10.7109375" style="85"/>
    <col min="6152" max="6152" width="19.85546875" style="85" customWidth="1"/>
    <col min="6153" max="6153" width="10.7109375" style="85"/>
    <col min="6154" max="6154" width="17.5703125" style="85" customWidth="1"/>
    <col min="6155" max="6398" width="10.7109375" style="85"/>
    <col min="6399" max="6399" width="7.7109375" style="85" customWidth="1"/>
    <col min="6400" max="6400" width="8.28515625" style="85" customWidth="1"/>
    <col min="6401" max="6401" width="35.140625" style="85" customWidth="1"/>
    <col min="6402" max="6402" width="18.42578125" style="85" customWidth="1"/>
    <col min="6403" max="6403" width="18.5703125" style="85" customWidth="1"/>
    <col min="6404" max="6404" width="5.140625" style="85" customWidth="1"/>
    <col min="6405" max="6405" width="7.140625" style="85" customWidth="1"/>
    <col min="6406" max="6407" width="10.7109375" style="85"/>
    <col min="6408" max="6408" width="19.85546875" style="85" customWidth="1"/>
    <col min="6409" max="6409" width="10.7109375" style="85"/>
    <col min="6410" max="6410" width="17.5703125" style="85" customWidth="1"/>
    <col min="6411" max="6654" width="10.7109375" style="85"/>
    <col min="6655" max="6655" width="7.7109375" style="85" customWidth="1"/>
    <col min="6656" max="6656" width="8.28515625" style="85" customWidth="1"/>
    <col min="6657" max="6657" width="35.140625" style="85" customWidth="1"/>
    <col min="6658" max="6658" width="18.42578125" style="85" customWidth="1"/>
    <col min="6659" max="6659" width="18.5703125" style="85" customWidth="1"/>
    <col min="6660" max="6660" width="5.140625" style="85" customWidth="1"/>
    <col min="6661" max="6661" width="7.140625" style="85" customWidth="1"/>
    <col min="6662" max="6663" width="10.7109375" style="85"/>
    <col min="6664" max="6664" width="19.85546875" style="85" customWidth="1"/>
    <col min="6665" max="6665" width="10.7109375" style="85"/>
    <col min="6666" max="6666" width="17.5703125" style="85" customWidth="1"/>
    <col min="6667" max="6910" width="10.7109375" style="85"/>
    <col min="6911" max="6911" width="7.7109375" style="85" customWidth="1"/>
    <col min="6912" max="6912" width="8.28515625" style="85" customWidth="1"/>
    <col min="6913" max="6913" width="35.140625" style="85" customWidth="1"/>
    <col min="6914" max="6914" width="18.42578125" style="85" customWidth="1"/>
    <col min="6915" max="6915" width="18.5703125" style="85" customWidth="1"/>
    <col min="6916" max="6916" width="5.140625" style="85" customWidth="1"/>
    <col min="6917" max="6917" width="7.140625" style="85" customWidth="1"/>
    <col min="6918" max="6919" width="10.7109375" style="85"/>
    <col min="6920" max="6920" width="19.85546875" style="85" customWidth="1"/>
    <col min="6921" max="6921" width="10.7109375" style="85"/>
    <col min="6922" max="6922" width="17.5703125" style="85" customWidth="1"/>
    <col min="6923" max="7166" width="10.7109375" style="85"/>
    <col min="7167" max="7167" width="7.7109375" style="85" customWidth="1"/>
    <col min="7168" max="7168" width="8.28515625" style="85" customWidth="1"/>
    <col min="7169" max="7169" width="35.140625" style="85" customWidth="1"/>
    <col min="7170" max="7170" width="18.42578125" style="85" customWidth="1"/>
    <col min="7171" max="7171" width="18.5703125" style="85" customWidth="1"/>
    <col min="7172" max="7172" width="5.140625" style="85" customWidth="1"/>
    <col min="7173" max="7173" width="7.140625" style="85" customWidth="1"/>
    <col min="7174" max="7175" width="10.7109375" style="85"/>
    <col min="7176" max="7176" width="19.85546875" style="85" customWidth="1"/>
    <col min="7177" max="7177" width="10.7109375" style="85"/>
    <col min="7178" max="7178" width="17.5703125" style="85" customWidth="1"/>
    <col min="7179" max="7422" width="10.7109375" style="85"/>
    <col min="7423" max="7423" width="7.7109375" style="85" customWidth="1"/>
    <col min="7424" max="7424" width="8.28515625" style="85" customWidth="1"/>
    <col min="7425" max="7425" width="35.140625" style="85" customWidth="1"/>
    <col min="7426" max="7426" width="18.42578125" style="85" customWidth="1"/>
    <col min="7427" max="7427" width="18.5703125" style="85" customWidth="1"/>
    <col min="7428" max="7428" width="5.140625" style="85" customWidth="1"/>
    <col min="7429" max="7429" width="7.140625" style="85" customWidth="1"/>
    <col min="7430" max="7431" width="10.7109375" style="85"/>
    <col min="7432" max="7432" width="19.85546875" style="85" customWidth="1"/>
    <col min="7433" max="7433" width="10.7109375" style="85"/>
    <col min="7434" max="7434" width="17.5703125" style="85" customWidth="1"/>
    <col min="7435" max="7678" width="10.7109375" style="85"/>
    <col min="7679" max="7679" width="7.7109375" style="85" customWidth="1"/>
    <col min="7680" max="7680" width="8.28515625" style="85" customWidth="1"/>
    <col min="7681" max="7681" width="35.140625" style="85" customWidth="1"/>
    <col min="7682" max="7682" width="18.42578125" style="85" customWidth="1"/>
    <col min="7683" max="7683" width="18.5703125" style="85" customWidth="1"/>
    <col min="7684" max="7684" width="5.140625" style="85" customWidth="1"/>
    <col min="7685" max="7685" width="7.140625" style="85" customWidth="1"/>
    <col min="7686" max="7687" width="10.7109375" style="85"/>
    <col min="7688" max="7688" width="19.85546875" style="85" customWidth="1"/>
    <col min="7689" max="7689" width="10.7109375" style="85"/>
    <col min="7690" max="7690" width="17.5703125" style="85" customWidth="1"/>
    <col min="7691" max="7934" width="10.7109375" style="85"/>
    <col min="7935" max="7935" width="7.7109375" style="85" customWidth="1"/>
    <col min="7936" max="7936" width="8.28515625" style="85" customWidth="1"/>
    <col min="7937" max="7937" width="35.140625" style="85" customWidth="1"/>
    <col min="7938" max="7938" width="18.42578125" style="85" customWidth="1"/>
    <col min="7939" max="7939" width="18.5703125" style="85" customWidth="1"/>
    <col min="7940" max="7940" width="5.140625" style="85" customWidth="1"/>
    <col min="7941" max="7941" width="7.140625" style="85" customWidth="1"/>
    <col min="7942" max="7943" width="10.7109375" style="85"/>
    <col min="7944" max="7944" width="19.85546875" style="85" customWidth="1"/>
    <col min="7945" max="7945" width="10.7109375" style="85"/>
    <col min="7946" max="7946" width="17.5703125" style="85" customWidth="1"/>
    <col min="7947" max="8190" width="10.7109375" style="85"/>
    <col min="8191" max="8191" width="7.7109375" style="85" customWidth="1"/>
    <col min="8192" max="8192" width="8.28515625" style="85" customWidth="1"/>
    <col min="8193" max="8193" width="35.140625" style="85" customWidth="1"/>
    <col min="8194" max="8194" width="18.42578125" style="85" customWidth="1"/>
    <col min="8195" max="8195" width="18.5703125" style="85" customWidth="1"/>
    <col min="8196" max="8196" width="5.140625" style="85" customWidth="1"/>
    <col min="8197" max="8197" width="7.140625" style="85" customWidth="1"/>
    <col min="8198" max="8199" width="10.7109375" style="85"/>
    <col min="8200" max="8200" width="19.85546875" style="85" customWidth="1"/>
    <col min="8201" max="8201" width="10.7109375" style="85"/>
    <col min="8202" max="8202" width="17.5703125" style="85" customWidth="1"/>
    <col min="8203" max="8446" width="10.7109375" style="85"/>
    <col min="8447" max="8447" width="7.7109375" style="85" customWidth="1"/>
    <col min="8448" max="8448" width="8.28515625" style="85" customWidth="1"/>
    <col min="8449" max="8449" width="35.140625" style="85" customWidth="1"/>
    <col min="8450" max="8450" width="18.42578125" style="85" customWidth="1"/>
    <col min="8451" max="8451" width="18.5703125" style="85" customWidth="1"/>
    <col min="8452" max="8452" width="5.140625" style="85" customWidth="1"/>
    <col min="8453" max="8453" width="7.140625" style="85" customWidth="1"/>
    <col min="8454" max="8455" width="10.7109375" style="85"/>
    <col min="8456" max="8456" width="19.85546875" style="85" customWidth="1"/>
    <col min="8457" max="8457" width="10.7109375" style="85"/>
    <col min="8458" max="8458" width="17.5703125" style="85" customWidth="1"/>
    <col min="8459" max="8702" width="10.7109375" style="85"/>
    <col min="8703" max="8703" width="7.7109375" style="85" customWidth="1"/>
    <col min="8704" max="8704" width="8.28515625" style="85" customWidth="1"/>
    <col min="8705" max="8705" width="35.140625" style="85" customWidth="1"/>
    <col min="8706" max="8706" width="18.42578125" style="85" customWidth="1"/>
    <col min="8707" max="8707" width="18.5703125" style="85" customWidth="1"/>
    <col min="8708" max="8708" width="5.140625" style="85" customWidth="1"/>
    <col min="8709" max="8709" width="7.140625" style="85" customWidth="1"/>
    <col min="8710" max="8711" width="10.7109375" style="85"/>
    <col min="8712" max="8712" width="19.85546875" style="85" customWidth="1"/>
    <col min="8713" max="8713" width="10.7109375" style="85"/>
    <col min="8714" max="8714" width="17.5703125" style="85" customWidth="1"/>
    <col min="8715" max="8958" width="10.7109375" style="85"/>
    <col min="8959" max="8959" width="7.7109375" style="85" customWidth="1"/>
    <col min="8960" max="8960" width="8.28515625" style="85" customWidth="1"/>
    <col min="8961" max="8961" width="35.140625" style="85" customWidth="1"/>
    <col min="8962" max="8962" width="18.42578125" style="85" customWidth="1"/>
    <col min="8963" max="8963" width="18.5703125" style="85" customWidth="1"/>
    <col min="8964" max="8964" width="5.140625" style="85" customWidth="1"/>
    <col min="8965" max="8965" width="7.140625" style="85" customWidth="1"/>
    <col min="8966" max="8967" width="10.7109375" style="85"/>
    <col min="8968" max="8968" width="19.85546875" style="85" customWidth="1"/>
    <col min="8969" max="8969" width="10.7109375" style="85"/>
    <col min="8970" max="8970" width="17.5703125" style="85" customWidth="1"/>
    <col min="8971" max="9214" width="10.7109375" style="85"/>
    <col min="9215" max="9215" width="7.7109375" style="85" customWidth="1"/>
    <col min="9216" max="9216" width="8.28515625" style="85" customWidth="1"/>
    <col min="9217" max="9217" width="35.140625" style="85" customWidth="1"/>
    <col min="9218" max="9218" width="18.42578125" style="85" customWidth="1"/>
    <col min="9219" max="9219" width="18.5703125" style="85" customWidth="1"/>
    <col min="9220" max="9220" width="5.140625" style="85" customWidth="1"/>
    <col min="9221" max="9221" width="7.140625" style="85" customWidth="1"/>
    <col min="9222" max="9223" width="10.7109375" style="85"/>
    <col min="9224" max="9224" width="19.85546875" style="85" customWidth="1"/>
    <col min="9225" max="9225" width="10.7109375" style="85"/>
    <col min="9226" max="9226" width="17.5703125" style="85" customWidth="1"/>
    <col min="9227" max="9470" width="10.7109375" style="85"/>
    <col min="9471" max="9471" width="7.7109375" style="85" customWidth="1"/>
    <col min="9472" max="9472" width="8.28515625" style="85" customWidth="1"/>
    <col min="9473" max="9473" width="35.140625" style="85" customWidth="1"/>
    <col min="9474" max="9474" width="18.42578125" style="85" customWidth="1"/>
    <col min="9475" max="9475" width="18.5703125" style="85" customWidth="1"/>
    <col min="9476" max="9476" width="5.140625" style="85" customWidth="1"/>
    <col min="9477" max="9477" width="7.140625" style="85" customWidth="1"/>
    <col min="9478" max="9479" width="10.7109375" style="85"/>
    <col min="9480" max="9480" width="19.85546875" style="85" customWidth="1"/>
    <col min="9481" max="9481" width="10.7109375" style="85"/>
    <col min="9482" max="9482" width="17.5703125" style="85" customWidth="1"/>
    <col min="9483" max="9726" width="10.7109375" style="85"/>
    <col min="9727" max="9727" width="7.7109375" style="85" customWidth="1"/>
    <col min="9728" max="9728" width="8.28515625" style="85" customWidth="1"/>
    <col min="9729" max="9729" width="35.140625" style="85" customWidth="1"/>
    <col min="9730" max="9730" width="18.42578125" style="85" customWidth="1"/>
    <col min="9731" max="9731" width="18.5703125" style="85" customWidth="1"/>
    <col min="9732" max="9732" width="5.140625" style="85" customWidth="1"/>
    <col min="9733" max="9733" width="7.140625" style="85" customWidth="1"/>
    <col min="9734" max="9735" width="10.7109375" style="85"/>
    <col min="9736" max="9736" width="19.85546875" style="85" customWidth="1"/>
    <col min="9737" max="9737" width="10.7109375" style="85"/>
    <col min="9738" max="9738" width="17.5703125" style="85" customWidth="1"/>
    <col min="9739" max="9982" width="10.7109375" style="85"/>
    <col min="9983" max="9983" width="7.7109375" style="85" customWidth="1"/>
    <col min="9984" max="9984" width="8.28515625" style="85" customWidth="1"/>
    <col min="9985" max="9985" width="35.140625" style="85" customWidth="1"/>
    <col min="9986" max="9986" width="18.42578125" style="85" customWidth="1"/>
    <col min="9987" max="9987" width="18.5703125" style="85" customWidth="1"/>
    <col min="9988" max="9988" width="5.140625" style="85" customWidth="1"/>
    <col min="9989" max="9989" width="7.140625" style="85" customWidth="1"/>
    <col min="9990" max="9991" width="10.7109375" style="85"/>
    <col min="9992" max="9992" width="19.85546875" style="85" customWidth="1"/>
    <col min="9993" max="9993" width="10.7109375" style="85"/>
    <col min="9994" max="9994" width="17.5703125" style="85" customWidth="1"/>
    <col min="9995" max="10238" width="10.7109375" style="85"/>
    <col min="10239" max="10239" width="7.7109375" style="85" customWidth="1"/>
    <col min="10240" max="10240" width="8.28515625" style="85" customWidth="1"/>
    <col min="10241" max="10241" width="35.140625" style="85" customWidth="1"/>
    <col min="10242" max="10242" width="18.42578125" style="85" customWidth="1"/>
    <col min="10243" max="10243" width="18.5703125" style="85" customWidth="1"/>
    <col min="10244" max="10244" width="5.140625" style="85" customWidth="1"/>
    <col min="10245" max="10245" width="7.140625" style="85" customWidth="1"/>
    <col min="10246" max="10247" width="10.7109375" style="85"/>
    <col min="10248" max="10248" width="19.85546875" style="85" customWidth="1"/>
    <col min="10249" max="10249" width="10.7109375" style="85"/>
    <col min="10250" max="10250" width="17.5703125" style="85" customWidth="1"/>
    <col min="10251" max="10494" width="10.7109375" style="85"/>
    <col min="10495" max="10495" width="7.7109375" style="85" customWidth="1"/>
    <col min="10496" max="10496" width="8.28515625" style="85" customWidth="1"/>
    <col min="10497" max="10497" width="35.140625" style="85" customWidth="1"/>
    <col min="10498" max="10498" width="18.42578125" style="85" customWidth="1"/>
    <col min="10499" max="10499" width="18.5703125" style="85" customWidth="1"/>
    <col min="10500" max="10500" width="5.140625" style="85" customWidth="1"/>
    <col min="10501" max="10501" width="7.140625" style="85" customWidth="1"/>
    <col min="10502" max="10503" width="10.7109375" style="85"/>
    <col min="10504" max="10504" width="19.85546875" style="85" customWidth="1"/>
    <col min="10505" max="10505" width="10.7109375" style="85"/>
    <col min="10506" max="10506" width="17.5703125" style="85" customWidth="1"/>
    <col min="10507" max="10750" width="10.7109375" style="85"/>
    <col min="10751" max="10751" width="7.7109375" style="85" customWidth="1"/>
    <col min="10752" max="10752" width="8.28515625" style="85" customWidth="1"/>
    <col min="10753" max="10753" width="35.140625" style="85" customWidth="1"/>
    <col min="10754" max="10754" width="18.42578125" style="85" customWidth="1"/>
    <col min="10755" max="10755" width="18.5703125" style="85" customWidth="1"/>
    <col min="10756" max="10756" width="5.140625" style="85" customWidth="1"/>
    <col min="10757" max="10757" width="7.140625" style="85" customWidth="1"/>
    <col min="10758" max="10759" width="10.7109375" style="85"/>
    <col min="10760" max="10760" width="19.85546875" style="85" customWidth="1"/>
    <col min="10761" max="10761" width="10.7109375" style="85"/>
    <col min="10762" max="10762" width="17.5703125" style="85" customWidth="1"/>
    <col min="10763" max="11006" width="10.7109375" style="85"/>
    <col min="11007" max="11007" width="7.7109375" style="85" customWidth="1"/>
    <col min="11008" max="11008" width="8.28515625" style="85" customWidth="1"/>
    <col min="11009" max="11009" width="35.140625" style="85" customWidth="1"/>
    <col min="11010" max="11010" width="18.42578125" style="85" customWidth="1"/>
    <col min="11011" max="11011" width="18.5703125" style="85" customWidth="1"/>
    <col min="11012" max="11012" width="5.140625" style="85" customWidth="1"/>
    <col min="11013" max="11013" width="7.140625" style="85" customWidth="1"/>
    <col min="11014" max="11015" width="10.7109375" style="85"/>
    <col min="11016" max="11016" width="19.85546875" style="85" customWidth="1"/>
    <col min="11017" max="11017" width="10.7109375" style="85"/>
    <col min="11018" max="11018" width="17.5703125" style="85" customWidth="1"/>
    <col min="11019" max="11262" width="10.7109375" style="85"/>
    <col min="11263" max="11263" width="7.7109375" style="85" customWidth="1"/>
    <col min="11264" max="11264" width="8.28515625" style="85" customWidth="1"/>
    <col min="11265" max="11265" width="35.140625" style="85" customWidth="1"/>
    <col min="11266" max="11266" width="18.42578125" style="85" customWidth="1"/>
    <col min="11267" max="11267" width="18.5703125" style="85" customWidth="1"/>
    <col min="11268" max="11268" width="5.140625" style="85" customWidth="1"/>
    <col min="11269" max="11269" width="7.140625" style="85" customWidth="1"/>
    <col min="11270" max="11271" width="10.7109375" style="85"/>
    <col min="11272" max="11272" width="19.85546875" style="85" customWidth="1"/>
    <col min="11273" max="11273" width="10.7109375" style="85"/>
    <col min="11274" max="11274" width="17.5703125" style="85" customWidth="1"/>
    <col min="11275" max="11518" width="10.7109375" style="85"/>
    <col min="11519" max="11519" width="7.7109375" style="85" customWidth="1"/>
    <col min="11520" max="11520" width="8.28515625" style="85" customWidth="1"/>
    <col min="11521" max="11521" width="35.140625" style="85" customWidth="1"/>
    <col min="11522" max="11522" width="18.42578125" style="85" customWidth="1"/>
    <col min="11523" max="11523" width="18.5703125" style="85" customWidth="1"/>
    <col min="11524" max="11524" width="5.140625" style="85" customWidth="1"/>
    <col min="11525" max="11525" width="7.140625" style="85" customWidth="1"/>
    <col min="11526" max="11527" width="10.7109375" style="85"/>
    <col min="11528" max="11528" width="19.85546875" style="85" customWidth="1"/>
    <col min="11529" max="11529" width="10.7109375" style="85"/>
    <col min="11530" max="11530" width="17.5703125" style="85" customWidth="1"/>
    <col min="11531" max="11774" width="10.7109375" style="85"/>
    <col min="11775" max="11775" width="7.7109375" style="85" customWidth="1"/>
    <col min="11776" max="11776" width="8.28515625" style="85" customWidth="1"/>
    <col min="11777" max="11777" width="35.140625" style="85" customWidth="1"/>
    <col min="11778" max="11778" width="18.42578125" style="85" customWidth="1"/>
    <col min="11779" max="11779" width="18.5703125" style="85" customWidth="1"/>
    <col min="11780" max="11780" width="5.140625" style="85" customWidth="1"/>
    <col min="11781" max="11781" width="7.140625" style="85" customWidth="1"/>
    <col min="11782" max="11783" width="10.7109375" style="85"/>
    <col min="11784" max="11784" width="19.85546875" style="85" customWidth="1"/>
    <col min="11785" max="11785" width="10.7109375" style="85"/>
    <col min="11786" max="11786" width="17.5703125" style="85" customWidth="1"/>
    <col min="11787" max="12030" width="10.7109375" style="85"/>
    <col min="12031" max="12031" width="7.7109375" style="85" customWidth="1"/>
    <col min="12032" max="12032" width="8.28515625" style="85" customWidth="1"/>
    <col min="12033" max="12033" width="35.140625" style="85" customWidth="1"/>
    <col min="12034" max="12034" width="18.42578125" style="85" customWidth="1"/>
    <col min="12035" max="12035" width="18.5703125" style="85" customWidth="1"/>
    <col min="12036" max="12036" width="5.140625" style="85" customWidth="1"/>
    <col min="12037" max="12037" width="7.140625" style="85" customWidth="1"/>
    <col min="12038" max="12039" width="10.7109375" style="85"/>
    <col min="12040" max="12040" width="19.85546875" style="85" customWidth="1"/>
    <col min="12041" max="12041" width="10.7109375" style="85"/>
    <col min="12042" max="12042" width="17.5703125" style="85" customWidth="1"/>
    <col min="12043" max="12286" width="10.7109375" style="85"/>
    <col min="12287" max="12287" width="7.7109375" style="85" customWidth="1"/>
    <col min="12288" max="12288" width="8.28515625" style="85" customWidth="1"/>
    <col min="12289" max="12289" width="35.140625" style="85" customWidth="1"/>
    <col min="12290" max="12290" width="18.42578125" style="85" customWidth="1"/>
    <col min="12291" max="12291" width="18.5703125" style="85" customWidth="1"/>
    <col min="12292" max="12292" width="5.140625" style="85" customWidth="1"/>
    <col min="12293" max="12293" width="7.140625" style="85" customWidth="1"/>
    <col min="12294" max="12295" width="10.7109375" style="85"/>
    <col min="12296" max="12296" width="19.85546875" style="85" customWidth="1"/>
    <col min="12297" max="12297" width="10.7109375" style="85"/>
    <col min="12298" max="12298" width="17.5703125" style="85" customWidth="1"/>
    <col min="12299" max="12542" width="10.7109375" style="85"/>
    <col min="12543" max="12543" width="7.7109375" style="85" customWidth="1"/>
    <col min="12544" max="12544" width="8.28515625" style="85" customWidth="1"/>
    <col min="12545" max="12545" width="35.140625" style="85" customWidth="1"/>
    <col min="12546" max="12546" width="18.42578125" style="85" customWidth="1"/>
    <col min="12547" max="12547" width="18.5703125" style="85" customWidth="1"/>
    <col min="12548" max="12548" width="5.140625" style="85" customWidth="1"/>
    <col min="12549" max="12549" width="7.140625" style="85" customWidth="1"/>
    <col min="12550" max="12551" width="10.7109375" style="85"/>
    <col min="12552" max="12552" width="19.85546875" style="85" customWidth="1"/>
    <col min="12553" max="12553" width="10.7109375" style="85"/>
    <col min="12554" max="12554" width="17.5703125" style="85" customWidth="1"/>
    <col min="12555" max="12798" width="10.7109375" style="85"/>
    <col min="12799" max="12799" width="7.7109375" style="85" customWidth="1"/>
    <col min="12800" max="12800" width="8.28515625" style="85" customWidth="1"/>
    <col min="12801" max="12801" width="35.140625" style="85" customWidth="1"/>
    <col min="12802" max="12802" width="18.42578125" style="85" customWidth="1"/>
    <col min="12803" max="12803" width="18.5703125" style="85" customWidth="1"/>
    <col min="12804" max="12804" width="5.140625" style="85" customWidth="1"/>
    <col min="12805" max="12805" width="7.140625" style="85" customWidth="1"/>
    <col min="12806" max="12807" width="10.7109375" style="85"/>
    <col min="12808" max="12808" width="19.85546875" style="85" customWidth="1"/>
    <col min="12809" max="12809" width="10.7109375" style="85"/>
    <col min="12810" max="12810" width="17.5703125" style="85" customWidth="1"/>
    <col min="12811" max="13054" width="10.7109375" style="85"/>
    <col min="13055" max="13055" width="7.7109375" style="85" customWidth="1"/>
    <col min="13056" max="13056" width="8.28515625" style="85" customWidth="1"/>
    <col min="13057" max="13057" width="35.140625" style="85" customWidth="1"/>
    <col min="13058" max="13058" width="18.42578125" style="85" customWidth="1"/>
    <col min="13059" max="13059" width="18.5703125" style="85" customWidth="1"/>
    <col min="13060" max="13060" width="5.140625" style="85" customWidth="1"/>
    <col min="13061" max="13061" width="7.140625" style="85" customWidth="1"/>
    <col min="13062" max="13063" width="10.7109375" style="85"/>
    <col min="13064" max="13064" width="19.85546875" style="85" customWidth="1"/>
    <col min="13065" max="13065" width="10.7109375" style="85"/>
    <col min="13066" max="13066" width="17.5703125" style="85" customWidth="1"/>
    <col min="13067" max="13310" width="10.7109375" style="85"/>
    <col min="13311" max="13311" width="7.7109375" style="85" customWidth="1"/>
    <col min="13312" max="13312" width="8.28515625" style="85" customWidth="1"/>
    <col min="13313" max="13313" width="35.140625" style="85" customWidth="1"/>
    <col min="13314" max="13314" width="18.42578125" style="85" customWidth="1"/>
    <col min="13315" max="13315" width="18.5703125" style="85" customWidth="1"/>
    <col min="13316" max="13316" width="5.140625" style="85" customWidth="1"/>
    <col min="13317" max="13317" width="7.140625" style="85" customWidth="1"/>
    <col min="13318" max="13319" width="10.7109375" style="85"/>
    <col min="13320" max="13320" width="19.85546875" style="85" customWidth="1"/>
    <col min="13321" max="13321" width="10.7109375" style="85"/>
    <col min="13322" max="13322" width="17.5703125" style="85" customWidth="1"/>
    <col min="13323" max="13566" width="10.7109375" style="85"/>
    <col min="13567" max="13567" width="7.7109375" style="85" customWidth="1"/>
    <col min="13568" max="13568" width="8.28515625" style="85" customWidth="1"/>
    <col min="13569" max="13569" width="35.140625" style="85" customWidth="1"/>
    <col min="13570" max="13570" width="18.42578125" style="85" customWidth="1"/>
    <col min="13571" max="13571" width="18.5703125" style="85" customWidth="1"/>
    <col min="13572" max="13572" width="5.140625" style="85" customWidth="1"/>
    <col min="13573" max="13573" width="7.140625" style="85" customWidth="1"/>
    <col min="13574" max="13575" width="10.7109375" style="85"/>
    <col min="13576" max="13576" width="19.85546875" style="85" customWidth="1"/>
    <col min="13577" max="13577" width="10.7109375" style="85"/>
    <col min="13578" max="13578" width="17.5703125" style="85" customWidth="1"/>
    <col min="13579" max="13822" width="10.7109375" style="85"/>
    <col min="13823" max="13823" width="7.7109375" style="85" customWidth="1"/>
    <col min="13824" max="13824" width="8.28515625" style="85" customWidth="1"/>
    <col min="13825" max="13825" width="35.140625" style="85" customWidth="1"/>
    <col min="13826" max="13826" width="18.42578125" style="85" customWidth="1"/>
    <col min="13827" max="13827" width="18.5703125" style="85" customWidth="1"/>
    <col min="13828" max="13828" width="5.140625" style="85" customWidth="1"/>
    <col min="13829" max="13829" width="7.140625" style="85" customWidth="1"/>
    <col min="13830" max="13831" width="10.7109375" style="85"/>
    <col min="13832" max="13832" width="19.85546875" style="85" customWidth="1"/>
    <col min="13833" max="13833" width="10.7109375" style="85"/>
    <col min="13834" max="13834" width="17.5703125" style="85" customWidth="1"/>
    <col min="13835" max="14078" width="10.7109375" style="85"/>
    <col min="14079" max="14079" width="7.7109375" style="85" customWidth="1"/>
    <col min="14080" max="14080" width="8.28515625" style="85" customWidth="1"/>
    <col min="14081" max="14081" width="35.140625" style="85" customWidth="1"/>
    <col min="14082" max="14082" width="18.42578125" style="85" customWidth="1"/>
    <col min="14083" max="14083" width="18.5703125" style="85" customWidth="1"/>
    <col min="14084" max="14084" width="5.140625" style="85" customWidth="1"/>
    <col min="14085" max="14085" width="7.140625" style="85" customWidth="1"/>
    <col min="14086" max="14087" width="10.7109375" style="85"/>
    <col min="14088" max="14088" width="19.85546875" style="85" customWidth="1"/>
    <col min="14089" max="14089" width="10.7109375" style="85"/>
    <col min="14090" max="14090" width="17.5703125" style="85" customWidth="1"/>
    <col min="14091" max="14334" width="10.7109375" style="85"/>
    <col min="14335" max="14335" width="7.7109375" style="85" customWidth="1"/>
    <col min="14336" max="14336" width="8.28515625" style="85" customWidth="1"/>
    <col min="14337" max="14337" width="35.140625" style="85" customWidth="1"/>
    <col min="14338" max="14338" width="18.42578125" style="85" customWidth="1"/>
    <col min="14339" max="14339" width="18.5703125" style="85" customWidth="1"/>
    <col min="14340" max="14340" width="5.140625" style="85" customWidth="1"/>
    <col min="14341" max="14341" width="7.140625" style="85" customWidth="1"/>
    <col min="14342" max="14343" width="10.7109375" style="85"/>
    <col min="14344" max="14344" width="19.85546875" style="85" customWidth="1"/>
    <col min="14345" max="14345" width="10.7109375" style="85"/>
    <col min="14346" max="14346" width="17.5703125" style="85" customWidth="1"/>
    <col min="14347" max="14590" width="10.7109375" style="85"/>
    <col min="14591" max="14591" width="7.7109375" style="85" customWidth="1"/>
    <col min="14592" max="14592" width="8.28515625" style="85" customWidth="1"/>
    <col min="14593" max="14593" width="35.140625" style="85" customWidth="1"/>
    <col min="14594" max="14594" width="18.42578125" style="85" customWidth="1"/>
    <col min="14595" max="14595" width="18.5703125" style="85" customWidth="1"/>
    <col min="14596" max="14596" width="5.140625" style="85" customWidth="1"/>
    <col min="14597" max="14597" width="7.140625" style="85" customWidth="1"/>
    <col min="14598" max="14599" width="10.7109375" style="85"/>
    <col min="14600" max="14600" width="19.85546875" style="85" customWidth="1"/>
    <col min="14601" max="14601" width="10.7109375" style="85"/>
    <col min="14602" max="14602" width="17.5703125" style="85" customWidth="1"/>
    <col min="14603" max="14846" width="10.7109375" style="85"/>
    <col min="14847" max="14847" width="7.7109375" style="85" customWidth="1"/>
    <col min="14848" max="14848" width="8.28515625" style="85" customWidth="1"/>
    <col min="14849" max="14849" width="35.140625" style="85" customWidth="1"/>
    <col min="14850" max="14850" width="18.42578125" style="85" customWidth="1"/>
    <col min="14851" max="14851" width="18.5703125" style="85" customWidth="1"/>
    <col min="14852" max="14852" width="5.140625" style="85" customWidth="1"/>
    <col min="14853" max="14853" width="7.140625" style="85" customWidth="1"/>
    <col min="14854" max="14855" width="10.7109375" style="85"/>
    <col min="14856" max="14856" width="19.85546875" style="85" customWidth="1"/>
    <col min="14857" max="14857" width="10.7109375" style="85"/>
    <col min="14858" max="14858" width="17.5703125" style="85" customWidth="1"/>
    <col min="14859" max="15102" width="10.7109375" style="85"/>
    <col min="15103" max="15103" width="7.7109375" style="85" customWidth="1"/>
    <col min="15104" max="15104" width="8.28515625" style="85" customWidth="1"/>
    <col min="15105" max="15105" width="35.140625" style="85" customWidth="1"/>
    <col min="15106" max="15106" width="18.42578125" style="85" customWidth="1"/>
    <col min="15107" max="15107" width="18.5703125" style="85" customWidth="1"/>
    <col min="15108" max="15108" width="5.140625" style="85" customWidth="1"/>
    <col min="15109" max="15109" width="7.140625" style="85" customWidth="1"/>
    <col min="15110" max="15111" width="10.7109375" style="85"/>
    <col min="15112" max="15112" width="19.85546875" style="85" customWidth="1"/>
    <col min="15113" max="15113" width="10.7109375" style="85"/>
    <col min="15114" max="15114" width="17.5703125" style="85" customWidth="1"/>
    <col min="15115" max="15358" width="10.7109375" style="85"/>
    <col min="15359" max="15359" width="7.7109375" style="85" customWidth="1"/>
    <col min="15360" max="15360" width="8.28515625" style="85" customWidth="1"/>
    <col min="15361" max="15361" width="35.140625" style="85" customWidth="1"/>
    <col min="15362" max="15362" width="18.42578125" style="85" customWidth="1"/>
    <col min="15363" max="15363" width="18.5703125" style="85" customWidth="1"/>
    <col min="15364" max="15364" width="5.140625" style="85" customWidth="1"/>
    <col min="15365" max="15365" width="7.140625" style="85" customWidth="1"/>
    <col min="15366" max="15367" width="10.7109375" style="85"/>
    <col min="15368" max="15368" width="19.85546875" style="85" customWidth="1"/>
    <col min="15369" max="15369" width="10.7109375" style="85"/>
    <col min="15370" max="15370" width="17.5703125" style="85" customWidth="1"/>
    <col min="15371" max="15614" width="10.7109375" style="85"/>
    <col min="15615" max="15615" width="7.7109375" style="85" customWidth="1"/>
    <col min="15616" max="15616" width="8.28515625" style="85" customWidth="1"/>
    <col min="15617" max="15617" width="35.140625" style="85" customWidth="1"/>
    <col min="15618" max="15618" width="18.42578125" style="85" customWidth="1"/>
    <col min="15619" max="15619" width="18.5703125" style="85" customWidth="1"/>
    <col min="15620" max="15620" width="5.140625" style="85" customWidth="1"/>
    <col min="15621" max="15621" width="7.140625" style="85" customWidth="1"/>
    <col min="15622" max="15623" width="10.7109375" style="85"/>
    <col min="15624" max="15624" width="19.85546875" style="85" customWidth="1"/>
    <col min="15625" max="15625" width="10.7109375" style="85"/>
    <col min="15626" max="15626" width="17.5703125" style="85" customWidth="1"/>
    <col min="15627" max="15870" width="10.7109375" style="85"/>
    <col min="15871" max="15871" width="7.7109375" style="85" customWidth="1"/>
    <col min="15872" max="15872" width="8.28515625" style="85" customWidth="1"/>
    <col min="15873" max="15873" width="35.140625" style="85" customWidth="1"/>
    <col min="15874" max="15874" width="18.42578125" style="85" customWidth="1"/>
    <col min="15875" max="15875" width="18.5703125" style="85" customWidth="1"/>
    <col min="15876" max="15876" width="5.140625" style="85" customWidth="1"/>
    <col min="15877" max="15877" width="7.140625" style="85" customWidth="1"/>
    <col min="15878" max="15879" width="10.7109375" style="85"/>
    <col min="15880" max="15880" width="19.85546875" style="85" customWidth="1"/>
    <col min="15881" max="15881" width="10.7109375" style="85"/>
    <col min="15882" max="15882" width="17.5703125" style="85" customWidth="1"/>
    <col min="15883" max="16126" width="10.7109375" style="85"/>
    <col min="16127" max="16127" width="7.7109375" style="85" customWidth="1"/>
    <col min="16128" max="16128" width="8.28515625" style="85" customWidth="1"/>
    <col min="16129" max="16129" width="35.140625" style="85" customWidth="1"/>
    <col min="16130" max="16130" width="18.42578125" style="85" customWidth="1"/>
    <col min="16131" max="16131" width="18.5703125" style="85" customWidth="1"/>
    <col min="16132" max="16132" width="5.140625" style="85" customWidth="1"/>
    <col min="16133" max="16133" width="7.140625" style="85" customWidth="1"/>
    <col min="16134" max="16135" width="10.7109375" style="85"/>
    <col min="16136" max="16136" width="19.85546875" style="85" customWidth="1"/>
    <col min="16137" max="16137" width="10.7109375" style="85"/>
    <col min="16138" max="16138" width="17.5703125" style="85" customWidth="1"/>
    <col min="16139" max="16384" width="10.7109375" style="85"/>
  </cols>
  <sheetData>
    <row r="6" spans="1:10" x14ac:dyDescent="0.2">
      <c r="A6" s="84" t="s">
        <v>112</v>
      </c>
      <c r="D6" s="86" t="s">
        <v>76</v>
      </c>
      <c r="E6" s="87">
        <v>42287</v>
      </c>
    </row>
    <row r="8" spans="1:10" x14ac:dyDescent="0.2">
      <c r="I8" s="237"/>
      <c r="J8" s="237"/>
    </row>
    <row r="10" spans="1:10" ht="18" x14ac:dyDescent="0.25">
      <c r="C10" s="238" t="s">
        <v>77</v>
      </c>
      <c r="D10" s="239"/>
      <c r="E10" s="240"/>
      <c r="I10" s="187" t="s">
        <v>78</v>
      </c>
      <c r="J10" s="185" t="s">
        <v>79</v>
      </c>
    </row>
    <row r="11" spans="1:10" ht="12" customHeight="1" x14ac:dyDescent="0.2">
      <c r="C11" s="88"/>
      <c r="D11" s="89"/>
      <c r="E11" s="188"/>
      <c r="I11" s="85">
        <v>48</v>
      </c>
      <c r="J11" s="90"/>
    </row>
    <row r="12" spans="1:10" ht="18" customHeight="1" x14ac:dyDescent="0.2">
      <c r="C12" s="88" t="s">
        <v>80</v>
      </c>
      <c r="D12" s="91">
        <v>10</v>
      </c>
      <c r="E12" s="189">
        <f t="array" aca="1" ref="E12" ca="1">SUM(MID(0&amp;$C12,LARGE(ISNUMBER(--MID($C12,ROW(INDIRECT("1:"&amp;LEN($C12))),1))*ROW(INDIRECT("1:"&amp;LEN($C12))),ROW(INDIRECT("1:"&amp;LEN($C12))))+1,1)*10^(ROW(INDIRECT("1:"&amp;LEN($C12)))-1))*$D12</f>
        <v>2000</v>
      </c>
      <c r="I12" s="92">
        <v>2</v>
      </c>
      <c r="J12" s="93"/>
    </row>
    <row r="13" spans="1:10" ht="18" customHeight="1" x14ac:dyDescent="0.2">
      <c r="C13" s="88" t="s">
        <v>81</v>
      </c>
      <c r="D13" s="94">
        <v>3</v>
      </c>
      <c r="E13" s="189">
        <f t="array" aca="1" ref="E13" ca="1">SUM(MID(0&amp;$C13,LARGE(ISNUMBER(--MID($C13,ROW(INDIRECT("1:"&amp;LEN($C13))),1))*ROW(INDIRECT("1:"&amp;LEN($C13))),ROW(INDIRECT("1:"&amp;LEN($C13))))+1,1)*10^(ROW(INDIRECT("1:"&amp;LEN($C13)))-1))*$D13</f>
        <v>300</v>
      </c>
      <c r="H13" s="95"/>
      <c r="I13" s="92"/>
      <c r="J13" s="93"/>
    </row>
    <row r="14" spans="1:10" ht="18" customHeight="1" x14ac:dyDescent="0.2">
      <c r="C14" s="88" t="s">
        <v>82</v>
      </c>
      <c r="D14" s="91">
        <v>4</v>
      </c>
      <c r="E14" s="189">
        <f t="array" aca="1" ref="E14" ca="1">SUM(MID(0&amp;$C14,LARGE(ISNUMBER(--MID($C14,ROW(INDIRECT("1:"&amp;LEN($C14))),1))*ROW(INDIRECT("1:"&amp;LEN($C14))),ROW(INDIRECT("1:"&amp;LEN($C14))))+1,1)*10^(ROW(INDIRECT("1:"&amp;LEN($C14)))-1))*$D14</f>
        <v>200</v>
      </c>
      <c r="H14" s="96"/>
      <c r="I14" s="92"/>
      <c r="J14" s="93"/>
    </row>
    <row r="15" spans="1:10" ht="18" customHeight="1" x14ac:dyDescent="0.2">
      <c r="C15" s="88" t="s">
        <v>83</v>
      </c>
      <c r="D15" s="89">
        <v>0</v>
      </c>
      <c r="E15" s="189">
        <f t="array" aca="1" ref="E15" ca="1">SUM(MID(0&amp;$C15,LARGE(ISNUMBER(--MID($C15,ROW(INDIRECT("1:"&amp;LEN($C15))),1))*ROW(INDIRECT("1:"&amp;LEN($C15))),ROW(INDIRECT("1:"&amp;LEN($C15))))+1,1)*10^(ROW(INDIRECT("1:"&amp;LEN($C15)))-1))*$D15</f>
        <v>0</v>
      </c>
      <c r="H15" s="96"/>
      <c r="I15" s="92"/>
      <c r="J15" s="93"/>
    </row>
    <row r="16" spans="1:10" ht="18" customHeight="1" x14ac:dyDescent="0.2">
      <c r="C16" s="88" t="s">
        <v>84</v>
      </c>
      <c r="D16" s="89">
        <v>1</v>
      </c>
      <c r="E16" s="189">
        <f t="array" aca="1" ref="E16" ca="1">SUM(MID(0&amp;$C16,LARGE(ISNUMBER(--MID($C16,ROW(INDIRECT("1:"&amp;LEN($C16))),1))*ROW(INDIRECT("1:"&amp;LEN($C16))),ROW(INDIRECT("1:"&amp;LEN($C16))))+1,1)*10^(ROW(INDIRECT("1:"&amp;LEN($C16)))-1))*$D16</f>
        <v>10</v>
      </c>
      <c r="H16" s="96"/>
      <c r="I16" s="92"/>
      <c r="J16" s="93"/>
    </row>
    <row r="17" spans="3:15" ht="18" customHeight="1" x14ac:dyDescent="0.2">
      <c r="C17" s="88" t="s">
        <v>85</v>
      </c>
      <c r="D17" s="89">
        <v>9</v>
      </c>
      <c r="E17" s="189">
        <f t="array" aca="1" ref="E17" ca="1">SUM(MID(0&amp;$C17,LARGE(ISNUMBER(--MID($C17,ROW(INDIRECT("1:"&amp;LEN($C17))),1))*ROW(INDIRECT("1:"&amp;LEN($C17))),ROW(INDIRECT("1:"&amp;LEN($C17))))+1,1)*10^(ROW(INDIRECT("1:"&amp;LEN($C17)))-1))*$D17</f>
        <v>45</v>
      </c>
      <c r="H17" s="96"/>
      <c r="I17" s="92"/>
      <c r="J17" s="93"/>
    </row>
    <row r="18" spans="3:15" ht="18" customHeight="1" x14ac:dyDescent="0.2">
      <c r="C18" s="88" t="s">
        <v>86</v>
      </c>
      <c r="D18" s="89">
        <v>4</v>
      </c>
      <c r="E18" s="189">
        <f t="array" aca="1" ref="E18" ca="1">SUM(MID(0&amp;$C18,LARGE(ISNUMBER(--MID($C18,ROW(INDIRECT("1:"&amp;LEN($C18))),1))*ROW(INDIRECT("1:"&amp;LEN($C18))),ROW(INDIRECT("1:"&amp;LEN($C18))))+1,1)*10^(ROW(INDIRECT("1:"&amp;LEN($C18)))-1))*$D18</f>
        <v>8</v>
      </c>
      <c r="H18" s="96"/>
      <c r="I18" s="92"/>
      <c r="J18" s="93"/>
    </row>
    <row r="19" spans="3:15" ht="18" customHeight="1" x14ac:dyDescent="0.2">
      <c r="C19" s="88" t="s">
        <v>87</v>
      </c>
      <c r="D19" s="89">
        <v>19</v>
      </c>
      <c r="E19" s="189">
        <f t="array" aca="1" ref="E19" ca="1">SUM(MID(0&amp;$C19,LARGE(ISNUMBER(--MID($C19,ROW(INDIRECT("1:"&amp;LEN($C19))),1))*ROW(INDIRECT("1:"&amp;LEN($C19))),ROW(INDIRECT("1:"&amp;LEN($C19))))+1,1)*10^(ROW(INDIRECT("1:"&amp;LEN($C19)))-1))*$D19</f>
        <v>19</v>
      </c>
      <c r="H19" s="96"/>
      <c r="I19" s="92"/>
      <c r="J19" s="93"/>
    </row>
    <row r="20" spans="3:15" ht="18" customHeight="1" x14ac:dyDescent="0.2">
      <c r="C20" s="88" t="s">
        <v>88</v>
      </c>
      <c r="D20" s="89">
        <v>9</v>
      </c>
      <c r="E20" s="189">
        <f t="array" aca="1" ref="E20" ca="1">SUM(MID(0&amp;$C20,LARGE(ISNUMBER(--MID($C20,ROW(INDIRECT("1:"&amp;LEN($C20))),1))*ROW(INDIRECT("1:"&amp;LEN($C20))),ROW(INDIRECT("1:"&amp;LEN($C20))))+1,1)*10^(ROW(INDIRECT("1:"&amp;LEN($C20)))-1))*$D20</f>
        <v>450</v>
      </c>
      <c r="H20" s="96"/>
      <c r="I20" s="92"/>
      <c r="J20" s="93"/>
    </row>
    <row r="21" spans="3:15" ht="18" customHeight="1" x14ac:dyDescent="0.2">
      <c r="C21" s="88" t="s">
        <v>89</v>
      </c>
      <c r="D21" s="89">
        <v>0</v>
      </c>
      <c r="E21" s="189">
        <f t="array" aca="1" ref="E21" ca="1">SUM(MID(0&amp;$C21,LARGE(ISNUMBER(--MID($C21,ROW(INDIRECT("1:"&amp;LEN($C21))),1))*ROW(INDIRECT("1:"&amp;LEN($C21))),ROW(INDIRECT("1:"&amp;LEN($C21))))+1,1)*10^(ROW(INDIRECT("1:"&amp;LEN($C21)))-1))*$D21</f>
        <v>0</v>
      </c>
      <c r="H21" s="96"/>
      <c r="I21" s="92"/>
      <c r="J21" s="93"/>
    </row>
    <row r="22" spans="3:15" ht="12" customHeight="1" x14ac:dyDescent="0.2">
      <c r="C22" s="88"/>
      <c r="D22" s="89"/>
      <c r="E22" s="188"/>
      <c r="H22" s="168"/>
      <c r="I22" s="98">
        <v>50</v>
      </c>
      <c r="J22" s="93"/>
    </row>
    <row r="23" spans="3:15" ht="18" customHeight="1" x14ac:dyDescent="0.2">
      <c r="C23" s="190" t="s">
        <v>90</v>
      </c>
      <c r="D23" s="99"/>
      <c r="E23" s="191">
        <f ca="1">SUM(E12:E22)</f>
        <v>3032</v>
      </c>
      <c r="H23" s="102"/>
      <c r="I23" s="186">
        <f>SUM(I11:I22)</f>
        <v>100</v>
      </c>
      <c r="J23" s="100">
        <f>SUM(J12:J22)</f>
        <v>0</v>
      </c>
    </row>
    <row r="24" spans="3:15" ht="18" customHeight="1" x14ac:dyDescent="0.2">
      <c r="C24" s="206" t="s">
        <v>127</v>
      </c>
      <c r="D24" s="101"/>
      <c r="E24" s="205">
        <f ca="1">IF(ISERROR(INDIRECT("'" &amp; C24 &amp; "'!H42")),"",INDIRECT("'" &amp; C24 &amp; "'!H42"))</f>
        <v>8271.51</v>
      </c>
      <c r="I24" s="102"/>
    </row>
    <row r="25" spans="3:15" ht="18" customHeight="1" x14ac:dyDescent="0.2">
      <c r="C25" s="107" t="s">
        <v>128</v>
      </c>
      <c r="D25" s="103"/>
      <c r="E25" s="189">
        <f ca="1">IF(ISERROR(INDIRECT("'" &amp; C25 &amp; "'!H42")),"",INDIRECT("'" &amp; C25 &amp; "'!H42"))</f>
        <v>326</v>
      </c>
    </row>
    <row r="26" spans="3:15" ht="18.75" customHeight="1" x14ac:dyDescent="0.2">
      <c r="C26" s="107" t="s">
        <v>129</v>
      </c>
      <c r="D26" s="103"/>
      <c r="E26" s="189" t="str">
        <f t="shared" ref="E26:E34" ca="1" si="0">IF(ISERROR(INDIRECT("'" &amp; C26 &amp; "'!H42")),"",INDIRECT("'" &amp; C26 &amp; "'!H42"))</f>
        <v/>
      </c>
      <c r="K26" s="181"/>
      <c r="L26" s="181"/>
      <c r="M26" s="181"/>
      <c r="N26" s="181"/>
      <c r="O26" s="181"/>
    </row>
    <row r="27" spans="3:15" ht="18" customHeight="1" x14ac:dyDescent="0.2">
      <c r="C27" s="107"/>
      <c r="D27" s="103"/>
      <c r="E27" s="189" t="str">
        <f t="shared" ca="1" si="0"/>
        <v/>
      </c>
      <c r="H27" s="97"/>
      <c r="K27" s="181"/>
      <c r="L27" s="181"/>
      <c r="M27" s="181"/>
      <c r="N27" s="181"/>
      <c r="O27" s="181"/>
    </row>
    <row r="28" spans="3:15" ht="18" customHeight="1" x14ac:dyDescent="0.2">
      <c r="C28" s="107"/>
      <c r="D28" s="103"/>
      <c r="E28" s="189" t="str">
        <f t="shared" ca="1" si="0"/>
        <v/>
      </c>
      <c r="H28" s="97"/>
      <c r="K28" s="181"/>
      <c r="L28" s="181"/>
      <c r="M28" s="181"/>
      <c r="N28" s="181"/>
      <c r="O28" s="181"/>
    </row>
    <row r="29" spans="3:15" ht="18" customHeight="1" x14ac:dyDescent="0.2">
      <c r="C29" s="107"/>
      <c r="D29" s="103"/>
      <c r="E29" s="189" t="str">
        <f t="shared" ca="1" si="0"/>
        <v/>
      </c>
      <c r="H29" s="97"/>
      <c r="K29" s="181"/>
      <c r="L29" s="181"/>
      <c r="M29" s="181"/>
      <c r="N29" s="181"/>
      <c r="O29" s="181"/>
    </row>
    <row r="30" spans="3:15" ht="18" customHeight="1" x14ac:dyDescent="0.2">
      <c r="C30" s="107"/>
      <c r="D30" s="103"/>
      <c r="E30" s="189" t="str">
        <f t="shared" ca="1" si="0"/>
        <v/>
      </c>
      <c r="H30" s="97"/>
      <c r="K30" s="181"/>
      <c r="L30" s="181"/>
      <c r="M30" s="181"/>
      <c r="N30" s="181"/>
      <c r="O30" s="181"/>
    </row>
    <row r="31" spans="3:15" ht="18" customHeight="1" x14ac:dyDescent="0.2">
      <c r="C31" s="107"/>
      <c r="D31" s="103"/>
      <c r="E31" s="189" t="str">
        <f t="shared" ca="1" si="0"/>
        <v/>
      </c>
      <c r="K31" s="181"/>
      <c r="L31" s="181"/>
      <c r="M31" s="181"/>
      <c r="N31" s="181"/>
      <c r="O31" s="181"/>
    </row>
    <row r="32" spans="3:15" ht="18" customHeight="1" x14ac:dyDescent="0.2">
      <c r="C32" s="107"/>
      <c r="D32" s="103"/>
      <c r="E32" s="189" t="str">
        <f t="shared" ca="1" si="0"/>
        <v/>
      </c>
      <c r="H32" s="97"/>
      <c r="K32" s="181"/>
      <c r="L32" s="181"/>
      <c r="M32" s="181"/>
      <c r="N32" s="181"/>
      <c r="O32" s="181"/>
    </row>
    <row r="33" spans="3:15" ht="18" customHeight="1" x14ac:dyDescent="0.2">
      <c r="C33" s="107"/>
      <c r="D33" s="103"/>
      <c r="E33" s="189" t="str">
        <f t="shared" ca="1" si="0"/>
        <v/>
      </c>
      <c r="K33" s="181"/>
      <c r="L33" s="181"/>
      <c r="M33" s="181"/>
      <c r="N33" s="181"/>
      <c r="O33" s="181"/>
    </row>
    <row r="34" spans="3:15" ht="18" customHeight="1" x14ac:dyDescent="0.2">
      <c r="C34" s="107"/>
      <c r="D34" s="103"/>
      <c r="E34" s="189" t="str">
        <f t="shared" ca="1" si="0"/>
        <v/>
      </c>
      <c r="I34" s="104"/>
      <c r="K34" s="181"/>
      <c r="L34" s="181"/>
      <c r="M34" s="181"/>
      <c r="N34" s="181"/>
      <c r="O34" s="181"/>
    </row>
    <row r="35" spans="3:15" ht="18" customHeight="1" x14ac:dyDescent="0.2">
      <c r="C35" s="107"/>
      <c r="D35" s="103"/>
      <c r="E35" s="189" t="str">
        <f ca="1">IF(ISERROR(INDIRECT("'" &amp; C35 &amp; "'!H42")),"",INDIRECT("'" &amp; C35 &amp; "'!H42"))</f>
        <v/>
      </c>
      <c r="J35" s="105"/>
      <c r="K35" s="182"/>
      <c r="L35" s="181"/>
      <c r="M35" s="181"/>
      <c r="N35" s="181"/>
      <c r="O35" s="181"/>
    </row>
    <row r="36" spans="3:15" ht="18" customHeight="1" x14ac:dyDescent="0.2">
      <c r="C36" s="190" t="s">
        <v>104</v>
      </c>
      <c r="D36" s="99"/>
      <c r="E36" s="191">
        <f ca="1">SUM(E24:E35)</f>
        <v>8597.51</v>
      </c>
      <c r="K36" s="182"/>
      <c r="L36" s="181"/>
      <c r="M36" s="181"/>
      <c r="N36" s="181"/>
      <c r="O36" s="181"/>
    </row>
    <row r="37" spans="3:15" ht="18" customHeight="1" x14ac:dyDescent="0.2">
      <c r="C37" s="107" t="s">
        <v>118</v>
      </c>
      <c r="D37" s="89"/>
      <c r="E37" s="188"/>
      <c r="G37" s="106"/>
      <c r="K37" s="181"/>
      <c r="L37" s="181"/>
      <c r="M37" s="181"/>
      <c r="N37" s="181"/>
      <c r="O37" s="181"/>
    </row>
    <row r="38" spans="3:15" ht="18" customHeight="1" x14ac:dyDescent="0.2">
      <c r="C38" s="107" t="s">
        <v>119</v>
      </c>
      <c r="D38" s="108"/>
      <c r="E38" s="188">
        <f>400+800</f>
        <v>1200</v>
      </c>
      <c r="G38" s="106"/>
      <c r="K38" s="181"/>
      <c r="L38" s="181"/>
      <c r="M38" s="181"/>
      <c r="N38" s="181"/>
      <c r="O38" s="181"/>
    </row>
    <row r="39" spans="3:15" ht="18" customHeight="1" x14ac:dyDescent="0.2">
      <c r="C39" s="88" t="s">
        <v>120</v>
      </c>
      <c r="D39" s="108"/>
      <c r="E39" s="188">
        <v>20000</v>
      </c>
      <c r="F39" s="180"/>
      <c r="G39" s="97"/>
      <c r="K39" s="183"/>
      <c r="L39" s="181"/>
      <c r="M39" s="181"/>
      <c r="N39" s="181"/>
      <c r="O39" s="181"/>
    </row>
    <row r="40" spans="3:15" ht="18" customHeight="1" x14ac:dyDescent="0.2">
      <c r="C40" s="88" t="s">
        <v>121</v>
      </c>
      <c r="D40" s="108"/>
      <c r="E40" s="188">
        <v>4500</v>
      </c>
      <c r="F40" s="180"/>
      <c r="G40" s="97"/>
      <c r="K40" s="183"/>
      <c r="L40" s="181"/>
      <c r="M40" s="181"/>
      <c r="N40" s="181"/>
      <c r="O40" s="181"/>
    </row>
    <row r="41" spans="3:15" ht="18" customHeight="1" x14ac:dyDescent="0.2">
      <c r="C41" s="88" t="s">
        <v>122</v>
      </c>
      <c r="D41" s="108"/>
      <c r="E41" s="188"/>
      <c r="H41" s="97"/>
      <c r="K41" s="184"/>
      <c r="L41" s="181"/>
      <c r="M41" s="181"/>
      <c r="N41" s="181"/>
      <c r="O41" s="181"/>
    </row>
    <row r="42" spans="3:15" ht="18" customHeight="1" x14ac:dyDescent="0.2">
      <c r="C42" s="88" t="s">
        <v>123</v>
      </c>
      <c r="D42" s="108"/>
      <c r="E42" s="188"/>
      <c r="K42" s="184"/>
      <c r="L42" s="181"/>
      <c r="M42" s="181"/>
      <c r="N42" s="181"/>
      <c r="O42" s="181"/>
    </row>
    <row r="43" spans="3:15" ht="18" customHeight="1" x14ac:dyDescent="0.2">
      <c r="C43" s="88" t="s">
        <v>124</v>
      </c>
      <c r="D43" s="108"/>
      <c r="E43" s="188">
        <v>1100</v>
      </c>
      <c r="K43" s="184"/>
      <c r="L43" s="181"/>
      <c r="M43" s="181"/>
      <c r="N43" s="181"/>
      <c r="O43" s="181"/>
    </row>
    <row r="44" spans="3:15" ht="18" customHeight="1" x14ac:dyDescent="0.2">
      <c r="C44" s="88" t="s">
        <v>125</v>
      </c>
      <c r="D44" s="108"/>
      <c r="E44" s="188"/>
      <c r="K44" s="184"/>
      <c r="L44" s="181"/>
      <c r="M44" s="181"/>
      <c r="N44" s="181"/>
      <c r="O44" s="181"/>
    </row>
    <row r="45" spans="3:15" ht="18" customHeight="1" x14ac:dyDescent="0.2">
      <c r="C45" s="88" t="s">
        <v>126</v>
      </c>
      <c r="D45" s="108"/>
      <c r="E45" s="188"/>
      <c r="K45" s="184"/>
      <c r="L45" s="181"/>
      <c r="M45" s="181"/>
      <c r="N45" s="181"/>
      <c r="O45" s="181"/>
    </row>
    <row r="46" spans="3:15" ht="18" customHeight="1" x14ac:dyDescent="0.2">
      <c r="C46" s="88" t="s">
        <v>103</v>
      </c>
      <c r="D46" s="108"/>
      <c r="E46" s="188">
        <f>64+56</f>
        <v>120</v>
      </c>
      <c r="K46" s="181"/>
      <c r="L46" s="181"/>
      <c r="M46" s="181"/>
      <c r="N46" s="181"/>
      <c r="O46" s="181"/>
    </row>
    <row r="47" spans="3:15" ht="18" customHeight="1" x14ac:dyDescent="0.2">
      <c r="C47" s="192" t="s">
        <v>105</v>
      </c>
      <c r="D47" s="110"/>
      <c r="E47" s="193">
        <f>SUM(E37:E46)</f>
        <v>26920</v>
      </c>
      <c r="K47" s="181"/>
      <c r="L47" s="181"/>
      <c r="M47" s="181"/>
      <c r="N47" s="181"/>
      <c r="O47" s="181"/>
    </row>
    <row r="48" spans="3:15" ht="12" customHeight="1" x14ac:dyDescent="0.2">
      <c r="C48" s="111"/>
      <c r="D48" s="111"/>
      <c r="E48" s="112"/>
      <c r="K48" s="181"/>
      <c r="L48" s="181"/>
      <c r="M48" s="181"/>
      <c r="N48" s="181"/>
      <c r="O48" s="181"/>
    </row>
    <row r="49" spans="3:15" ht="18" customHeight="1" x14ac:dyDescent="0.2">
      <c r="C49" s="194" t="s">
        <v>91</v>
      </c>
      <c r="D49" s="113"/>
      <c r="E49" s="195">
        <f ca="1">+E47+E36+E23</f>
        <v>38549.51</v>
      </c>
      <c r="H49" s="97"/>
      <c r="K49" s="181"/>
      <c r="L49" s="181"/>
      <c r="M49" s="181"/>
      <c r="N49" s="183"/>
      <c r="O49" s="181"/>
    </row>
    <row r="50" spans="3:15" ht="12" customHeight="1" x14ac:dyDescent="0.2">
      <c r="E50" s="97"/>
      <c r="K50" s="181"/>
      <c r="L50" s="181"/>
      <c r="M50" s="181"/>
      <c r="N50" s="181"/>
      <c r="O50" s="181"/>
    </row>
    <row r="51" spans="3:15" ht="15" customHeight="1" x14ac:dyDescent="0.2">
      <c r="C51" s="196" t="s">
        <v>106</v>
      </c>
      <c r="E51" s="197">
        <f>NDF!K44</f>
        <v>30000</v>
      </c>
      <c r="G51" s="97"/>
      <c r="K51" s="181"/>
      <c r="L51" s="181"/>
      <c r="M51" s="181"/>
      <c r="N51" s="181"/>
      <c r="O51" s="181"/>
    </row>
    <row r="52" spans="3:15" ht="12" customHeight="1" x14ac:dyDescent="0.2">
      <c r="C52" s="109"/>
      <c r="E52" s="114"/>
      <c r="G52" s="97"/>
      <c r="K52" s="181"/>
      <c r="L52" s="181"/>
      <c r="M52" s="181"/>
      <c r="N52" s="181"/>
      <c r="O52" s="181"/>
    </row>
    <row r="53" spans="3:15" ht="15" customHeight="1" x14ac:dyDescent="0.2">
      <c r="C53" s="196" t="s">
        <v>107</v>
      </c>
      <c r="E53" s="197">
        <v>100</v>
      </c>
      <c r="G53" s="97"/>
      <c r="K53" s="181"/>
      <c r="L53" s="181"/>
      <c r="M53" s="181"/>
      <c r="N53" s="181"/>
      <c r="O53" s="181"/>
    </row>
    <row r="54" spans="3:15" ht="12" customHeight="1" x14ac:dyDescent="0.2">
      <c r="C54" s="98"/>
      <c r="E54" s="97"/>
      <c r="H54" s="97"/>
    </row>
    <row r="55" spans="3:15" ht="18" customHeight="1" x14ac:dyDescent="0.2">
      <c r="C55" s="198" t="s">
        <v>92</v>
      </c>
      <c r="D55" s="199"/>
      <c r="E55" s="200">
        <f ca="1">E49-E51+E53</f>
        <v>8649.510000000002</v>
      </c>
      <c r="H55" s="105"/>
    </row>
    <row r="56" spans="3:15" x14ac:dyDescent="0.2">
      <c r="C56" s="98"/>
      <c r="E56" s="97"/>
      <c r="G56" s="105"/>
    </row>
    <row r="57" spans="3:15" x14ac:dyDescent="0.2">
      <c r="C57" s="98"/>
      <c r="E57" s="97"/>
      <c r="H57" s="105"/>
    </row>
    <row r="58" spans="3:15" x14ac:dyDescent="0.2">
      <c r="C58" s="98"/>
      <c r="E58" s="97"/>
      <c r="I58" s="97"/>
    </row>
    <row r="59" spans="3:15" x14ac:dyDescent="0.2">
      <c r="C59" s="98"/>
      <c r="E59" s="97"/>
      <c r="I59" s="97"/>
    </row>
    <row r="60" spans="3:15" x14ac:dyDescent="0.2">
      <c r="E60" s="115"/>
      <c r="F60" s="105"/>
    </row>
    <row r="61" spans="3:15" ht="15.75" customHeight="1" x14ac:dyDescent="0.2">
      <c r="C61" s="109"/>
      <c r="E61" s="116"/>
    </row>
    <row r="62" spans="3:15" x14ac:dyDescent="0.2">
      <c r="E62" s="115"/>
    </row>
    <row r="63" spans="3:15" x14ac:dyDescent="0.2">
      <c r="E63" s="115"/>
    </row>
    <row r="64" spans="3:15" ht="12" customHeight="1" x14ac:dyDescent="0.2">
      <c r="C64" s="109"/>
      <c r="E64" s="115"/>
    </row>
    <row r="65" spans="3:5" x14ac:dyDescent="0.2">
      <c r="E65" s="115"/>
    </row>
    <row r="66" spans="3:5" ht="12" customHeight="1" x14ac:dyDescent="0.2">
      <c r="E66" s="115"/>
    </row>
    <row r="67" spans="3:5" x14ac:dyDescent="0.2">
      <c r="C67" s="109"/>
      <c r="E67" s="115"/>
    </row>
    <row r="68" spans="3:5" x14ac:dyDescent="0.2">
      <c r="E68" s="115"/>
    </row>
    <row r="69" spans="3:5" x14ac:dyDescent="0.2">
      <c r="E69" s="115"/>
    </row>
    <row r="70" spans="3:5" x14ac:dyDescent="0.2">
      <c r="E70" s="115"/>
    </row>
    <row r="71" spans="3:5" x14ac:dyDescent="0.2">
      <c r="E71" s="115"/>
    </row>
    <row r="72" spans="3:5" x14ac:dyDescent="0.2">
      <c r="E72" s="115"/>
    </row>
    <row r="73" spans="3:5" x14ac:dyDescent="0.2">
      <c r="E73" s="115"/>
    </row>
    <row r="74" spans="3:5" x14ac:dyDescent="0.2">
      <c r="E74" s="115"/>
    </row>
    <row r="75" spans="3:5" x14ac:dyDescent="0.2">
      <c r="E75" s="115"/>
    </row>
    <row r="76" spans="3:5" x14ac:dyDescent="0.2">
      <c r="E76" s="115"/>
    </row>
    <row r="77" spans="3:5" x14ac:dyDescent="0.2">
      <c r="E77" s="115"/>
    </row>
    <row r="78" spans="3:5" x14ac:dyDescent="0.2">
      <c r="E78" s="115"/>
    </row>
    <row r="79" spans="3:5" x14ac:dyDescent="0.2">
      <c r="E79" s="115"/>
    </row>
    <row r="80" spans="3:5" x14ac:dyDescent="0.2">
      <c r="E80" s="115"/>
    </row>
    <row r="81" spans="5:5" x14ac:dyDescent="0.2">
      <c r="E81" s="115"/>
    </row>
    <row r="82" spans="5:5" x14ac:dyDescent="0.2">
      <c r="E82" s="115"/>
    </row>
    <row r="83" spans="5:5" x14ac:dyDescent="0.2">
      <c r="E83" s="115"/>
    </row>
    <row r="84" spans="5:5" x14ac:dyDescent="0.2">
      <c r="E84" s="115"/>
    </row>
  </sheetData>
  <mergeCells count="2">
    <mergeCell ref="I8:J8"/>
    <mergeCell ref="C10:E10"/>
  </mergeCells>
  <printOptions horizontalCentered="1"/>
  <pageMargins left="0.78740157480314965" right="0.78740157480314965" top="0.39370078740157483" bottom="0.98425196850393704" header="0.51181102362204722" footer="0.51181102362204722"/>
  <pageSetup paperSize="9" scale="48" orientation="portrait"/>
  <headerFooter alignWithMargins="0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8</xdr:col>
                <xdr:colOff>1162050</xdr:colOff>
                <xdr:row>2</xdr:row>
                <xdr:rowOff>57150</xdr:rowOff>
              </from>
              <to>
                <xdr:col>9</xdr:col>
                <xdr:colOff>457200</xdr:colOff>
                <xdr:row>4</xdr:row>
                <xdr:rowOff>57150</xdr:rowOff>
              </to>
            </anchor>
          </controlPr>
        </control>
      </mc:Choice>
      <mc:Fallback>
        <control shapeId="1027" r:id="rId3" name="CommandButton1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T93"/>
  <sheetViews>
    <sheetView showGridLines="0" defaultGridColor="0" topLeftCell="A22" colorId="12" workbookViewId="0">
      <selection activeCell="D40" sqref="D40"/>
    </sheetView>
  </sheetViews>
  <sheetFormatPr baseColWidth="10" defaultColWidth="10.7109375" defaultRowHeight="12.75" x14ac:dyDescent="0.2"/>
  <cols>
    <col min="1" max="1" width="7.5703125" style="2" customWidth="1"/>
    <col min="2" max="2" width="13.85546875" style="2" customWidth="1"/>
    <col min="3" max="3" width="7" style="2" customWidth="1"/>
    <col min="4" max="4" width="17.42578125" style="2" customWidth="1"/>
    <col min="5" max="5" width="15.85546875" style="2" customWidth="1"/>
    <col min="6" max="6" width="12.28515625" style="2" customWidth="1"/>
    <col min="7" max="7" width="8.140625" style="2" customWidth="1"/>
    <col min="8" max="8" width="18.5703125" style="2" customWidth="1"/>
    <col min="9" max="9" width="10.85546875" style="2" customWidth="1"/>
    <col min="10" max="10" width="10.140625" style="2" customWidth="1"/>
    <col min="11" max="12" width="6.42578125" style="2" bestFit="1" customWidth="1"/>
    <col min="13" max="13" width="11.5703125" style="2" bestFit="1" customWidth="1"/>
    <col min="14" max="14" width="6.42578125" style="2" bestFit="1" customWidth="1"/>
    <col min="15" max="16384" width="10.7109375" style="2"/>
  </cols>
  <sheetData>
    <row r="1" spans="1:20" x14ac:dyDescent="0.2">
      <c r="A1" s="1"/>
    </row>
    <row r="3" spans="1:20" x14ac:dyDescent="0.2">
      <c r="A3" s="3"/>
      <c r="B3" s="3"/>
      <c r="C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" customHeight="1" x14ac:dyDescent="0.2">
      <c r="A5" s="207"/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3"/>
      <c r="P5" s="3"/>
      <c r="Q5" s="3"/>
      <c r="R5" s="3"/>
      <c r="S5" s="3"/>
      <c r="T5" s="3"/>
    </row>
    <row r="6" spans="1:20" ht="15" customHeight="1" x14ac:dyDescent="0.25">
      <c r="A6" s="4"/>
      <c r="B6" s="3"/>
      <c r="C6" s="3"/>
      <c r="D6" s="5" t="s">
        <v>0</v>
      </c>
      <c r="E6" s="6"/>
      <c r="G6" s="5"/>
      <c r="H6" s="208" t="s">
        <v>109</v>
      </c>
      <c r="I6" s="208"/>
      <c r="J6" s="208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" customHeight="1" x14ac:dyDescent="0.2">
      <c r="A7" s="209"/>
      <c r="B7" s="209"/>
      <c r="C7" s="209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" customHeight="1" thickBo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8" customHeight="1" thickTop="1" x14ac:dyDescent="0.35">
      <c r="A9" s="7"/>
      <c r="B9" s="7"/>
      <c r="C9" s="7"/>
      <c r="D9" s="7"/>
      <c r="E9" s="8"/>
      <c r="F9" s="9" t="s">
        <v>1</v>
      </c>
      <c r="G9" s="10"/>
      <c r="H9" s="11"/>
      <c r="I9" s="7"/>
      <c r="J9" s="7"/>
      <c r="K9" s="7"/>
      <c r="L9" s="12"/>
      <c r="M9" s="12"/>
      <c r="N9" s="12"/>
      <c r="O9" s="3"/>
      <c r="P9" s="3"/>
      <c r="Q9" s="3"/>
      <c r="R9" s="3"/>
      <c r="S9" s="3"/>
      <c r="T9" s="3"/>
    </row>
    <row r="10" spans="1:20" s="13" customFormat="1" ht="21.75" customHeight="1" thickBot="1" x14ac:dyDescent="0.4">
      <c r="A10" s="7"/>
      <c r="B10" s="7"/>
      <c r="C10" s="7"/>
      <c r="D10" s="7"/>
      <c r="E10" s="210" t="s">
        <v>2</v>
      </c>
      <c r="F10" s="211"/>
      <c r="G10" s="211"/>
      <c r="H10" s="212"/>
      <c r="I10" s="7"/>
      <c r="J10" s="7"/>
      <c r="K10" s="7"/>
      <c r="L10" s="7"/>
      <c r="M10" s="7"/>
      <c r="N10" s="7"/>
      <c r="P10" s="13" t="s">
        <v>3</v>
      </c>
    </row>
    <row r="11" spans="1:20" ht="15" customHeight="1" thickTop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" customHeight="1" x14ac:dyDescent="0.25">
      <c r="A13" s="14"/>
      <c r="B13" s="15"/>
      <c r="C13" s="16" t="s">
        <v>4</v>
      </c>
      <c r="D13" s="17" t="s">
        <v>110</v>
      </c>
      <c r="E13" s="18"/>
      <c r="F13" s="19"/>
      <c r="G13" s="20" t="s">
        <v>5</v>
      </c>
      <c r="H13" s="17" t="s">
        <v>111</v>
      </c>
      <c r="I13" s="15"/>
      <c r="J13" s="15"/>
      <c r="K13" s="15"/>
      <c r="L13" s="14"/>
      <c r="M13" s="14"/>
      <c r="N13" s="14"/>
      <c r="O13" s="3"/>
      <c r="P13" s="3"/>
      <c r="Q13" s="3"/>
      <c r="R13" s="3"/>
      <c r="S13" s="3"/>
      <c r="T13" s="3"/>
    </row>
    <row r="14" spans="1:20" ht="15" customHeight="1" x14ac:dyDescent="0.25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4"/>
      <c r="M14" s="14"/>
      <c r="N14" s="14"/>
      <c r="O14" s="3"/>
      <c r="P14" s="3"/>
      <c r="Q14" s="3"/>
      <c r="R14" s="3"/>
      <c r="S14" s="3"/>
      <c r="T14" s="3"/>
    </row>
    <row r="15" spans="1:20" ht="15" customHeight="1" x14ac:dyDescent="0.25">
      <c r="A15" s="3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3"/>
      <c r="M15" s="3"/>
      <c r="N15" s="3"/>
      <c r="O15" s="3"/>
      <c r="P15" s="3"/>
      <c r="Q15" s="3"/>
      <c r="R15" s="3"/>
      <c r="S15" s="3"/>
      <c r="T15" s="3"/>
    </row>
    <row r="16" spans="1:20" ht="15" customHeight="1" x14ac:dyDescent="0.25">
      <c r="A16" s="14"/>
      <c r="B16" s="22"/>
      <c r="C16" s="23"/>
      <c r="E16" s="20" t="s">
        <v>6</v>
      </c>
      <c r="F16" s="213">
        <f>MIN($B$21:$B$40)</f>
        <v>42206</v>
      </c>
      <c r="G16" s="213"/>
      <c r="H16" s="24" t="s">
        <v>7</v>
      </c>
      <c r="I16" s="214">
        <f>MAX($B$21:$B$40)</f>
        <v>42231</v>
      </c>
      <c r="J16" s="214"/>
      <c r="K16" s="25"/>
      <c r="L16" s="26" t="s">
        <v>8</v>
      </c>
      <c r="M16" s="27" t="str">
        <f ca="1">RIGHT(CELL("filename",A1),LEN(CELL("filename",A1))-SEARCH("-",CELL("filename",A1)))</f>
        <v>01</v>
      </c>
      <c r="N16" s="28"/>
      <c r="O16" s="3"/>
      <c r="P16" s="3"/>
      <c r="Q16" s="3"/>
      <c r="R16" s="3"/>
      <c r="S16" s="3"/>
      <c r="T16" s="3"/>
    </row>
    <row r="17" spans="1:20" ht="13.5" thickBo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3.5" thickTop="1" x14ac:dyDescent="0.2">
      <c r="A18" s="29" t="s">
        <v>9</v>
      </c>
      <c r="B18" s="30"/>
      <c r="C18" s="30" t="s">
        <v>9</v>
      </c>
      <c r="D18" s="31"/>
      <c r="E18" s="32"/>
      <c r="F18" s="32"/>
      <c r="G18" s="32"/>
      <c r="H18" s="33" t="s">
        <v>10</v>
      </c>
      <c r="I18" s="215" t="s">
        <v>11</v>
      </c>
      <c r="J18" s="216"/>
      <c r="K18" s="216"/>
      <c r="L18" s="216"/>
      <c r="M18" s="216"/>
      <c r="N18" s="217"/>
      <c r="O18" s="3"/>
      <c r="P18" s="3"/>
      <c r="Q18" s="3"/>
      <c r="R18" s="3"/>
      <c r="S18" s="3"/>
      <c r="T18" s="3"/>
    </row>
    <row r="19" spans="1:20" x14ac:dyDescent="0.2">
      <c r="A19" s="34"/>
      <c r="B19" s="35" t="s">
        <v>12</v>
      </c>
      <c r="C19" s="35"/>
      <c r="D19" s="36" t="s">
        <v>13</v>
      </c>
      <c r="E19" s="37"/>
      <c r="F19" s="37"/>
      <c r="G19" s="37"/>
      <c r="H19" s="38"/>
      <c r="I19" s="218"/>
      <c r="J19" s="219"/>
      <c r="K19" s="219"/>
      <c r="L19" s="219"/>
      <c r="M19" s="219"/>
      <c r="N19" s="220"/>
      <c r="O19" s="3"/>
      <c r="P19" s="3"/>
      <c r="Q19" s="3"/>
      <c r="R19" s="3"/>
      <c r="S19" s="3"/>
      <c r="T19" s="3"/>
    </row>
    <row r="20" spans="1:20" ht="13.5" thickBot="1" x14ac:dyDescent="0.25">
      <c r="A20" s="39" t="s">
        <v>14</v>
      </c>
      <c r="B20" s="40"/>
      <c r="C20" s="41" t="s">
        <v>15</v>
      </c>
      <c r="D20" s="40"/>
      <c r="E20" s="42"/>
      <c r="F20" s="42"/>
      <c r="G20" s="42"/>
      <c r="H20" s="43" t="s">
        <v>16</v>
      </c>
      <c r="I20" s="44" t="s">
        <v>17</v>
      </c>
      <c r="J20" s="45" t="s">
        <v>18</v>
      </c>
      <c r="K20" s="46" t="s">
        <v>19</v>
      </c>
      <c r="L20" s="46" t="s">
        <v>20</v>
      </c>
      <c r="M20" s="46" t="s">
        <v>21</v>
      </c>
      <c r="N20" s="47" t="s">
        <v>22</v>
      </c>
      <c r="O20" s="3"/>
      <c r="P20" s="3"/>
      <c r="Q20" s="3"/>
      <c r="R20" s="3"/>
      <c r="S20" s="3"/>
      <c r="T20" s="3"/>
    </row>
    <row r="21" spans="1:20" ht="24.95" customHeight="1" thickTop="1" x14ac:dyDescent="0.2">
      <c r="A21" s="140" t="s">
        <v>23</v>
      </c>
      <c r="B21" s="48">
        <v>42209</v>
      </c>
      <c r="C21" s="132"/>
      <c r="D21" s="171" t="s">
        <v>29</v>
      </c>
      <c r="E21" s="172"/>
      <c r="F21" s="172"/>
      <c r="G21" s="173"/>
      <c r="H21" s="169">
        <v>200</v>
      </c>
      <c r="I21" s="148" t="s">
        <v>115</v>
      </c>
      <c r="J21" s="153" t="s">
        <v>116</v>
      </c>
      <c r="K21" s="154" t="s">
        <v>25</v>
      </c>
      <c r="L21" s="153" t="s">
        <v>32</v>
      </c>
      <c r="M21" s="153" t="s">
        <v>97</v>
      </c>
      <c r="N21" s="156"/>
      <c r="O21" s="3"/>
      <c r="P21" s="3"/>
      <c r="Q21" s="3"/>
      <c r="R21" s="3"/>
      <c r="S21" s="3"/>
      <c r="T21" s="3"/>
    </row>
    <row r="22" spans="1:20" ht="24.95" customHeight="1" x14ac:dyDescent="0.2">
      <c r="A22" s="140" t="s">
        <v>24</v>
      </c>
      <c r="B22" s="48">
        <v>42206</v>
      </c>
      <c r="C22" s="132"/>
      <c r="D22" s="174" t="s">
        <v>68</v>
      </c>
      <c r="E22" s="175"/>
      <c r="F22" s="175"/>
      <c r="G22" s="176"/>
      <c r="H22" s="169">
        <v>1633.2</v>
      </c>
      <c r="I22" s="149" t="s">
        <v>115</v>
      </c>
      <c r="J22" s="153" t="s">
        <v>116</v>
      </c>
      <c r="K22" s="154" t="s">
        <v>25</v>
      </c>
      <c r="L22" s="153" t="s">
        <v>32</v>
      </c>
      <c r="M22" s="153" t="s">
        <v>117</v>
      </c>
      <c r="N22" s="156"/>
      <c r="O22" s="3"/>
      <c r="P22" s="3"/>
      <c r="Q22" s="3"/>
      <c r="R22" s="3"/>
      <c r="S22" s="3"/>
      <c r="T22" s="3"/>
    </row>
    <row r="23" spans="1:20" ht="24.95" customHeight="1" x14ac:dyDescent="0.2">
      <c r="A23" s="140" t="s">
        <v>27</v>
      </c>
      <c r="B23" s="48">
        <v>42215</v>
      </c>
      <c r="C23" s="132"/>
      <c r="D23" s="174" t="s">
        <v>70</v>
      </c>
      <c r="E23" s="175"/>
      <c r="F23" s="175"/>
      <c r="G23" s="176"/>
      <c r="H23" s="169">
        <v>360</v>
      </c>
      <c r="I23" s="149" t="s">
        <v>115</v>
      </c>
      <c r="J23" s="153" t="s">
        <v>116</v>
      </c>
      <c r="K23" s="154" t="s">
        <v>25</v>
      </c>
      <c r="L23" s="153" t="s">
        <v>30</v>
      </c>
      <c r="M23" s="153" t="s">
        <v>69</v>
      </c>
      <c r="N23" s="156"/>
      <c r="O23" s="3"/>
      <c r="P23" s="3"/>
      <c r="Q23" s="3"/>
      <c r="R23" s="3"/>
      <c r="S23" s="3"/>
      <c r="T23" s="3"/>
    </row>
    <row r="24" spans="1:20" ht="24.95" customHeight="1" x14ac:dyDescent="0.2">
      <c r="A24" s="140" t="s">
        <v>28</v>
      </c>
      <c r="B24" s="48">
        <v>42217</v>
      </c>
      <c r="C24" s="132"/>
      <c r="D24" s="174" t="s">
        <v>71</v>
      </c>
      <c r="E24" s="175"/>
      <c r="F24" s="175"/>
      <c r="G24" s="176"/>
      <c r="H24" s="169">
        <v>594.5</v>
      </c>
      <c r="I24" s="149" t="s">
        <v>115</v>
      </c>
      <c r="J24" s="153" t="s">
        <v>116</v>
      </c>
      <c r="K24" s="154" t="s">
        <v>25</v>
      </c>
      <c r="L24" s="153" t="s">
        <v>32</v>
      </c>
      <c r="M24" s="153" t="s">
        <v>26</v>
      </c>
      <c r="N24" s="156"/>
      <c r="O24" s="3"/>
      <c r="P24" s="3"/>
      <c r="Q24" s="3"/>
      <c r="R24" s="3"/>
      <c r="S24" s="3"/>
      <c r="T24" s="3"/>
    </row>
    <row r="25" spans="1:20" ht="24.95" customHeight="1" x14ac:dyDescent="0.2">
      <c r="A25" s="140" t="s">
        <v>31</v>
      </c>
      <c r="B25" s="48">
        <v>42217</v>
      </c>
      <c r="C25" s="132"/>
      <c r="D25" s="174" t="s">
        <v>72</v>
      </c>
      <c r="E25" s="175"/>
      <c r="F25" s="175"/>
      <c r="G25" s="176"/>
      <c r="H25" s="169">
        <v>160</v>
      </c>
      <c r="I25" s="149" t="s">
        <v>115</v>
      </c>
      <c r="J25" s="153" t="s">
        <v>116</v>
      </c>
      <c r="K25" s="154" t="s">
        <v>25</v>
      </c>
      <c r="L25" s="153" t="s">
        <v>73</v>
      </c>
      <c r="M25" s="153" t="s">
        <v>37</v>
      </c>
      <c r="N25" s="156"/>
      <c r="O25" s="3"/>
      <c r="P25" s="3"/>
      <c r="Q25" s="3"/>
      <c r="R25" s="3"/>
      <c r="S25" s="3"/>
      <c r="T25" s="3"/>
    </row>
    <row r="26" spans="1:20" ht="24.95" customHeight="1" x14ac:dyDescent="0.2">
      <c r="A26" s="140" t="s">
        <v>33</v>
      </c>
      <c r="B26" s="48">
        <v>42219</v>
      </c>
      <c r="C26" s="132"/>
      <c r="D26" s="174" t="s">
        <v>29</v>
      </c>
      <c r="E26" s="175"/>
      <c r="F26" s="175"/>
      <c r="G26" s="176"/>
      <c r="H26" s="169">
        <v>400</v>
      </c>
      <c r="I26" s="149" t="s">
        <v>115</v>
      </c>
      <c r="J26" s="153" t="s">
        <v>116</v>
      </c>
      <c r="K26" s="154" t="s">
        <v>25</v>
      </c>
      <c r="L26" s="153" t="s">
        <v>30</v>
      </c>
      <c r="M26" s="153" t="s">
        <v>38</v>
      </c>
      <c r="N26" s="156"/>
      <c r="O26" s="3"/>
      <c r="P26" s="3"/>
      <c r="Q26" s="3"/>
      <c r="R26" s="3"/>
      <c r="S26" s="3"/>
      <c r="T26" s="3"/>
    </row>
    <row r="27" spans="1:20" ht="24.95" customHeight="1" x14ac:dyDescent="0.2">
      <c r="A27" s="140" t="s">
        <v>34</v>
      </c>
      <c r="B27" s="48">
        <v>42220</v>
      </c>
      <c r="C27" s="132"/>
      <c r="D27" s="174" t="s">
        <v>74</v>
      </c>
      <c r="E27" s="175"/>
      <c r="F27" s="175"/>
      <c r="G27" s="176"/>
      <c r="H27" s="169">
        <v>1320</v>
      </c>
      <c r="I27" s="149" t="s">
        <v>115</v>
      </c>
      <c r="J27" s="153" t="s">
        <v>116</v>
      </c>
      <c r="K27" s="154" t="s">
        <v>25</v>
      </c>
      <c r="L27" s="153" t="s">
        <v>73</v>
      </c>
      <c r="M27" s="153" t="s">
        <v>39</v>
      </c>
      <c r="N27" s="156"/>
      <c r="O27" s="3"/>
      <c r="P27" s="3"/>
      <c r="Q27" s="3"/>
      <c r="R27" s="3"/>
      <c r="S27" s="3"/>
      <c r="T27" s="3"/>
    </row>
    <row r="28" spans="1:20" ht="24.95" customHeight="1" x14ac:dyDescent="0.2">
      <c r="A28" s="140" t="s">
        <v>35</v>
      </c>
      <c r="B28" s="48">
        <v>42222</v>
      </c>
      <c r="C28" s="132"/>
      <c r="D28" s="174" t="s">
        <v>108</v>
      </c>
      <c r="E28" s="175"/>
      <c r="F28" s="175"/>
      <c r="G28" s="176"/>
      <c r="H28" s="169">
        <v>1900</v>
      </c>
      <c r="I28" s="149" t="s">
        <v>115</v>
      </c>
      <c r="J28" s="153" t="s">
        <v>116</v>
      </c>
      <c r="K28" s="154" t="s">
        <v>25</v>
      </c>
      <c r="L28" s="153" t="s">
        <v>102</v>
      </c>
      <c r="M28" s="153" t="s">
        <v>40</v>
      </c>
      <c r="N28" s="156"/>
      <c r="O28" s="3"/>
      <c r="P28" s="3"/>
      <c r="Q28" s="3"/>
      <c r="R28" s="3"/>
      <c r="S28" s="3"/>
      <c r="T28" s="3"/>
    </row>
    <row r="29" spans="1:20" ht="24.95" customHeight="1" x14ac:dyDescent="0.2">
      <c r="A29" s="140" t="s">
        <v>36</v>
      </c>
      <c r="B29" s="48">
        <v>42223</v>
      </c>
      <c r="C29" s="132"/>
      <c r="D29" s="174" t="s">
        <v>75</v>
      </c>
      <c r="E29" s="175"/>
      <c r="F29" s="175"/>
      <c r="G29" s="176"/>
      <c r="H29" s="169">
        <v>1000</v>
      </c>
      <c r="I29" s="149" t="s">
        <v>115</v>
      </c>
      <c r="J29" s="153" t="s">
        <v>116</v>
      </c>
      <c r="K29" s="154" t="s">
        <v>25</v>
      </c>
      <c r="L29" s="153" t="s">
        <v>30</v>
      </c>
      <c r="M29" s="153" t="s">
        <v>41</v>
      </c>
      <c r="N29" s="156"/>
      <c r="O29" s="3"/>
      <c r="P29" s="3"/>
      <c r="Q29" s="3"/>
      <c r="R29" s="3"/>
      <c r="S29" s="3"/>
      <c r="T29" s="3"/>
    </row>
    <row r="30" spans="1:20" ht="24.95" customHeight="1" x14ac:dyDescent="0.2">
      <c r="A30" s="140" t="s">
        <v>26</v>
      </c>
      <c r="B30" s="48">
        <v>42231</v>
      </c>
      <c r="C30" s="132"/>
      <c r="D30" s="174" t="s">
        <v>72</v>
      </c>
      <c r="E30" s="175"/>
      <c r="F30" s="175"/>
      <c r="G30" s="176"/>
      <c r="H30" s="169">
        <v>120</v>
      </c>
      <c r="I30" s="149" t="s">
        <v>115</v>
      </c>
      <c r="J30" s="153" t="s">
        <v>116</v>
      </c>
      <c r="K30" s="154" t="s">
        <v>25</v>
      </c>
      <c r="L30" s="153" t="s">
        <v>73</v>
      </c>
      <c r="M30" s="153" t="s">
        <v>42</v>
      </c>
      <c r="N30" s="156"/>
      <c r="O30" s="3"/>
      <c r="P30" s="3"/>
      <c r="Q30" s="3"/>
      <c r="R30" s="3"/>
      <c r="S30" s="3"/>
      <c r="T30" s="3"/>
    </row>
    <row r="31" spans="1:20" ht="24.95" customHeight="1" x14ac:dyDescent="0.2">
      <c r="A31" s="140" t="s">
        <v>37</v>
      </c>
      <c r="B31" s="48">
        <v>42230</v>
      </c>
      <c r="C31" s="132"/>
      <c r="D31" s="174" t="s">
        <v>68</v>
      </c>
      <c r="E31" s="175"/>
      <c r="F31" s="175"/>
      <c r="G31" s="176"/>
      <c r="H31" s="169">
        <v>424.81</v>
      </c>
      <c r="I31" s="149" t="s">
        <v>115</v>
      </c>
      <c r="J31" s="153" t="s">
        <v>116</v>
      </c>
      <c r="K31" s="154" t="s">
        <v>25</v>
      </c>
      <c r="L31" s="153" t="s">
        <v>30</v>
      </c>
      <c r="M31" s="153" t="s">
        <v>43</v>
      </c>
      <c r="N31" s="156"/>
      <c r="O31" s="3"/>
      <c r="P31" s="3"/>
      <c r="Q31" s="3"/>
      <c r="R31" s="3"/>
      <c r="S31" s="3"/>
      <c r="T31" s="3"/>
    </row>
    <row r="32" spans="1:20" ht="24.95" customHeight="1" x14ac:dyDescent="0.2">
      <c r="A32" s="140" t="s">
        <v>38</v>
      </c>
      <c r="B32" s="48"/>
      <c r="C32" s="132"/>
      <c r="D32" s="174"/>
      <c r="E32" s="175"/>
      <c r="F32" s="175"/>
      <c r="G32" s="176"/>
      <c r="H32" s="169"/>
      <c r="I32" s="149"/>
      <c r="J32" s="153"/>
      <c r="K32" s="154"/>
      <c r="L32" s="153"/>
      <c r="M32" s="153"/>
      <c r="N32" s="156"/>
      <c r="O32" s="3"/>
      <c r="P32" s="3"/>
      <c r="Q32" s="3"/>
      <c r="R32" s="3"/>
      <c r="S32" s="3"/>
      <c r="T32" s="3"/>
    </row>
    <row r="33" spans="1:20" ht="24.95" customHeight="1" x14ac:dyDescent="0.2">
      <c r="A33" s="140" t="s">
        <v>39</v>
      </c>
      <c r="B33" s="48"/>
      <c r="C33" s="132"/>
      <c r="D33" s="174"/>
      <c r="E33" s="175"/>
      <c r="F33" s="175"/>
      <c r="G33" s="176"/>
      <c r="H33" s="169"/>
      <c r="I33" s="149"/>
      <c r="J33" s="153"/>
      <c r="K33" s="154"/>
      <c r="L33" s="153"/>
      <c r="M33" s="153"/>
      <c r="N33" s="156"/>
      <c r="O33" s="3"/>
      <c r="P33" s="3"/>
      <c r="Q33" s="3"/>
      <c r="R33" s="3"/>
      <c r="S33" s="3"/>
      <c r="T33" s="3"/>
    </row>
    <row r="34" spans="1:20" ht="24.95" customHeight="1" x14ac:dyDescent="0.2">
      <c r="A34" s="140" t="s">
        <v>40</v>
      </c>
      <c r="B34" s="48"/>
      <c r="C34" s="132"/>
      <c r="D34" s="174"/>
      <c r="E34" s="175"/>
      <c r="F34" s="175"/>
      <c r="G34" s="176"/>
      <c r="H34" s="169"/>
      <c r="I34" s="149"/>
      <c r="J34" s="153"/>
      <c r="K34" s="154"/>
      <c r="L34" s="153"/>
      <c r="M34" s="153"/>
      <c r="N34" s="156"/>
      <c r="O34" s="3"/>
      <c r="P34" s="3"/>
      <c r="Q34" s="3"/>
      <c r="R34" s="3"/>
      <c r="S34" s="3"/>
      <c r="T34" s="3"/>
    </row>
    <row r="35" spans="1:20" ht="24.95" customHeight="1" x14ac:dyDescent="0.2">
      <c r="A35" s="140" t="s">
        <v>41</v>
      </c>
      <c r="B35" s="48"/>
      <c r="C35" s="132"/>
      <c r="D35" s="174"/>
      <c r="E35" s="175"/>
      <c r="F35" s="175"/>
      <c r="G35" s="176"/>
      <c r="H35" s="169"/>
      <c r="I35" s="149"/>
      <c r="J35" s="153"/>
      <c r="K35" s="154"/>
      <c r="L35" s="153"/>
      <c r="M35" s="153"/>
      <c r="N35" s="156"/>
      <c r="O35" s="3"/>
      <c r="P35" s="3"/>
      <c r="Q35" s="3"/>
      <c r="R35" s="3"/>
      <c r="S35" s="3"/>
      <c r="T35" s="3"/>
    </row>
    <row r="36" spans="1:20" ht="24.95" customHeight="1" x14ac:dyDescent="0.2">
      <c r="A36" s="140" t="s">
        <v>42</v>
      </c>
      <c r="B36" s="48"/>
      <c r="C36" s="132"/>
      <c r="D36" s="174"/>
      <c r="E36" s="175"/>
      <c r="F36" s="175"/>
      <c r="G36" s="176"/>
      <c r="H36" s="169"/>
      <c r="I36" s="149"/>
      <c r="J36" s="153"/>
      <c r="K36" s="154"/>
      <c r="L36" s="153"/>
      <c r="M36" s="153"/>
      <c r="N36" s="156"/>
      <c r="O36" s="3"/>
      <c r="P36" s="3"/>
      <c r="Q36" s="3"/>
      <c r="R36" s="3"/>
      <c r="S36" s="3"/>
      <c r="T36" s="3"/>
    </row>
    <row r="37" spans="1:20" ht="24.95" customHeight="1" x14ac:dyDescent="0.2">
      <c r="A37" s="140" t="s">
        <v>43</v>
      </c>
      <c r="B37" s="48"/>
      <c r="C37" s="132"/>
      <c r="D37" s="174"/>
      <c r="E37" s="175"/>
      <c r="F37" s="175"/>
      <c r="G37" s="176"/>
      <c r="H37" s="169"/>
      <c r="I37" s="149"/>
      <c r="J37" s="153"/>
      <c r="K37" s="154"/>
      <c r="L37" s="153"/>
      <c r="M37" s="153"/>
      <c r="N37" s="156"/>
      <c r="O37" s="3"/>
      <c r="P37" s="3"/>
      <c r="Q37" s="3"/>
      <c r="R37" s="3"/>
      <c r="S37" s="3"/>
      <c r="T37" s="3"/>
    </row>
    <row r="38" spans="1:20" ht="24.95" customHeight="1" x14ac:dyDescent="0.2">
      <c r="A38" s="140" t="s">
        <v>44</v>
      </c>
      <c r="B38" s="48"/>
      <c r="C38" s="132"/>
      <c r="D38" s="174"/>
      <c r="E38" s="175"/>
      <c r="F38" s="175"/>
      <c r="G38" s="176"/>
      <c r="H38" s="169"/>
      <c r="I38" s="149"/>
      <c r="J38" s="153"/>
      <c r="K38" s="154"/>
      <c r="L38" s="153"/>
      <c r="M38" s="153"/>
      <c r="N38" s="156"/>
      <c r="O38" s="3"/>
      <c r="P38" s="3"/>
      <c r="Q38" s="3"/>
      <c r="R38" s="3"/>
      <c r="S38" s="3"/>
      <c r="T38" s="3"/>
    </row>
    <row r="39" spans="1:20" ht="24.95" customHeight="1" x14ac:dyDescent="0.2">
      <c r="A39" s="140" t="s">
        <v>45</v>
      </c>
      <c r="B39" s="48"/>
      <c r="C39" s="132"/>
      <c r="D39" s="174"/>
      <c r="E39" s="175"/>
      <c r="F39" s="175"/>
      <c r="G39" s="176"/>
      <c r="H39" s="169"/>
      <c r="I39" s="149"/>
      <c r="J39" s="153"/>
      <c r="K39" s="154"/>
      <c r="L39" s="153"/>
      <c r="M39" s="153"/>
      <c r="N39" s="156"/>
      <c r="O39" s="3"/>
      <c r="P39" s="3"/>
      <c r="Q39" s="3"/>
      <c r="R39" s="3"/>
      <c r="S39" s="3"/>
      <c r="T39" s="3"/>
    </row>
    <row r="40" spans="1:20" ht="24.95" customHeight="1" x14ac:dyDescent="0.2">
      <c r="A40" s="140" t="s">
        <v>46</v>
      </c>
      <c r="B40" s="48"/>
      <c r="C40" s="132"/>
      <c r="D40" s="174" t="s">
        <v>100</v>
      </c>
      <c r="E40" s="175"/>
      <c r="F40" s="175"/>
      <c r="G40" s="176"/>
      <c r="H40" s="169">
        <v>159</v>
      </c>
      <c r="I40" s="149"/>
      <c r="J40" s="153"/>
      <c r="K40" s="154"/>
      <c r="L40" s="153"/>
      <c r="M40" s="153"/>
      <c r="N40" s="156"/>
      <c r="O40" s="3"/>
      <c r="P40" s="3"/>
      <c r="Q40" s="3"/>
      <c r="R40" s="3"/>
      <c r="S40" s="3"/>
      <c r="T40" s="3"/>
    </row>
    <row r="41" spans="1:20" ht="17.25" customHeight="1" thickBot="1" x14ac:dyDescent="0.25">
      <c r="A41" s="133"/>
      <c r="B41" s="134"/>
      <c r="C41" s="135"/>
      <c r="D41" s="177"/>
      <c r="E41" s="178"/>
      <c r="F41" s="178"/>
      <c r="G41" s="179"/>
      <c r="H41" s="170"/>
      <c r="I41" s="150"/>
      <c r="J41" s="153"/>
      <c r="K41" s="154"/>
      <c r="L41" s="155"/>
      <c r="M41" s="155"/>
      <c r="N41" s="156"/>
      <c r="O41" s="3"/>
      <c r="P41" s="3"/>
      <c r="Q41" s="3"/>
      <c r="R41" s="3"/>
      <c r="S41" s="3"/>
      <c r="T41" s="3"/>
    </row>
    <row r="42" spans="1:20" ht="24.95" customHeight="1" thickTop="1" thickBot="1" x14ac:dyDescent="0.4">
      <c r="A42" s="49" t="s">
        <v>47</v>
      </c>
      <c r="B42" s="50"/>
      <c r="C42" s="51" t="s">
        <v>48</v>
      </c>
      <c r="D42" s="52"/>
      <c r="E42" s="52"/>
      <c r="F42" s="52"/>
      <c r="G42" s="52"/>
      <c r="H42" s="53">
        <f ca="1">SUM(INDIRECT("H21:"&amp;ADDRESS(ROW()-1,COLUMN(),4)))</f>
        <v>8271.51</v>
      </c>
      <c r="I42" s="50"/>
      <c r="J42" s="50"/>
      <c r="K42" s="50"/>
      <c r="L42" s="50"/>
      <c r="M42" s="50"/>
      <c r="N42" s="54"/>
      <c r="O42" s="3"/>
      <c r="P42" s="55"/>
      <c r="Q42" s="3"/>
      <c r="R42" s="3"/>
      <c r="S42" s="3"/>
      <c r="T42" s="3"/>
    </row>
    <row r="43" spans="1:20" ht="24.95" customHeight="1" thickTop="1" thickBot="1" x14ac:dyDescent="0.3">
      <c r="A43" s="56" t="s">
        <v>49</v>
      </c>
      <c r="B43" s="50"/>
      <c r="C43" s="51" t="s">
        <v>50</v>
      </c>
      <c r="D43" s="57"/>
      <c r="E43" s="57"/>
      <c r="F43" s="57"/>
      <c r="G43" s="57"/>
      <c r="H43" s="58"/>
      <c r="I43" s="50" t="s">
        <v>51</v>
      </c>
      <c r="J43" s="50"/>
      <c r="K43" s="59"/>
      <c r="L43" s="59"/>
      <c r="M43" s="59"/>
      <c r="N43" s="60"/>
      <c r="O43" s="3"/>
      <c r="P43" s="3"/>
      <c r="Q43" s="3"/>
      <c r="R43" s="3"/>
      <c r="S43" s="3"/>
      <c r="T43" s="3"/>
    </row>
    <row r="44" spans="1:20" ht="24.95" customHeight="1" thickTop="1" thickBot="1" x14ac:dyDescent="0.4">
      <c r="A44" s="56" t="s">
        <v>52</v>
      </c>
      <c r="B44" s="50"/>
      <c r="C44" s="61"/>
      <c r="D44" s="221" t="s">
        <v>53</v>
      </c>
      <c r="E44" s="221"/>
      <c r="F44" s="57"/>
      <c r="G44" s="57"/>
      <c r="H44" s="62">
        <f ca="1">IF((H42-H43)&gt;0,H42-H43,0)</f>
        <v>8271.51</v>
      </c>
      <c r="I44" s="63"/>
      <c r="J44" s="63"/>
      <c r="K44" s="222">
        <v>30000</v>
      </c>
      <c r="L44" s="223"/>
      <c r="M44" s="224"/>
      <c r="N44" s="64" t="s">
        <v>54</v>
      </c>
      <c r="O44" s="3"/>
      <c r="P44" s="3"/>
      <c r="Q44" s="3"/>
      <c r="R44" s="3"/>
      <c r="S44" s="3"/>
      <c r="T44" s="3"/>
    </row>
    <row r="45" spans="1:20" ht="24.95" customHeight="1" thickTop="1" thickBot="1" x14ac:dyDescent="0.4">
      <c r="A45" s="56" t="s">
        <v>55</v>
      </c>
      <c r="B45" s="50"/>
      <c r="C45" s="65"/>
      <c r="D45" s="221" t="s">
        <v>56</v>
      </c>
      <c r="E45" s="221"/>
      <c r="F45" s="50"/>
      <c r="G45" s="50"/>
      <c r="H45" s="62">
        <f ca="1">IF((H42-H43)&gt;0,0,H42-H43)</f>
        <v>0</v>
      </c>
      <c r="I45" s="63"/>
      <c r="J45" s="63"/>
      <c r="K45" s="63"/>
      <c r="L45" s="63"/>
      <c r="M45" s="63"/>
      <c r="N45" s="66"/>
      <c r="O45" s="3"/>
      <c r="P45" s="3"/>
      <c r="Q45" s="3"/>
      <c r="R45" s="3"/>
      <c r="S45" s="3"/>
      <c r="T45" s="3"/>
    </row>
    <row r="46" spans="1:20" ht="18" customHeight="1" thickTop="1" x14ac:dyDescent="0.25">
      <c r="A46" s="67" t="s">
        <v>57</v>
      </c>
      <c r="B46" s="68"/>
      <c r="C46" s="69" t="s">
        <v>58</v>
      </c>
      <c r="D46" s="68"/>
      <c r="E46" s="69" t="s">
        <v>59</v>
      </c>
      <c r="F46" s="68"/>
      <c r="G46" s="69" t="s">
        <v>60</v>
      </c>
      <c r="H46" s="70"/>
      <c r="I46" s="225" t="s">
        <v>61</v>
      </c>
      <c r="J46" s="226"/>
      <c r="K46" s="227"/>
      <c r="L46" s="225" t="s">
        <v>62</v>
      </c>
      <c r="M46" s="226"/>
      <c r="N46" s="228"/>
      <c r="O46" s="3"/>
      <c r="P46" s="3"/>
      <c r="Q46" s="3"/>
      <c r="R46" s="3"/>
      <c r="S46" s="3"/>
      <c r="T46" s="3"/>
    </row>
    <row r="47" spans="1:20" ht="14.45" customHeight="1" x14ac:dyDescent="0.2">
      <c r="A47" s="71"/>
      <c r="B47" s="72"/>
      <c r="C47" s="73"/>
      <c r="D47" s="72"/>
      <c r="E47" s="73"/>
      <c r="F47" s="72"/>
      <c r="G47" s="73"/>
      <c r="H47" s="72"/>
      <c r="I47" s="73"/>
      <c r="J47" s="72"/>
      <c r="K47" s="72"/>
      <c r="L47" s="73"/>
      <c r="M47" s="74"/>
      <c r="N47" s="75"/>
      <c r="O47" s="3"/>
      <c r="P47" s="3"/>
      <c r="Q47" s="3"/>
      <c r="R47" s="3"/>
      <c r="S47" s="3"/>
      <c r="T47" s="3"/>
    </row>
    <row r="48" spans="1:20" ht="14.45" customHeight="1" x14ac:dyDescent="0.2">
      <c r="A48" s="76" t="s">
        <v>63</v>
      </c>
      <c r="B48" s="77" t="str">
        <f>TRIM(MID(H13,1,1)&amp;"."&amp;D13)</f>
        <v>A.SLIMANI</v>
      </c>
      <c r="C48" s="78" t="s">
        <v>63</v>
      </c>
      <c r="D48" s="77" t="s">
        <v>113</v>
      </c>
      <c r="E48" s="78" t="s">
        <v>64</v>
      </c>
      <c r="F48" s="79"/>
      <c r="G48" s="78" t="s">
        <v>64</v>
      </c>
      <c r="H48" s="77" t="str">
        <f>B48</f>
        <v>A.SLIMANI</v>
      </c>
      <c r="I48" s="78" t="s">
        <v>64</v>
      </c>
      <c r="J48" s="79"/>
      <c r="K48" s="79"/>
      <c r="L48" s="78" t="s">
        <v>64</v>
      </c>
      <c r="M48" s="79"/>
      <c r="N48" s="75"/>
      <c r="O48" s="3"/>
      <c r="P48" s="3"/>
      <c r="Q48" s="3"/>
      <c r="R48" s="3"/>
      <c r="S48" s="3"/>
      <c r="T48" s="3"/>
    </row>
    <row r="49" spans="1:20" ht="14.45" customHeight="1" x14ac:dyDescent="0.2">
      <c r="A49" s="38"/>
      <c r="B49" s="77"/>
      <c r="C49" s="78"/>
      <c r="D49" s="77"/>
      <c r="E49" s="78"/>
      <c r="F49" s="79"/>
      <c r="G49" s="78"/>
      <c r="H49" s="77"/>
      <c r="I49" s="78"/>
      <c r="J49" s="79"/>
      <c r="K49" s="79"/>
      <c r="L49" s="78"/>
      <c r="M49" s="79"/>
      <c r="N49" s="75"/>
      <c r="O49" s="3"/>
      <c r="P49" s="3"/>
      <c r="Q49" s="3"/>
      <c r="R49" s="3"/>
      <c r="S49" s="3"/>
      <c r="T49" s="3"/>
    </row>
    <row r="50" spans="1:20" ht="14.45" customHeight="1" x14ac:dyDescent="0.2">
      <c r="A50" s="76" t="s">
        <v>65</v>
      </c>
      <c r="B50" s="80">
        <v>42240</v>
      </c>
      <c r="C50" s="78" t="s">
        <v>66</v>
      </c>
      <c r="D50" s="80">
        <f>B50</f>
        <v>42240</v>
      </c>
      <c r="E50" s="78" t="s">
        <v>66</v>
      </c>
      <c r="F50" s="81"/>
      <c r="G50" s="78" t="s">
        <v>66</v>
      </c>
      <c r="H50" s="80">
        <f>B50</f>
        <v>42240</v>
      </c>
      <c r="I50" s="78" t="s">
        <v>66</v>
      </c>
      <c r="J50" s="79"/>
      <c r="K50" s="79"/>
      <c r="L50" s="78" t="s">
        <v>66</v>
      </c>
      <c r="M50" s="79"/>
      <c r="N50" s="75"/>
      <c r="O50" s="3"/>
      <c r="P50" s="3"/>
      <c r="Q50" s="3"/>
      <c r="R50" s="3"/>
      <c r="S50" s="3"/>
      <c r="T50" s="3"/>
    </row>
    <row r="51" spans="1:20" ht="11.25" customHeight="1" x14ac:dyDescent="0.2">
      <c r="A51" s="38"/>
      <c r="B51" s="79"/>
      <c r="C51" s="78"/>
      <c r="D51" s="79"/>
      <c r="E51" s="78"/>
      <c r="F51" s="79"/>
      <c r="G51" s="78"/>
      <c r="H51" s="79"/>
      <c r="I51" s="78"/>
      <c r="J51" s="79"/>
      <c r="K51" s="79"/>
      <c r="L51" s="78"/>
      <c r="M51" s="79"/>
      <c r="N51" s="75"/>
      <c r="O51" s="3"/>
      <c r="P51" s="3"/>
      <c r="Q51" s="3"/>
      <c r="R51" s="3"/>
      <c r="S51" s="3"/>
      <c r="T51" s="3"/>
    </row>
    <row r="52" spans="1:20" ht="14.45" customHeight="1" x14ac:dyDescent="0.2">
      <c r="A52" s="38"/>
      <c r="B52" s="79"/>
      <c r="C52" s="78"/>
      <c r="D52" s="79"/>
      <c r="E52" s="78"/>
      <c r="F52" s="79"/>
      <c r="G52" s="78"/>
      <c r="H52" s="79"/>
      <c r="I52" s="78"/>
      <c r="J52" s="79"/>
      <c r="K52" s="79"/>
      <c r="L52" s="78"/>
      <c r="M52" s="79"/>
      <c r="N52" s="75"/>
      <c r="O52" s="3"/>
      <c r="P52" s="3"/>
      <c r="Q52" s="3"/>
      <c r="R52" s="3"/>
      <c r="S52" s="3"/>
      <c r="T52" s="3"/>
    </row>
    <row r="53" spans="1:20" ht="14.45" customHeight="1" x14ac:dyDescent="0.2">
      <c r="A53" s="76" t="s">
        <v>67</v>
      </c>
      <c r="B53" s="79"/>
      <c r="C53" s="78" t="s">
        <v>67</v>
      </c>
      <c r="D53" s="79"/>
      <c r="E53" s="78" t="s">
        <v>67</v>
      </c>
      <c r="F53" s="79"/>
      <c r="G53" s="78" t="s">
        <v>67</v>
      </c>
      <c r="H53" s="79"/>
      <c r="I53" s="78" t="s">
        <v>67</v>
      </c>
      <c r="J53" s="79"/>
      <c r="K53" s="79"/>
      <c r="L53" s="78" t="s">
        <v>67</v>
      </c>
      <c r="M53" s="79"/>
      <c r="N53" s="75"/>
      <c r="O53" s="3"/>
      <c r="P53" s="3"/>
      <c r="Q53" s="3"/>
      <c r="R53" s="3"/>
      <c r="S53" s="3"/>
      <c r="T53" s="3"/>
    </row>
    <row r="54" spans="1:20" ht="14.45" customHeight="1" thickBot="1" x14ac:dyDescent="0.25">
      <c r="A54" s="82"/>
      <c r="B54" s="42"/>
      <c r="C54" s="40"/>
      <c r="D54" s="42"/>
      <c r="E54" s="40"/>
      <c r="F54" s="42"/>
      <c r="G54" s="40"/>
      <c r="H54" s="42"/>
      <c r="I54" s="40"/>
      <c r="J54" s="42"/>
      <c r="K54" s="42"/>
      <c r="L54" s="40"/>
      <c r="M54" s="42"/>
      <c r="N54" s="83"/>
      <c r="O54" s="3"/>
      <c r="P54" s="3"/>
      <c r="Q54" s="3"/>
      <c r="R54" s="3"/>
      <c r="S54" s="3"/>
      <c r="T54" s="3"/>
    </row>
    <row r="55" spans="1:20" ht="13.5" thickTop="1" x14ac:dyDescent="0.2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N55" s="63"/>
      <c r="O55" s="3"/>
      <c r="P55" s="3"/>
      <c r="Q55" s="3"/>
      <c r="R55" s="3"/>
      <c r="S55" s="3"/>
      <c r="T55" s="3"/>
    </row>
    <row r="56" spans="1:20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x14ac:dyDescent="0.2">
      <c r="A68" s="3"/>
      <c r="B68" s="3"/>
      <c r="C68" s="3"/>
      <c r="D68" s="3"/>
      <c r="E68" s="3"/>
      <c r="F68" s="63"/>
      <c r="G68" s="3"/>
      <c r="H68" s="6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93" spans="14:14" x14ac:dyDescent="0.2">
      <c r="N93" s="121"/>
    </row>
  </sheetData>
  <mergeCells count="12">
    <mergeCell ref="I18:N19"/>
    <mergeCell ref="H6:J6"/>
    <mergeCell ref="A5:N5"/>
    <mergeCell ref="A7:C7"/>
    <mergeCell ref="E10:H10"/>
    <mergeCell ref="F16:G16"/>
    <mergeCell ref="I16:J16"/>
    <mergeCell ref="D44:E44"/>
    <mergeCell ref="K44:M44"/>
    <mergeCell ref="D45:E45"/>
    <mergeCell ref="I46:K46"/>
    <mergeCell ref="L46:N46"/>
  </mergeCells>
  <printOptions horizontalCentered="1"/>
  <pageMargins left="0.11811023622047245" right="0.11811023622047245" top="0.15748031496062992" bottom="0.15748031496062992" header="0.11811023622047245" footer="0"/>
  <pageSetup paperSize="9" scale="67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pageSetUpPr fitToPage="1"/>
  </sheetPr>
  <dimension ref="A1:I31"/>
  <sheetViews>
    <sheetView showGridLines="0" workbookViewId="0">
      <selection activeCell="C11" sqref="C11"/>
    </sheetView>
  </sheetViews>
  <sheetFormatPr baseColWidth="10" defaultColWidth="10.7109375" defaultRowHeight="12.75" x14ac:dyDescent="0.2"/>
  <cols>
    <col min="1" max="1" width="21" style="117" bestFit="1" customWidth="1"/>
    <col min="2" max="2" width="39.140625" style="117" customWidth="1"/>
    <col min="3" max="3" width="14.7109375" style="117" customWidth="1"/>
    <col min="4" max="9" width="7.7109375" style="117" customWidth="1"/>
    <col min="10" max="16384" width="10.7109375" style="117"/>
  </cols>
  <sheetData>
    <row r="1" spans="1:9" ht="15.75" customHeight="1" x14ac:dyDescent="0.2"/>
    <row r="2" spans="1:9" ht="15.75" customHeight="1" x14ac:dyDescent="0.2"/>
    <row r="3" spans="1:9" ht="15.75" customHeight="1" x14ac:dyDescent="0.2"/>
    <row r="4" spans="1:9" ht="26.25" customHeight="1" x14ac:dyDescent="0.2">
      <c r="B4" s="229" t="s">
        <v>93</v>
      </c>
      <c r="C4" s="229"/>
    </row>
    <row r="6" spans="1:9" ht="12.75" customHeight="1" x14ac:dyDescent="0.2">
      <c r="C6" s="118"/>
      <c r="D6" s="118"/>
      <c r="E6" s="118"/>
      <c r="F6" s="118"/>
      <c r="G6" s="118"/>
    </row>
    <row r="7" spans="1:9" ht="13.5" customHeight="1" thickBot="1" x14ac:dyDescent="0.25">
      <c r="A7" s="124" t="s">
        <v>94</v>
      </c>
      <c r="B7" s="124" t="s">
        <v>114</v>
      </c>
      <c r="C7" s="118"/>
      <c r="D7" s="118"/>
      <c r="E7" s="118"/>
      <c r="F7" s="118"/>
      <c r="G7" s="118"/>
    </row>
    <row r="8" spans="1:9" ht="16.5" thickTop="1" thickBot="1" x14ac:dyDescent="0.25">
      <c r="A8" s="118"/>
      <c r="B8" s="118"/>
      <c r="C8" s="118"/>
      <c r="D8" s="230" t="s">
        <v>11</v>
      </c>
      <c r="E8" s="231"/>
      <c r="F8" s="231"/>
      <c r="G8" s="231"/>
      <c r="H8" s="231"/>
      <c r="I8" s="232"/>
    </row>
    <row r="9" spans="1:9" ht="42" customHeight="1" thickTop="1" thickBot="1" x14ac:dyDescent="0.25">
      <c r="A9" s="125" t="s">
        <v>12</v>
      </c>
      <c r="B9" s="126" t="s">
        <v>95</v>
      </c>
      <c r="C9" s="127" t="s">
        <v>96</v>
      </c>
      <c r="D9" s="128" t="s">
        <v>17</v>
      </c>
      <c r="E9" s="129" t="s">
        <v>18</v>
      </c>
      <c r="F9" s="129" t="s">
        <v>19</v>
      </c>
      <c r="G9" s="129" t="s">
        <v>20</v>
      </c>
      <c r="H9" s="129" t="s">
        <v>21</v>
      </c>
      <c r="I9" s="130" t="s">
        <v>22</v>
      </c>
    </row>
    <row r="10" spans="1:9" ht="27" customHeight="1" thickTop="1" x14ac:dyDescent="0.2">
      <c r="A10" s="122">
        <v>42206</v>
      </c>
      <c r="B10" s="141" t="s">
        <v>101</v>
      </c>
      <c r="C10" s="144">
        <v>20</v>
      </c>
      <c r="D10" s="151" t="s">
        <v>115</v>
      </c>
      <c r="E10" s="157" t="s">
        <v>116</v>
      </c>
      <c r="F10" s="164" t="s">
        <v>25</v>
      </c>
      <c r="G10" s="159" t="s">
        <v>32</v>
      </c>
      <c r="H10" s="160" t="s">
        <v>97</v>
      </c>
      <c r="I10" s="166"/>
    </row>
    <row r="11" spans="1:9" ht="27" customHeight="1" x14ac:dyDescent="0.2">
      <c r="A11" s="123"/>
      <c r="B11" s="142"/>
      <c r="C11" s="145"/>
      <c r="D11" s="152"/>
      <c r="E11" s="158"/>
      <c r="F11" s="165"/>
      <c r="G11" s="161"/>
      <c r="H11" s="162"/>
      <c r="I11" s="167"/>
    </row>
    <row r="12" spans="1:9" ht="27" customHeight="1" x14ac:dyDescent="0.2">
      <c r="A12" s="123"/>
      <c r="B12" s="142"/>
      <c r="C12" s="145"/>
      <c r="D12" s="152"/>
      <c r="E12" s="158"/>
      <c r="F12" s="165"/>
      <c r="G12" s="161"/>
      <c r="H12" s="162"/>
      <c r="I12" s="167"/>
    </row>
    <row r="13" spans="1:9" ht="27" customHeight="1" x14ac:dyDescent="0.2">
      <c r="A13" s="123"/>
      <c r="B13" s="142"/>
      <c r="C13" s="145"/>
      <c r="D13" s="152"/>
      <c r="E13" s="158"/>
      <c r="F13" s="165"/>
      <c r="G13" s="161"/>
      <c r="H13" s="162"/>
      <c r="I13" s="167"/>
    </row>
    <row r="14" spans="1:9" ht="27" customHeight="1" x14ac:dyDescent="0.2">
      <c r="A14" s="123"/>
      <c r="B14" s="142"/>
      <c r="C14" s="145"/>
      <c r="D14" s="152"/>
      <c r="E14" s="158"/>
      <c r="F14" s="165"/>
      <c r="G14" s="161"/>
      <c r="H14" s="162"/>
      <c r="I14" s="167"/>
    </row>
    <row r="15" spans="1:9" ht="27" customHeight="1" x14ac:dyDescent="0.2">
      <c r="A15" s="123"/>
      <c r="B15" s="142"/>
      <c r="C15" s="145"/>
      <c r="D15" s="152"/>
      <c r="E15" s="158"/>
      <c r="F15" s="165"/>
      <c r="G15" s="161"/>
      <c r="H15" s="162"/>
      <c r="I15" s="167"/>
    </row>
    <row r="16" spans="1:9" ht="27" customHeight="1" x14ac:dyDescent="0.2">
      <c r="A16" s="123"/>
      <c r="B16" s="142"/>
      <c r="C16" s="145"/>
      <c r="D16" s="152"/>
      <c r="E16" s="158"/>
      <c r="F16" s="165"/>
      <c r="G16" s="161"/>
      <c r="H16" s="162"/>
      <c r="I16" s="167"/>
    </row>
    <row r="17" spans="1:9" ht="27" customHeight="1" x14ac:dyDescent="0.2">
      <c r="A17" s="123"/>
      <c r="B17" s="142"/>
      <c r="C17" s="145"/>
      <c r="D17" s="152"/>
      <c r="E17" s="158"/>
      <c r="F17" s="165"/>
      <c r="G17" s="161"/>
      <c r="H17" s="162"/>
      <c r="I17" s="167"/>
    </row>
    <row r="18" spans="1:9" ht="27" customHeight="1" x14ac:dyDescent="0.2">
      <c r="A18" s="123"/>
      <c r="B18" s="142"/>
      <c r="C18" s="145"/>
      <c r="D18" s="152"/>
      <c r="E18" s="158"/>
      <c r="F18" s="165"/>
      <c r="G18" s="161"/>
      <c r="H18" s="162"/>
      <c r="I18" s="167"/>
    </row>
    <row r="19" spans="1:9" ht="27" customHeight="1" x14ac:dyDescent="0.2">
      <c r="A19" s="123"/>
      <c r="B19" s="142"/>
      <c r="C19" s="145"/>
      <c r="D19" s="152"/>
      <c r="E19" s="158"/>
      <c r="F19" s="165"/>
      <c r="G19" s="161"/>
      <c r="H19" s="162"/>
      <c r="I19" s="167"/>
    </row>
    <row r="20" spans="1:9" ht="27" customHeight="1" x14ac:dyDescent="0.2">
      <c r="A20" s="123"/>
      <c r="B20" s="143"/>
      <c r="C20" s="145"/>
      <c r="D20" s="152"/>
      <c r="E20" s="158"/>
      <c r="F20" s="165"/>
      <c r="G20" s="161"/>
      <c r="H20" s="162"/>
      <c r="I20" s="167"/>
    </row>
    <row r="21" spans="1:9" ht="27" customHeight="1" x14ac:dyDescent="0.2">
      <c r="A21" s="123"/>
      <c r="B21" s="142"/>
      <c r="C21" s="145"/>
      <c r="D21" s="152"/>
      <c r="E21" s="158"/>
      <c r="F21" s="165"/>
      <c r="G21" s="161"/>
      <c r="H21" s="162"/>
      <c r="I21" s="167"/>
    </row>
    <row r="22" spans="1:9" ht="27" customHeight="1" x14ac:dyDescent="0.2">
      <c r="A22" s="123"/>
      <c r="B22" s="142"/>
      <c r="C22" s="145"/>
      <c r="D22" s="152"/>
      <c r="E22" s="158"/>
      <c r="F22" s="165"/>
      <c r="G22" s="161"/>
      <c r="H22" s="162"/>
      <c r="I22" s="167"/>
    </row>
    <row r="23" spans="1:9" ht="27" customHeight="1" x14ac:dyDescent="0.2">
      <c r="A23" s="136"/>
      <c r="B23" s="142"/>
      <c r="C23" s="145"/>
      <c r="D23" s="152"/>
      <c r="E23" s="158"/>
      <c r="F23" s="165"/>
      <c r="G23" s="158"/>
      <c r="H23" s="163"/>
      <c r="I23" s="167"/>
    </row>
    <row r="24" spans="1:9" ht="27" customHeight="1" x14ac:dyDescent="0.2">
      <c r="A24" s="137"/>
      <c r="B24" s="142"/>
      <c r="C24" s="146"/>
      <c r="D24" s="152"/>
      <c r="E24" s="158"/>
      <c r="F24" s="165"/>
      <c r="G24" s="158"/>
      <c r="H24" s="163"/>
      <c r="I24" s="167"/>
    </row>
    <row r="25" spans="1:9" ht="27" customHeight="1" x14ac:dyDescent="0.2">
      <c r="A25" s="138"/>
      <c r="B25" s="142"/>
      <c r="C25" s="147"/>
      <c r="D25" s="152"/>
      <c r="E25" s="158"/>
      <c r="F25" s="165"/>
      <c r="G25" s="158"/>
      <c r="H25" s="163"/>
      <c r="I25" s="167"/>
    </row>
    <row r="26" spans="1:9" ht="24" customHeight="1" thickBot="1" x14ac:dyDescent="0.25">
      <c r="A26" s="119"/>
      <c r="B26" s="131" t="s">
        <v>98</v>
      </c>
      <c r="C26" s="139">
        <f ca="1">SUM(INDIRECT("C10:"&amp;ADDRESS(ROW()-1,COLUMN(),4)))</f>
        <v>20</v>
      </c>
    </row>
    <row r="27" spans="1:9" ht="26.25" customHeight="1" thickTop="1" x14ac:dyDescent="0.2">
      <c r="A27" s="233" t="s">
        <v>99</v>
      </c>
      <c r="B27" s="233"/>
      <c r="C27" s="234"/>
    </row>
    <row r="28" spans="1:9" ht="20.25" customHeight="1" x14ac:dyDescent="0.2">
      <c r="A28" s="235"/>
      <c r="B28" s="235"/>
      <c r="C28" s="236"/>
    </row>
    <row r="29" spans="1:9" ht="30.75" customHeight="1" x14ac:dyDescent="0.2">
      <c r="A29" s="120"/>
      <c r="B29" s="120"/>
      <c r="C29" s="120"/>
    </row>
    <row r="30" spans="1:9" ht="16.5" x14ac:dyDescent="0.2">
      <c r="A30" s="120"/>
      <c r="B30" s="120"/>
      <c r="C30" s="120"/>
    </row>
    <row r="31" spans="1:9" ht="22.5" customHeight="1" x14ac:dyDescent="0.2"/>
  </sheetData>
  <mergeCells count="4">
    <mergeCell ref="D8:I8"/>
    <mergeCell ref="A27:C27"/>
    <mergeCell ref="A28:C28"/>
    <mergeCell ref="B4:C4"/>
  </mergeCells>
  <printOptions horizontalCentered="1"/>
  <pageMargins left="0" right="0" top="0.55118110236220474" bottom="1.1417322834645669" header="0" footer="0"/>
  <pageSetup paperSize="9" scale="84" orientation="portrait"/>
  <headerFooter alignWithMargins="0">
    <oddFooter>&amp;RFC 004 A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pageSetUpPr fitToPage="1"/>
  </sheetPr>
  <dimension ref="A1:T93"/>
  <sheetViews>
    <sheetView showGridLines="0" defaultGridColor="0" topLeftCell="A25" colorId="12" workbookViewId="0">
      <selection activeCell="H44" sqref="H44"/>
    </sheetView>
  </sheetViews>
  <sheetFormatPr baseColWidth="10" defaultColWidth="10.7109375" defaultRowHeight="12.75" x14ac:dyDescent="0.2"/>
  <cols>
    <col min="1" max="1" width="7.5703125" style="2" customWidth="1"/>
    <col min="2" max="2" width="13.85546875" style="2" customWidth="1"/>
    <col min="3" max="3" width="7" style="2" customWidth="1"/>
    <col min="4" max="4" width="17.42578125" style="2" customWidth="1"/>
    <col min="5" max="5" width="15.85546875" style="2" customWidth="1"/>
    <col min="6" max="6" width="12.28515625" style="2" customWidth="1"/>
    <col min="7" max="7" width="8.140625" style="2" customWidth="1"/>
    <col min="8" max="8" width="18.5703125" style="2" customWidth="1"/>
    <col min="9" max="9" width="10.85546875" style="2" customWidth="1"/>
    <col min="10" max="10" width="10.140625" style="2" customWidth="1"/>
    <col min="11" max="12" width="6.42578125" style="2" bestFit="1" customWidth="1"/>
    <col min="13" max="13" width="11.5703125" style="2" bestFit="1" customWidth="1"/>
    <col min="14" max="14" width="6.42578125" style="2" bestFit="1" customWidth="1"/>
    <col min="15" max="16384" width="10.7109375" style="2"/>
  </cols>
  <sheetData>
    <row r="1" spans="1:20" x14ac:dyDescent="0.2">
      <c r="A1" s="1"/>
    </row>
    <row r="3" spans="1:20" x14ac:dyDescent="0.2">
      <c r="A3" s="3"/>
      <c r="B3" s="3"/>
      <c r="C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" customHeight="1" x14ac:dyDescent="0.2">
      <c r="A5" s="207"/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3"/>
      <c r="P5" s="3"/>
      <c r="Q5" s="3"/>
      <c r="R5" s="3"/>
      <c r="S5" s="3"/>
      <c r="T5" s="3"/>
    </row>
    <row r="6" spans="1:20" ht="15" customHeight="1" x14ac:dyDescent="0.25">
      <c r="A6" s="4"/>
      <c r="B6" s="3"/>
      <c r="C6" s="3"/>
      <c r="D6" s="5" t="s">
        <v>0</v>
      </c>
      <c r="E6" s="6"/>
      <c r="G6" s="5"/>
      <c r="H6" s="208" t="s">
        <v>109</v>
      </c>
      <c r="I6" s="208"/>
      <c r="J6" s="208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" customHeight="1" x14ac:dyDescent="0.2">
      <c r="A7" s="209"/>
      <c r="B7" s="209"/>
      <c r="C7" s="209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" customHeight="1" thickBo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8" customHeight="1" thickTop="1" x14ac:dyDescent="0.35">
      <c r="A9" s="7"/>
      <c r="B9" s="7"/>
      <c r="C9" s="7"/>
      <c r="D9" s="7"/>
      <c r="E9" s="8"/>
      <c r="F9" s="9" t="s">
        <v>1</v>
      </c>
      <c r="G9" s="10"/>
      <c r="H9" s="11"/>
      <c r="I9" s="7"/>
      <c r="J9" s="7"/>
      <c r="K9" s="7"/>
      <c r="L9" s="12"/>
      <c r="M9" s="12"/>
      <c r="N9" s="12"/>
      <c r="O9" s="3"/>
      <c r="P9" s="3"/>
      <c r="Q9" s="3"/>
      <c r="R9" s="3"/>
      <c r="S9" s="3"/>
      <c r="T9" s="3"/>
    </row>
    <row r="10" spans="1:20" s="13" customFormat="1" ht="21.75" customHeight="1" thickBot="1" x14ac:dyDescent="0.4">
      <c r="A10" s="7"/>
      <c r="B10" s="7"/>
      <c r="C10" s="7"/>
      <c r="D10" s="7"/>
      <c r="E10" s="210" t="s">
        <v>2</v>
      </c>
      <c r="F10" s="211"/>
      <c r="G10" s="211"/>
      <c r="H10" s="212"/>
      <c r="I10" s="7"/>
      <c r="J10" s="7"/>
      <c r="K10" s="7"/>
      <c r="L10" s="7"/>
      <c r="M10" s="7"/>
      <c r="N10" s="7"/>
      <c r="P10" s="13" t="s">
        <v>3</v>
      </c>
    </row>
    <row r="11" spans="1:20" ht="15" customHeight="1" thickTop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" customHeight="1" x14ac:dyDescent="0.25">
      <c r="A13" s="14"/>
      <c r="B13" s="15"/>
      <c r="C13" s="16" t="s">
        <v>4</v>
      </c>
      <c r="D13" s="17" t="s">
        <v>110</v>
      </c>
      <c r="E13" s="18"/>
      <c r="F13" s="19"/>
      <c r="G13" s="20" t="s">
        <v>5</v>
      </c>
      <c r="H13" s="17" t="s">
        <v>111</v>
      </c>
      <c r="I13" s="15"/>
      <c r="J13" s="15"/>
      <c r="K13" s="15"/>
      <c r="L13" s="14"/>
      <c r="M13" s="14"/>
      <c r="N13" s="14"/>
      <c r="O13" s="3"/>
      <c r="P13" s="3"/>
      <c r="Q13" s="3"/>
      <c r="R13" s="3"/>
      <c r="S13" s="3"/>
      <c r="T13" s="3"/>
    </row>
    <row r="14" spans="1:20" ht="15" customHeight="1" x14ac:dyDescent="0.25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4"/>
      <c r="M14" s="14"/>
      <c r="N14" s="14"/>
      <c r="O14" s="3"/>
      <c r="P14" s="3"/>
      <c r="Q14" s="3"/>
      <c r="R14" s="3"/>
      <c r="S14" s="3"/>
      <c r="T14" s="3"/>
    </row>
    <row r="15" spans="1:20" ht="15" customHeight="1" x14ac:dyDescent="0.25">
      <c r="A15" s="3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3"/>
      <c r="M15" s="3"/>
      <c r="N15" s="3"/>
      <c r="O15" s="3"/>
      <c r="P15" s="3"/>
      <c r="Q15" s="3"/>
      <c r="R15" s="3"/>
      <c r="S15" s="3"/>
      <c r="T15" s="3"/>
    </row>
    <row r="16" spans="1:20" ht="15" customHeight="1" x14ac:dyDescent="0.25">
      <c r="A16" s="14"/>
      <c r="B16" s="22"/>
      <c r="C16" s="23"/>
      <c r="E16" s="20" t="s">
        <v>6</v>
      </c>
      <c r="F16" s="213">
        <f>MIN($B$21:$B$40)</f>
        <v>42231</v>
      </c>
      <c r="G16" s="213"/>
      <c r="H16" s="201" t="s">
        <v>7</v>
      </c>
      <c r="I16" s="214">
        <f>MAX($B$21:$B$40)</f>
        <v>42231</v>
      </c>
      <c r="J16" s="214"/>
      <c r="K16" s="25"/>
      <c r="L16" s="26" t="s">
        <v>8</v>
      </c>
      <c r="M16" s="27" t="str">
        <f ca="1">RIGHT(CELL("filename",A1),LEN(CELL("filename",A1))-SEARCH("-",CELL("filename",A1)))</f>
        <v>02</v>
      </c>
      <c r="N16" s="28"/>
      <c r="O16" s="3"/>
      <c r="P16" s="3"/>
      <c r="Q16" s="3"/>
      <c r="R16" s="3"/>
      <c r="S16" s="3"/>
      <c r="T16" s="3"/>
    </row>
    <row r="17" spans="1:20" ht="13.5" thickBo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3.5" thickTop="1" x14ac:dyDescent="0.2">
      <c r="A18" s="29" t="s">
        <v>9</v>
      </c>
      <c r="B18" s="30"/>
      <c r="C18" s="30" t="s">
        <v>9</v>
      </c>
      <c r="D18" s="31"/>
      <c r="E18" s="32"/>
      <c r="F18" s="32"/>
      <c r="G18" s="32"/>
      <c r="H18" s="33" t="s">
        <v>10</v>
      </c>
      <c r="I18" s="215" t="s">
        <v>11</v>
      </c>
      <c r="J18" s="216"/>
      <c r="K18" s="216"/>
      <c r="L18" s="216"/>
      <c r="M18" s="216"/>
      <c r="N18" s="217"/>
      <c r="O18" s="3"/>
      <c r="P18" s="3"/>
      <c r="Q18" s="3"/>
      <c r="R18" s="3"/>
      <c r="S18" s="3"/>
      <c r="T18" s="3"/>
    </row>
    <row r="19" spans="1:20" x14ac:dyDescent="0.2">
      <c r="A19" s="34"/>
      <c r="B19" s="35" t="s">
        <v>12</v>
      </c>
      <c r="C19" s="35"/>
      <c r="D19" s="36" t="s">
        <v>13</v>
      </c>
      <c r="E19" s="37"/>
      <c r="F19" s="37"/>
      <c r="G19" s="37"/>
      <c r="H19" s="38"/>
      <c r="I19" s="218"/>
      <c r="J19" s="219"/>
      <c r="K19" s="219"/>
      <c r="L19" s="219"/>
      <c r="M19" s="219"/>
      <c r="N19" s="220"/>
      <c r="O19" s="3"/>
      <c r="P19" s="3"/>
      <c r="Q19" s="3"/>
      <c r="R19" s="3"/>
      <c r="S19" s="3"/>
      <c r="T19" s="3"/>
    </row>
    <row r="20" spans="1:20" ht="13.5" thickBot="1" x14ac:dyDescent="0.25">
      <c r="A20" s="39" t="s">
        <v>14</v>
      </c>
      <c r="B20" s="40"/>
      <c r="C20" s="41" t="s">
        <v>15</v>
      </c>
      <c r="D20" s="40"/>
      <c r="E20" s="42"/>
      <c r="F20" s="42"/>
      <c r="G20" s="42"/>
      <c r="H20" s="43" t="s">
        <v>16</v>
      </c>
      <c r="I20" s="44" t="s">
        <v>17</v>
      </c>
      <c r="J20" s="45" t="s">
        <v>18</v>
      </c>
      <c r="K20" s="46" t="s">
        <v>19</v>
      </c>
      <c r="L20" s="46" t="s">
        <v>20</v>
      </c>
      <c r="M20" s="46" t="s">
        <v>21</v>
      </c>
      <c r="N20" s="47" t="s">
        <v>22</v>
      </c>
      <c r="O20" s="3"/>
      <c r="P20" s="3"/>
      <c r="Q20" s="3"/>
      <c r="R20" s="3"/>
      <c r="S20" s="3"/>
      <c r="T20" s="3"/>
    </row>
    <row r="21" spans="1:20" ht="24.95" customHeight="1" thickTop="1" x14ac:dyDescent="0.2">
      <c r="A21" s="140" t="s">
        <v>23</v>
      </c>
      <c r="B21" s="48">
        <v>42231</v>
      </c>
      <c r="C21" s="132"/>
      <c r="D21" s="171" t="s">
        <v>72</v>
      </c>
      <c r="E21" s="172"/>
      <c r="F21" s="172"/>
      <c r="G21" s="173"/>
      <c r="H21" s="169">
        <v>326</v>
      </c>
      <c r="I21" s="148" t="s">
        <v>115</v>
      </c>
      <c r="J21" s="153" t="s">
        <v>116</v>
      </c>
      <c r="K21" s="154" t="s">
        <v>25</v>
      </c>
      <c r="L21" s="153" t="s">
        <v>73</v>
      </c>
      <c r="M21" s="153" t="s">
        <v>42</v>
      </c>
      <c r="N21" s="156"/>
      <c r="O21" s="3"/>
      <c r="P21" s="3"/>
      <c r="Q21" s="3"/>
      <c r="R21" s="3"/>
      <c r="S21" s="3"/>
      <c r="T21" s="3"/>
    </row>
    <row r="22" spans="1:20" ht="24.95" customHeight="1" x14ac:dyDescent="0.2">
      <c r="A22" s="140" t="s">
        <v>24</v>
      </c>
      <c r="B22" s="48"/>
      <c r="C22" s="132"/>
      <c r="D22" s="174"/>
      <c r="E22" s="175"/>
      <c r="F22" s="175"/>
      <c r="G22" s="176"/>
      <c r="H22" s="169"/>
      <c r="I22" s="149"/>
      <c r="J22" s="153"/>
      <c r="K22" s="154"/>
      <c r="L22" s="153"/>
      <c r="M22" s="153"/>
      <c r="N22" s="156"/>
      <c r="O22" s="3"/>
      <c r="P22" s="3"/>
      <c r="Q22" s="3"/>
      <c r="R22" s="3"/>
      <c r="S22" s="3"/>
      <c r="T22" s="3"/>
    </row>
    <row r="23" spans="1:20" ht="24.95" customHeight="1" x14ac:dyDescent="0.2">
      <c r="A23" s="140" t="s">
        <v>27</v>
      </c>
      <c r="B23" s="48"/>
      <c r="C23" s="132"/>
      <c r="D23" s="174"/>
      <c r="E23" s="175"/>
      <c r="F23" s="175"/>
      <c r="G23" s="176"/>
      <c r="H23" s="169"/>
      <c r="I23" s="149"/>
      <c r="J23" s="153"/>
      <c r="K23" s="154"/>
      <c r="L23" s="153"/>
      <c r="M23" s="153"/>
      <c r="N23" s="156"/>
      <c r="O23" s="3"/>
      <c r="P23" s="3"/>
      <c r="Q23" s="3"/>
      <c r="R23" s="3"/>
      <c r="S23" s="3"/>
      <c r="T23" s="3"/>
    </row>
    <row r="24" spans="1:20" ht="24.95" customHeight="1" x14ac:dyDescent="0.2">
      <c r="A24" s="140" t="s">
        <v>28</v>
      </c>
      <c r="B24" s="48"/>
      <c r="C24" s="132"/>
      <c r="D24" s="174"/>
      <c r="E24" s="175"/>
      <c r="F24" s="175"/>
      <c r="G24" s="176"/>
      <c r="H24" s="169"/>
      <c r="I24" s="149"/>
      <c r="J24" s="153"/>
      <c r="K24" s="154"/>
      <c r="L24" s="153"/>
      <c r="M24" s="153"/>
      <c r="N24" s="156"/>
      <c r="O24" s="3"/>
      <c r="P24" s="3"/>
      <c r="Q24" s="3"/>
      <c r="R24" s="3"/>
      <c r="S24" s="3"/>
      <c r="T24" s="3"/>
    </row>
    <row r="25" spans="1:20" ht="24.95" customHeight="1" x14ac:dyDescent="0.2">
      <c r="A25" s="140" t="s">
        <v>31</v>
      </c>
      <c r="B25" s="48"/>
      <c r="C25" s="132"/>
      <c r="D25" s="174"/>
      <c r="E25" s="175"/>
      <c r="F25" s="175"/>
      <c r="G25" s="176"/>
      <c r="H25" s="169"/>
      <c r="I25" s="149"/>
      <c r="J25" s="153"/>
      <c r="K25" s="154"/>
      <c r="L25" s="153"/>
      <c r="M25" s="153"/>
      <c r="N25" s="156"/>
      <c r="O25" s="3"/>
      <c r="P25" s="3"/>
      <c r="Q25" s="3"/>
      <c r="R25" s="3"/>
      <c r="S25" s="3"/>
      <c r="T25" s="3"/>
    </row>
    <row r="26" spans="1:20" ht="24.95" customHeight="1" x14ac:dyDescent="0.2">
      <c r="A26" s="140" t="s">
        <v>33</v>
      </c>
      <c r="B26" s="48"/>
      <c r="C26" s="132"/>
      <c r="D26" s="174"/>
      <c r="E26" s="175"/>
      <c r="F26" s="175"/>
      <c r="G26" s="176"/>
      <c r="H26" s="169"/>
      <c r="I26" s="149"/>
      <c r="J26" s="153"/>
      <c r="K26" s="154"/>
      <c r="L26" s="153"/>
      <c r="M26" s="153"/>
      <c r="N26" s="156"/>
      <c r="O26" s="3"/>
      <c r="P26" s="3"/>
      <c r="Q26" s="3"/>
      <c r="R26" s="3"/>
      <c r="S26" s="3"/>
      <c r="T26" s="3"/>
    </row>
    <row r="27" spans="1:20" ht="24.95" customHeight="1" x14ac:dyDescent="0.2">
      <c r="A27" s="140" t="s">
        <v>34</v>
      </c>
      <c r="B27" s="48"/>
      <c r="C27" s="132"/>
      <c r="D27" s="174"/>
      <c r="E27" s="175"/>
      <c r="F27" s="175"/>
      <c r="G27" s="176"/>
      <c r="H27" s="169"/>
      <c r="I27" s="149"/>
      <c r="J27" s="153"/>
      <c r="K27" s="154"/>
      <c r="L27" s="153"/>
      <c r="M27" s="153"/>
      <c r="N27" s="156"/>
      <c r="O27" s="3"/>
      <c r="P27" s="3"/>
      <c r="Q27" s="3"/>
      <c r="R27" s="3"/>
      <c r="S27" s="3"/>
      <c r="T27" s="3"/>
    </row>
    <row r="28" spans="1:20" ht="24.95" customHeight="1" x14ac:dyDescent="0.2">
      <c r="A28" s="140" t="s">
        <v>35</v>
      </c>
      <c r="B28" s="48"/>
      <c r="C28" s="132"/>
      <c r="D28" s="174"/>
      <c r="E28" s="175"/>
      <c r="F28" s="175"/>
      <c r="G28" s="176"/>
      <c r="H28" s="169"/>
      <c r="I28" s="149"/>
      <c r="J28" s="153"/>
      <c r="K28" s="154"/>
      <c r="L28" s="153"/>
      <c r="M28" s="153"/>
      <c r="N28" s="156"/>
      <c r="O28" s="3"/>
      <c r="P28" s="3"/>
      <c r="Q28" s="3"/>
      <c r="R28" s="3"/>
      <c r="S28" s="3"/>
      <c r="T28" s="3"/>
    </row>
    <row r="29" spans="1:20" ht="24.95" customHeight="1" x14ac:dyDescent="0.2">
      <c r="A29" s="140" t="s">
        <v>36</v>
      </c>
      <c r="B29" s="48"/>
      <c r="C29" s="132"/>
      <c r="D29" s="174"/>
      <c r="E29" s="175"/>
      <c r="F29" s="175"/>
      <c r="G29" s="176"/>
      <c r="H29" s="169"/>
      <c r="I29" s="149"/>
      <c r="J29" s="153"/>
      <c r="K29" s="154"/>
      <c r="L29" s="153"/>
      <c r="M29" s="153"/>
      <c r="N29" s="156"/>
      <c r="O29" s="3"/>
      <c r="P29" s="3"/>
      <c r="Q29" s="3"/>
      <c r="R29" s="3"/>
      <c r="S29" s="3"/>
      <c r="T29" s="3"/>
    </row>
    <row r="30" spans="1:20" ht="24.95" customHeight="1" x14ac:dyDescent="0.2">
      <c r="A30" s="140" t="s">
        <v>26</v>
      </c>
      <c r="B30" s="48"/>
      <c r="C30" s="132"/>
      <c r="D30" s="174"/>
      <c r="E30" s="175"/>
      <c r="F30" s="175"/>
      <c r="G30" s="176"/>
      <c r="H30" s="169"/>
      <c r="I30" s="149"/>
      <c r="J30" s="153"/>
      <c r="K30" s="154"/>
      <c r="L30" s="153"/>
      <c r="M30" s="153"/>
      <c r="N30" s="156"/>
      <c r="O30" s="3"/>
      <c r="P30" s="3"/>
      <c r="Q30" s="3"/>
      <c r="R30" s="3"/>
      <c r="S30" s="3"/>
      <c r="T30" s="3"/>
    </row>
    <row r="31" spans="1:20" ht="24.95" customHeight="1" x14ac:dyDescent="0.2">
      <c r="A31" s="140" t="s">
        <v>37</v>
      </c>
      <c r="B31" s="48"/>
      <c r="C31" s="132"/>
      <c r="D31" s="174"/>
      <c r="E31" s="175"/>
      <c r="F31" s="175"/>
      <c r="G31" s="176"/>
      <c r="H31" s="169"/>
      <c r="I31" s="149"/>
      <c r="J31" s="153"/>
      <c r="K31" s="154"/>
      <c r="L31" s="153"/>
      <c r="M31" s="153"/>
      <c r="N31" s="156"/>
      <c r="O31" s="3"/>
      <c r="P31" s="3"/>
      <c r="Q31" s="3"/>
      <c r="R31" s="3"/>
      <c r="S31" s="3"/>
      <c r="T31" s="3"/>
    </row>
    <row r="32" spans="1:20" ht="24.95" customHeight="1" x14ac:dyDescent="0.2">
      <c r="A32" s="140" t="s">
        <v>38</v>
      </c>
      <c r="B32" s="48"/>
      <c r="C32" s="132"/>
      <c r="D32" s="174"/>
      <c r="E32" s="175"/>
      <c r="F32" s="175"/>
      <c r="G32" s="176"/>
      <c r="H32" s="169"/>
      <c r="I32" s="149"/>
      <c r="J32" s="153"/>
      <c r="K32" s="154"/>
      <c r="L32" s="153"/>
      <c r="M32" s="153"/>
      <c r="N32" s="156"/>
      <c r="O32" s="3"/>
      <c r="P32" s="3"/>
      <c r="Q32" s="3"/>
      <c r="R32" s="3"/>
      <c r="S32" s="3"/>
      <c r="T32" s="3"/>
    </row>
    <row r="33" spans="1:20" ht="24.95" customHeight="1" x14ac:dyDescent="0.2">
      <c r="A33" s="140" t="s">
        <v>39</v>
      </c>
      <c r="B33" s="48"/>
      <c r="C33" s="132"/>
      <c r="D33" s="174"/>
      <c r="E33" s="175"/>
      <c r="F33" s="175"/>
      <c r="G33" s="176"/>
      <c r="H33" s="169"/>
      <c r="I33" s="149"/>
      <c r="J33" s="153"/>
      <c r="K33" s="154"/>
      <c r="L33" s="153"/>
      <c r="M33" s="153"/>
      <c r="N33" s="156"/>
      <c r="O33" s="3"/>
      <c r="P33" s="3"/>
      <c r="Q33" s="3"/>
      <c r="R33" s="3"/>
      <c r="S33" s="3"/>
      <c r="T33" s="3"/>
    </row>
    <row r="34" spans="1:20" ht="24.95" customHeight="1" x14ac:dyDescent="0.2">
      <c r="A34" s="140" t="s">
        <v>40</v>
      </c>
      <c r="B34" s="48"/>
      <c r="C34" s="132"/>
      <c r="D34" s="174"/>
      <c r="E34" s="175"/>
      <c r="F34" s="175"/>
      <c r="G34" s="176"/>
      <c r="H34" s="169"/>
      <c r="I34" s="149"/>
      <c r="J34" s="153"/>
      <c r="K34" s="154"/>
      <c r="L34" s="153"/>
      <c r="M34" s="153"/>
      <c r="N34" s="156"/>
      <c r="O34" s="3"/>
      <c r="P34" s="3"/>
      <c r="Q34" s="3"/>
      <c r="R34" s="3"/>
      <c r="S34" s="3"/>
      <c r="T34" s="3"/>
    </row>
    <row r="35" spans="1:20" ht="24.95" customHeight="1" x14ac:dyDescent="0.2">
      <c r="A35" s="140" t="s">
        <v>41</v>
      </c>
      <c r="B35" s="48"/>
      <c r="C35" s="132"/>
      <c r="D35" s="174"/>
      <c r="E35" s="175"/>
      <c r="F35" s="175"/>
      <c r="G35" s="176"/>
      <c r="H35" s="169"/>
      <c r="I35" s="149"/>
      <c r="J35" s="153"/>
      <c r="K35" s="154"/>
      <c r="L35" s="153"/>
      <c r="M35" s="153"/>
      <c r="N35" s="156"/>
      <c r="O35" s="3"/>
      <c r="P35" s="3"/>
      <c r="Q35" s="3"/>
      <c r="R35" s="3"/>
      <c r="S35" s="3"/>
      <c r="T35" s="3"/>
    </row>
    <row r="36" spans="1:20" ht="24.95" customHeight="1" x14ac:dyDescent="0.2">
      <c r="A36" s="140" t="s">
        <v>42</v>
      </c>
      <c r="B36" s="48"/>
      <c r="C36" s="132"/>
      <c r="D36" s="174"/>
      <c r="E36" s="175"/>
      <c r="F36" s="175"/>
      <c r="G36" s="176"/>
      <c r="H36" s="169"/>
      <c r="I36" s="149"/>
      <c r="J36" s="153"/>
      <c r="K36" s="154"/>
      <c r="L36" s="153"/>
      <c r="M36" s="153"/>
      <c r="N36" s="156"/>
      <c r="O36" s="3"/>
      <c r="P36" s="3"/>
      <c r="Q36" s="3"/>
      <c r="R36" s="3"/>
      <c r="S36" s="3"/>
      <c r="T36" s="3"/>
    </row>
    <row r="37" spans="1:20" ht="24.95" customHeight="1" x14ac:dyDescent="0.2">
      <c r="A37" s="140" t="s">
        <v>43</v>
      </c>
      <c r="B37" s="48"/>
      <c r="C37" s="132"/>
      <c r="D37" s="174"/>
      <c r="E37" s="175"/>
      <c r="F37" s="175"/>
      <c r="G37" s="176"/>
      <c r="H37" s="169"/>
      <c r="I37" s="149"/>
      <c r="J37" s="153"/>
      <c r="K37" s="154"/>
      <c r="L37" s="153"/>
      <c r="M37" s="153"/>
      <c r="N37" s="156"/>
      <c r="O37" s="3"/>
      <c r="P37" s="3"/>
      <c r="Q37" s="3"/>
      <c r="R37" s="3"/>
      <c r="S37" s="3"/>
      <c r="T37" s="3"/>
    </row>
    <row r="38" spans="1:20" ht="24.95" customHeight="1" x14ac:dyDescent="0.2">
      <c r="A38" s="140" t="s">
        <v>44</v>
      </c>
      <c r="B38" s="48"/>
      <c r="C38" s="132"/>
      <c r="D38" s="174"/>
      <c r="E38" s="175"/>
      <c r="F38" s="175"/>
      <c r="G38" s="176"/>
      <c r="H38" s="169"/>
      <c r="I38" s="149"/>
      <c r="J38" s="153"/>
      <c r="K38" s="154"/>
      <c r="L38" s="153"/>
      <c r="M38" s="153"/>
      <c r="N38" s="156"/>
      <c r="O38" s="3"/>
      <c r="P38" s="3"/>
      <c r="Q38" s="3"/>
      <c r="R38" s="3"/>
      <c r="S38" s="3"/>
      <c r="T38" s="3"/>
    </row>
    <row r="39" spans="1:20" ht="24.95" customHeight="1" x14ac:dyDescent="0.2">
      <c r="A39" s="140" t="s">
        <v>45</v>
      </c>
      <c r="B39" s="48"/>
      <c r="C39" s="132"/>
      <c r="D39" s="174"/>
      <c r="E39" s="175"/>
      <c r="F39" s="175"/>
      <c r="G39" s="176"/>
      <c r="H39" s="169"/>
      <c r="I39" s="149"/>
      <c r="J39" s="153"/>
      <c r="K39" s="154"/>
      <c r="L39" s="153"/>
      <c r="M39" s="153"/>
      <c r="N39" s="156"/>
      <c r="O39" s="3"/>
      <c r="P39" s="3"/>
      <c r="Q39" s="3"/>
      <c r="R39" s="3"/>
      <c r="S39" s="3"/>
      <c r="T39" s="3"/>
    </row>
    <row r="40" spans="1:20" ht="24.95" customHeight="1" x14ac:dyDescent="0.2">
      <c r="A40" s="140" t="s">
        <v>46</v>
      </c>
      <c r="B40" s="48"/>
      <c r="C40" s="132"/>
      <c r="D40" s="174"/>
      <c r="E40" s="175"/>
      <c r="F40" s="175"/>
      <c r="G40" s="176"/>
      <c r="H40" s="169">
        <v>0</v>
      </c>
      <c r="I40" s="149"/>
      <c r="J40" s="153"/>
      <c r="K40" s="154"/>
      <c r="L40" s="153"/>
      <c r="M40" s="153"/>
      <c r="N40" s="156"/>
      <c r="O40" s="3"/>
      <c r="P40" s="3"/>
      <c r="Q40" s="3"/>
      <c r="R40" s="3"/>
      <c r="S40" s="3"/>
      <c r="T40" s="3"/>
    </row>
    <row r="41" spans="1:20" ht="17.25" customHeight="1" thickBot="1" x14ac:dyDescent="0.25">
      <c r="A41" s="133"/>
      <c r="B41" s="134"/>
      <c r="C41" s="135"/>
      <c r="D41" s="177"/>
      <c r="E41" s="178"/>
      <c r="F41" s="178"/>
      <c r="G41" s="179"/>
      <c r="H41" s="170"/>
      <c r="I41" s="150"/>
      <c r="J41" s="153"/>
      <c r="K41" s="154"/>
      <c r="L41" s="155"/>
      <c r="M41" s="155"/>
      <c r="N41" s="156"/>
      <c r="O41" s="3"/>
      <c r="P41" s="3"/>
      <c r="Q41" s="3"/>
      <c r="R41" s="3"/>
      <c r="S41" s="3"/>
      <c r="T41" s="3"/>
    </row>
    <row r="42" spans="1:20" ht="24.95" customHeight="1" thickTop="1" thickBot="1" x14ac:dyDescent="0.4">
      <c r="A42" s="49" t="s">
        <v>47</v>
      </c>
      <c r="B42" s="50"/>
      <c r="C42" s="51" t="s">
        <v>48</v>
      </c>
      <c r="D42" s="52"/>
      <c r="E42" s="52"/>
      <c r="F42" s="52"/>
      <c r="G42" s="52"/>
      <c r="H42" s="53">
        <f ca="1">SUM(INDIRECT("H21:"&amp;ADDRESS(ROW()-1,COLUMN(),4)))</f>
        <v>326</v>
      </c>
      <c r="I42" s="50"/>
      <c r="J42" s="50"/>
      <c r="K42" s="50"/>
      <c r="L42" s="50"/>
      <c r="M42" s="50"/>
      <c r="N42" s="54"/>
      <c r="O42" s="3"/>
      <c r="P42" s="55"/>
      <c r="Q42" s="3"/>
      <c r="R42" s="3"/>
      <c r="S42" s="3"/>
      <c r="T42" s="3"/>
    </row>
    <row r="43" spans="1:20" ht="24.95" customHeight="1" thickTop="1" thickBot="1" x14ac:dyDescent="0.3">
      <c r="A43" s="56" t="s">
        <v>49</v>
      </c>
      <c r="B43" s="50"/>
      <c r="C43" s="51" t="s">
        <v>50</v>
      </c>
      <c r="D43" s="57"/>
      <c r="E43" s="57"/>
      <c r="F43" s="57"/>
      <c r="G43" s="57"/>
      <c r="H43" s="58"/>
      <c r="I43" s="50" t="s">
        <v>51</v>
      </c>
      <c r="J43" s="50"/>
      <c r="K43" s="59"/>
      <c r="L43" s="59"/>
      <c r="M43" s="59"/>
      <c r="N43" s="60"/>
      <c r="O43" s="3"/>
      <c r="P43" s="3"/>
      <c r="Q43" s="3"/>
      <c r="R43" s="3"/>
      <c r="S43" s="3"/>
      <c r="T43" s="3"/>
    </row>
    <row r="44" spans="1:20" ht="24.95" customHeight="1" thickTop="1" thickBot="1" x14ac:dyDescent="0.4">
      <c r="A44" s="56" t="s">
        <v>52</v>
      </c>
      <c r="B44" s="50"/>
      <c r="C44" s="61"/>
      <c r="D44" s="221" t="s">
        <v>53</v>
      </c>
      <c r="E44" s="221"/>
      <c r="F44" s="57"/>
      <c r="G44" s="57"/>
      <c r="H44" s="62">
        <f ca="1">IF((H42-H43)&gt;0,H42-H43,0)</f>
        <v>326</v>
      </c>
      <c r="I44" s="63"/>
      <c r="J44" s="63"/>
      <c r="K44" s="222">
        <v>30000</v>
      </c>
      <c r="L44" s="223"/>
      <c r="M44" s="224"/>
      <c r="N44" s="64" t="s">
        <v>54</v>
      </c>
      <c r="O44" s="3"/>
      <c r="P44" s="3"/>
      <c r="Q44" s="3"/>
      <c r="R44" s="3"/>
      <c r="S44" s="3"/>
      <c r="T44" s="3"/>
    </row>
    <row r="45" spans="1:20" ht="24.95" customHeight="1" thickTop="1" thickBot="1" x14ac:dyDescent="0.4">
      <c r="A45" s="56" t="s">
        <v>55</v>
      </c>
      <c r="B45" s="50"/>
      <c r="C45" s="65"/>
      <c r="D45" s="221" t="s">
        <v>56</v>
      </c>
      <c r="E45" s="221"/>
      <c r="F45" s="50"/>
      <c r="G45" s="50"/>
      <c r="H45" s="62">
        <f ca="1">IF((H42-H43)&gt;0,0,H42-H43)</f>
        <v>0</v>
      </c>
      <c r="I45" s="63"/>
      <c r="J45" s="63"/>
      <c r="K45" s="63"/>
      <c r="L45" s="63"/>
      <c r="M45" s="63"/>
      <c r="N45" s="66"/>
      <c r="O45" s="3"/>
      <c r="P45" s="3"/>
      <c r="Q45" s="3"/>
      <c r="R45" s="3"/>
      <c r="S45" s="3"/>
      <c r="T45" s="3"/>
    </row>
    <row r="46" spans="1:20" ht="18" customHeight="1" thickTop="1" x14ac:dyDescent="0.25">
      <c r="A46" s="67" t="s">
        <v>57</v>
      </c>
      <c r="B46" s="68"/>
      <c r="C46" s="69" t="s">
        <v>58</v>
      </c>
      <c r="D46" s="68"/>
      <c r="E46" s="69" t="s">
        <v>59</v>
      </c>
      <c r="F46" s="68"/>
      <c r="G46" s="69" t="s">
        <v>60</v>
      </c>
      <c r="H46" s="70"/>
      <c r="I46" s="225" t="s">
        <v>61</v>
      </c>
      <c r="J46" s="226"/>
      <c r="K46" s="227"/>
      <c r="L46" s="225" t="s">
        <v>62</v>
      </c>
      <c r="M46" s="226"/>
      <c r="N46" s="228"/>
      <c r="O46" s="3"/>
      <c r="P46" s="3"/>
      <c r="Q46" s="3"/>
      <c r="R46" s="3"/>
      <c r="S46" s="3"/>
      <c r="T46" s="3"/>
    </row>
    <row r="47" spans="1:20" ht="14.45" customHeight="1" x14ac:dyDescent="0.2">
      <c r="A47" s="71"/>
      <c r="B47" s="72"/>
      <c r="C47" s="73"/>
      <c r="D47" s="72"/>
      <c r="E47" s="73"/>
      <c r="F47" s="72"/>
      <c r="G47" s="73"/>
      <c r="H47" s="72"/>
      <c r="I47" s="73"/>
      <c r="J47" s="72"/>
      <c r="K47" s="72"/>
      <c r="L47" s="73"/>
      <c r="M47" s="74"/>
      <c r="N47" s="75"/>
      <c r="O47" s="3"/>
      <c r="P47" s="3"/>
      <c r="Q47" s="3"/>
      <c r="R47" s="3"/>
      <c r="S47" s="3"/>
      <c r="T47" s="3"/>
    </row>
    <row r="48" spans="1:20" ht="14.45" customHeight="1" x14ac:dyDescent="0.2">
      <c r="A48" s="76" t="s">
        <v>63</v>
      </c>
      <c r="B48" s="77" t="str">
        <f>TRIM(MID(H13,1,1)&amp;"."&amp;D13)</f>
        <v>A.SLIMANI</v>
      </c>
      <c r="C48" s="78" t="s">
        <v>63</v>
      </c>
      <c r="D48" s="77" t="s">
        <v>113</v>
      </c>
      <c r="E48" s="78" t="s">
        <v>64</v>
      </c>
      <c r="F48" s="79"/>
      <c r="G48" s="78" t="s">
        <v>64</v>
      </c>
      <c r="H48" s="77" t="str">
        <f>B48</f>
        <v>A.SLIMANI</v>
      </c>
      <c r="I48" s="78" t="s">
        <v>64</v>
      </c>
      <c r="J48" s="79"/>
      <c r="K48" s="79"/>
      <c r="L48" s="78" t="s">
        <v>64</v>
      </c>
      <c r="M48" s="79"/>
      <c r="N48" s="75"/>
      <c r="O48" s="3"/>
      <c r="P48" s="3"/>
      <c r="Q48" s="3"/>
      <c r="R48" s="3"/>
      <c r="S48" s="3"/>
      <c r="T48" s="3"/>
    </row>
    <row r="49" spans="1:20" ht="14.45" customHeight="1" x14ac:dyDescent="0.2">
      <c r="A49" s="38"/>
      <c r="B49" s="77"/>
      <c r="C49" s="78"/>
      <c r="D49" s="77"/>
      <c r="E49" s="78"/>
      <c r="F49" s="79"/>
      <c r="G49" s="78"/>
      <c r="H49" s="77"/>
      <c r="I49" s="78"/>
      <c r="J49" s="79"/>
      <c r="K49" s="79"/>
      <c r="L49" s="78"/>
      <c r="M49" s="79"/>
      <c r="N49" s="75"/>
      <c r="O49" s="3"/>
      <c r="P49" s="3"/>
      <c r="Q49" s="3"/>
      <c r="R49" s="3"/>
      <c r="S49" s="3"/>
      <c r="T49" s="3"/>
    </row>
    <row r="50" spans="1:20" ht="14.45" customHeight="1" x14ac:dyDescent="0.2">
      <c r="A50" s="76" t="s">
        <v>65</v>
      </c>
      <c r="B50" s="80">
        <v>42240</v>
      </c>
      <c r="C50" s="78" t="s">
        <v>66</v>
      </c>
      <c r="D50" s="80">
        <f>B50</f>
        <v>42240</v>
      </c>
      <c r="E50" s="78" t="s">
        <v>66</v>
      </c>
      <c r="F50" s="81"/>
      <c r="G50" s="78" t="s">
        <v>66</v>
      </c>
      <c r="H50" s="80">
        <f>B50</f>
        <v>42240</v>
      </c>
      <c r="I50" s="78" t="s">
        <v>66</v>
      </c>
      <c r="J50" s="79"/>
      <c r="K50" s="79"/>
      <c r="L50" s="78" t="s">
        <v>66</v>
      </c>
      <c r="M50" s="79"/>
      <c r="N50" s="75"/>
      <c r="O50" s="3"/>
      <c r="P50" s="3"/>
      <c r="Q50" s="3"/>
      <c r="R50" s="3"/>
      <c r="S50" s="3"/>
      <c r="T50" s="3"/>
    </row>
    <row r="51" spans="1:20" ht="11.25" customHeight="1" x14ac:dyDescent="0.2">
      <c r="A51" s="38"/>
      <c r="B51" s="79"/>
      <c r="C51" s="78"/>
      <c r="D51" s="79"/>
      <c r="E51" s="78"/>
      <c r="F51" s="79"/>
      <c r="G51" s="78"/>
      <c r="H51" s="79"/>
      <c r="I51" s="78"/>
      <c r="J51" s="79"/>
      <c r="K51" s="79"/>
      <c r="L51" s="78"/>
      <c r="M51" s="79"/>
      <c r="N51" s="75"/>
      <c r="O51" s="3"/>
      <c r="P51" s="3"/>
      <c r="Q51" s="3"/>
      <c r="R51" s="3"/>
      <c r="S51" s="3"/>
      <c r="T51" s="3"/>
    </row>
    <row r="52" spans="1:20" ht="14.45" customHeight="1" x14ac:dyDescent="0.2">
      <c r="A52" s="38"/>
      <c r="B52" s="79"/>
      <c r="C52" s="78"/>
      <c r="D52" s="79"/>
      <c r="E52" s="78"/>
      <c r="F52" s="79"/>
      <c r="G52" s="78"/>
      <c r="H52" s="79"/>
      <c r="I52" s="78"/>
      <c r="J52" s="79"/>
      <c r="K52" s="79"/>
      <c r="L52" s="78"/>
      <c r="M52" s="79"/>
      <c r="N52" s="75"/>
      <c r="O52" s="3"/>
      <c r="P52" s="3"/>
      <c r="Q52" s="3"/>
      <c r="R52" s="3"/>
      <c r="S52" s="3"/>
      <c r="T52" s="3"/>
    </row>
    <row r="53" spans="1:20" ht="14.45" customHeight="1" x14ac:dyDescent="0.2">
      <c r="A53" s="76" t="s">
        <v>67</v>
      </c>
      <c r="B53" s="79"/>
      <c r="C53" s="78" t="s">
        <v>67</v>
      </c>
      <c r="D53" s="79"/>
      <c r="E53" s="78" t="s">
        <v>67</v>
      </c>
      <c r="F53" s="79"/>
      <c r="G53" s="78" t="s">
        <v>67</v>
      </c>
      <c r="H53" s="79"/>
      <c r="I53" s="78" t="s">
        <v>67</v>
      </c>
      <c r="J53" s="79"/>
      <c r="K53" s="79"/>
      <c r="L53" s="78" t="s">
        <v>67</v>
      </c>
      <c r="M53" s="79"/>
      <c r="N53" s="75"/>
      <c r="O53" s="3"/>
      <c r="P53" s="3"/>
      <c r="Q53" s="3"/>
      <c r="R53" s="3"/>
      <c r="S53" s="3"/>
      <c r="T53" s="3"/>
    </row>
    <row r="54" spans="1:20" ht="14.45" customHeight="1" thickBot="1" x14ac:dyDescent="0.25">
      <c r="A54" s="82"/>
      <c r="B54" s="42"/>
      <c r="C54" s="40"/>
      <c r="D54" s="42"/>
      <c r="E54" s="40"/>
      <c r="F54" s="42"/>
      <c r="G54" s="40"/>
      <c r="H54" s="42"/>
      <c r="I54" s="40"/>
      <c r="J54" s="42"/>
      <c r="K54" s="42"/>
      <c r="L54" s="40"/>
      <c r="M54" s="42"/>
      <c r="N54" s="83"/>
      <c r="O54" s="3"/>
      <c r="P54" s="3"/>
      <c r="Q54" s="3"/>
      <c r="R54" s="3"/>
      <c r="S54" s="3"/>
      <c r="T54" s="3"/>
    </row>
    <row r="55" spans="1:20" ht="13.5" thickTop="1" x14ac:dyDescent="0.2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N55" s="63"/>
      <c r="O55" s="3"/>
      <c r="P55" s="3"/>
      <c r="Q55" s="3"/>
      <c r="R55" s="3"/>
      <c r="S55" s="3"/>
      <c r="T55" s="3"/>
    </row>
    <row r="56" spans="1:20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x14ac:dyDescent="0.2">
      <c r="A68" s="3"/>
      <c r="B68" s="3"/>
      <c r="C68" s="3"/>
      <c r="D68" s="3"/>
      <c r="E68" s="3"/>
      <c r="F68" s="63"/>
      <c r="G68" s="3"/>
      <c r="H68" s="6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93" spans="14:14" x14ac:dyDescent="0.2">
      <c r="N93" s="121"/>
    </row>
  </sheetData>
  <mergeCells count="12">
    <mergeCell ref="A5:N5"/>
    <mergeCell ref="H6:J6"/>
    <mergeCell ref="A7:C7"/>
    <mergeCell ref="E10:H10"/>
    <mergeCell ref="F16:G16"/>
    <mergeCell ref="I16:J16"/>
    <mergeCell ref="I18:N19"/>
    <mergeCell ref="D44:E44"/>
    <mergeCell ref="K44:M44"/>
    <mergeCell ref="D45:E45"/>
    <mergeCell ref="I46:K46"/>
    <mergeCell ref="L46:N46"/>
  </mergeCells>
  <printOptions horizontalCentered="1"/>
  <pageMargins left="0.11811023622047245" right="0.11811023622047245" top="0.15748031496062992" bottom="0.15748031496062992" header="0.11811023622047245" footer="0"/>
  <pageSetup paperSize="9" scale="67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pageSetUpPr fitToPage="1"/>
  </sheetPr>
  <dimension ref="A1:I31"/>
  <sheetViews>
    <sheetView showGridLines="0" tabSelected="1" topLeftCell="A9" workbookViewId="0">
      <selection activeCell="C12" sqref="C12"/>
    </sheetView>
  </sheetViews>
  <sheetFormatPr baseColWidth="10" defaultColWidth="10.7109375" defaultRowHeight="12.75" x14ac:dyDescent="0.2"/>
  <cols>
    <col min="1" max="1" width="21" style="202" bestFit="1" customWidth="1"/>
    <col min="2" max="2" width="39.140625" style="202" customWidth="1"/>
    <col min="3" max="3" width="14.7109375" style="202" customWidth="1"/>
    <col min="4" max="9" width="7.7109375" style="202" customWidth="1"/>
    <col min="10" max="16384" width="10.7109375" style="202"/>
  </cols>
  <sheetData>
    <row r="1" spans="1:9" ht="15.75" customHeight="1" x14ac:dyDescent="0.2"/>
    <row r="2" spans="1:9" ht="15.75" customHeight="1" x14ac:dyDescent="0.2"/>
    <row r="3" spans="1:9" ht="15.75" customHeight="1" x14ac:dyDescent="0.2"/>
    <row r="4" spans="1:9" ht="26.25" customHeight="1" x14ac:dyDescent="0.2">
      <c r="B4" s="229" t="s">
        <v>93</v>
      </c>
      <c r="C4" s="229"/>
    </row>
    <row r="6" spans="1:9" ht="12.75" customHeight="1" x14ac:dyDescent="0.2">
      <c r="C6" s="118"/>
      <c r="D6" s="118"/>
      <c r="E6" s="118"/>
      <c r="F6" s="118"/>
      <c r="G6" s="118"/>
    </row>
    <row r="7" spans="1:9" ht="13.5" customHeight="1" thickBot="1" x14ac:dyDescent="0.25">
      <c r="A7" s="124" t="s">
        <v>94</v>
      </c>
      <c r="B7" s="124" t="s">
        <v>114</v>
      </c>
      <c r="C7" s="118"/>
      <c r="D7" s="118"/>
      <c r="E7" s="118"/>
      <c r="F7" s="118"/>
      <c r="G7" s="118"/>
    </row>
    <row r="8" spans="1:9" ht="16.5" thickTop="1" thickBot="1" x14ac:dyDescent="0.25">
      <c r="A8" s="118"/>
      <c r="B8" s="118"/>
      <c r="C8" s="118"/>
      <c r="D8" s="230" t="s">
        <v>11</v>
      </c>
      <c r="E8" s="231"/>
      <c r="F8" s="231"/>
      <c r="G8" s="231"/>
      <c r="H8" s="231"/>
      <c r="I8" s="232"/>
    </row>
    <row r="9" spans="1:9" ht="42" customHeight="1" thickTop="1" thickBot="1" x14ac:dyDescent="0.25">
      <c r="A9" s="125" t="s">
        <v>12</v>
      </c>
      <c r="B9" s="126" t="s">
        <v>95</v>
      </c>
      <c r="C9" s="127" t="s">
        <v>96</v>
      </c>
      <c r="D9" s="128" t="s">
        <v>17</v>
      </c>
      <c r="E9" s="129" t="s">
        <v>18</v>
      </c>
      <c r="F9" s="129" t="s">
        <v>19</v>
      </c>
      <c r="G9" s="129" t="s">
        <v>20</v>
      </c>
      <c r="H9" s="129" t="s">
        <v>21</v>
      </c>
      <c r="I9" s="130" t="s">
        <v>22</v>
      </c>
    </row>
    <row r="10" spans="1:9" ht="27" customHeight="1" thickTop="1" x14ac:dyDescent="0.2">
      <c r="A10" s="122"/>
      <c r="B10" s="141"/>
      <c r="C10" s="144"/>
      <c r="D10" s="151"/>
      <c r="E10" s="157"/>
      <c r="F10" s="164"/>
      <c r="G10" s="159"/>
      <c r="H10" s="160"/>
      <c r="I10" s="166"/>
    </row>
    <row r="11" spans="1:9" ht="27" customHeight="1" x14ac:dyDescent="0.2">
      <c r="A11" s="123"/>
      <c r="B11" s="142"/>
      <c r="C11" s="145"/>
      <c r="D11" s="152"/>
      <c r="E11" s="158"/>
      <c r="F11" s="165"/>
      <c r="G11" s="161"/>
      <c r="H11" s="162"/>
      <c r="I11" s="167"/>
    </row>
    <row r="12" spans="1:9" ht="27" customHeight="1" x14ac:dyDescent="0.2">
      <c r="A12" s="123"/>
      <c r="B12" s="142"/>
      <c r="C12" s="145"/>
      <c r="D12" s="152"/>
      <c r="E12" s="158"/>
      <c r="F12" s="165"/>
      <c r="G12" s="161"/>
      <c r="H12" s="162"/>
      <c r="I12" s="167"/>
    </row>
    <row r="13" spans="1:9" ht="27" customHeight="1" x14ac:dyDescent="0.2">
      <c r="A13" s="123"/>
      <c r="B13" s="142"/>
      <c r="C13" s="145"/>
      <c r="D13" s="152"/>
      <c r="E13" s="158"/>
      <c r="F13" s="165"/>
      <c r="G13" s="161"/>
      <c r="H13" s="162"/>
      <c r="I13" s="167"/>
    </row>
    <row r="14" spans="1:9" ht="27" customHeight="1" x14ac:dyDescent="0.2">
      <c r="A14" s="123"/>
      <c r="B14" s="142"/>
      <c r="C14" s="145"/>
      <c r="D14" s="152"/>
      <c r="E14" s="158"/>
      <c r="F14" s="165"/>
      <c r="G14" s="161"/>
      <c r="H14" s="162"/>
      <c r="I14" s="167"/>
    </row>
    <row r="15" spans="1:9" ht="27" customHeight="1" x14ac:dyDescent="0.2">
      <c r="A15" s="123"/>
      <c r="B15" s="142"/>
      <c r="C15" s="145"/>
      <c r="D15" s="152"/>
      <c r="E15" s="158"/>
      <c r="F15" s="165"/>
      <c r="G15" s="161"/>
      <c r="H15" s="162"/>
      <c r="I15" s="167"/>
    </row>
    <row r="16" spans="1:9" ht="27" customHeight="1" x14ac:dyDescent="0.2">
      <c r="A16" s="123"/>
      <c r="B16" s="142"/>
      <c r="C16" s="145"/>
      <c r="D16" s="152"/>
      <c r="E16" s="158"/>
      <c r="F16" s="165"/>
      <c r="G16" s="161"/>
      <c r="H16" s="162"/>
      <c r="I16" s="167"/>
    </row>
    <row r="17" spans="1:9" ht="27" customHeight="1" x14ac:dyDescent="0.2">
      <c r="A17" s="123"/>
      <c r="B17" s="142"/>
      <c r="C17" s="145"/>
      <c r="D17" s="152"/>
      <c r="E17" s="158"/>
      <c r="F17" s="165"/>
      <c r="G17" s="161"/>
      <c r="H17" s="162"/>
      <c r="I17" s="167"/>
    </row>
    <row r="18" spans="1:9" ht="27" customHeight="1" x14ac:dyDescent="0.2">
      <c r="A18" s="123"/>
      <c r="B18" s="142"/>
      <c r="C18" s="145"/>
      <c r="D18" s="152"/>
      <c r="E18" s="158"/>
      <c r="F18" s="165"/>
      <c r="G18" s="161"/>
      <c r="H18" s="162"/>
      <c r="I18" s="167"/>
    </row>
    <row r="19" spans="1:9" ht="27" customHeight="1" x14ac:dyDescent="0.2">
      <c r="A19" s="123"/>
      <c r="B19" s="142"/>
      <c r="C19" s="145"/>
      <c r="D19" s="152"/>
      <c r="E19" s="158"/>
      <c r="F19" s="165"/>
      <c r="G19" s="161"/>
      <c r="H19" s="162"/>
      <c r="I19" s="167"/>
    </row>
    <row r="20" spans="1:9" ht="27" customHeight="1" x14ac:dyDescent="0.2">
      <c r="A20" s="123"/>
      <c r="B20" s="143"/>
      <c r="C20" s="145"/>
      <c r="D20" s="152"/>
      <c r="E20" s="158"/>
      <c r="F20" s="165"/>
      <c r="G20" s="161"/>
      <c r="H20" s="162"/>
      <c r="I20" s="167"/>
    </row>
    <row r="21" spans="1:9" ht="27" customHeight="1" x14ac:dyDescent="0.2">
      <c r="A21" s="123"/>
      <c r="B21" s="142"/>
      <c r="C21" s="145"/>
      <c r="D21" s="152"/>
      <c r="E21" s="158"/>
      <c r="F21" s="165"/>
      <c r="G21" s="161"/>
      <c r="H21" s="162"/>
      <c r="I21" s="167"/>
    </row>
    <row r="22" spans="1:9" ht="27" customHeight="1" x14ac:dyDescent="0.2">
      <c r="A22" s="123"/>
      <c r="B22" s="142"/>
      <c r="C22" s="145"/>
      <c r="D22" s="152"/>
      <c r="E22" s="158"/>
      <c r="F22" s="165"/>
      <c r="G22" s="161"/>
      <c r="H22" s="162"/>
      <c r="I22" s="167"/>
    </row>
    <row r="23" spans="1:9" ht="27" customHeight="1" x14ac:dyDescent="0.2">
      <c r="A23" s="136"/>
      <c r="B23" s="142"/>
      <c r="C23" s="145"/>
      <c r="D23" s="152"/>
      <c r="E23" s="158"/>
      <c r="F23" s="165"/>
      <c r="G23" s="158"/>
      <c r="H23" s="163"/>
      <c r="I23" s="167"/>
    </row>
    <row r="24" spans="1:9" ht="27" customHeight="1" x14ac:dyDescent="0.2">
      <c r="A24" s="137"/>
      <c r="B24" s="142"/>
      <c r="C24" s="146"/>
      <c r="D24" s="152"/>
      <c r="E24" s="158"/>
      <c r="F24" s="165"/>
      <c r="G24" s="158"/>
      <c r="H24" s="163"/>
      <c r="I24" s="167"/>
    </row>
    <row r="25" spans="1:9" ht="27" customHeight="1" x14ac:dyDescent="0.2">
      <c r="A25" s="138"/>
      <c r="B25" s="142"/>
      <c r="C25" s="147"/>
      <c r="D25" s="152"/>
      <c r="E25" s="158"/>
      <c r="F25" s="165"/>
      <c r="G25" s="158"/>
      <c r="H25" s="163"/>
      <c r="I25" s="167"/>
    </row>
    <row r="26" spans="1:9" ht="24" customHeight="1" thickBot="1" x14ac:dyDescent="0.25">
      <c r="A26" s="119"/>
      <c r="B26" s="131" t="s">
        <v>98</v>
      </c>
      <c r="C26" s="139">
        <f ca="1">SUM(INDIRECT("C10:"&amp;ADDRESS(ROW()-1,COLUMN(),4)))</f>
        <v>0</v>
      </c>
    </row>
    <row r="27" spans="1:9" ht="26.25" customHeight="1" thickTop="1" x14ac:dyDescent="0.2">
      <c r="A27" s="233" t="s">
        <v>99</v>
      </c>
      <c r="B27" s="233"/>
      <c r="C27" s="234"/>
    </row>
    <row r="28" spans="1:9" ht="20.25" customHeight="1" x14ac:dyDescent="0.2">
      <c r="A28" s="235"/>
      <c r="B28" s="235"/>
      <c r="C28" s="236"/>
    </row>
    <row r="29" spans="1:9" ht="30.75" customHeight="1" x14ac:dyDescent="0.2">
      <c r="A29" s="120"/>
      <c r="B29" s="120"/>
      <c r="C29" s="120"/>
    </row>
    <row r="30" spans="1:9" ht="16.5" x14ac:dyDescent="0.2">
      <c r="A30" s="120"/>
      <c r="B30" s="120"/>
      <c r="C30" s="120"/>
    </row>
    <row r="31" spans="1:9" ht="22.5" customHeight="1" x14ac:dyDescent="0.2"/>
  </sheetData>
  <mergeCells count="4">
    <mergeCell ref="B4:C4"/>
    <mergeCell ref="D8:I8"/>
    <mergeCell ref="A27:C27"/>
    <mergeCell ref="A28:C28"/>
  </mergeCells>
  <printOptions horizontalCentered="1"/>
  <pageMargins left="0" right="0" top="0.55118110236220474" bottom="1.1417322834645669" header="0" footer="0"/>
  <pageSetup paperSize="9" scale="84" orientation="portrait"/>
  <headerFooter alignWithMargins="0">
    <oddFooter>&amp;RFC 004 A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NDF</vt:lpstr>
      <vt:lpstr>SJ</vt:lpstr>
      <vt:lpstr>PV CAISSE</vt:lpstr>
      <vt:lpstr>NDF-01</vt:lpstr>
      <vt:lpstr>SJ-01</vt:lpstr>
      <vt:lpstr>NDF-02</vt:lpstr>
      <vt:lpstr>SJ-02</vt:lpstr>
      <vt:lpstr>NDF!Zone_d_impression</vt:lpstr>
      <vt:lpstr>'NDF-01'!Zone_d_impression</vt:lpstr>
      <vt:lpstr>'NDF-02'!Zone_d_impression</vt:lpstr>
      <vt:lpstr>SJ!Zone_d_impression</vt:lpstr>
      <vt:lpstr>'SJ-01'!Zone_d_impression</vt:lpstr>
      <vt:lpstr>'SJ-02'!Zone_d_impression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2017-05-12T10:47:19Z</dcterms:created>
  <dcterms:modified xsi:type="dcterms:W3CDTF">2017-05-17T06:20:34Z</dcterms:modified>
</cp:coreProperties>
</file>