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830" yWindow="45" windowWidth="14160" windowHeight="11760"/>
  </bookViews>
  <sheets>
    <sheet name="Feuil1" sheetId="1" r:id="rId1"/>
    <sheet name="BdD" sheetId="3" r:id="rId2"/>
    <sheet name="DATA" sheetId="2" r:id="rId3"/>
  </sheets>
  <definedNames>
    <definedName name="AN">DATA!$N$1:$N$337</definedName>
    <definedName name="ANN">DATA!$O$1:$O$29</definedName>
    <definedName name="data_aw4">DATA!$AW$2:$AZ$17</definedName>
    <definedName name="data_aw5">DATA!$AW$19:$AZ$50</definedName>
    <definedName name="data_aw6">DATA!$AV$51:$AZ$55</definedName>
    <definedName name="data_aw7">DATA!$BA$1:$BB$50</definedName>
    <definedName name="datab">DATA!$B$2:$B$40</definedName>
    <definedName name="datak">DATA!$K$1:$K$6</definedName>
    <definedName name="nb">DATA!$P$1:$P$29</definedName>
  </definedNames>
  <calcPr calcId="125725"/>
</workbook>
</file>

<file path=xl/calcChain.xml><?xml version="1.0" encoding="utf-8"?>
<calcChain xmlns="http://schemas.openxmlformats.org/spreadsheetml/2006/main">
  <c r="BW10" i="1"/>
  <c r="BY7"/>
  <c r="BZ7"/>
  <c r="BZ8"/>
  <c r="CA8"/>
  <c r="BY9"/>
  <c r="BZ9"/>
  <c r="BZ10"/>
  <c r="CA10"/>
  <c r="BY11"/>
  <c r="BZ11"/>
  <c r="CA11"/>
  <c r="BY12"/>
  <c r="BZ12"/>
  <c r="CA12"/>
  <c r="BY13"/>
  <c r="BZ13"/>
  <c r="CA13"/>
  <c r="BY14"/>
  <c r="BZ14"/>
  <c r="CA14"/>
  <c r="BY15"/>
  <c r="BZ15"/>
  <c r="CA15"/>
  <c r="BY16"/>
  <c r="BZ16"/>
  <c r="CA16"/>
  <c r="BY17"/>
  <c r="BZ17"/>
  <c r="CA17"/>
  <c r="BY18"/>
  <c r="BZ18"/>
  <c r="CA18"/>
  <c r="BY19"/>
  <c r="BZ19"/>
  <c r="CA19"/>
  <c r="BY20"/>
  <c r="BZ20"/>
  <c r="CA20"/>
  <c r="BY21"/>
  <c r="BZ21"/>
  <c r="CA21"/>
  <c r="BY22"/>
  <c r="BZ22"/>
  <c r="CA22"/>
  <c r="BY23"/>
  <c r="BZ23"/>
  <c r="CA23"/>
  <c r="BY24"/>
  <c r="BZ24"/>
  <c r="CA24"/>
  <c r="BY25"/>
  <c r="BZ25"/>
  <c r="CA25"/>
  <c r="BY26"/>
  <c r="BZ26"/>
  <c r="CA26"/>
  <c r="BY27"/>
  <c r="BZ27"/>
  <c r="CA27"/>
  <c r="BY28"/>
  <c r="BZ28"/>
  <c r="CA28"/>
  <c r="BY29"/>
  <c r="BZ29"/>
  <c r="CA29"/>
  <c r="BY30"/>
  <c r="BZ30"/>
  <c r="CA30"/>
  <c r="BY31"/>
  <c r="BZ31"/>
  <c r="CA31"/>
  <c r="BY32"/>
  <c r="BZ32"/>
  <c r="CA32"/>
  <c r="BY33"/>
  <c r="BZ33"/>
  <c r="CA33"/>
  <c r="BY34"/>
  <c r="BZ34"/>
  <c r="CA34"/>
  <c r="BY35"/>
  <c r="BZ35"/>
  <c r="CA35"/>
  <c r="BY36"/>
  <c r="BZ36"/>
  <c r="CA36"/>
  <c r="BY37"/>
  <c r="BZ37"/>
  <c r="CA37"/>
  <c r="BY38"/>
  <c r="BZ38"/>
  <c r="CA38"/>
  <c r="BZ6"/>
  <c r="CA6"/>
  <c r="H42" s="1"/>
  <c r="BY6"/>
  <c r="CA9"/>
  <c r="CA7"/>
  <c r="BY10"/>
  <c r="BY8"/>
  <c r="H43" l="1"/>
  <c r="G42"/>
  <c r="H44"/>
  <c r="G44"/>
  <c r="G43"/>
  <c r="BW6"/>
  <c r="J3" l="1"/>
  <c r="J5" s="1"/>
  <c r="K4" s="1"/>
  <c r="K3" s="1"/>
  <c r="BV7"/>
  <c r="BV8"/>
  <c r="BV9"/>
  <c r="BV10"/>
  <c r="BV11"/>
  <c r="BV12"/>
  <c r="BV13"/>
  <c r="BV14"/>
  <c r="BV15"/>
  <c r="BV16"/>
  <c r="BV17"/>
  <c r="BV18"/>
  <c r="BV19"/>
  <c r="BV20"/>
  <c r="BV21"/>
  <c r="BV22"/>
  <c r="BV23"/>
  <c r="BV24"/>
  <c r="BV25"/>
  <c r="BV26"/>
  <c r="BV27"/>
  <c r="BV28"/>
  <c r="BV29"/>
  <c r="BV30"/>
  <c r="BV31"/>
  <c r="BV32"/>
  <c r="BV33"/>
  <c r="BV34"/>
  <c r="BV35"/>
  <c r="BV36"/>
  <c r="BV37"/>
  <c r="BV38"/>
  <c r="BV6"/>
  <c r="BW8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W30"/>
  <c r="BW31"/>
  <c r="BW32"/>
  <c r="BW33"/>
  <c r="BW34"/>
  <c r="BW35"/>
  <c r="BW36"/>
  <c r="BW37"/>
  <c r="BW38"/>
  <c r="L4" l="1"/>
  <c r="L3" s="1"/>
  <c r="K5"/>
  <c r="BU7"/>
  <c r="BU9"/>
  <c r="BU11"/>
  <c r="BU12"/>
  <c r="BU13"/>
  <c r="BU14"/>
  <c r="BU15"/>
  <c r="BU16"/>
  <c r="BU17"/>
  <c r="BU18"/>
  <c r="BU19"/>
  <c r="BU20"/>
  <c r="BU21"/>
  <c r="BU22"/>
  <c r="BU23"/>
  <c r="BU24"/>
  <c r="BU25"/>
  <c r="BU26"/>
  <c r="BU27"/>
  <c r="BU28"/>
  <c r="BU29"/>
  <c r="BU30"/>
  <c r="BU31"/>
  <c r="BU32"/>
  <c r="BU33"/>
  <c r="BU34"/>
  <c r="BU35"/>
  <c r="BU36"/>
  <c r="BU37"/>
  <c r="BU38"/>
  <c r="M4" l="1"/>
  <c r="M3" s="1"/>
  <c r="L5"/>
  <c r="BB2" i="2"/>
  <c r="BB3"/>
  <c r="BB4"/>
  <c r="BB5"/>
  <c r="BB6"/>
  <c r="BB7"/>
  <c r="BB8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1"/>
  <c r="BA2"/>
  <c r="BA3"/>
  <c r="BA4"/>
  <c r="BA5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1"/>
  <c r="AX54"/>
  <c r="AX53"/>
  <c r="AX52"/>
  <c r="AX51"/>
  <c r="AV20"/>
  <c r="AV21" s="1"/>
  <c r="AV22" s="1"/>
  <c r="AV23" s="1"/>
  <c r="AV24" s="1"/>
  <c r="AV25" s="1"/>
  <c r="AV26" s="1"/>
  <c r="AV27" s="1"/>
  <c r="AV28" s="1"/>
  <c r="AV29" s="1"/>
  <c r="AV30" s="1"/>
  <c r="AV31" s="1"/>
  <c r="AV32" s="1"/>
  <c r="AV33" s="1"/>
  <c r="AV34" s="1"/>
  <c r="AV35" s="1"/>
  <c r="AV36" s="1"/>
  <c r="AV37" s="1"/>
  <c r="AV38" s="1"/>
  <c r="AV39" s="1"/>
  <c r="AV40" s="1"/>
  <c r="AV41" s="1"/>
  <c r="AV42" s="1"/>
  <c r="AV43" s="1"/>
  <c r="AV44" s="1"/>
  <c r="AV45" s="1"/>
  <c r="AV46" s="1"/>
  <c r="AV47" s="1"/>
  <c r="AV48" s="1"/>
  <c r="AV49" s="1"/>
  <c r="AV50" s="1"/>
  <c r="AZ1"/>
  <c r="N4" i="1" l="1"/>
  <c r="N3" s="1"/>
  <c r="M5"/>
  <c r="O4" l="1"/>
  <c r="O3" s="1"/>
  <c r="N5"/>
  <c r="P4" l="1"/>
  <c r="P3" s="1"/>
  <c r="O5"/>
  <c r="Q4" l="1"/>
  <c r="Q3" s="1"/>
  <c r="P5"/>
  <c r="R4" l="1"/>
  <c r="Q5"/>
  <c r="S4" l="1"/>
  <c r="S3" s="1"/>
  <c r="R3"/>
  <c r="R5"/>
  <c r="T4" l="1"/>
  <c r="T3" s="1"/>
  <c r="S5"/>
  <c r="U4" l="1"/>
  <c r="U3" s="1"/>
  <c r="T5"/>
  <c r="V4" l="1"/>
  <c r="V3" s="1"/>
  <c r="U5"/>
  <c r="W4" l="1"/>
  <c r="W3" s="1"/>
  <c r="V5"/>
  <c r="X4" l="1"/>
  <c r="X3" s="1"/>
  <c r="W5"/>
  <c r="Y4" l="1"/>
  <c r="X5"/>
  <c r="Z4" l="1"/>
  <c r="Y3"/>
  <c r="Y5"/>
  <c r="AA4" l="1"/>
  <c r="Z3"/>
  <c r="Z5"/>
  <c r="AB4" l="1"/>
  <c r="AA3"/>
  <c r="AC4" l="1"/>
  <c r="AB3"/>
  <c r="BU6"/>
  <c r="BU8"/>
  <c r="BW9"/>
  <c r="BU10"/>
  <c r="BW7"/>
  <c r="AD4" l="1"/>
  <c r="AC3"/>
  <c r="AE4" l="1"/>
  <c r="AD3"/>
  <c r="AF4" l="1"/>
  <c r="AE3"/>
  <c r="AG4" l="1"/>
  <c r="AF3"/>
  <c r="AH4" l="1"/>
  <c r="AG3"/>
  <c r="AI4" l="1"/>
  <c r="AH3"/>
  <c r="AJ4" l="1"/>
  <c r="AI3"/>
  <c r="AK4" l="1"/>
  <c r="AJ3"/>
  <c r="AL4" l="1"/>
  <c r="AK3"/>
  <c r="AM4" l="1"/>
  <c r="AL3"/>
  <c r="AN4" l="1"/>
  <c r="AM3"/>
  <c r="AO4" l="1"/>
  <c r="AN3"/>
  <c r="AP4" l="1"/>
  <c r="AO3"/>
  <c r="AQ4" l="1"/>
  <c r="AP3"/>
  <c r="AA5"/>
  <c r="AR4" l="1"/>
  <c r="AQ3"/>
  <c r="AB5"/>
  <c r="AS4" l="1"/>
  <c r="AR3"/>
  <c r="AC5"/>
  <c r="AT4" l="1"/>
  <c r="AS3"/>
  <c r="AD5"/>
  <c r="AU4" l="1"/>
  <c r="AT3"/>
  <c r="AE5"/>
  <c r="AV4" l="1"/>
  <c r="AU3"/>
  <c r="AF5"/>
  <c r="AW4" l="1"/>
  <c r="AV3"/>
  <c r="AG5"/>
  <c r="AX4" l="1"/>
  <c r="AW3"/>
  <c r="AH5"/>
  <c r="AY4" l="1"/>
  <c r="AX3"/>
  <c r="AI5"/>
  <c r="AZ4" l="1"/>
  <c r="AY3"/>
  <c r="AJ5"/>
  <c r="BA4" l="1"/>
  <c r="AZ3"/>
  <c r="AK5"/>
  <c r="BB4" l="1"/>
  <c r="BA3"/>
  <c r="AL5"/>
  <c r="BC4" l="1"/>
  <c r="BB3"/>
  <c r="AM5"/>
  <c r="BD4" l="1"/>
  <c r="BC3"/>
  <c r="AN5"/>
  <c r="BE4" l="1"/>
  <c r="BD3"/>
  <c r="AO5"/>
  <c r="BF4" l="1"/>
  <c r="BE3"/>
  <c r="AP5"/>
  <c r="BG4" l="1"/>
  <c r="BF3"/>
  <c r="AQ5"/>
  <c r="BH4" l="1"/>
  <c r="BG3"/>
  <c r="AR5"/>
  <c r="BI4" l="1"/>
  <c r="BH3"/>
  <c r="AS5"/>
  <c r="BJ4" l="1"/>
  <c r="BI3"/>
  <c r="AT5"/>
  <c r="BK4" l="1"/>
  <c r="BJ3"/>
  <c r="AU5"/>
  <c r="BL4" l="1"/>
  <c r="BK3"/>
  <c r="AV5"/>
  <c r="BM4" l="1"/>
  <c r="BL3"/>
  <c r="AW5"/>
  <c r="BN4" l="1"/>
  <c r="BM3"/>
  <c r="AX5"/>
  <c r="BO4" l="1"/>
  <c r="BN3"/>
  <c r="AY5"/>
  <c r="BP4" l="1"/>
  <c r="BO3"/>
  <c r="AZ5"/>
  <c r="BQ4" l="1"/>
  <c r="BP3"/>
  <c r="BA5"/>
  <c r="BR4" l="1"/>
  <c r="BQ3"/>
  <c r="BB5"/>
  <c r="BS4" l="1"/>
  <c r="BS3" s="1"/>
  <c r="BR3"/>
  <c r="BC5"/>
  <c r="BD5" l="1"/>
  <c r="BE5" l="1"/>
  <c r="BF5" l="1"/>
  <c r="BG5" l="1"/>
  <c r="BH5" l="1"/>
  <c r="BI5" l="1"/>
  <c r="BJ5" l="1"/>
  <c r="BK5" l="1"/>
  <c r="BL5" l="1"/>
  <c r="BM5" l="1"/>
  <c r="BN5" l="1"/>
  <c r="BO5" l="1"/>
  <c r="BP5" l="1"/>
  <c r="BQ5" l="1"/>
  <c r="BR5" l="1"/>
  <c r="BS5" l="1"/>
</calcChain>
</file>

<file path=xl/comments1.xml><?xml version="1.0" encoding="utf-8"?>
<comments xmlns="http://schemas.openxmlformats.org/spreadsheetml/2006/main">
  <authors>
    <author>Bernard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=ann
</t>
        </r>
      </text>
    </comment>
  </commentList>
</comments>
</file>

<file path=xl/sharedStrings.xml><?xml version="1.0" encoding="utf-8"?>
<sst xmlns="http://schemas.openxmlformats.org/spreadsheetml/2006/main" count="230" uniqueCount="72">
  <si>
    <t>Employés</t>
  </si>
  <si>
    <t>déb.</t>
  </si>
  <si>
    <t>fin</t>
  </si>
  <si>
    <t>N°</t>
  </si>
  <si>
    <t>Employée</t>
  </si>
  <si>
    <t xml:space="preserve">droit vac. </t>
  </si>
  <si>
    <t>Nb J. Pris</t>
  </si>
  <si>
    <t>solde VA</t>
  </si>
  <si>
    <t>autres absences</t>
  </si>
  <si>
    <t>congé mat.</t>
  </si>
  <si>
    <t>VA</t>
  </si>
  <si>
    <t xml:space="preserve">Acc. Trav. </t>
  </si>
  <si>
    <t>autres</t>
  </si>
  <si>
    <t>Julie V.</t>
  </si>
  <si>
    <t>Aurore C.</t>
  </si>
  <si>
    <t>Gaëlle O.</t>
  </si>
  <si>
    <t>Aurelie T.</t>
  </si>
  <si>
    <t>Muriel M.</t>
  </si>
  <si>
    <t>x</t>
  </si>
  <si>
    <t>CM</t>
  </si>
  <si>
    <t xml:space="preserve">FERMETURES MCAE ANNEE: </t>
  </si>
  <si>
    <t>congés légaux</t>
  </si>
  <si>
    <t>jour de l'an</t>
  </si>
  <si>
    <t>lundi de Pâques</t>
  </si>
  <si>
    <t>lundi de pâques</t>
  </si>
  <si>
    <t>fête du travail</t>
  </si>
  <si>
    <t>Ascension</t>
  </si>
  <si>
    <t>Pentecôte</t>
  </si>
  <si>
    <t>fête nationale</t>
  </si>
  <si>
    <t>Assomption</t>
  </si>
  <si>
    <t>fête de la féd. Wallonie-Bruxelles</t>
  </si>
  <si>
    <t>fête de la fédération-wallonie-bruxelles</t>
  </si>
  <si>
    <t>toussaint</t>
  </si>
  <si>
    <t>jour des morts</t>
  </si>
  <si>
    <t>Armistice</t>
  </si>
  <si>
    <t>fête de la monarchie</t>
  </si>
  <si>
    <t>Noël</t>
  </si>
  <si>
    <t>noël</t>
  </si>
  <si>
    <t>2 ième jour de noël</t>
  </si>
  <si>
    <t>lendemain de noël</t>
  </si>
  <si>
    <r>
      <t>fermetures_</t>
    </r>
    <r>
      <rPr>
        <b/>
        <sz val="11"/>
        <color indexed="9"/>
        <rFont val="Calibri"/>
        <family val="2"/>
      </rPr>
      <t>mcae</t>
    </r>
  </si>
  <si>
    <t>F. annuelle - vac. de printemps</t>
  </si>
  <si>
    <t>F. annuelle - sem. pâques</t>
  </si>
  <si>
    <t xml:space="preserve">F. annuelle - grandes vacances </t>
  </si>
  <si>
    <t>F. annuelle - congés fin d'année</t>
  </si>
  <si>
    <t>récup. - toussaint</t>
  </si>
  <si>
    <t>récup. - jour des morts</t>
  </si>
  <si>
    <t>récup. fête du Roi</t>
  </si>
  <si>
    <t>récup. 27 sept.</t>
  </si>
  <si>
    <t>pont</t>
  </si>
  <si>
    <t>formations</t>
  </si>
  <si>
    <t xml:space="preserve">formation - 1 </t>
  </si>
  <si>
    <t>formation - 2</t>
  </si>
  <si>
    <t>formation - 3</t>
  </si>
  <si>
    <t>formation - 4</t>
  </si>
  <si>
    <t>infos parents</t>
  </si>
  <si>
    <t>Vac. de printemps</t>
  </si>
  <si>
    <t>fête des mamans</t>
  </si>
  <si>
    <t>fête des papas</t>
  </si>
  <si>
    <t>fêtes des puéricultrices :-)</t>
  </si>
  <si>
    <t>GESTIONS DES ABSENCES</t>
  </si>
  <si>
    <t xml:space="preserve">Laura D. </t>
  </si>
  <si>
    <t>Abs.</t>
  </si>
  <si>
    <t>KER.</t>
  </si>
  <si>
    <t>KER</t>
  </si>
  <si>
    <t xml:space="preserve">julie V. </t>
  </si>
  <si>
    <t>Ker</t>
  </si>
  <si>
    <t>solde initial</t>
  </si>
  <si>
    <t>tps travail par jour</t>
  </si>
  <si>
    <t xml:space="preserve">Aurore C. </t>
  </si>
  <si>
    <t>Tot. CM</t>
  </si>
  <si>
    <t>Solde VA</t>
  </si>
</sst>
</file>

<file path=xl/styles.xml><?xml version="1.0" encoding="utf-8"?>
<styleSheet xmlns="http://schemas.openxmlformats.org/spreadsheetml/2006/main">
  <numFmts count="5">
    <numFmt numFmtId="164" formatCode="mmm\.\ \-\ yyyy"/>
    <numFmt numFmtId="165" formatCode="dd"/>
    <numFmt numFmtId="166" formatCode="ddd\ \-\ dd\ \-\ mm\ \-\ yy"/>
    <numFmt numFmtId="167" formatCode="dd/mm/yy"/>
    <numFmt numFmtId="168" formatCode="[h]:mm"/>
  </numFmts>
  <fonts count="26">
    <font>
      <sz val="10"/>
      <color theme="1"/>
      <name val="Century Gothic"/>
      <family val="2"/>
    </font>
    <font>
      <sz val="12"/>
      <name val="Trebuchet MS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10"/>
      <color rgb="FF555555"/>
      <name val="Calibri"/>
      <family val="2"/>
      <scheme val="minor"/>
    </font>
    <font>
      <sz val="10"/>
      <color rgb="FF333399"/>
      <name val="Calibri"/>
      <family val="2"/>
      <scheme val="minor"/>
    </font>
    <font>
      <sz val="12"/>
      <color rgb="FF333399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18"/>
      <color theme="6" tint="0.7999816888943144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6" tint="-0.249977111117893"/>
      <name val="Calibri"/>
      <family val="2"/>
      <scheme val="minor"/>
    </font>
    <font>
      <b/>
      <sz val="8"/>
      <color theme="6" tint="-0.249977111117893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09F7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465926084170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Dashed">
        <color theme="6" tint="-0.24994659260841701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mediumDashed">
        <color theme="6" tint="-0.24994659260841701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/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/>
      <top style="hair">
        <color theme="6" tint="0.79995117038483843"/>
      </top>
      <bottom style="hair">
        <color theme="6" tint="0.79995117038483843"/>
      </bottom>
      <diagonal/>
    </border>
    <border>
      <left/>
      <right/>
      <top style="hair">
        <color theme="6" tint="0.7999511703848384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2" fillId="0" borderId="0" xfId="0" applyFont="1"/>
    <xf numFmtId="14" fontId="3" fillId="0" borderId="0" xfId="0" applyNumberFormat="1" applyFont="1" applyAlignment="1">
      <alignment horizontal="center" vertical="center"/>
    </xf>
    <xf numFmtId="0" fontId="6" fillId="2" borderId="6" xfId="0" applyFont="1" applyFill="1" applyBorder="1" applyAlignment="1"/>
    <xf numFmtId="14" fontId="3" fillId="2" borderId="7" xfId="0" applyNumberFormat="1" applyFont="1" applyFill="1" applyBorder="1" applyAlignment="1">
      <alignment horizontal="center"/>
    </xf>
    <xf numFmtId="0" fontId="3" fillId="2" borderId="3" xfId="0" applyFont="1" applyFill="1" applyBorder="1" applyAlignment="1"/>
    <xf numFmtId="14" fontId="7" fillId="2" borderId="8" xfId="0" applyNumberFormat="1" applyFont="1" applyFill="1" applyBorder="1"/>
    <xf numFmtId="14" fontId="4" fillId="0" borderId="0" xfId="0" applyNumberFormat="1" applyFont="1" applyFill="1" applyBorder="1" applyAlignment="1"/>
    <xf numFmtId="0" fontId="6" fillId="3" borderId="5" xfId="0" applyFont="1" applyFill="1" applyBorder="1" applyAlignment="1">
      <alignment horizontal="right"/>
    </xf>
    <xf numFmtId="166" fontId="3" fillId="3" borderId="0" xfId="0" applyNumberFormat="1" applyFont="1" applyFill="1" applyAlignment="1">
      <alignment horizontal="center"/>
    </xf>
    <xf numFmtId="0" fontId="2" fillId="0" borderId="0" xfId="0" applyFont="1" applyBorder="1" applyAlignment="1"/>
    <xf numFmtId="166" fontId="6" fillId="3" borderId="0" xfId="0" applyNumberFormat="1" applyFont="1" applyFill="1"/>
    <xf numFmtId="0" fontId="0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66" fontId="0" fillId="3" borderId="0" xfId="0" applyNumberFormat="1" applyFont="1" applyFill="1"/>
    <xf numFmtId="166" fontId="2" fillId="3" borderId="0" xfId="0" applyNumberFormat="1" applyFont="1" applyFill="1"/>
    <xf numFmtId="0" fontId="6" fillId="4" borderId="5" xfId="0" applyFont="1" applyFill="1" applyBorder="1" applyAlignment="1">
      <alignment horizontal="right"/>
    </xf>
    <xf numFmtId="166" fontId="3" fillId="4" borderId="0" xfId="0" applyNumberFormat="1" applyFont="1" applyFill="1" applyAlignment="1">
      <alignment horizontal="center"/>
    </xf>
    <xf numFmtId="0" fontId="2" fillId="4" borderId="0" xfId="0" applyFont="1" applyFill="1" applyBorder="1"/>
    <xf numFmtId="166" fontId="6" fillId="4" borderId="0" xfId="0" applyNumberFormat="1" applyFont="1" applyFill="1"/>
    <xf numFmtId="0" fontId="9" fillId="0" borderId="0" xfId="0" applyFont="1" applyFill="1" applyAlignment="1">
      <alignment horizontal="center"/>
    </xf>
    <xf numFmtId="0" fontId="4" fillId="0" borderId="0" xfId="0" applyFont="1" applyFill="1" applyBorder="1"/>
    <xf numFmtId="0" fontId="0" fillId="4" borderId="0" xfId="0" applyFont="1" applyFill="1"/>
    <xf numFmtId="166" fontId="3" fillId="4" borderId="0" xfId="0" applyNumberFormat="1" applyFont="1" applyFill="1"/>
    <xf numFmtId="166" fontId="2" fillId="4" borderId="0" xfId="0" applyNumberFormat="1" applyFont="1" applyFill="1"/>
    <xf numFmtId="166" fontId="0" fillId="4" borderId="0" xfId="0" applyNumberFormat="1" applyFont="1" applyFill="1"/>
    <xf numFmtId="0" fontId="6" fillId="5" borderId="5" xfId="0" applyFont="1" applyFill="1" applyBorder="1" applyAlignment="1">
      <alignment horizontal="right"/>
    </xf>
    <xf numFmtId="166" fontId="3" fillId="5" borderId="0" xfId="0" applyNumberFormat="1" applyFont="1" applyFill="1"/>
    <xf numFmtId="0" fontId="2" fillId="5" borderId="0" xfId="0" applyFont="1" applyFill="1" applyBorder="1"/>
    <xf numFmtId="166" fontId="6" fillId="6" borderId="0" xfId="0" applyNumberFormat="1" applyFont="1" applyFill="1" applyBorder="1"/>
    <xf numFmtId="0" fontId="0" fillId="0" borderId="0" xfId="0" applyFont="1" applyFill="1" applyAlignment="1">
      <alignment horizontal="center"/>
    </xf>
    <xf numFmtId="166" fontId="3" fillId="6" borderId="0" xfId="0" applyNumberFormat="1" applyFont="1" applyFill="1"/>
    <xf numFmtId="166" fontId="6" fillId="6" borderId="0" xfId="0" applyNumberFormat="1" applyFont="1" applyFill="1"/>
    <xf numFmtId="0" fontId="0" fillId="0" borderId="0" xfId="0" applyFont="1" applyFill="1" applyBorder="1" applyAlignment="1">
      <alignment horizontal="center"/>
    </xf>
    <xf numFmtId="166" fontId="3" fillId="6" borderId="0" xfId="0" applyNumberFormat="1" applyFont="1" applyFill="1" applyBorder="1"/>
    <xf numFmtId="14" fontId="4" fillId="5" borderId="0" xfId="0" applyNumberFormat="1" applyFont="1" applyFill="1" applyAlignment="1">
      <alignment horizontal="center"/>
    </xf>
    <xf numFmtId="0" fontId="10" fillId="0" borderId="0" xfId="0" applyFont="1" applyFill="1" applyBorder="1"/>
    <xf numFmtId="166" fontId="0" fillId="5" borderId="0" xfId="0" applyNumberFormat="1" applyFont="1" applyFill="1"/>
    <xf numFmtId="0" fontId="0" fillId="7" borderId="0" xfId="0" applyFill="1" applyAlignment="1">
      <alignment horizontal="center"/>
    </xf>
    <xf numFmtId="166" fontId="4" fillId="7" borderId="0" xfId="0" applyNumberFormat="1" applyFont="1" applyFill="1" applyAlignment="1">
      <alignment horizontal="center"/>
    </xf>
    <xf numFmtId="166" fontId="0" fillId="7" borderId="0" xfId="0" applyNumberFormat="1" applyFont="1" applyFill="1"/>
    <xf numFmtId="166" fontId="2" fillId="7" borderId="0" xfId="0" applyNumberFormat="1" applyFont="1" applyFill="1"/>
    <xf numFmtId="0" fontId="0" fillId="0" borderId="5" xfId="0" applyFont="1" applyFill="1" applyBorder="1" applyAlignment="1">
      <alignment horizontal="left"/>
    </xf>
    <xf numFmtId="14" fontId="9" fillId="0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0" fillId="7" borderId="0" xfId="0" applyFont="1" applyFill="1"/>
    <xf numFmtId="14" fontId="0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0" fillId="0" borderId="0" xfId="0" applyFont="1"/>
    <xf numFmtId="14" fontId="4" fillId="0" borderId="0" xfId="0" applyNumberFormat="1" applyFont="1" applyFill="1" applyAlignment="1">
      <alignment horizontal="center"/>
    </xf>
    <xf numFmtId="0" fontId="0" fillId="0" borderId="5" xfId="0" applyFont="1" applyFill="1" applyBorder="1" applyAlignment="1"/>
    <xf numFmtId="14" fontId="4" fillId="0" borderId="0" xfId="0" applyNumberFormat="1" applyFont="1" applyFill="1"/>
    <xf numFmtId="0" fontId="2" fillId="0" borderId="0" xfId="0" applyFont="1" applyFill="1"/>
    <xf numFmtId="166" fontId="0" fillId="0" borderId="0" xfId="0" applyNumberFormat="1"/>
    <xf numFmtId="0" fontId="14" fillId="10" borderId="9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4" fillId="10" borderId="11" xfId="0" applyFont="1" applyFill="1" applyBorder="1" applyAlignment="1" applyProtection="1">
      <alignment horizontal="center" vertical="center"/>
    </xf>
    <xf numFmtId="14" fontId="14" fillId="10" borderId="12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Alignment="1">
      <alignment horizontal="center"/>
    </xf>
    <xf numFmtId="0" fontId="16" fillId="0" borderId="14" xfId="0" applyFont="1" applyBorder="1"/>
    <xf numFmtId="0" fontId="2" fillId="0" borderId="16" xfId="0" applyFont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11" fillId="0" borderId="12" xfId="0" applyFont="1" applyFill="1" applyBorder="1"/>
    <xf numFmtId="0" fontId="11" fillId="0" borderId="18" xfId="0" applyFont="1" applyFill="1" applyBorder="1"/>
    <xf numFmtId="0" fontId="12" fillId="0" borderId="18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right" vertical="center"/>
    </xf>
    <xf numFmtId="167" fontId="2" fillId="0" borderId="13" xfId="0" applyNumberFormat="1" applyFont="1" applyBorder="1" applyAlignment="1">
      <alignment horizontal="center"/>
    </xf>
    <xf numFmtId="167" fontId="2" fillId="0" borderId="16" xfId="0" applyNumberFormat="1" applyFont="1" applyBorder="1" applyAlignment="1">
      <alignment horizontal="center"/>
    </xf>
    <xf numFmtId="0" fontId="14" fillId="10" borderId="20" xfId="0" applyFont="1" applyFill="1" applyBorder="1" applyAlignment="1">
      <alignment horizontal="center"/>
    </xf>
    <xf numFmtId="0" fontId="14" fillId="10" borderId="21" xfId="0" applyFont="1" applyFill="1" applyBorder="1" applyAlignment="1">
      <alignment horizontal="center"/>
    </xf>
    <xf numFmtId="165" fontId="17" fillId="9" borderId="1" xfId="0" applyNumberFormat="1" applyFont="1" applyFill="1" applyBorder="1" applyAlignment="1">
      <alignment horizontal="center"/>
    </xf>
    <xf numFmtId="165" fontId="17" fillId="9" borderId="4" xfId="0" applyNumberFormat="1" applyFont="1" applyFill="1" applyBorder="1" applyAlignment="1">
      <alignment horizontal="center"/>
    </xf>
    <xf numFmtId="0" fontId="17" fillId="10" borderId="9" xfId="0" applyFont="1" applyFill="1" applyBorder="1" applyAlignment="1">
      <alignment horizontal="center"/>
    </xf>
    <xf numFmtId="0" fontId="17" fillId="10" borderId="10" xfId="0" applyFont="1" applyFill="1" applyBorder="1" applyAlignment="1">
      <alignment horizontal="center"/>
    </xf>
    <xf numFmtId="0" fontId="17" fillId="10" borderId="1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5" fillId="0" borderId="0" xfId="0" applyFont="1" applyBorder="1"/>
    <xf numFmtId="14" fontId="23" fillId="0" borderId="0" xfId="0" applyNumberFormat="1" applyFont="1" applyFill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/>
    </xf>
    <xf numFmtId="14" fontId="24" fillId="0" borderId="0" xfId="0" applyNumberFormat="1" applyFont="1" applyFill="1" applyBorder="1" applyAlignment="1" applyProtection="1">
      <alignment horizontal="center" vertical="center"/>
    </xf>
    <xf numFmtId="167" fontId="23" fillId="0" borderId="0" xfId="0" applyNumberFormat="1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14" fontId="17" fillId="10" borderId="9" xfId="0" applyNumberFormat="1" applyFont="1" applyFill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164" fontId="13" fillId="0" borderId="0" xfId="0" applyNumberFormat="1" applyFont="1" applyFill="1" applyBorder="1" applyAlignment="1">
      <alignment vertical="center"/>
    </xf>
    <xf numFmtId="168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8" fillId="0" borderId="24" xfId="0" quotePrefix="1" applyFont="1" applyFill="1" applyBorder="1" applyAlignment="1">
      <alignment horizontal="center"/>
    </xf>
    <xf numFmtId="0" fontId="2" fillId="0" borderId="24" xfId="0" quotePrefix="1" applyFont="1" applyFill="1" applyBorder="1" applyAlignment="1">
      <alignment horizontal="center"/>
    </xf>
    <xf numFmtId="0" fontId="18" fillId="0" borderId="23" xfId="0" quotePrefix="1" applyFont="1" applyFill="1" applyBorder="1" applyAlignment="1">
      <alignment horizontal="center"/>
    </xf>
    <xf numFmtId="0" fontId="2" fillId="0" borderId="23" xfId="0" quotePrefix="1" applyFont="1" applyFill="1" applyBorder="1" applyAlignment="1">
      <alignment horizontal="center"/>
    </xf>
    <xf numFmtId="14" fontId="2" fillId="0" borderId="0" xfId="0" applyNumberFormat="1" applyFont="1"/>
    <xf numFmtId="0" fontId="2" fillId="0" borderId="27" xfId="0" applyFont="1" applyBorder="1"/>
    <xf numFmtId="0" fontId="20" fillId="11" borderId="0" xfId="0" applyNumberFormat="1" applyFont="1" applyFill="1" applyBorder="1" applyAlignment="1">
      <alignment horizontal="center" vertical="center"/>
    </xf>
    <xf numFmtId="0" fontId="25" fillId="9" borderId="22" xfId="0" applyNumberFormat="1" applyFont="1" applyFill="1" applyBorder="1" applyAlignment="1">
      <alignment horizontal="center" vertical="center" textRotation="45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8" fillId="0" borderId="0" xfId="0" applyFont="1"/>
    <xf numFmtId="0" fontId="18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/>
    </xf>
    <xf numFmtId="46" fontId="18" fillId="0" borderId="1" xfId="0" applyNumberFormat="1" applyFont="1" applyBorder="1" applyAlignment="1">
      <alignment horizontal="center"/>
    </xf>
    <xf numFmtId="0" fontId="18" fillId="0" borderId="0" xfId="0" applyFont="1" applyBorder="1"/>
    <xf numFmtId="0" fontId="2" fillId="0" borderId="28" xfId="0" applyFont="1" applyBorder="1" applyAlignment="1">
      <alignment horizontal="center"/>
    </xf>
    <xf numFmtId="0" fontId="25" fillId="9" borderId="22" xfId="0" applyNumberFormat="1" applyFont="1" applyFill="1" applyBorder="1" applyAlignment="1">
      <alignment horizontal="center" vertical="center" textRotation="90"/>
    </xf>
    <xf numFmtId="0" fontId="19" fillId="8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border>
        <right style="dashDot">
          <color theme="6" tint="-0.499984740745262"/>
        </right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 patternType="solid">
          <fgColor theme="0"/>
          <bgColor theme="0" tint="-0.14996795556505021"/>
        </patternFill>
      </fill>
    </dxf>
    <dxf>
      <fill>
        <patternFill patternType="solid">
          <fgColor theme="0"/>
          <bgColor rgb="FFFFC000"/>
        </patternFill>
      </fill>
    </dxf>
    <dxf>
      <font>
        <color theme="1"/>
      </font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2F6EA"/>
      <color rgb="FF7A0000"/>
      <color rgb="FF5858C8"/>
      <color rgb="FF4343C1"/>
      <color rgb="FF333399"/>
      <color rgb="FF99CCFF"/>
      <color rgb="FFCACAEE"/>
      <color rgb="FF8E8EDA"/>
      <color rgb="FF333380"/>
      <color rgb="FF999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E$4" horiz="1" inc="31" max="1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171450</xdr:colOff>
      <xdr:row>0</xdr:row>
      <xdr:rowOff>114300</xdr:rowOff>
    </xdr:from>
    <xdr:to>
      <xdr:col>79</xdr:col>
      <xdr:colOff>238125</xdr:colOff>
      <xdr:row>4</xdr:row>
      <xdr:rowOff>76200</xdr:rowOff>
    </xdr:to>
    <xdr:sp macro="" textlink="">
      <xdr:nvSpPr>
        <xdr:cNvPr id="2" name="Rectangle à coins arrondis 1"/>
        <xdr:cNvSpPr/>
      </xdr:nvSpPr>
      <xdr:spPr>
        <a:xfrm>
          <a:off x="17154525" y="114300"/>
          <a:ext cx="1143000" cy="89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Colonnes</a:t>
          </a:r>
          <a:r>
            <a:rPr lang="fr-FR" sz="1000" baseline="0"/>
            <a:t> </a:t>
          </a:r>
          <a:r>
            <a:rPr lang="fr-FR" sz="1000"/>
            <a:t>à masquer</a:t>
          </a:r>
        </a:p>
        <a:p>
          <a:pPr algn="ctr"/>
          <a:r>
            <a:rPr lang="fr-FR" sz="1000"/>
            <a:t>Elles sont justes là pour les calculs annuels.</a:t>
          </a:r>
        </a:p>
      </xdr:txBody>
    </xdr:sp>
    <xdr:clientData/>
  </xdr:twoCellAnchor>
  <xdr:twoCellAnchor>
    <xdr:from>
      <xdr:col>9</xdr:col>
      <xdr:colOff>0</xdr:colOff>
      <xdr:row>33</xdr:row>
      <xdr:rowOff>152400</xdr:rowOff>
    </xdr:from>
    <xdr:to>
      <xdr:col>34</xdr:col>
      <xdr:colOff>171450</xdr:colOff>
      <xdr:row>49</xdr:row>
      <xdr:rowOff>66675</xdr:rowOff>
    </xdr:to>
    <xdr:sp macro="" textlink="">
      <xdr:nvSpPr>
        <xdr:cNvPr id="3" name="Rectangle 2"/>
        <xdr:cNvSpPr/>
      </xdr:nvSpPr>
      <xdr:spPr>
        <a:xfrm>
          <a:off x="4371975" y="5772150"/>
          <a:ext cx="4743450" cy="2505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voila, les choses</a:t>
          </a:r>
          <a:r>
            <a:rPr lang="fr-BE" sz="1100" baseline="0"/>
            <a:t> se complexifient pr moi.</a:t>
          </a:r>
        </a:p>
        <a:p>
          <a:pPr algn="ctr"/>
          <a:r>
            <a:rPr lang="fr-BE" sz="1100" baseline="0"/>
            <a:t>ce que je cherche à faire c'est de mettre dans la colonne g42:g45, le solde des VA par personne.  </a:t>
          </a:r>
        </a:p>
        <a:p>
          <a:pPr algn="ctr"/>
          <a:r>
            <a:rPr lang="fr-BE" sz="1100" baseline="0"/>
            <a:t>je sais cela devient compliqué.</a:t>
          </a:r>
        </a:p>
        <a:p>
          <a:pPr algn="ctr"/>
          <a:r>
            <a:rPr lang="fr-BE" sz="1100" baseline="0"/>
            <a:t>pour ce faire j'ai mis dans la colonne b le solde initial des congés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en g42:g45 à la place du nombre de jours déjà pris ont peut avoir les heures restant à prendre.  c'est au choix. </a:t>
          </a:r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44"/>
  <sheetViews>
    <sheetView showGridLines="0" showZeros="0" tabSelected="1" workbookViewId="0">
      <pane ySplit="5" topLeftCell="A6" activePane="bottomLeft" state="frozen"/>
      <selection pane="bottomLeft" activeCell="AR44" sqref="AR44"/>
    </sheetView>
  </sheetViews>
  <sheetFormatPr baseColWidth="10" defaultRowHeight="12.75" outlineLevelCol="1"/>
  <cols>
    <col min="1" max="1" width="7.42578125" style="103" customWidth="1" outlineLevel="1"/>
    <col min="2" max="2" width="7.5703125" style="103" customWidth="1" outlineLevel="1"/>
    <col min="3" max="3" width="4.85546875" style="103" customWidth="1" outlineLevel="1"/>
    <col min="4" max="4" width="8.7109375" style="103" customWidth="1" outlineLevel="1"/>
    <col min="5" max="5" width="1" style="4" customWidth="1" outlineLevel="1"/>
    <col min="6" max="7" width="9.5703125" style="4" customWidth="1"/>
    <col min="8" max="9" width="8.42578125" style="4" customWidth="1"/>
    <col min="10" max="10" width="8.42578125" style="86" hidden="1" customWidth="1"/>
    <col min="11" max="71" width="2.85546875" style="4" customWidth="1"/>
    <col min="72" max="72" width="2.28515625" style="4" customWidth="1"/>
    <col min="73" max="75" width="4.28515625" style="4" customWidth="1"/>
    <col min="76" max="76" width="3" style="4" customWidth="1"/>
    <col min="77" max="79" width="3.28515625" style="4" customWidth="1" outlineLevel="1"/>
    <col min="80" max="16384" width="11.42578125" style="4"/>
  </cols>
  <sheetData>
    <row r="1" spans="1:79" ht="18.75">
      <c r="F1" s="63" t="s">
        <v>60</v>
      </c>
      <c r="H1" s="16"/>
      <c r="I1" s="5"/>
      <c r="J1" s="82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P1" s="66"/>
      <c r="AQ1" s="67"/>
      <c r="AR1" s="67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9"/>
      <c r="BD1" s="114"/>
      <c r="BE1" s="115"/>
    </row>
    <row r="2" spans="1:79" ht="8.25" customHeight="1">
      <c r="G2" s="16"/>
      <c r="H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</row>
    <row r="3" spans="1:79" ht="33.75" customHeight="1">
      <c r="G3" s="81"/>
      <c r="H3" s="99">
        <v>2014</v>
      </c>
      <c r="J3" s="83">
        <f>DATE($H$3,1,1)</f>
        <v>41640</v>
      </c>
      <c r="K3" s="109" t="str">
        <f>IF(DAY(K4)=15,TEXT(K4,"mmm"),"")</f>
        <v/>
      </c>
      <c r="L3" s="100" t="str">
        <f t="shared" ref="L3" si="0">IF(DAY(L4)=15,TEXT(L4,"mmm"),"")</f>
        <v/>
      </c>
      <c r="M3" s="100" t="str">
        <f t="shared" ref="M3" si="1">IF(DAY(M4)=15,TEXT(M4,"mmm"),"")</f>
        <v/>
      </c>
      <c r="N3" s="100" t="str">
        <f t="shared" ref="N3" si="2">IF(DAY(N4)=15,TEXT(N4,"mmm"),"")</f>
        <v/>
      </c>
      <c r="O3" s="100" t="str">
        <f t="shared" ref="O3" si="3">IF(DAY(O4)=15,TEXT(O4,"mmm"),"")</f>
        <v/>
      </c>
      <c r="P3" s="100" t="str">
        <f t="shared" ref="P3" si="4">IF(DAY(P4)=15,TEXT(P4,"mmm"),"")</f>
        <v/>
      </c>
      <c r="Q3" s="100" t="str">
        <f t="shared" ref="Q3" si="5">IF(DAY(Q4)=15,TEXT(Q4,"mmm"),"")</f>
        <v/>
      </c>
      <c r="R3" s="100" t="str">
        <f t="shared" ref="R3" si="6">IF(DAY(R4)=15,TEXT(R4,"mmm"),"")</f>
        <v/>
      </c>
      <c r="S3" s="100" t="str">
        <f t="shared" ref="S3" si="7">IF(DAY(S4)=15,TEXT(S4,"mmm"),"")</f>
        <v/>
      </c>
      <c r="T3" s="100" t="str">
        <f t="shared" ref="T3" si="8">IF(DAY(T4)=15,TEXT(T4,"mmm"),"")</f>
        <v/>
      </c>
      <c r="U3" s="100" t="str">
        <f t="shared" ref="U3" si="9">IF(DAY(U4)=15,TEXT(U4,"mmm"),"")</f>
        <v/>
      </c>
      <c r="V3" s="100" t="str">
        <f t="shared" ref="V3" si="10">IF(DAY(V4)=15,TEXT(V4,"mmm"),"")</f>
        <v>avr</v>
      </c>
      <c r="W3" s="100" t="str">
        <f t="shared" ref="W3" si="11">IF(DAY(W4)=15,TEXT(W4,"mmm"),"")</f>
        <v/>
      </c>
      <c r="X3" s="100" t="str">
        <f t="shared" ref="X3" si="12">IF(DAY(X4)=15,TEXT(X4,"mmm"),"")</f>
        <v/>
      </c>
      <c r="Y3" s="100" t="str">
        <f t="shared" ref="Y3" si="13">IF(DAY(Y4)=15,TEXT(Y4,"mmm"),"")</f>
        <v/>
      </c>
      <c r="Z3" s="100" t="str">
        <f t="shared" ref="Z3" si="14">IF(DAY(Z4)=15,TEXT(Z4,"mmm"),"")</f>
        <v/>
      </c>
      <c r="AA3" s="100" t="str">
        <f t="shared" ref="AA3" si="15">IF(DAY(AA4)=15,TEXT(AA4,"mmm"),"")</f>
        <v/>
      </c>
      <c r="AB3" s="100" t="str">
        <f t="shared" ref="AB3" si="16">IF(DAY(AB4)=15,TEXT(AB4,"mmm"),"")</f>
        <v/>
      </c>
      <c r="AC3" s="100" t="str">
        <f t="shared" ref="AC3" si="17">IF(DAY(AC4)=15,TEXT(AC4,"mmm"),"")</f>
        <v/>
      </c>
      <c r="AD3" s="100" t="str">
        <f t="shared" ref="AD3" si="18">IF(DAY(AD4)=15,TEXT(AD4,"mmm"),"")</f>
        <v/>
      </c>
      <c r="AE3" s="100" t="str">
        <f t="shared" ref="AE3" si="19">IF(DAY(AE4)=15,TEXT(AE4,"mmm"),"")</f>
        <v/>
      </c>
      <c r="AF3" s="100" t="str">
        <f t="shared" ref="AF3" si="20">IF(DAY(AF4)=15,TEXT(AF4,"mmm"),"")</f>
        <v/>
      </c>
      <c r="AG3" s="100" t="str">
        <f t="shared" ref="AG3" si="21">IF(DAY(AG4)=15,TEXT(AG4,"mmm"),"")</f>
        <v/>
      </c>
      <c r="AH3" s="100" t="str">
        <f t="shared" ref="AH3" si="22">IF(DAY(AH4)=15,TEXT(AH4,"mmm"),"")</f>
        <v/>
      </c>
      <c r="AI3" s="100" t="str">
        <f t="shared" ref="AI3" si="23">IF(DAY(AI4)=15,TEXT(AI4,"mmm"),"")</f>
        <v/>
      </c>
      <c r="AJ3" s="100" t="str">
        <f t="shared" ref="AJ3" si="24">IF(DAY(AJ4)=15,TEXT(AJ4,"mmm"),"")</f>
        <v/>
      </c>
      <c r="AK3" s="100" t="str">
        <f t="shared" ref="AK3" si="25">IF(DAY(AK4)=15,TEXT(AK4,"mmm"),"")</f>
        <v/>
      </c>
      <c r="AL3" s="100" t="str">
        <f t="shared" ref="AL3" si="26">IF(DAY(AL4)=15,TEXT(AL4,"mmm"),"")</f>
        <v/>
      </c>
      <c r="AM3" s="100" t="str">
        <f t="shared" ref="AM3" si="27">IF(DAY(AM4)=15,TEXT(AM4,"mmm"),"")</f>
        <v/>
      </c>
      <c r="AN3" s="100" t="str">
        <f t="shared" ref="AN3" si="28">IF(DAY(AN4)=15,TEXT(AN4,"mmm"),"")</f>
        <v/>
      </c>
      <c r="AO3" s="100" t="str">
        <f t="shared" ref="AO3" si="29">IF(DAY(AO4)=15,TEXT(AO4,"mmm"),"")</f>
        <v/>
      </c>
      <c r="AP3" s="100" t="str">
        <f t="shared" ref="AP3" si="30">IF(DAY(AP4)=15,TEXT(AP4,"mmm"),"")</f>
        <v/>
      </c>
      <c r="AQ3" s="100" t="str">
        <f t="shared" ref="AQ3" si="31">IF(DAY(AQ4)=15,TEXT(AQ4,"mmm"),"")</f>
        <v/>
      </c>
      <c r="AR3" s="100" t="str">
        <f t="shared" ref="AR3" si="32">IF(DAY(AR4)=15,TEXT(AR4,"mmm"),"")</f>
        <v/>
      </c>
      <c r="AS3" s="100" t="str">
        <f t="shared" ref="AS3" si="33">IF(DAY(AS4)=15,TEXT(AS4,"mmm"),"")</f>
        <v/>
      </c>
      <c r="AT3" s="100" t="str">
        <f t="shared" ref="AT3" si="34">IF(DAY(AT4)=15,TEXT(AT4,"mmm"),"")</f>
        <v/>
      </c>
      <c r="AU3" s="100" t="str">
        <f t="shared" ref="AU3" si="35">IF(DAY(AU4)=15,TEXT(AU4,"mmm"),"")</f>
        <v/>
      </c>
      <c r="AV3" s="100" t="str">
        <f t="shared" ref="AV3" si="36">IF(DAY(AV4)=15,TEXT(AV4,"mmm"),"")</f>
        <v/>
      </c>
      <c r="AW3" s="100" t="str">
        <f t="shared" ref="AW3" si="37">IF(DAY(AW4)=15,TEXT(AW4,"mmm"),"")</f>
        <v/>
      </c>
      <c r="AX3" s="100" t="str">
        <f t="shared" ref="AX3" si="38">IF(DAY(AX4)=15,TEXT(AX4,"mmm"),"")</f>
        <v/>
      </c>
      <c r="AY3" s="100" t="str">
        <f t="shared" ref="AY3" si="39">IF(DAY(AY4)=15,TEXT(AY4,"mmm"),"")</f>
        <v/>
      </c>
      <c r="AZ3" s="100" t="str">
        <f t="shared" ref="AZ3" si="40">IF(DAY(AZ4)=15,TEXT(AZ4,"mmm"),"")</f>
        <v>mai</v>
      </c>
      <c r="BA3" s="100" t="str">
        <f t="shared" ref="BA3" si="41">IF(DAY(BA4)=15,TEXT(BA4,"mmm"),"")</f>
        <v/>
      </c>
      <c r="BB3" s="100" t="str">
        <f t="shared" ref="BB3" si="42">IF(DAY(BB4)=15,TEXT(BB4,"mmm"),"")</f>
        <v/>
      </c>
      <c r="BC3" s="100" t="str">
        <f t="shared" ref="BC3" si="43">IF(DAY(BC4)=15,TEXT(BC4,"mmm"),"")</f>
        <v/>
      </c>
      <c r="BD3" s="100" t="str">
        <f t="shared" ref="BD3" si="44">IF(DAY(BD4)=15,TEXT(BD4,"mmm"),"")</f>
        <v/>
      </c>
      <c r="BE3" s="100" t="str">
        <f t="shared" ref="BE3" si="45">IF(DAY(BE4)=15,TEXT(BE4,"mmm"),"")</f>
        <v/>
      </c>
      <c r="BF3" s="100" t="str">
        <f t="shared" ref="BF3" si="46">IF(DAY(BF4)=15,TEXT(BF4,"mmm"),"")</f>
        <v/>
      </c>
      <c r="BG3" s="100" t="str">
        <f t="shared" ref="BG3" si="47">IF(DAY(BG4)=15,TEXT(BG4,"mmm"),"")</f>
        <v/>
      </c>
      <c r="BH3" s="100" t="str">
        <f t="shared" ref="BH3" si="48">IF(DAY(BH4)=15,TEXT(BH4,"mmm"),"")</f>
        <v/>
      </c>
      <c r="BI3" s="100" t="str">
        <f t="shared" ref="BI3" si="49">IF(DAY(BI4)=15,TEXT(BI4,"mmm"),"")</f>
        <v/>
      </c>
      <c r="BJ3" s="100" t="str">
        <f t="shared" ref="BJ3" si="50">IF(DAY(BJ4)=15,TEXT(BJ4,"mmm"),"")</f>
        <v/>
      </c>
      <c r="BK3" s="100" t="str">
        <f t="shared" ref="BK3" si="51">IF(DAY(BK4)=15,TEXT(BK4,"mmm"),"")</f>
        <v/>
      </c>
      <c r="BL3" s="100" t="str">
        <f t="shared" ref="BL3" si="52">IF(DAY(BL4)=15,TEXT(BL4,"mmm"),"")</f>
        <v/>
      </c>
      <c r="BM3" s="100" t="str">
        <f t="shared" ref="BM3" si="53">IF(DAY(BM4)=15,TEXT(BM4,"mmm"),"")</f>
        <v/>
      </c>
      <c r="BN3" s="100" t="str">
        <f t="shared" ref="BN3" si="54">IF(DAY(BN4)=15,TEXT(BN4,"mmm"),"")</f>
        <v/>
      </c>
      <c r="BO3" s="100" t="str">
        <f t="shared" ref="BO3" si="55">IF(DAY(BO4)=15,TEXT(BO4,"mmm"),"")</f>
        <v/>
      </c>
      <c r="BP3" s="100" t="str">
        <f t="shared" ref="BP3" si="56">IF(DAY(BP4)=15,TEXT(BP4,"mmm"),"")</f>
        <v/>
      </c>
      <c r="BQ3" s="109" t="str">
        <f t="shared" ref="BQ3" si="57">IF(DAY(BQ4)=15,TEXT(BQ4,"mmm"),"")</f>
        <v/>
      </c>
      <c r="BR3" s="109" t="str">
        <f t="shared" ref="BR3" si="58">IF(DAY(BR4)=15,TEXT(BR4,"mmm"),"")</f>
        <v/>
      </c>
      <c r="BS3" s="109" t="str">
        <f t="shared" ref="BS3" si="59">IF(DAY(BS4)=15,TEXT(BS4,"mmm"),"")</f>
        <v/>
      </c>
      <c r="BU3" s="111"/>
      <c r="BV3" s="111"/>
      <c r="BW3" s="111"/>
    </row>
    <row r="4" spans="1:79" ht="12.75" customHeight="1">
      <c r="B4" s="112" t="s">
        <v>67</v>
      </c>
      <c r="C4" s="112"/>
      <c r="D4" s="113" t="s">
        <v>68</v>
      </c>
      <c r="J4" s="86">
        <v>93</v>
      </c>
      <c r="K4" s="75">
        <f>J5</f>
        <v>41733</v>
      </c>
      <c r="L4" s="74">
        <f>K4+1</f>
        <v>41734</v>
      </c>
      <c r="M4" s="74">
        <f t="shared" ref="M4:BS4" si="60">L4+1</f>
        <v>41735</v>
      </c>
      <c r="N4" s="74">
        <f t="shared" si="60"/>
        <v>41736</v>
      </c>
      <c r="O4" s="74">
        <f t="shared" si="60"/>
        <v>41737</v>
      </c>
      <c r="P4" s="74">
        <f t="shared" si="60"/>
        <v>41738</v>
      </c>
      <c r="Q4" s="74">
        <f t="shared" si="60"/>
        <v>41739</v>
      </c>
      <c r="R4" s="74">
        <f t="shared" si="60"/>
        <v>41740</v>
      </c>
      <c r="S4" s="74">
        <f>R4+1</f>
        <v>41741</v>
      </c>
      <c r="T4" s="74">
        <f t="shared" si="60"/>
        <v>41742</v>
      </c>
      <c r="U4" s="74">
        <f t="shared" si="60"/>
        <v>41743</v>
      </c>
      <c r="V4" s="74">
        <f t="shared" si="60"/>
        <v>41744</v>
      </c>
      <c r="W4" s="74">
        <f t="shared" si="60"/>
        <v>41745</v>
      </c>
      <c r="X4" s="74">
        <f t="shared" si="60"/>
        <v>41746</v>
      </c>
      <c r="Y4" s="74">
        <f t="shared" si="60"/>
        <v>41747</v>
      </c>
      <c r="Z4" s="74">
        <f t="shared" si="60"/>
        <v>41748</v>
      </c>
      <c r="AA4" s="74">
        <f t="shared" si="60"/>
        <v>41749</v>
      </c>
      <c r="AB4" s="74">
        <f t="shared" si="60"/>
        <v>41750</v>
      </c>
      <c r="AC4" s="74">
        <f t="shared" si="60"/>
        <v>41751</v>
      </c>
      <c r="AD4" s="74">
        <f t="shared" si="60"/>
        <v>41752</v>
      </c>
      <c r="AE4" s="74">
        <f t="shared" si="60"/>
        <v>41753</v>
      </c>
      <c r="AF4" s="74">
        <f t="shared" si="60"/>
        <v>41754</v>
      </c>
      <c r="AG4" s="74">
        <f t="shared" si="60"/>
        <v>41755</v>
      </c>
      <c r="AH4" s="74">
        <f t="shared" si="60"/>
        <v>41756</v>
      </c>
      <c r="AI4" s="74">
        <f t="shared" si="60"/>
        <v>41757</v>
      </c>
      <c r="AJ4" s="74">
        <f t="shared" si="60"/>
        <v>41758</v>
      </c>
      <c r="AK4" s="74">
        <f t="shared" si="60"/>
        <v>41759</v>
      </c>
      <c r="AL4" s="74">
        <f t="shared" si="60"/>
        <v>41760</v>
      </c>
      <c r="AM4" s="74">
        <f t="shared" si="60"/>
        <v>41761</v>
      </c>
      <c r="AN4" s="74">
        <f t="shared" si="60"/>
        <v>41762</v>
      </c>
      <c r="AO4" s="74">
        <f t="shared" si="60"/>
        <v>41763</v>
      </c>
      <c r="AP4" s="74">
        <f t="shared" si="60"/>
        <v>41764</v>
      </c>
      <c r="AQ4" s="74">
        <f t="shared" si="60"/>
        <v>41765</v>
      </c>
      <c r="AR4" s="74">
        <f t="shared" si="60"/>
        <v>41766</v>
      </c>
      <c r="AS4" s="74">
        <f t="shared" si="60"/>
        <v>41767</v>
      </c>
      <c r="AT4" s="74">
        <f t="shared" si="60"/>
        <v>41768</v>
      </c>
      <c r="AU4" s="74">
        <f t="shared" si="60"/>
        <v>41769</v>
      </c>
      <c r="AV4" s="74">
        <f t="shared" si="60"/>
        <v>41770</v>
      </c>
      <c r="AW4" s="74">
        <f t="shared" si="60"/>
        <v>41771</v>
      </c>
      <c r="AX4" s="74">
        <f t="shared" si="60"/>
        <v>41772</v>
      </c>
      <c r="AY4" s="74">
        <f t="shared" si="60"/>
        <v>41773</v>
      </c>
      <c r="AZ4" s="74">
        <f t="shared" si="60"/>
        <v>41774</v>
      </c>
      <c r="BA4" s="74">
        <f t="shared" si="60"/>
        <v>41775</v>
      </c>
      <c r="BB4" s="74">
        <f t="shared" si="60"/>
        <v>41776</v>
      </c>
      <c r="BC4" s="74">
        <f t="shared" si="60"/>
        <v>41777</v>
      </c>
      <c r="BD4" s="74">
        <f t="shared" si="60"/>
        <v>41778</v>
      </c>
      <c r="BE4" s="74">
        <f t="shared" si="60"/>
        <v>41779</v>
      </c>
      <c r="BF4" s="74">
        <f t="shared" si="60"/>
        <v>41780</v>
      </c>
      <c r="BG4" s="74">
        <f t="shared" si="60"/>
        <v>41781</v>
      </c>
      <c r="BH4" s="74">
        <f t="shared" si="60"/>
        <v>41782</v>
      </c>
      <c r="BI4" s="74">
        <f t="shared" si="60"/>
        <v>41783</v>
      </c>
      <c r="BJ4" s="74">
        <f t="shared" si="60"/>
        <v>41784</v>
      </c>
      <c r="BK4" s="74">
        <f t="shared" si="60"/>
        <v>41785</v>
      </c>
      <c r="BL4" s="74">
        <f t="shared" si="60"/>
        <v>41786</v>
      </c>
      <c r="BM4" s="74">
        <f t="shared" si="60"/>
        <v>41787</v>
      </c>
      <c r="BN4" s="74">
        <f t="shared" si="60"/>
        <v>41788</v>
      </c>
      <c r="BO4" s="74">
        <f t="shared" si="60"/>
        <v>41789</v>
      </c>
      <c r="BP4" s="74">
        <f t="shared" si="60"/>
        <v>41790</v>
      </c>
      <c r="BQ4" s="74">
        <f t="shared" si="60"/>
        <v>41791</v>
      </c>
      <c r="BR4" s="74">
        <f t="shared" si="60"/>
        <v>41792</v>
      </c>
      <c r="BS4" s="74">
        <f t="shared" si="60"/>
        <v>41793</v>
      </c>
      <c r="BU4" s="110" t="s">
        <v>10</v>
      </c>
      <c r="BV4" s="110" t="s">
        <v>64</v>
      </c>
      <c r="BW4" s="110" t="s">
        <v>19</v>
      </c>
    </row>
    <row r="5" spans="1:79" ht="12" customHeight="1">
      <c r="B5" s="104" t="s">
        <v>10</v>
      </c>
      <c r="C5" s="104" t="s">
        <v>66</v>
      </c>
      <c r="D5" s="113"/>
      <c r="F5" s="60" t="s">
        <v>0</v>
      </c>
      <c r="G5" s="60" t="s">
        <v>62</v>
      </c>
      <c r="H5" s="61" t="s">
        <v>1</v>
      </c>
      <c r="I5" s="61" t="s">
        <v>2</v>
      </c>
      <c r="J5" s="84">
        <f>J3+J4</f>
        <v>41733</v>
      </c>
      <c r="K5" s="87" t="str">
        <f>LEFT(TEXT(K4,"jjj."),1)</f>
        <v>v</v>
      </c>
      <c r="L5" s="76" t="str">
        <f>LEFT(TEXT(L4,"jjj."),1)</f>
        <v>s</v>
      </c>
      <c r="M5" s="76" t="str">
        <f t="shared" ref="M5:O5" si="61">LEFT(TEXT(M4,"jjj."),1)</f>
        <v>d</v>
      </c>
      <c r="N5" s="76" t="str">
        <f t="shared" si="61"/>
        <v>l</v>
      </c>
      <c r="O5" s="76" t="str">
        <f t="shared" si="61"/>
        <v>m</v>
      </c>
      <c r="P5" s="76" t="str">
        <f t="shared" ref="P5:Z5" si="62">LEFT(TEXT(P4,"jjj."),1)</f>
        <v>m</v>
      </c>
      <c r="Q5" s="77" t="str">
        <f t="shared" si="62"/>
        <v>j</v>
      </c>
      <c r="R5" s="76" t="str">
        <f t="shared" si="62"/>
        <v>v</v>
      </c>
      <c r="S5" s="77" t="str">
        <f t="shared" si="62"/>
        <v>s</v>
      </c>
      <c r="T5" s="76" t="str">
        <f t="shared" si="62"/>
        <v>d</v>
      </c>
      <c r="U5" s="77" t="str">
        <f t="shared" si="62"/>
        <v>l</v>
      </c>
      <c r="V5" s="76" t="str">
        <f t="shared" si="62"/>
        <v>m</v>
      </c>
      <c r="W5" s="77" t="str">
        <f t="shared" si="62"/>
        <v>m</v>
      </c>
      <c r="X5" s="76" t="str">
        <f t="shared" si="62"/>
        <v>j</v>
      </c>
      <c r="Y5" s="77" t="str">
        <f t="shared" si="62"/>
        <v>v</v>
      </c>
      <c r="Z5" s="76" t="str">
        <f t="shared" si="62"/>
        <v>s</v>
      </c>
      <c r="AA5" s="72" t="str">
        <f t="shared" ref="AA5:BS5" si="63">LEFT(TEXT(AA4,"jjj."),1)</f>
        <v>d</v>
      </c>
      <c r="AB5" s="58" t="str">
        <f t="shared" si="63"/>
        <v>l</v>
      </c>
      <c r="AC5" s="58" t="str">
        <f t="shared" si="63"/>
        <v>m</v>
      </c>
      <c r="AD5" s="58" t="str">
        <f t="shared" si="63"/>
        <v>m</v>
      </c>
      <c r="AE5" s="58" t="str">
        <f t="shared" si="63"/>
        <v>j</v>
      </c>
      <c r="AF5" s="58" t="str">
        <f t="shared" si="63"/>
        <v>v</v>
      </c>
      <c r="AG5" s="58" t="str">
        <f t="shared" si="63"/>
        <v>s</v>
      </c>
      <c r="AH5" s="58" t="str">
        <f t="shared" si="63"/>
        <v>d</v>
      </c>
      <c r="AI5" s="58" t="str">
        <f t="shared" si="63"/>
        <v>l</v>
      </c>
      <c r="AJ5" s="58" t="str">
        <f t="shared" si="63"/>
        <v>m</v>
      </c>
      <c r="AK5" s="58" t="str">
        <f t="shared" si="63"/>
        <v>m</v>
      </c>
      <c r="AL5" s="58" t="str">
        <f t="shared" si="63"/>
        <v>j</v>
      </c>
      <c r="AM5" s="58" t="str">
        <f t="shared" si="63"/>
        <v>v</v>
      </c>
      <c r="AN5" s="58" t="str">
        <f t="shared" si="63"/>
        <v>s</v>
      </c>
      <c r="AO5" s="58" t="str">
        <f t="shared" si="63"/>
        <v>d</v>
      </c>
      <c r="AP5" s="58" t="str">
        <f t="shared" si="63"/>
        <v>l</v>
      </c>
      <c r="AQ5" s="58" t="str">
        <f t="shared" si="63"/>
        <v>m</v>
      </c>
      <c r="AR5" s="58" t="str">
        <f t="shared" si="63"/>
        <v>m</v>
      </c>
      <c r="AS5" s="58" t="str">
        <f t="shared" si="63"/>
        <v>j</v>
      </c>
      <c r="AT5" s="58" t="str">
        <f t="shared" si="63"/>
        <v>v</v>
      </c>
      <c r="AU5" s="58" t="str">
        <f t="shared" si="63"/>
        <v>s</v>
      </c>
      <c r="AV5" s="58" t="str">
        <f t="shared" si="63"/>
        <v>d</v>
      </c>
      <c r="AW5" s="58" t="str">
        <f t="shared" si="63"/>
        <v>l</v>
      </c>
      <c r="AX5" s="58" t="str">
        <f t="shared" si="63"/>
        <v>m</v>
      </c>
      <c r="AY5" s="58" t="str">
        <f t="shared" si="63"/>
        <v>m</v>
      </c>
      <c r="AZ5" s="58" t="str">
        <f t="shared" si="63"/>
        <v>j</v>
      </c>
      <c r="BA5" s="58" t="str">
        <f t="shared" si="63"/>
        <v>v</v>
      </c>
      <c r="BB5" s="58" t="str">
        <f t="shared" si="63"/>
        <v>s</v>
      </c>
      <c r="BC5" s="58" t="str">
        <f t="shared" si="63"/>
        <v>d</v>
      </c>
      <c r="BD5" s="73" t="str">
        <f t="shared" si="63"/>
        <v>l</v>
      </c>
      <c r="BE5" s="77" t="str">
        <f t="shared" si="63"/>
        <v>m</v>
      </c>
      <c r="BF5" s="78" t="str">
        <f t="shared" si="63"/>
        <v>m</v>
      </c>
      <c r="BG5" s="76" t="str">
        <f t="shared" si="63"/>
        <v>j</v>
      </c>
      <c r="BH5" s="76" t="str">
        <f t="shared" si="63"/>
        <v>v</v>
      </c>
      <c r="BI5" s="76" t="str">
        <f t="shared" si="63"/>
        <v>s</v>
      </c>
      <c r="BJ5" s="76" t="str">
        <f t="shared" si="63"/>
        <v>d</v>
      </c>
      <c r="BK5" s="76" t="str">
        <f t="shared" si="63"/>
        <v>l</v>
      </c>
      <c r="BL5" s="76" t="str">
        <f t="shared" si="63"/>
        <v>m</v>
      </c>
      <c r="BM5" s="76" t="str">
        <f t="shared" si="63"/>
        <v>m</v>
      </c>
      <c r="BN5" s="76" t="str">
        <f t="shared" si="63"/>
        <v>j</v>
      </c>
      <c r="BO5" s="76" t="str">
        <f t="shared" si="63"/>
        <v>v</v>
      </c>
      <c r="BP5" s="76" t="str">
        <f t="shared" si="63"/>
        <v>s</v>
      </c>
      <c r="BQ5" s="76" t="str">
        <f t="shared" si="63"/>
        <v>d</v>
      </c>
      <c r="BR5" s="76" t="str">
        <f t="shared" si="63"/>
        <v>l</v>
      </c>
      <c r="BS5" s="76" t="str">
        <f t="shared" si="63"/>
        <v>m</v>
      </c>
      <c r="BU5" s="110"/>
      <c r="BV5" s="110"/>
      <c r="BW5" s="110"/>
    </row>
    <row r="6" spans="1:79">
      <c r="A6" s="103" t="s">
        <v>65</v>
      </c>
      <c r="B6" s="106">
        <v>2.5</v>
      </c>
      <c r="C6" s="105">
        <v>0.33333333333333331</v>
      </c>
      <c r="D6" s="105">
        <v>0.23958333333333334</v>
      </c>
      <c r="F6" s="62" t="s">
        <v>13</v>
      </c>
      <c r="G6" s="62" t="s">
        <v>10</v>
      </c>
      <c r="H6" s="70">
        <v>41732</v>
      </c>
      <c r="I6" s="70">
        <v>41740</v>
      </c>
      <c r="J6" s="85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88"/>
      <c r="BU6" s="59">
        <f t="shared" ref="BU6:BU38" ca="1" si="64">IF($G6=BU$4,SUMPRODUCT((WEEKDAY(ROW(INDIRECT($H6&amp;":"&amp;$I6)),2)&lt;6)*(COUNTIF(data_aw4,ROW(INDIRECT($H6&amp;":"&amp;$I6)))=0)*(MONTH(ROW(INDIRECT($H6&amp;":"&amp;$I6)))=MONTH(AC$4))*(COUNTIF(data_aw5,ROW(INDIRECT($H6&amp;":"&amp;$I6)))=0)),"")</f>
        <v>7</v>
      </c>
      <c r="BV6" s="59" t="str">
        <f t="shared" ref="BV6:BV38" ca="1" si="65">IF($G6=BV$4,SUMPRODUCT((WEEKDAY(ROW(INDIRECT($H6&amp;":"&amp;$I6)),2)&lt;6)*(COUNTIF(data_aw4,ROW(INDIRECT($H6&amp;":"&amp;$I6)))=0)*(MONTH(ROW(INDIRECT($H6&amp;":"&amp;$I6)))=MONTH(AD$4))*(COUNTIF(data_aw5,ROW(INDIRECT($H6&amp;":"&amp;$I6)))=0)),"")</f>
        <v/>
      </c>
      <c r="BW6" s="59" t="str">
        <f t="shared" ref="BW6:BW38" ca="1" si="66">IF($G6=BW$4,SUMPRODUCT((WEEKDAY(ROW(INDIRECT($H6&amp;":"&amp;$I6)),2)&lt;6)*(COUNTIF(data_aw4,ROW(INDIRECT($H6&amp;":"&amp;$I6)))=0)*(MONTH(ROW(INDIRECT($H6&amp;":"&amp;$I6)))=MONTH(AC$4))*(COUNTIF(data_aw5,ROW(INDIRECT($H6&amp;":"&amp;$I6)))=0)),"")</f>
        <v/>
      </c>
      <c r="BY6" s="98">
        <f t="shared" ref="BY6:BY38" ca="1" si="67">IF($G6=BU$4,SUMPRODUCT((WEEKDAY(ROW(INDIRECT($H6&amp;":"&amp;$I6)),2)&lt;6)*(COUNTIF(data_aw4,ROW(INDIRECT($H6&amp;":"&amp;$I6)))=0)*(COUNTIF(data_aw5,ROW(INDIRECT($H6&amp;":"&amp;$I6)))=0)),"")</f>
        <v>7</v>
      </c>
      <c r="BZ6" s="98" t="str">
        <f t="shared" ref="BZ6:BZ38" ca="1" si="68">IF($G6=BV$4,SUMPRODUCT((WEEKDAY(ROW(INDIRECT($H6&amp;":"&amp;$I6)),2)&lt;6)*(COUNTIF(data_aw4,ROW(INDIRECT($H6&amp;":"&amp;$I6)))=0)*(COUNTIF(data_aw5,ROW(INDIRECT($H6&amp;":"&amp;$I6)))=0)),"")</f>
        <v/>
      </c>
      <c r="CA6" s="98" t="str">
        <f t="shared" ref="CA6:CA38" ca="1" si="69">IF($G6=BW$4,SUMPRODUCT((WEEKDAY(ROW(INDIRECT($H6&amp;":"&amp;$I6)),2)&lt;6)*(COUNTIF(data_aw4,ROW(INDIRECT($H6&amp;":"&amp;$I6)))=0)*(COUNTIF(data_aw5,ROW(INDIRECT($H6&amp;":"&amp;$I6)))=0)),"")</f>
        <v/>
      </c>
    </row>
    <row r="7" spans="1:79">
      <c r="A7" s="103" t="s">
        <v>69</v>
      </c>
      <c r="B7" s="106">
        <v>3.5416666666666665</v>
      </c>
      <c r="C7" s="105">
        <v>0.70833333333333337</v>
      </c>
      <c r="D7" s="105">
        <v>0.3125</v>
      </c>
      <c r="F7" s="62" t="s">
        <v>61</v>
      </c>
      <c r="G7" s="62" t="s">
        <v>19</v>
      </c>
      <c r="H7" s="70">
        <v>41739</v>
      </c>
      <c r="I7" s="70">
        <v>41740</v>
      </c>
      <c r="J7" s="85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88"/>
      <c r="BU7" s="59" t="str">
        <f t="shared" ca="1" si="64"/>
        <v/>
      </c>
      <c r="BV7" s="59" t="str">
        <f t="shared" ca="1" si="65"/>
        <v/>
      </c>
      <c r="BW7" s="59">
        <f t="shared" ca="1" si="66"/>
        <v>2</v>
      </c>
      <c r="BY7" s="98" t="str">
        <f t="shared" ca="1" si="67"/>
        <v/>
      </c>
      <c r="BZ7" s="98" t="str">
        <f t="shared" ca="1" si="68"/>
        <v/>
      </c>
      <c r="CA7" s="98">
        <f t="shared" ca="1" si="69"/>
        <v>2</v>
      </c>
    </row>
    <row r="8" spans="1:79">
      <c r="A8" s="103" t="s">
        <v>61</v>
      </c>
      <c r="B8" s="106">
        <v>3.2291666666666665</v>
      </c>
      <c r="C8" s="105">
        <v>0.58333333333333337</v>
      </c>
      <c r="D8" s="105">
        <v>0.20833333333333334</v>
      </c>
      <c r="F8" s="62" t="s">
        <v>14</v>
      </c>
      <c r="G8" s="62" t="s">
        <v>10</v>
      </c>
      <c r="H8" s="70">
        <v>41725</v>
      </c>
      <c r="I8" s="70">
        <v>41751</v>
      </c>
      <c r="J8" s="85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88"/>
      <c r="BU8" s="59">
        <f t="shared" ca="1" si="64"/>
        <v>10</v>
      </c>
      <c r="BV8" s="59" t="str">
        <f t="shared" ca="1" si="65"/>
        <v/>
      </c>
      <c r="BW8" s="59" t="str">
        <f t="shared" ca="1" si="66"/>
        <v/>
      </c>
      <c r="BY8" s="98">
        <f t="shared" ca="1" si="67"/>
        <v>13</v>
      </c>
      <c r="BZ8" s="98" t="str">
        <f t="shared" ca="1" si="68"/>
        <v/>
      </c>
      <c r="CA8" s="98" t="str">
        <f t="shared" ca="1" si="69"/>
        <v/>
      </c>
    </row>
    <row r="9" spans="1:79">
      <c r="F9" s="62" t="s">
        <v>61</v>
      </c>
      <c r="G9" s="62" t="s">
        <v>19</v>
      </c>
      <c r="H9" s="70">
        <v>41758</v>
      </c>
      <c r="I9" s="70">
        <v>41766</v>
      </c>
      <c r="J9" s="85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88"/>
      <c r="BU9" s="59" t="str">
        <f t="shared" ca="1" si="64"/>
        <v/>
      </c>
      <c r="BV9" s="59" t="str">
        <f t="shared" ca="1" si="65"/>
        <v/>
      </c>
      <c r="BW9" s="59">
        <f t="shared" ca="1" si="66"/>
        <v>2</v>
      </c>
      <c r="BY9" s="98" t="str">
        <f t="shared" ca="1" si="67"/>
        <v/>
      </c>
      <c r="BZ9" s="98" t="str">
        <f t="shared" ca="1" si="68"/>
        <v/>
      </c>
      <c r="CA9" s="98">
        <f t="shared" ca="1" si="69"/>
        <v>6</v>
      </c>
    </row>
    <row r="10" spans="1:79">
      <c r="F10" s="62" t="s">
        <v>14</v>
      </c>
      <c r="G10" s="62" t="s">
        <v>10</v>
      </c>
      <c r="H10" s="70">
        <v>41754</v>
      </c>
      <c r="I10" s="70">
        <v>41775</v>
      </c>
      <c r="J10" s="85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88"/>
      <c r="BU10" s="59">
        <f t="shared" ca="1" si="64"/>
        <v>4</v>
      </c>
      <c r="BV10" s="59" t="str">
        <f t="shared" ca="1" si="65"/>
        <v/>
      </c>
      <c r="BW10" s="59" t="str">
        <f t="shared" ca="1" si="66"/>
        <v/>
      </c>
      <c r="BY10" s="98">
        <f t="shared" ca="1" si="67"/>
        <v>15</v>
      </c>
      <c r="BZ10" s="98" t="str">
        <f t="shared" ca="1" si="68"/>
        <v/>
      </c>
      <c r="CA10" s="98" t="str">
        <f t="shared" ca="1" si="69"/>
        <v/>
      </c>
    </row>
    <row r="11" spans="1:79">
      <c r="F11" s="62"/>
      <c r="G11" s="62"/>
      <c r="H11" s="70"/>
      <c r="I11" s="70"/>
      <c r="J11" s="85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88"/>
      <c r="BU11" s="59" t="str">
        <f t="shared" ca="1" si="64"/>
        <v/>
      </c>
      <c r="BV11" s="59" t="str">
        <f t="shared" ca="1" si="65"/>
        <v/>
      </c>
      <c r="BW11" s="59" t="str">
        <f t="shared" ca="1" si="66"/>
        <v/>
      </c>
      <c r="BY11" s="98" t="str">
        <f t="shared" ca="1" si="67"/>
        <v/>
      </c>
      <c r="BZ11" s="98" t="str">
        <f t="shared" ca="1" si="68"/>
        <v/>
      </c>
      <c r="CA11" s="98" t="str">
        <f t="shared" ca="1" si="69"/>
        <v/>
      </c>
    </row>
    <row r="12" spans="1:79">
      <c r="F12" s="62"/>
      <c r="G12" s="62"/>
      <c r="H12" s="70"/>
      <c r="I12" s="70"/>
      <c r="J12" s="85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88"/>
      <c r="BU12" s="59" t="str">
        <f t="shared" ca="1" si="64"/>
        <v/>
      </c>
      <c r="BV12" s="59" t="str">
        <f t="shared" ca="1" si="65"/>
        <v/>
      </c>
      <c r="BW12" s="59" t="str">
        <f t="shared" ca="1" si="66"/>
        <v/>
      </c>
      <c r="BY12" s="98" t="str">
        <f t="shared" ca="1" si="67"/>
        <v/>
      </c>
      <c r="BZ12" s="98" t="str">
        <f t="shared" ca="1" si="68"/>
        <v/>
      </c>
      <c r="CA12" s="98" t="str">
        <f t="shared" ca="1" si="69"/>
        <v/>
      </c>
    </row>
    <row r="13" spans="1:79">
      <c r="F13" s="62"/>
      <c r="G13" s="62"/>
      <c r="H13" s="70"/>
      <c r="I13" s="70"/>
      <c r="J13" s="85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88"/>
      <c r="BU13" s="59" t="str">
        <f t="shared" ca="1" si="64"/>
        <v/>
      </c>
      <c r="BV13" s="59" t="str">
        <f t="shared" ca="1" si="65"/>
        <v/>
      </c>
      <c r="BW13" s="59" t="str">
        <f t="shared" ca="1" si="66"/>
        <v/>
      </c>
      <c r="BY13" s="98" t="str">
        <f t="shared" ca="1" si="67"/>
        <v/>
      </c>
      <c r="BZ13" s="98" t="str">
        <f t="shared" ca="1" si="68"/>
        <v/>
      </c>
      <c r="CA13" s="98" t="str">
        <f t="shared" ca="1" si="69"/>
        <v/>
      </c>
    </row>
    <row r="14" spans="1:79">
      <c r="F14" s="62"/>
      <c r="G14" s="62"/>
      <c r="H14" s="70"/>
      <c r="I14" s="70"/>
      <c r="J14" s="85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88"/>
      <c r="BU14" s="59" t="str">
        <f t="shared" ca="1" si="64"/>
        <v/>
      </c>
      <c r="BV14" s="59" t="str">
        <f t="shared" ca="1" si="65"/>
        <v/>
      </c>
      <c r="BW14" s="59" t="str">
        <f t="shared" ca="1" si="66"/>
        <v/>
      </c>
      <c r="BY14" s="98" t="str">
        <f t="shared" ca="1" si="67"/>
        <v/>
      </c>
      <c r="BZ14" s="98" t="str">
        <f t="shared" ca="1" si="68"/>
        <v/>
      </c>
      <c r="CA14" s="98" t="str">
        <f t="shared" ca="1" si="69"/>
        <v/>
      </c>
    </row>
    <row r="15" spans="1:79">
      <c r="F15" s="62"/>
      <c r="G15" s="62"/>
      <c r="H15" s="70"/>
      <c r="I15" s="70"/>
      <c r="J15" s="85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88"/>
      <c r="BU15" s="59" t="str">
        <f t="shared" ca="1" si="64"/>
        <v/>
      </c>
      <c r="BV15" s="59" t="str">
        <f t="shared" ca="1" si="65"/>
        <v/>
      </c>
      <c r="BW15" s="59" t="str">
        <f t="shared" ca="1" si="66"/>
        <v/>
      </c>
      <c r="BY15" s="98" t="str">
        <f t="shared" ca="1" si="67"/>
        <v/>
      </c>
      <c r="BZ15" s="98" t="str">
        <f t="shared" ca="1" si="68"/>
        <v/>
      </c>
      <c r="CA15" s="98" t="str">
        <f t="shared" ca="1" si="69"/>
        <v/>
      </c>
    </row>
    <row r="16" spans="1:79">
      <c r="F16" s="62"/>
      <c r="G16" s="62"/>
      <c r="H16" s="70"/>
      <c r="I16" s="70"/>
      <c r="J16" s="85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88"/>
      <c r="BU16" s="59" t="str">
        <f t="shared" ca="1" si="64"/>
        <v/>
      </c>
      <c r="BV16" s="59" t="str">
        <f t="shared" ca="1" si="65"/>
        <v/>
      </c>
      <c r="BW16" s="59" t="str">
        <f t="shared" ca="1" si="66"/>
        <v/>
      </c>
      <c r="BY16" s="98" t="str">
        <f t="shared" ca="1" si="67"/>
        <v/>
      </c>
      <c r="BZ16" s="98" t="str">
        <f t="shared" ca="1" si="68"/>
        <v/>
      </c>
      <c r="CA16" s="98" t="str">
        <f t="shared" ca="1" si="69"/>
        <v/>
      </c>
    </row>
    <row r="17" spans="6:79">
      <c r="F17" s="62"/>
      <c r="G17" s="62"/>
      <c r="H17" s="70"/>
      <c r="I17" s="70"/>
      <c r="J17" s="85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88"/>
      <c r="BU17" s="59" t="str">
        <f t="shared" ca="1" si="64"/>
        <v/>
      </c>
      <c r="BV17" s="59" t="str">
        <f t="shared" ca="1" si="65"/>
        <v/>
      </c>
      <c r="BW17" s="59" t="str">
        <f t="shared" ca="1" si="66"/>
        <v/>
      </c>
      <c r="BY17" s="98" t="str">
        <f t="shared" ca="1" si="67"/>
        <v/>
      </c>
      <c r="BZ17" s="98" t="str">
        <f t="shared" ca="1" si="68"/>
        <v/>
      </c>
      <c r="CA17" s="98" t="str">
        <f t="shared" ca="1" si="69"/>
        <v/>
      </c>
    </row>
    <row r="18" spans="6:79">
      <c r="F18" s="62"/>
      <c r="G18" s="62"/>
      <c r="H18" s="70"/>
      <c r="I18" s="70"/>
      <c r="J18" s="85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88"/>
      <c r="BU18" s="59" t="str">
        <f t="shared" ca="1" si="64"/>
        <v/>
      </c>
      <c r="BV18" s="59" t="str">
        <f t="shared" ca="1" si="65"/>
        <v/>
      </c>
      <c r="BW18" s="59" t="str">
        <f t="shared" ca="1" si="66"/>
        <v/>
      </c>
      <c r="BY18" s="98" t="str">
        <f t="shared" ca="1" si="67"/>
        <v/>
      </c>
      <c r="BZ18" s="98" t="str">
        <f t="shared" ca="1" si="68"/>
        <v/>
      </c>
      <c r="CA18" s="98" t="str">
        <f t="shared" ca="1" si="69"/>
        <v/>
      </c>
    </row>
    <row r="19" spans="6:79">
      <c r="F19" s="62"/>
      <c r="G19" s="62"/>
      <c r="H19" s="70"/>
      <c r="I19" s="70"/>
      <c r="J19" s="85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88"/>
      <c r="BU19" s="59" t="str">
        <f t="shared" ca="1" si="64"/>
        <v/>
      </c>
      <c r="BV19" s="59" t="str">
        <f t="shared" ca="1" si="65"/>
        <v/>
      </c>
      <c r="BW19" s="59" t="str">
        <f t="shared" ca="1" si="66"/>
        <v/>
      </c>
      <c r="BY19" s="98" t="str">
        <f t="shared" ca="1" si="67"/>
        <v/>
      </c>
      <c r="BZ19" s="98" t="str">
        <f t="shared" ca="1" si="68"/>
        <v/>
      </c>
      <c r="CA19" s="98" t="str">
        <f t="shared" ca="1" si="69"/>
        <v/>
      </c>
    </row>
    <row r="20" spans="6:79">
      <c r="F20" s="62"/>
      <c r="G20" s="62"/>
      <c r="H20" s="70"/>
      <c r="I20" s="70"/>
      <c r="J20" s="85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88"/>
      <c r="BU20" s="59" t="str">
        <f t="shared" ca="1" si="64"/>
        <v/>
      </c>
      <c r="BV20" s="59" t="str">
        <f t="shared" ca="1" si="65"/>
        <v/>
      </c>
      <c r="BW20" s="59" t="str">
        <f t="shared" ca="1" si="66"/>
        <v/>
      </c>
      <c r="BY20" s="98" t="str">
        <f t="shared" ca="1" si="67"/>
        <v/>
      </c>
      <c r="BZ20" s="98" t="str">
        <f t="shared" ca="1" si="68"/>
        <v/>
      </c>
      <c r="CA20" s="98" t="str">
        <f t="shared" ca="1" si="69"/>
        <v/>
      </c>
    </row>
    <row r="21" spans="6:79">
      <c r="F21" s="62"/>
      <c r="G21" s="62"/>
      <c r="H21" s="70"/>
      <c r="I21" s="70"/>
      <c r="J21" s="85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88"/>
      <c r="BU21" s="59" t="str">
        <f t="shared" ca="1" si="64"/>
        <v/>
      </c>
      <c r="BV21" s="59" t="str">
        <f t="shared" ca="1" si="65"/>
        <v/>
      </c>
      <c r="BW21" s="59" t="str">
        <f t="shared" ca="1" si="66"/>
        <v/>
      </c>
      <c r="BY21" s="98" t="str">
        <f t="shared" ca="1" si="67"/>
        <v/>
      </c>
      <c r="BZ21" s="98" t="str">
        <f t="shared" ca="1" si="68"/>
        <v/>
      </c>
      <c r="CA21" s="98" t="str">
        <f t="shared" ca="1" si="69"/>
        <v/>
      </c>
    </row>
    <row r="22" spans="6:79">
      <c r="F22" s="62"/>
      <c r="G22" s="62"/>
      <c r="H22" s="70"/>
      <c r="I22" s="70"/>
      <c r="J22" s="85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88"/>
      <c r="BU22" s="59" t="str">
        <f t="shared" ca="1" si="64"/>
        <v/>
      </c>
      <c r="BV22" s="59" t="str">
        <f t="shared" ca="1" si="65"/>
        <v/>
      </c>
      <c r="BW22" s="59" t="str">
        <f t="shared" ca="1" si="66"/>
        <v/>
      </c>
      <c r="BY22" s="98" t="str">
        <f t="shared" ca="1" si="67"/>
        <v/>
      </c>
      <c r="BZ22" s="98" t="str">
        <f t="shared" ca="1" si="68"/>
        <v/>
      </c>
      <c r="CA22" s="98" t="str">
        <f t="shared" ca="1" si="69"/>
        <v/>
      </c>
    </row>
    <row r="23" spans="6:79">
      <c r="F23" s="62"/>
      <c r="G23" s="62"/>
      <c r="H23" s="70"/>
      <c r="I23" s="70"/>
      <c r="J23" s="85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88"/>
      <c r="BU23" s="59" t="str">
        <f t="shared" ca="1" si="64"/>
        <v/>
      </c>
      <c r="BV23" s="59" t="str">
        <f t="shared" ca="1" si="65"/>
        <v/>
      </c>
      <c r="BW23" s="59" t="str">
        <f t="shared" ca="1" si="66"/>
        <v/>
      </c>
      <c r="BY23" s="98" t="str">
        <f t="shared" ca="1" si="67"/>
        <v/>
      </c>
      <c r="BZ23" s="98" t="str">
        <f t="shared" ca="1" si="68"/>
        <v/>
      </c>
      <c r="CA23" s="98" t="str">
        <f t="shared" ca="1" si="69"/>
        <v/>
      </c>
    </row>
    <row r="24" spans="6:79">
      <c r="F24" s="62"/>
      <c r="G24" s="62"/>
      <c r="H24" s="70"/>
      <c r="I24" s="70"/>
      <c r="J24" s="85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88"/>
      <c r="BU24" s="59" t="str">
        <f t="shared" ca="1" si="64"/>
        <v/>
      </c>
      <c r="BV24" s="59" t="str">
        <f t="shared" ca="1" si="65"/>
        <v/>
      </c>
      <c r="BW24" s="59" t="str">
        <f t="shared" ca="1" si="66"/>
        <v/>
      </c>
      <c r="BY24" s="98" t="str">
        <f t="shared" ca="1" si="67"/>
        <v/>
      </c>
      <c r="BZ24" s="98" t="str">
        <f t="shared" ca="1" si="68"/>
        <v/>
      </c>
      <c r="CA24" s="98" t="str">
        <f t="shared" ca="1" si="69"/>
        <v/>
      </c>
    </row>
    <row r="25" spans="6:79">
      <c r="F25" s="62"/>
      <c r="G25" s="62"/>
      <c r="H25" s="70"/>
      <c r="I25" s="70"/>
      <c r="J25" s="85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88"/>
      <c r="BU25" s="59" t="str">
        <f t="shared" ca="1" si="64"/>
        <v/>
      </c>
      <c r="BV25" s="59" t="str">
        <f t="shared" ca="1" si="65"/>
        <v/>
      </c>
      <c r="BW25" s="59" t="str">
        <f t="shared" ca="1" si="66"/>
        <v/>
      </c>
      <c r="BY25" s="98" t="str">
        <f t="shared" ca="1" si="67"/>
        <v/>
      </c>
      <c r="BZ25" s="98" t="str">
        <f t="shared" ca="1" si="68"/>
        <v/>
      </c>
      <c r="CA25" s="98" t="str">
        <f t="shared" ca="1" si="69"/>
        <v/>
      </c>
    </row>
    <row r="26" spans="6:79">
      <c r="F26" s="62"/>
      <c r="G26" s="62"/>
      <c r="H26" s="70"/>
      <c r="I26" s="70"/>
      <c r="J26" s="85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88"/>
      <c r="BU26" s="59" t="str">
        <f t="shared" ca="1" si="64"/>
        <v/>
      </c>
      <c r="BV26" s="59" t="str">
        <f t="shared" ca="1" si="65"/>
        <v/>
      </c>
      <c r="BW26" s="59" t="str">
        <f t="shared" ca="1" si="66"/>
        <v/>
      </c>
      <c r="BY26" s="98" t="str">
        <f t="shared" ca="1" si="67"/>
        <v/>
      </c>
      <c r="BZ26" s="98" t="str">
        <f t="shared" ca="1" si="68"/>
        <v/>
      </c>
      <c r="CA26" s="98" t="str">
        <f t="shared" ca="1" si="69"/>
        <v/>
      </c>
    </row>
    <row r="27" spans="6:79">
      <c r="F27" s="62"/>
      <c r="G27" s="62"/>
      <c r="H27" s="70"/>
      <c r="I27" s="70"/>
      <c r="J27" s="85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88"/>
      <c r="BU27" s="59" t="str">
        <f t="shared" ca="1" si="64"/>
        <v/>
      </c>
      <c r="BV27" s="59" t="str">
        <f t="shared" ca="1" si="65"/>
        <v/>
      </c>
      <c r="BW27" s="59" t="str">
        <f t="shared" ca="1" si="66"/>
        <v/>
      </c>
      <c r="BY27" s="98" t="str">
        <f t="shared" ca="1" si="67"/>
        <v/>
      </c>
      <c r="BZ27" s="98" t="str">
        <f t="shared" ca="1" si="68"/>
        <v/>
      </c>
      <c r="CA27" s="98" t="str">
        <f t="shared" ca="1" si="69"/>
        <v/>
      </c>
    </row>
    <row r="28" spans="6:79">
      <c r="F28" s="62"/>
      <c r="G28" s="62"/>
      <c r="H28" s="70"/>
      <c r="I28" s="70"/>
      <c r="J28" s="85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88"/>
      <c r="BU28" s="59" t="str">
        <f t="shared" ca="1" si="64"/>
        <v/>
      </c>
      <c r="BV28" s="59" t="str">
        <f t="shared" ca="1" si="65"/>
        <v/>
      </c>
      <c r="BW28" s="59" t="str">
        <f t="shared" ca="1" si="66"/>
        <v/>
      </c>
      <c r="BY28" s="98" t="str">
        <f t="shared" ca="1" si="67"/>
        <v/>
      </c>
      <c r="BZ28" s="98" t="str">
        <f t="shared" ca="1" si="68"/>
        <v/>
      </c>
      <c r="CA28" s="98" t="str">
        <f t="shared" ca="1" si="69"/>
        <v/>
      </c>
    </row>
    <row r="29" spans="6:79">
      <c r="F29" s="62"/>
      <c r="G29" s="62"/>
      <c r="H29" s="70"/>
      <c r="I29" s="70"/>
      <c r="J29" s="85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88"/>
      <c r="BU29" s="59" t="str">
        <f t="shared" ca="1" si="64"/>
        <v/>
      </c>
      <c r="BV29" s="59" t="str">
        <f t="shared" ca="1" si="65"/>
        <v/>
      </c>
      <c r="BW29" s="59" t="str">
        <f t="shared" ca="1" si="66"/>
        <v/>
      </c>
      <c r="BY29" s="98" t="str">
        <f t="shared" ca="1" si="67"/>
        <v/>
      </c>
      <c r="BZ29" s="98" t="str">
        <f t="shared" ca="1" si="68"/>
        <v/>
      </c>
      <c r="CA29" s="98" t="str">
        <f t="shared" ca="1" si="69"/>
        <v/>
      </c>
    </row>
    <row r="30" spans="6:79">
      <c r="F30" s="62"/>
      <c r="G30" s="62"/>
      <c r="H30" s="70"/>
      <c r="I30" s="70"/>
      <c r="J30" s="85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88"/>
      <c r="BU30" s="59" t="str">
        <f t="shared" ca="1" si="64"/>
        <v/>
      </c>
      <c r="BV30" s="59" t="str">
        <f t="shared" ca="1" si="65"/>
        <v/>
      </c>
      <c r="BW30" s="59" t="str">
        <f t="shared" ca="1" si="66"/>
        <v/>
      </c>
      <c r="BY30" s="98" t="str">
        <f t="shared" ca="1" si="67"/>
        <v/>
      </c>
      <c r="BZ30" s="98" t="str">
        <f t="shared" ca="1" si="68"/>
        <v/>
      </c>
      <c r="CA30" s="98" t="str">
        <f t="shared" ca="1" si="69"/>
        <v/>
      </c>
    </row>
    <row r="31" spans="6:79">
      <c r="F31" s="62"/>
      <c r="G31" s="62"/>
      <c r="H31" s="70"/>
      <c r="I31" s="70"/>
      <c r="J31" s="85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88"/>
      <c r="BU31" s="59" t="str">
        <f t="shared" ca="1" si="64"/>
        <v/>
      </c>
      <c r="BV31" s="59" t="str">
        <f t="shared" ca="1" si="65"/>
        <v/>
      </c>
      <c r="BW31" s="59" t="str">
        <f t="shared" ca="1" si="66"/>
        <v/>
      </c>
      <c r="BY31" s="98" t="str">
        <f t="shared" ca="1" si="67"/>
        <v/>
      </c>
      <c r="BZ31" s="98" t="str">
        <f t="shared" ca="1" si="68"/>
        <v/>
      </c>
      <c r="CA31" s="98" t="str">
        <f t="shared" ca="1" si="69"/>
        <v/>
      </c>
    </row>
    <row r="32" spans="6:79">
      <c r="F32" s="62"/>
      <c r="G32" s="62"/>
      <c r="H32" s="70"/>
      <c r="I32" s="70"/>
      <c r="J32" s="85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88"/>
      <c r="BU32" s="59" t="str">
        <f t="shared" ca="1" si="64"/>
        <v/>
      </c>
      <c r="BV32" s="59" t="str">
        <f t="shared" ca="1" si="65"/>
        <v/>
      </c>
      <c r="BW32" s="59" t="str">
        <f t="shared" ca="1" si="66"/>
        <v/>
      </c>
      <c r="BY32" s="98" t="str">
        <f t="shared" ca="1" si="67"/>
        <v/>
      </c>
      <c r="BZ32" s="98" t="str">
        <f t="shared" ca="1" si="68"/>
        <v/>
      </c>
      <c r="CA32" s="98" t="str">
        <f t="shared" ca="1" si="69"/>
        <v/>
      </c>
    </row>
    <row r="33" spans="1:79">
      <c r="F33" s="62"/>
      <c r="G33" s="62"/>
      <c r="H33" s="70"/>
      <c r="I33" s="70"/>
      <c r="J33" s="85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88"/>
      <c r="BU33" s="59" t="str">
        <f t="shared" ca="1" si="64"/>
        <v/>
      </c>
      <c r="BV33" s="59" t="str">
        <f t="shared" ca="1" si="65"/>
        <v/>
      </c>
      <c r="BW33" s="59" t="str">
        <f t="shared" ca="1" si="66"/>
        <v/>
      </c>
      <c r="BY33" s="98" t="str">
        <f t="shared" ca="1" si="67"/>
        <v/>
      </c>
      <c r="BZ33" s="98" t="str">
        <f t="shared" ca="1" si="68"/>
        <v/>
      </c>
      <c r="CA33" s="98" t="str">
        <f t="shared" ca="1" si="69"/>
        <v/>
      </c>
    </row>
    <row r="34" spans="1:79">
      <c r="F34" s="62"/>
      <c r="G34" s="62"/>
      <c r="H34" s="70"/>
      <c r="I34" s="70"/>
      <c r="J34" s="85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88"/>
      <c r="BU34" s="59" t="str">
        <f t="shared" ca="1" si="64"/>
        <v/>
      </c>
      <c r="BV34" s="59" t="str">
        <f t="shared" ca="1" si="65"/>
        <v/>
      </c>
      <c r="BW34" s="59" t="str">
        <f t="shared" ca="1" si="66"/>
        <v/>
      </c>
      <c r="BY34" s="98" t="str">
        <f t="shared" ca="1" si="67"/>
        <v/>
      </c>
      <c r="BZ34" s="98" t="str">
        <f t="shared" ca="1" si="68"/>
        <v/>
      </c>
      <c r="CA34" s="98" t="str">
        <f t="shared" ca="1" si="69"/>
        <v/>
      </c>
    </row>
    <row r="35" spans="1:79">
      <c r="F35" s="62"/>
      <c r="G35" s="62"/>
      <c r="H35" s="70"/>
      <c r="I35" s="70"/>
      <c r="J35" s="85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88"/>
      <c r="BU35" s="59" t="str">
        <f t="shared" ca="1" si="64"/>
        <v/>
      </c>
      <c r="BV35" s="59" t="str">
        <f t="shared" ca="1" si="65"/>
        <v/>
      </c>
      <c r="BW35" s="59" t="str">
        <f t="shared" ca="1" si="66"/>
        <v/>
      </c>
      <c r="BY35" s="98" t="str">
        <f t="shared" ca="1" si="67"/>
        <v/>
      </c>
      <c r="BZ35" s="98" t="str">
        <f t="shared" ca="1" si="68"/>
        <v/>
      </c>
      <c r="CA35" s="98" t="str">
        <f t="shared" ca="1" si="69"/>
        <v/>
      </c>
    </row>
    <row r="36" spans="1:79">
      <c r="F36" s="62"/>
      <c r="G36" s="62"/>
      <c r="H36" s="70"/>
      <c r="I36" s="70"/>
      <c r="J36" s="85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88"/>
      <c r="BU36" s="59" t="str">
        <f t="shared" ca="1" si="64"/>
        <v/>
      </c>
      <c r="BV36" s="59" t="str">
        <f t="shared" ca="1" si="65"/>
        <v/>
      </c>
      <c r="BW36" s="59" t="str">
        <f t="shared" ca="1" si="66"/>
        <v/>
      </c>
      <c r="BY36" s="98" t="str">
        <f t="shared" ca="1" si="67"/>
        <v/>
      </c>
      <c r="BZ36" s="98" t="str">
        <f t="shared" ca="1" si="68"/>
        <v/>
      </c>
      <c r="CA36" s="98" t="str">
        <f t="shared" ca="1" si="69"/>
        <v/>
      </c>
    </row>
    <row r="37" spans="1:79">
      <c r="F37" s="62"/>
      <c r="G37" s="62"/>
      <c r="H37" s="70"/>
      <c r="I37" s="70"/>
      <c r="J37" s="85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88"/>
      <c r="BU37" s="59" t="str">
        <f t="shared" ca="1" si="64"/>
        <v/>
      </c>
      <c r="BV37" s="59" t="str">
        <f t="shared" ca="1" si="65"/>
        <v/>
      </c>
      <c r="BW37" s="59" t="str">
        <f t="shared" ca="1" si="66"/>
        <v/>
      </c>
      <c r="BY37" s="98" t="str">
        <f t="shared" ca="1" si="67"/>
        <v/>
      </c>
      <c r="BZ37" s="98" t="str">
        <f t="shared" ca="1" si="68"/>
        <v/>
      </c>
      <c r="CA37" s="98" t="str">
        <f t="shared" ca="1" si="69"/>
        <v/>
      </c>
    </row>
    <row r="38" spans="1:79" s="16" customFormat="1">
      <c r="A38" s="107"/>
      <c r="B38" s="107"/>
      <c r="C38" s="107"/>
      <c r="D38" s="107"/>
      <c r="F38" s="64"/>
      <c r="G38" s="64"/>
      <c r="H38" s="71"/>
      <c r="I38" s="71"/>
      <c r="J38" s="8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89"/>
      <c r="BU38" s="65" t="str">
        <f t="shared" ca="1" si="64"/>
        <v/>
      </c>
      <c r="BV38" s="65" t="str">
        <f t="shared" ca="1" si="65"/>
        <v/>
      </c>
      <c r="BW38" s="65" t="str">
        <f t="shared" ca="1" si="66"/>
        <v/>
      </c>
      <c r="BY38" s="98" t="str">
        <f t="shared" ca="1" si="67"/>
        <v/>
      </c>
      <c r="BZ38" s="98" t="str">
        <f t="shared" ca="1" si="68"/>
        <v/>
      </c>
      <c r="CA38" s="98" t="str">
        <f t="shared" ca="1" si="69"/>
        <v/>
      </c>
    </row>
    <row r="39" spans="1:79"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</row>
    <row r="40" spans="1:79">
      <c r="F40" s="97"/>
    </row>
    <row r="41" spans="1:79">
      <c r="F41" s="97"/>
      <c r="G41" s="101" t="s">
        <v>71</v>
      </c>
      <c r="H41" s="101" t="s">
        <v>70</v>
      </c>
    </row>
    <row r="42" spans="1:79">
      <c r="F42" s="108" t="s">
        <v>13</v>
      </c>
      <c r="G42" s="102">
        <f ca="1">SUMIFS($BY$6:$BY$38,$F$6:$F$38,F42)</f>
        <v>7</v>
      </c>
      <c r="H42" s="102">
        <f ca="1">SUMIFS($CA$6:$CA$38,$F$6:$F$38,F42)</f>
        <v>0</v>
      </c>
    </row>
    <row r="43" spans="1:79">
      <c r="F43" s="108" t="s">
        <v>61</v>
      </c>
      <c r="G43" s="102">
        <f ca="1">SUMIFS($BY$6:$BY$38,$F$6:$F$38,F43)</f>
        <v>0</v>
      </c>
      <c r="H43" s="102">
        <f ca="1">SUMIFS($CA$6:$CA$38,$F$6:$F$38,F43)</f>
        <v>8</v>
      </c>
    </row>
    <row r="44" spans="1:79">
      <c r="F44" s="108" t="s">
        <v>14</v>
      </c>
      <c r="G44" s="102">
        <f ca="1">SUMIFS($BY$6:$BY$38,$F$6:$F$38,F44)</f>
        <v>28</v>
      </c>
      <c r="H44" s="102">
        <f ca="1">SUMIFS($CA$6:$CA$38,$F$6:$F$38,F44)</f>
        <v>0</v>
      </c>
    </row>
  </sheetData>
  <mergeCells count="7">
    <mergeCell ref="BD1:BE1"/>
    <mergeCell ref="BV4:BV5"/>
    <mergeCell ref="BW4:BW5"/>
    <mergeCell ref="BU3:BW3"/>
    <mergeCell ref="B4:C4"/>
    <mergeCell ref="D4:D5"/>
    <mergeCell ref="BU4:BU5"/>
  </mergeCells>
  <conditionalFormatting sqref="K6:BS38">
    <cfRule type="expression" dxfId="9" priority="7">
      <formula>COUNTIF(data_aw6,K$4)&gt;0</formula>
    </cfRule>
    <cfRule type="expression" dxfId="8" priority="8">
      <formula>COUNTIF(data_aw5,K$4)&gt;0</formula>
    </cfRule>
    <cfRule type="expression" dxfId="7" priority="9">
      <formula>COUNTIF(data_aw4,K$4)&gt;0</formula>
    </cfRule>
    <cfRule type="expression" dxfId="6" priority="10">
      <formula>AND(K$4&lt;&gt;0,WEEKDAY(K$4,2)&gt;5)</formula>
    </cfRule>
    <cfRule type="expression" dxfId="5" priority="11">
      <formula>AND($G6="CM",SUMPRODUCT(($H6&lt;=K$4)*($I6&gt;=K$4)))</formula>
    </cfRule>
    <cfRule type="expression" dxfId="4" priority="12">
      <formula>AND($G6="VA",SUMPRODUCT(($H6&lt;=K$4)*($I6&gt;=K$4)))</formula>
    </cfRule>
  </conditionalFormatting>
  <conditionalFormatting sqref="G6:G38">
    <cfRule type="containsText" dxfId="3" priority="6" operator="containsText" text="cm">
      <formula>NOT(ISERROR(SEARCH("cm",G6)))</formula>
    </cfRule>
  </conditionalFormatting>
  <conditionalFormatting sqref="K3:BS39">
    <cfRule type="expression" dxfId="2" priority="5">
      <formula>DAY(K$4)=DAY(EOMONTH(DATE($H$3,MONTH(K$4),1),0))</formula>
    </cfRule>
  </conditionalFormatting>
  <conditionalFormatting sqref="K3:BS3">
    <cfRule type="expression" dxfId="1" priority="1">
      <formula>DAY(K$4)=15</formula>
    </cfRule>
    <cfRule type="expression" dxfId="0" priority="4">
      <formula>MONTH(K$4)=7</formula>
    </cfRule>
  </conditionalFormatting>
  <dataValidations count="3">
    <dataValidation type="list" allowBlank="1" showInputMessage="1" showErrorMessage="1" sqref="H3">
      <formula1>nb</formula1>
    </dataValidation>
    <dataValidation type="list" allowBlank="1" showInputMessage="1" showErrorMessage="1" sqref="G6:G38">
      <formula1>datak</formula1>
    </dataValidation>
    <dataValidation type="list" allowBlank="1" showInputMessage="1" showErrorMessage="1" sqref="F6:F38 F42:F44">
      <formula1>datab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0"/>
  <sheetViews>
    <sheetView workbookViewId="0">
      <selection activeCell="D4" sqref="D4"/>
    </sheetView>
  </sheetViews>
  <sheetFormatPr baseColWidth="10" defaultRowHeight="13.5"/>
  <cols>
    <col min="1" max="2" width="11.42578125" style="79"/>
    <col min="3" max="3" width="8.28515625" style="79" customWidth="1"/>
    <col min="4" max="5" width="11.42578125" style="79"/>
    <col min="6" max="6" width="15.7109375" style="79" bestFit="1" customWidth="1"/>
    <col min="7" max="16384" width="11.42578125" style="79"/>
  </cols>
  <sheetData>
    <row r="1" spans="1:4">
      <c r="A1" s="79" t="s">
        <v>3</v>
      </c>
      <c r="B1" s="79" t="s">
        <v>4</v>
      </c>
      <c r="C1" s="79" t="s">
        <v>10</v>
      </c>
      <c r="D1" s="79" t="s">
        <v>63</v>
      </c>
    </row>
    <row r="2" spans="1:4">
      <c r="B2" s="79" t="s">
        <v>13</v>
      </c>
      <c r="C2" s="91">
        <v>4.583333333333333</v>
      </c>
    </row>
    <row r="3" spans="1:4">
      <c r="B3" s="79" t="s">
        <v>61</v>
      </c>
      <c r="C3" s="91">
        <v>4.166666666666667</v>
      </c>
      <c r="D3" s="92">
        <v>0.20833333333333334</v>
      </c>
    </row>
    <row r="4" spans="1:4">
      <c r="B4" s="79" t="s">
        <v>14</v>
      </c>
      <c r="C4" s="91">
        <v>3.2638888888888888</v>
      </c>
    </row>
    <row r="5" spans="1:4">
      <c r="B5" s="79" t="s">
        <v>18</v>
      </c>
    </row>
    <row r="6" spans="1:4">
      <c r="B6" s="79" t="s">
        <v>18</v>
      </c>
    </row>
    <row r="7" spans="1:4">
      <c r="B7" s="79" t="s">
        <v>18</v>
      </c>
    </row>
    <row r="8" spans="1:4">
      <c r="B8" s="79" t="s">
        <v>18</v>
      </c>
    </row>
    <row r="9" spans="1:4">
      <c r="B9" s="79" t="s">
        <v>18</v>
      </c>
    </row>
    <row r="10" spans="1:4">
      <c r="B10" s="79" t="s">
        <v>18</v>
      </c>
    </row>
    <row r="11" spans="1:4">
      <c r="B11" s="79" t="s">
        <v>18</v>
      </c>
    </row>
    <row r="12" spans="1:4">
      <c r="B12" s="79" t="s">
        <v>18</v>
      </c>
    </row>
    <row r="13" spans="1:4">
      <c r="B13" s="79" t="s">
        <v>18</v>
      </c>
    </row>
    <row r="14" spans="1:4">
      <c r="B14" s="79" t="s">
        <v>18</v>
      </c>
    </row>
    <row r="15" spans="1:4">
      <c r="B15" s="79" t="s">
        <v>18</v>
      </c>
    </row>
    <row r="16" spans="1:4">
      <c r="B16" s="79" t="s">
        <v>18</v>
      </c>
    </row>
    <row r="17" spans="2:2">
      <c r="B17" s="79" t="s">
        <v>18</v>
      </c>
    </row>
    <row r="18" spans="2:2">
      <c r="B18" s="79" t="s">
        <v>18</v>
      </c>
    </row>
    <row r="19" spans="2:2">
      <c r="B19" s="79" t="s">
        <v>18</v>
      </c>
    </row>
    <row r="20" spans="2:2">
      <c r="B20" s="79" t="s">
        <v>18</v>
      </c>
    </row>
    <row r="21" spans="2:2">
      <c r="B21" s="79" t="s">
        <v>18</v>
      </c>
    </row>
    <row r="22" spans="2:2">
      <c r="B22" s="79" t="s">
        <v>18</v>
      </c>
    </row>
    <row r="23" spans="2:2">
      <c r="B23" s="79" t="s">
        <v>18</v>
      </c>
    </row>
    <row r="24" spans="2:2">
      <c r="B24" s="79" t="s">
        <v>18</v>
      </c>
    </row>
    <row r="25" spans="2:2">
      <c r="B25" s="79" t="s">
        <v>18</v>
      </c>
    </row>
    <row r="26" spans="2:2">
      <c r="B26" s="79" t="s">
        <v>18</v>
      </c>
    </row>
    <row r="27" spans="2:2">
      <c r="B27" s="79" t="s">
        <v>18</v>
      </c>
    </row>
    <row r="28" spans="2:2">
      <c r="B28" s="79" t="s">
        <v>18</v>
      </c>
    </row>
    <row r="29" spans="2:2">
      <c r="B29" s="79" t="s">
        <v>18</v>
      </c>
    </row>
    <row r="30" spans="2:2">
      <c r="B30" s="79" t="s">
        <v>18</v>
      </c>
    </row>
    <row r="31" spans="2:2">
      <c r="B31" s="79" t="s">
        <v>18</v>
      </c>
    </row>
    <row r="32" spans="2:2">
      <c r="B32" s="79" t="s">
        <v>18</v>
      </c>
    </row>
    <row r="33" spans="1:6">
      <c r="B33" s="79" t="s">
        <v>18</v>
      </c>
    </row>
    <row r="34" spans="1:6">
      <c r="B34" s="79" t="s">
        <v>18</v>
      </c>
    </row>
    <row r="35" spans="1:6">
      <c r="B35" s="79" t="s">
        <v>18</v>
      </c>
    </row>
    <row r="36" spans="1:6">
      <c r="B36" s="79" t="s">
        <v>18</v>
      </c>
    </row>
    <row r="37" spans="1:6">
      <c r="B37" s="79" t="s">
        <v>18</v>
      </c>
    </row>
    <row r="38" spans="1:6">
      <c r="B38" s="79" t="s">
        <v>18</v>
      </c>
    </row>
    <row r="39" spans="1:6">
      <c r="B39" s="79" t="s">
        <v>18</v>
      </c>
    </row>
    <row r="40" spans="1:6">
      <c r="A40" s="80"/>
      <c r="B40" s="80" t="s">
        <v>18</v>
      </c>
      <c r="C40" s="80"/>
      <c r="D40" s="80"/>
      <c r="E40" s="80"/>
      <c r="F40" s="8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B337"/>
  <sheetViews>
    <sheetView topLeftCell="B1" workbookViewId="0">
      <selection activeCell="P1" sqref="P1:P29"/>
    </sheetView>
  </sheetViews>
  <sheetFormatPr baseColWidth="10" defaultRowHeight="13.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customWidth="1"/>
    <col min="48" max="48" width="27.28515625" style="15" bestFit="1" customWidth="1"/>
    <col min="49" max="49" width="17.140625" style="4" bestFit="1" customWidth="1"/>
    <col min="50" max="50" width="35.28515625" style="16" bestFit="1" customWidth="1"/>
    <col min="51" max="51" width="17.140625" style="52" bestFit="1" customWidth="1"/>
    <col min="52" max="52" width="36.85546875" style="4" customWidth="1"/>
    <col min="53" max="53" width="15.7109375" bestFit="1" customWidth="1"/>
  </cols>
  <sheetData>
    <row r="1" spans="1:54" ht="18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K1" s="1" t="s">
        <v>10</v>
      </c>
      <c r="N1" s="3">
        <v>41640</v>
      </c>
      <c r="O1" s="3">
        <v>41640</v>
      </c>
      <c r="P1">
        <v>2014</v>
      </c>
      <c r="AV1" s="6" t="s">
        <v>20</v>
      </c>
      <c r="AW1" s="7">
        <v>41640</v>
      </c>
      <c r="AX1" s="8" t="s">
        <v>20</v>
      </c>
      <c r="AY1" s="9">
        <v>42005</v>
      </c>
      <c r="AZ1" s="10">
        <f>AW1</f>
        <v>41640</v>
      </c>
      <c r="BA1" s="57">
        <f>AW1</f>
        <v>41640</v>
      </c>
      <c r="BB1" s="3">
        <f>AY1</f>
        <v>42005</v>
      </c>
    </row>
    <row r="2" spans="1:54" ht="18">
      <c r="B2" t="s">
        <v>13</v>
      </c>
      <c r="K2" s="1" t="s">
        <v>64</v>
      </c>
      <c r="N2" s="3">
        <v>41671</v>
      </c>
      <c r="O2" s="3">
        <v>42005</v>
      </c>
      <c r="P2">
        <v>2015</v>
      </c>
      <c r="AV2" s="11" t="s">
        <v>21</v>
      </c>
      <c r="AW2" s="12">
        <v>41640</v>
      </c>
      <c r="AX2" s="13" t="s">
        <v>22</v>
      </c>
      <c r="AY2" s="14">
        <v>42005</v>
      </c>
      <c r="AZ2" s="13" t="s">
        <v>22</v>
      </c>
      <c r="BA2" s="57">
        <f t="shared" ref="BA2:BA50" si="0">AW2</f>
        <v>41640</v>
      </c>
      <c r="BB2" s="3">
        <f t="shared" ref="BB2:BB50" si="1">AY2</f>
        <v>42005</v>
      </c>
    </row>
    <row r="3" spans="1:54" ht="18">
      <c r="B3" t="s">
        <v>14</v>
      </c>
      <c r="K3" s="1" t="s">
        <v>19</v>
      </c>
      <c r="N3" s="3">
        <v>41699</v>
      </c>
      <c r="O3" s="3">
        <v>42370</v>
      </c>
      <c r="P3">
        <v>2016</v>
      </c>
      <c r="AW3" s="12">
        <v>41750</v>
      </c>
      <c r="AX3" s="4" t="s">
        <v>23</v>
      </c>
      <c r="AY3" s="14">
        <v>42100</v>
      </c>
      <c r="AZ3" s="4" t="s">
        <v>24</v>
      </c>
      <c r="BA3" s="57">
        <f t="shared" si="0"/>
        <v>41750</v>
      </c>
      <c r="BB3" s="3">
        <f t="shared" si="1"/>
        <v>42100</v>
      </c>
    </row>
    <row r="4" spans="1:54" ht="18">
      <c r="B4" t="s">
        <v>15</v>
      </c>
      <c r="K4" s="1" t="s">
        <v>9</v>
      </c>
      <c r="N4" s="3">
        <v>41730</v>
      </c>
      <c r="O4" s="3">
        <v>42736</v>
      </c>
      <c r="P4">
        <v>2017</v>
      </c>
      <c r="AW4" s="12">
        <v>41760</v>
      </c>
      <c r="AX4" s="13" t="s">
        <v>25</v>
      </c>
      <c r="AY4" s="14">
        <v>42125</v>
      </c>
      <c r="AZ4" s="13" t="s">
        <v>25</v>
      </c>
      <c r="BA4" s="57">
        <f t="shared" si="0"/>
        <v>41760</v>
      </c>
      <c r="BB4" s="3">
        <f t="shared" si="1"/>
        <v>42125</v>
      </c>
    </row>
    <row r="5" spans="1:54" ht="18">
      <c r="B5" t="s">
        <v>16</v>
      </c>
      <c r="K5" s="1" t="s">
        <v>11</v>
      </c>
      <c r="N5" s="3">
        <v>41760</v>
      </c>
      <c r="O5" s="3">
        <v>43101</v>
      </c>
      <c r="P5">
        <v>2018</v>
      </c>
      <c r="AW5" s="12">
        <v>41788</v>
      </c>
      <c r="AX5" s="16" t="s">
        <v>26</v>
      </c>
      <c r="AY5" s="14">
        <v>42133</v>
      </c>
      <c r="AZ5" s="16" t="s">
        <v>26</v>
      </c>
      <c r="BA5" s="57">
        <f t="shared" si="0"/>
        <v>41788</v>
      </c>
      <c r="BB5" s="3">
        <f t="shared" si="1"/>
        <v>42133</v>
      </c>
    </row>
    <row r="6" spans="1:54" ht="18">
      <c r="B6" t="s">
        <v>17</v>
      </c>
      <c r="K6" s="1" t="s">
        <v>12</v>
      </c>
      <c r="N6" s="3">
        <v>41791</v>
      </c>
      <c r="O6" s="3">
        <v>43466</v>
      </c>
      <c r="P6">
        <v>2019</v>
      </c>
      <c r="AW6" s="12">
        <v>41799</v>
      </c>
      <c r="AX6" s="16" t="s">
        <v>27</v>
      </c>
      <c r="AY6" s="14">
        <v>42144</v>
      </c>
      <c r="AZ6" s="16" t="s">
        <v>27</v>
      </c>
      <c r="BA6" s="57">
        <f t="shared" si="0"/>
        <v>41799</v>
      </c>
      <c r="BB6" s="3">
        <f t="shared" si="1"/>
        <v>42144</v>
      </c>
    </row>
    <row r="7" spans="1:54" ht="15">
      <c r="B7" t="s">
        <v>61</v>
      </c>
      <c r="N7" s="3">
        <v>41821</v>
      </c>
      <c r="O7" s="3">
        <v>43831</v>
      </c>
      <c r="P7">
        <v>2020</v>
      </c>
      <c r="AW7" s="12">
        <v>41841</v>
      </c>
      <c r="AX7" s="17" t="s">
        <v>28</v>
      </c>
      <c r="AY7" s="14">
        <v>42206</v>
      </c>
      <c r="AZ7" s="17" t="s">
        <v>28</v>
      </c>
      <c r="BA7" s="57">
        <f t="shared" si="0"/>
        <v>41841</v>
      </c>
      <c r="BB7" s="3">
        <f t="shared" si="1"/>
        <v>42206</v>
      </c>
    </row>
    <row r="8" spans="1:54" ht="15">
      <c r="B8" t="s">
        <v>18</v>
      </c>
      <c r="N8" s="3">
        <v>41852</v>
      </c>
      <c r="O8" s="3">
        <v>44197</v>
      </c>
      <c r="P8">
        <v>2021</v>
      </c>
      <c r="AW8" s="12">
        <v>41866</v>
      </c>
      <c r="AX8" s="16" t="s">
        <v>29</v>
      </c>
      <c r="AY8" s="14">
        <v>42231</v>
      </c>
      <c r="AZ8" s="16" t="s">
        <v>29</v>
      </c>
      <c r="BA8" s="57">
        <f t="shared" si="0"/>
        <v>41866</v>
      </c>
      <c r="BB8" s="3">
        <f t="shared" si="1"/>
        <v>42231</v>
      </c>
    </row>
    <row r="9" spans="1:54" ht="15">
      <c r="B9" t="s">
        <v>18</v>
      </c>
      <c r="N9" s="3">
        <v>41883</v>
      </c>
      <c r="O9" s="3">
        <v>44562</v>
      </c>
      <c r="P9">
        <v>2022</v>
      </c>
      <c r="AW9" s="12">
        <v>41909</v>
      </c>
      <c r="AX9" s="17" t="s">
        <v>30</v>
      </c>
      <c r="AY9" s="14">
        <v>42274</v>
      </c>
      <c r="AZ9" s="17" t="s">
        <v>31</v>
      </c>
      <c r="BA9" s="57">
        <f t="shared" si="0"/>
        <v>41909</v>
      </c>
      <c r="BB9" s="3">
        <f t="shared" si="1"/>
        <v>42274</v>
      </c>
    </row>
    <row r="10" spans="1:54" ht="15">
      <c r="B10" t="s">
        <v>18</v>
      </c>
      <c r="N10" s="3">
        <v>41913</v>
      </c>
      <c r="O10" s="3">
        <v>44927</v>
      </c>
      <c r="P10">
        <v>2023</v>
      </c>
      <c r="AW10" s="12">
        <v>41944</v>
      </c>
      <c r="AX10" s="16" t="s">
        <v>32</v>
      </c>
      <c r="AY10" s="14">
        <v>42309</v>
      </c>
      <c r="AZ10" s="16" t="s">
        <v>32</v>
      </c>
      <c r="BA10" s="57">
        <f t="shared" si="0"/>
        <v>41944</v>
      </c>
      <c r="BB10" s="3">
        <f t="shared" si="1"/>
        <v>42309</v>
      </c>
    </row>
    <row r="11" spans="1:54" ht="15">
      <c r="B11" t="s">
        <v>18</v>
      </c>
      <c r="N11" s="3">
        <v>41944</v>
      </c>
      <c r="O11" s="3">
        <v>45292</v>
      </c>
      <c r="P11">
        <v>2024</v>
      </c>
      <c r="AW11" s="12">
        <v>41945</v>
      </c>
      <c r="AX11" s="16" t="s">
        <v>33</v>
      </c>
      <c r="AY11" s="14">
        <v>42310</v>
      </c>
      <c r="AZ11" s="16" t="s">
        <v>33</v>
      </c>
      <c r="BA11" s="57">
        <f t="shared" si="0"/>
        <v>41945</v>
      </c>
      <c r="BB11" s="3">
        <f t="shared" si="1"/>
        <v>42310</v>
      </c>
    </row>
    <row r="12" spans="1:54" ht="15">
      <c r="B12" t="s">
        <v>18</v>
      </c>
      <c r="N12" s="3">
        <v>41974</v>
      </c>
      <c r="O12" s="3">
        <v>45658</v>
      </c>
      <c r="P12">
        <v>2025</v>
      </c>
      <c r="AW12" s="12">
        <v>41954</v>
      </c>
      <c r="AX12" s="4" t="s">
        <v>34</v>
      </c>
      <c r="AY12" s="14">
        <v>42319</v>
      </c>
      <c r="AZ12" s="4" t="s">
        <v>34</v>
      </c>
      <c r="BA12" s="57">
        <f t="shared" si="0"/>
        <v>41954</v>
      </c>
      <c r="BB12" s="3">
        <f t="shared" si="1"/>
        <v>42319</v>
      </c>
    </row>
    <row r="13" spans="1:54" ht="15">
      <c r="B13" t="s">
        <v>18</v>
      </c>
      <c r="N13" s="3">
        <v>42005</v>
      </c>
      <c r="O13" s="3">
        <v>46023</v>
      </c>
      <c r="P13">
        <v>2026</v>
      </c>
      <c r="AW13" s="12">
        <v>41958</v>
      </c>
      <c r="AX13" s="4" t="s">
        <v>35</v>
      </c>
      <c r="AY13" s="14">
        <v>42323</v>
      </c>
      <c r="AZ13" s="4" t="s">
        <v>35</v>
      </c>
      <c r="BA13" s="57">
        <f t="shared" si="0"/>
        <v>41958</v>
      </c>
      <c r="BB13" s="3">
        <f t="shared" si="1"/>
        <v>42323</v>
      </c>
    </row>
    <row r="14" spans="1:54" ht="15">
      <c r="B14" t="s">
        <v>18</v>
      </c>
      <c r="N14" s="3">
        <v>42036</v>
      </c>
      <c r="O14" s="3">
        <v>46388</v>
      </c>
      <c r="P14">
        <v>2027</v>
      </c>
      <c r="AW14" s="12">
        <v>41998</v>
      </c>
      <c r="AX14" s="16" t="s">
        <v>36</v>
      </c>
      <c r="AY14" s="14">
        <v>42363</v>
      </c>
      <c r="AZ14" s="4" t="s">
        <v>37</v>
      </c>
      <c r="BA14" s="57">
        <f t="shared" si="0"/>
        <v>41998</v>
      </c>
      <c r="BB14" s="3">
        <f t="shared" si="1"/>
        <v>42363</v>
      </c>
    </row>
    <row r="15" spans="1:54" ht="15">
      <c r="B15" t="s">
        <v>18</v>
      </c>
      <c r="N15" s="3">
        <v>42064</v>
      </c>
      <c r="O15" s="3">
        <v>46753</v>
      </c>
      <c r="P15">
        <v>2028</v>
      </c>
      <c r="AW15" s="12">
        <v>41999</v>
      </c>
      <c r="AX15" s="16" t="s">
        <v>38</v>
      </c>
      <c r="AY15" s="14">
        <v>42364</v>
      </c>
      <c r="AZ15" s="16" t="s">
        <v>39</v>
      </c>
      <c r="BA15" s="57">
        <f t="shared" si="0"/>
        <v>41999</v>
      </c>
      <c r="BB15" s="3">
        <f t="shared" si="1"/>
        <v>42364</v>
      </c>
    </row>
    <row r="16" spans="1:54">
      <c r="B16" t="s">
        <v>18</v>
      </c>
      <c r="N16" s="3">
        <v>42095</v>
      </c>
      <c r="O16" s="3">
        <v>47119</v>
      </c>
      <c r="P16">
        <v>2029</v>
      </c>
      <c r="AW16" s="12"/>
      <c r="AY16" s="18"/>
      <c r="BA16" s="57">
        <f t="shared" si="0"/>
        <v>0</v>
      </c>
      <c r="BB16" s="3">
        <f t="shared" si="1"/>
        <v>0</v>
      </c>
    </row>
    <row r="17" spans="2:54" ht="15">
      <c r="B17" t="s">
        <v>18</v>
      </c>
      <c r="N17" s="3">
        <v>42125</v>
      </c>
      <c r="O17" s="3">
        <v>47484</v>
      </c>
      <c r="P17">
        <v>2030</v>
      </c>
      <c r="AW17" s="19"/>
      <c r="AY17" s="14"/>
      <c r="BA17" s="57">
        <f t="shared" si="0"/>
        <v>0</v>
      </c>
      <c r="BB17" s="3">
        <f t="shared" si="1"/>
        <v>0</v>
      </c>
    </row>
    <row r="18" spans="2:54" ht="15">
      <c r="B18" t="s">
        <v>18</v>
      </c>
      <c r="N18" s="3">
        <v>42156</v>
      </c>
      <c r="O18" s="3">
        <v>47849</v>
      </c>
      <c r="P18">
        <v>2031</v>
      </c>
      <c r="AV18" s="20" t="s">
        <v>40</v>
      </c>
      <c r="AW18" s="21"/>
      <c r="AX18" s="22"/>
      <c r="AY18" s="23"/>
      <c r="AZ18" s="16"/>
      <c r="BA18" s="57">
        <f t="shared" si="0"/>
        <v>0</v>
      </c>
      <c r="BB18" s="3">
        <f t="shared" si="1"/>
        <v>0</v>
      </c>
    </row>
    <row r="19" spans="2:54" ht="15">
      <c r="B19" t="s">
        <v>18</v>
      </c>
      <c r="N19" s="3">
        <v>42186</v>
      </c>
      <c r="O19" s="3">
        <v>48214</v>
      </c>
      <c r="P19">
        <v>2032</v>
      </c>
      <c r="AV19" s="24">
        <v>1</v>
      </c>
      <c r="AW19" s="21">
        <v>41743</v>
      </c>
      <c r="AX19" s="25" t="s">
        <v>41</v>
      </c>
      <c r="AY19" s="26"/>
      <c r="BA19" s="57">
        <f t="shared" si="0"/>
        <v>41743</v>
      </c>
      <c r="BB19" s="3">
        <f t="shared" si="1"/>
        <v>0</v>
      </c>
    </row>
    <row r="20" spans="2:54" ht="15">
      <c r="B20" t="s">
        <v>18</v>
      </c>
      <c r="N20" s="3">
        <v>42217</v>
      </c>
      <c r="O20" s="3">
        <v>48580</v>
      </c>
      <c r="P20">
        <v>2033</v>
      </c>
      <c r="AV20" s="24">
        <f t="shared" ref="AV20:AV38" si="2">IF(AW20=AW19+IF(WEEKDAY(AW19,1)=6,3,1),AV19,AV19+1)</f>
        <v>1</v>
      </c>
      <c r="AW20" s="21">
        <v>41744</v>
      </c>
      <c r="AX20" s="25" t="s">
        <v>41</v>
      </c>
      <c r="AY20" s="23">
        <v>42101</v>
      </c>
      <c r="AZ20" s="16" t="s">
        <v>42</v>
      </c>
      <c r="BA20" s="57">
        <f t="shared" si="0"/>
        <v>41744</v>
      </c>
      <c r="BB20" s="3">
        <f t="shared" si="1"/>
        <v>42101</v>
      </c>
    </row>
    <row r="21" spans="2:54" ht="15">
      <c r="B21" t="s">
        <v>18</v>
      </c>
      <c r="N21" s="3">
        <v>42248</v>
      </c>
      <c r="O21" s="3">
        <v>48945</v>
      </c>
      <c r="P21">
        <v>2034</v>
      </c>
      <c r="AV21" s="24">
        <f t="shared" si="2"/>
        <v>1</v>
      </c>
      <c r="AW21" s="21">
        <v>41745</v>
      </c>
      <c r="AX21" s="25" t="s">
        <v>41</v>
      </c>
      <c r="AY21" s="23">
        <v>42102</v>
      </c>
      <c r="AZ21" s="16" t="s">
        <v>42</v>
      </c>
      <c r="BA21" s="57">
        <f t="shared" si="0"/>
        <v>41745</v>
      </c>
      <c r="BB21" s="3">
        <f t="shared" si="1"/>
        <v>42102</v>
      </c>
    </row>
    <row r="22" spans="2:54" ht="15">
      <c r="B22" t="s">
        <v>18</v>
      </c>
      <c r="N22" s="3">
        <v>42278</v>
      </c>
      <c r="O22" s="3">
        <v>49310</v>
      </c>
      <c r="P22">
        <v>2035</v>
      </c>
      <c r="AV22" s="24">
        <f t="shared" si="2"/>
        <v>1</v>
      </c>
      <c r="AW22" s="21">
        <v>41746</v>
      </c>
      <c r="AX22" s="25" t="s">
        <v>41</v>
      </c>
      <c r="AY22" s="23">
        <v>42103</v>
      </c>
      <c r="AZ22" s="16" t="s">
        <v>42</v>
      </c>
      <c r="BA22" s="57">
        <f t="shared" si="0"/>
        <v>41746</v>
      </c>
      <c r="BB22" s="3">
        <f t="shared" si="1"/>
        <v>42103</v>
      </c>
    </row>
    <row r="23" spans="2:54" ht="15">
      <c r="B23" t="s">
        <v>18</v>
      </c>
      <c r="N23" s="3">
        <v>42309</v>
      </c>
      <c r="O23" s="3">
        <v>49675</v>
      </c>
      <c r="P23">
        <v>2036</v>
      </c>
      <c r="AV23" s="24">
        <f t="shared" si="2"/>
        <v>1</v>
      </c>
      <c r="AW23" s="21">
        <v>41747</v>
      </c>
      <c r="AX23" s="25" t="s">
        <v>41</v>
      </c>
      <c r="AY23" s="23">
        <v>42104</v>
      </c>
      <c r="AZ23" s="16" t="s">
        <v>42</v>
      </c>
      <c r="BA23" s="57">
        <f t="shared" si="0"/>
        <v>41747</v>
      </c>
      <c r="BB23" s="3">
        <f t="shared" si="1"/>
        <v>42104</v>
      </c>
    </row>
    <row r="24" spans="2:54" ht="15">
      <c r="B24" t="s">
        <v>18</v>
      </c>
      <c r="N24" s="3">
        <v>42339</v>
      </c>
      <c r="O24" s="3">
        <v>50041</v>
      </c>
      <c r="P24">
        <v>2037</v>
      </c>
      <c r="AV24" s="24">
        <f t="shared" si="2"/>
        <v>2</v>
      </c>
      <c r="AW24" s="21">
        <v>41834</v>
      </c>
      <c r="AX24" s="16" t="s">
        <v>43</v>
      </c>
      <c r="AY24" s="23">
        <v>42198</v>
      </c>
      <c r="AZ24" s="16" t="s">
        <v>43</v>
      </c>
      <c r="BA24" s="57">
        <f t="shared" si="0"/>
        <v>41834</v>
      </c>
      <c r="BB24" s="3">
        <f t="shared" si="1"/>
        <v>42198</v>
      </c>
    </row>
    <row r="25" spans="2:54" ht="15">
      <c r="B25" t="s">
        <v>18</v>
      </c>
      <c r="N25" s="3">
        <v>42370</v>
      </c>
      <c r="O25" s="3">
        <v>50406</v>
      </c>
      <c r="P25">
        <v>2038</v>
      </c>
      <c r="AV25" s="24">
        <f t="shared" si="2"/>
        <v>2</v>
      </c>
      <c r="AW25" s="21">
        <v>41835</v>
      </c>
      <c r="AX25" s="16" t="s">
        <v>43</v>
      </c>
      <c r="AY25" s="23">
        <v>42199</v>
      </c>
      <c r="AZ25" s="16" t="s">
        <v>43</v>
      </c>
      <c r="BA25" s="57">
        <f t="shared" si="0"/>
        <v>41835</v>
      </c>
      <c r="BB25" s="3">
        <f t="shared" si="1"/>
        <v>42199</v>
      </c>
    </row>
    <row r="26" spans="2:54" ht="15">
      <c r="B26" t="s">
        <v>18</v>
      </c>
      <c r="N26" s="3">
        <v>42401</v>
      </c>
      <c r="O26" s="3">
        <v>50771</v>
      </c>
      <c r="P26">
        <v>2039</v>
      </c>
      <c r="AV26" s="24">
        <f t="shared" si="2"/>
        <v>2</v>
      </c>
      <c r="AW26" s="21">
        <v>41836</v>
      </c>
      <c r="AX26" s="16" t="s">
        <v>43</v>
      </c>
      <c r="AY26" s="23">
        <v>42200</v>
      </c>
      <c r="AZ26" s="16" t="s">
        <v>43</v>
      </c>
      <c r="BA26" s="57">
        <f t="shared" si="0"/>
        <v>41836</v>
      </c>
      <c r="BB26" s="3">
        <f t="shared" si="1"/>
        <v>42200</v>
      </c>
    </row>
    <row r="27" spans="2:54" ht="15">
      <c r="B27" t="s">
        <v>18</v>
      </c>
      <c r="N27" s="3">
        <v>42430</v>
      </c>
      <c r="O27" s="3">
        <v>51136</v>
      </c>
      <c r="P27">
        <v>2040</v>
      </c>
      <c r="AV27" s="24">
        <f t="shared" si="2"/>
        <v>2</v>
      </c>
      <c r="AW27" s="21">
        <v>41837</v>
      </c>
      <c r="AX27" s="16" t="s">
        <v>43</v>
      </c>
      <c r="AY27" s="23">
        <v>42201</v>
      </c>
      <c r="AZ27" s="16" t="s">
        <v>43</v>
      </c>
      <c r="BA27" s="57">
        <f t="shared" si="0"/>
        <v>41837</v>
      </c>
      <c r="BB27" s="3">
        <f t="shared" si="1"/>
        <v>42201</v>
      </c>
    </row>
    <row r="28" spans="2:54" ht="15">
      <c r="B28" t="s">
        <v>18</v>
      </c>
      <c r="N28" s="3">
        <v>42461</v>
      </c>
      <c r="O28" s="3">
        <v>51502</v>
      </c>
      <c r="P28">
        <v>2041</v>
      </c>
      <c r="AV28" s="24">
        <f t="shared" si="2"/>
        <v>2</v>
      </c>
      <c r="AW28" s="21">
        <v>41838</v>
      </c>
      <c r="AX28" s="16" t="s">
        <v>43</v>
      </c>
      <c r="AY28" s="23">
        <v>42202</v>
      </c>
      <c r="AZ28" s="16" t="s">
        <v>43</v>
      </c>
      <c r="BA28" s="57">
        <f t="shared" si="0"/>
        <v>41838</v>
      </c>
      <c r="BB28" s="3">
        <f t="shared" si="1"/>
        <v>42202</v>
      </c>
    </row>
    <row r="29" spans="2:54" ht="15">
      <c r="B29" t="s">
        <v>18</v>
      </c>
      <c r="N29" s="3">
        <v>42491</v>
      </c>
      <c r="O29" s="3">
        <v>51867</v>
      </c>
      <c r="P29">
        <v>2042</v>
      </c>
      <c r="AV29" s="24">
        <f t="shared" si="2"/>
        <v>3</v>
      </c>
      <c r="AW29" s="21"/>
      <c r="AY29" s="23">
        <v>42205</v>
      </c>
      <c r="AZ29" s="16" t="s">
        <v>43</v>
      </c>
      <c r="BA29" s="57">
        <f t="shared" si="0"/>
        <v>0</v>
      </c>
      <c r="BB29" s="3">
        <f t="shared" si="1"/>
        <v>42205</v>
      </c>
    </row>
    <row r="30" spans="2:54" ht="15">
      <c r="B30" t="s">
        <v>18</v>
      </c>
      <c r="N30" s="3">
        <v>42522</v>
      </c>
      <c r="O30" s="3"/>
      <c r="AV30" s="24">
        <f t="shared" si="2"/>
        <v>4</v>
      </c>
      <c r="AW30" s="21">
        <v>41842</v>
      </c>
      <c r="AX30" s="16" t="s">
        <v>43</v>
      </c>
      <c r="AY30" s="23"/>
      <c r="AZ30" s="16"/>
      <c r="BA30" s="57">
        <f t="shared" si="0"/>
        <v>41842</v>
      </c>
      <c r="BB30" s="3">
        <f t="shared" si="1"/>
        <v>0</v>
      </c>
    </row>
    <row r="31" spans="2:54" ht="15">
      <c r="B31" t="s">
        <v>18</v>
      </c>
      <c r="N31" s="3">
        <v>42552</v>
      </c>
      <c r="AV31" s="24">
        <f t="shared" si="2"/>
        <v>4</v>
      </c>
      <c r="AW31" s="21">
        <v>41843</v>
      </c>
      <c r="AX31" s="16" t="s">
        <v>43</v>
      </c>
      <c r="AY31" s="23">
        <v>42207</v>
      </c>
      <c r="AZ31" s="16" t="s">
        <v>43</v>
      </c>
      <c r="BA31" s="57">
        <f t="shared" si="0"/>
        <v>41843</v>
      </c>
      <c r="BB31" s="3">
        <f t="shared" si="1"/>
        <v>42207</v>
      </c>
    </row>
    <row r="32" spans="2:54" ht="15">
      <c r="B32" t="s">
        <v>18</v>
      </c>
      <c r="N32" s="3">
        <v>42583</v>
      </c>
      <c r="AV32" s="24">
        <f t="shared" si="2"/>
        <v>4</v>
      </c>
      <c r="AW32" s="21">
        <v>41844</v>
      </c>
      <c r="AX32" s="16" t="s">
        <v>43</v>
      </c>
      <c r="AY32" s="23">
        <v>42208</v>
      </c>
      <c r="AZ32" s="16" t="s">
        <v>43</v>
      </c>
      <c r="BA32" s="57">
        <f t="shared" si="0"/>
        <v>41844</v>
      </c>
      <c r="BB32" s="3">
        <f t="shared" si="1"/>
        <v>42208</v>
      </c>
    </row>
    <row r="33" spans="2:54" ht="15">
      <c r="B33" t="s">
        <v>18</v>
      </c>
      <c r="N33" s="3">
        <v>42614</v>
      </c>
      <c r="AV33" s="24">
        <f t="shared" si="2"/>
        <v>4</v>
      </c>
      <c r="AW33" s="21">
        <v>41845</v>
      </c>
      <c r="AX33" s="16" t="s">
        <v>43</v>
      </c>
      <c r="AY33" s="23">
        <v>42209</v>
      </c>
      <c r="AZ33" s="16" t="s">
        <v>43</v>
      </c>
      <c r="BA33" s="57">
        <f t="shared" si="0"/>
        <v>41845</v>
      </c>
      <c r="BB33" s="3">
        <f t="shared" si="1"/>
        <v>42209</v>
      </c>
    </row>
    <row r="34" spans="2:54" ht="15">
      <c r="B34" t="s">
        <v>18</v>
      </c>
      <c r="N34" s="3">
        <v>42644</v>
      </c>
      <c r="AV34" s="24">
        <f t="shared" si="2"/>
        <v>4</v>
      </c>
      <c r="AW34" s="21">
        <v>41848</v>
      </c>
      <c r="AX34" s="16" t="s">
        <v>43</v>
      </c>
      <c r="AY34" s="23">
        <v>42212</v>
      </c>
      <c r="AZ34" s="16" t="s">
        <v>43</v>
      </c>
      <c r="BA34" s="57">
        <f t="shared" si="0"/>
        <v>41848</v>
      </c>
      <c r="BB34" s="3">
        <f t="shared" si="1"/>
        <v>42212</v>
      </c>
    </row>
    <row r="35" spans="2:54" ht="15">
      <c r="B35" t="s">
        <v>18</v>
      </c>
      <c r="N35" s="3">
        <v>42675</v>
      </c>
      <c r="AV35" s="24">
        <f t="shared" si="2"/>
        <v>4</v>
      </c>
      <c r="AW35" s="21">
        <v>41849</v>
      </c>
      <c r="AX35" s="16" t="s">
        <v>43</v>
      </c>
      <c r="AY35" s="23">
        <v>42213</v>
      </c>
      <c r="AZ35" s="16" t="s">
        <v>43</v>
      </c>
      <c r="BA35" s="57">
        <f t="shared" si="0"/>
        <v>41849</v>
      </c>
      <c r="BB35" s="3">
        <f t="shared" si="1"/>
        <v>42213</v>
      </c>
    </row>
    <row r="36" spans="2:54" ht="15">
      <c r="B36" t="s">
        <v>18</v>
      </c>
      <c r="N36" s="3">
        <v>42705</v>
      </c>
      <c r="AV36" s="24">
        <f t="shared" si="2"/>
        <v>4</v>
      </c>
      <c r="AW36" s="21">
        <v>41850</v>
      </c>
      <c r="AX36" s="16" t="s">
        <v>43</v>
      </c>
      <c r="AY36" s="23">
        <v>42214</v>
      </c>
      <c r="AZ36" s="16" t="s">
        <v>43</v>
      </c>
      <c r="BA36" s="57">
        <f t="shared" si="0"/>
        <v>41850</v>
      </c>
      <c r="BB36" s="3">
        <f t="shared" si="1"/>
        <v>42214</v>
      </c>
    </row>
    <row r="37" spans="2:54" ht="15">
      <c r="B37" t="s">
        <v>18</v>
      </c>
      <c r="N37" s="3">
        <v>42736</v>
      </c>
      <c r="AV37" s="24">
        <f t="shared" si="2"/>
        <v>4</v>
      </c>
      <c r="AW37" s="21">
        <v>41851</v>
      </c>
      <c r="AX37" s="16" t="s">
        <v>43</v>
      </c>
      <c r="AY37" s="23">
        <v>42215</v>
      </c>
      <c r="AZ37" s="16" t="s">
        <v>43</v>
      </c>
      <c r="BA37" s="57">
        <f t="shared" si="0"/>
        <v>41851</v>
      </c>
      <c r="BB37" s="3">
        <f t="shared" si="1"/>
        <v>42215</v>
      </c>
    </row>
    <row r="38" spans="2:54" ht="15">
      <c r="B38" t="s">
        <v>18</v>
      </c>
      <c r="N38" s="3">
        <v>42767</v>
      </c>
      <c r="AV38" s="24">
        <f t="shared" si="2"/>
        <v>4</v>
      </c>
      <c r="AW38" s="21">
        <v>41852</v>
      </c>
      <c r="AX38" s="16" t="s">
        <v>43</v>
      </c>
      <c r="AY38" s="23">
        <v>42216</v>
      </c>
      <c r="AZ38" s="16" t="s">
        <v>43</v>
      </c>
      <c r="BA38" s="57">
        <f t="shared" si="0"/>
        <v>41852</v>
      </c>
      <c r="BB38" s="3">
        <f t="shared" si="1"/>
        <v>42216</v>
      </c>
    </row>
    <row r="39" spans="2:54" ht="15">
      <c r="B39" t="s">
        <v>18</v>
      </c>
      <c r="N39" s="3">
        <v>42795</v>
      </c>
      <c r="AV39" s="24">
        <f>IF(AW39=AW38+IF(WEEKDAY(AW38,1)=6,3,1),AV38,AV38+1)</f>
        <v>5</v>
      </c>
      <c r="AW39" s="21"/>
      <c r="AY39" s="23"/>
      <c r="AZ39" s="16"/>
      <c r="BA39" s="57">
        <f t="shared" si="0"/>
        <v>0</v>
      </c>
      <c r="BB39" s="3">
        <f t="shared" si="1"/>
        <v>0</v>
      </c>
    </row>
    <row r="40" spans="2:54" s="2" customFormat="1" ht="15">
      <c r="B40" s="2" t="s">
        <v>18</v>
      </c>
      <c r="N40" s="3">
        <v>42826</v>
      </c>
      <c r="AV40" s="24">
        <f>IF(AW40=AW39+IF(WEEKDAY(AW39,1)=6,3,1),AV39,AV39+1)</f>
        <v>6</v>
      </c>
      <c r="AW40" s="21">
        <v>42002</v>
      </c>
      <c r="AX40" s="16" t="s">
        <v>44</v>
      </c>
      <c r="AY40" s="23">
        <v>42366</v>
      </c>
      <c r="AZ40" s="16" t="s">
        <v>44</v>
      </c>
      <c r="BA40" s="57">
        <f t="shared" si="0"/>
        <v>42002</v>
      </c>
      <c r="BB40" s="3">
        <f t="shared" si="1"/>
        <v>42366</v>
      </c>
    </row>
    <row r="41" spans="2:54" ht="15">
      <c r="N41" s="3">
        <v>42856</v>
      </c>
      <c r="AV41" s="24">
        <f>IF(AW41=AW40+IF(WEEKDAY(AW40,1)=6,3,1),AV40,AV40+1)</f>
        <v>6</v>
      </c>
      <c r="AW41" s="21">
        <v>42003</v>
      </c>
      <c r="AX41" s="16" t="s">
        <v>44</v>
      </c>
      <c r="AY41" s="23">
        <v>42367</v>
      </c>
      <c r="AZ41" s="16" t="s">
        <v>44</v>
      </c>
      <c r="BA41" s="57">
        <f t="shared" si="0"/>
        <v>42003</v>
      </c>
      <c r="BB41" s="3">
        <f t="shared" si="1"/>
        <v>42367</v>
      </c>
    </row>
    <row r="42" spans="2:54" ht="15">
      <c r="N42" s="3">
        <v>42887</v>
      </c>
      <c r="AV42" s="24">
        <f>IF(AW44=AW41+IF(WEEKDAY(AW41,1)=6,3,1),AV41,AV41+1)</f>
        <v>7</v>
      </c>
      <c r="AW42" s="27">
        <v>42004</v>
      </c>
      <c r="AX42" s="16" t="s">
        <v>44</v>
      </c>
      <c r="AY42" s="23">
        <v>42368</v>
      </c>
      <c r="AZ42" s="16" t="s">
        <v>44</v>
      </c>
      <c r="BA42" s="57">
        <f t="shared" si="0"/>
        <v>42004</v>
      </c>
      <c r="BB42" s="3">
        <f t="shared" si="1"/>
        <v>42368</v>
      </c>
    </row>
    <row r="43" spans="2:54" ht="15">
      <c r="N43" s="3">
        <v>42917</v>
      </c>
      <c r="AV43" s="24">
        <f>IF(AW45=AW42+IF(WEEKDAY(AW42,1)=6,3,1),AV42,AV42+1)</f>
        <v>8</v>
      </c>
      <c r="AW43" s="28"/>
      <c r="AY43" s="23">
        <v>42369</v>
      </c>
      <c r="AZ43" s="16" t="s">
        <v>44</v>
      </c>
      <c r="BA43" s="57">
        <f t="shared" si="0"/>
        <v>0</v>
      </c>
      <c r="BB43" s="3">
        <f t="shared" si="1"/>
        <v>42369</v>
      </c>
    </row>
    <row r="44" spans="2:54" ht="15">
      <c r="N44" s="3">
        <v>42948</v>
      </c>
      <c r="AV44" s="24">
        <f t="shared" ref="AV44:AV50" si="3">IF(AW46=AW43+IF(WEEKDAY(AW43,1)=6,3,1),AV43,AV43+1)</f>
        <v>9</v>
      </c>
      <c r="AW44" s="21">
        <v>41946</v>
      </c>
      <c r="AX44" s="17" t="s">
        <v>45</v>
      </c>
      <c r="AY44" s="23"/>
      <c r="BA44" s="57">
        <f t="shared" si="0"/>
        <v>41946</v>
      </c>
      <c r="BB44" s="3">
        <f t="shared" si="1"/>
        <v>0</v>
      </c>
    </row>
    <row r="45" spans="2:54" ht="15">
      <c r="N45" s="3">
        <v>42979</v>
      </c>
      <c r="AV45" s="24">
        <f t="shared" si="3"/>
        <v>10</v>
      </c>
      <c r="AW45" s="21">
        <v>41947</v>
      </c>
      <c r="AX45" s="16" t="s">
        <v>46</v>
      </c>
      <c r="AY45" s="23"/>
      <c r="BA45" s="57">
        <f t="shared" si="0"/>
        <v>41947</v>
      </c>
      <c r="BB45" s="3">
        <f t="shared" si="1"/>
        <v>0</v>
      </c>
    </row>
    <row r="46" spans="2:54" ht="15">
      <c r="N46" s="3">
        <v>43009</v>
      </c>
      <c r="AV46" s="24">
        <f t="shared" si="3"/>
        <v>11</v>
      </c>
      <c r="AW46" s="21">
        <v>41960</v>
      </c>
      <c r="AX46" s="16" t="s">
        <v>47</v>
      </c>
      <c r="AY46" s="29"/>
      <c r="BA46" s="57">
        <f t="shared" si="0"/>
        <v>41960</v>
      </c>
      <c r="BB46" s="3">
        <f t="shared" si="1"/>
        <v>0</v>
      </c>
    </row>
    <row r="47" spans="2:54" ht="15">
      <c r="N47" s="3">
        <v>43040</v>
      </c>
      <c r="AV47" s="24">
        <f t="shared" si="3"/>
        <v>12</v>
      </c>
      <c r="AW47" s="21">
        <v>41911</v>
      </c>
      <c r="AX47" s="16" t="s">
        <v>48</v>
      </c>
      <c r="AY47" s="23"/>
      <c r="BA47" s="57">
        <f t="shared" si="0"/>
        <v>41911</v>
      </c>
      <c r="BB47" s="3">
        <f t="shared" si="1"/>
        <v>0</v>
      </c>
    </row>
    <row r="48" spans="2:54" ht="15">
      <c r="N48" s="3">
        <v>43070</v>
      </c>
      <c r="AV48" s="24">
        <f t="shared" si="3"/>
        <v>13</v>
      </c>
      <c r="AW48" s="21">
        <v>41789</v>
      </c>
      <c r="AX48" s="17" t="s">
        <v>49</v>
      </c>
      <c r="AY48" s="23"/>
      <c r="AZ48" s="4" t="s">
        <v>49</v>
      </c>
      <c r="BA48" s="57">
        <f t="shared" si="0"/>
        <v>41789</v>
      </c>
      <c r="BB48" s="3">
        <f t="shared" si="1"/>
        <v>0</v>
      </c>
    </row>
    <row r="49" spans="14:54" ht="15">
      <c r="N49" s="3">
        <v>43101</v>
      </c>
      <c r="AV49" s="24">
        <f t="shared" si="3"/>
        <v>14</v>
      </c>
      <c r="AW49" s="21">
        <v>41953</v>
      </c>
      <c r="AX49" s="16" t="s">
        <v>49</v>
      </c>
      <c r="AY49" s="26"/>
      <c r="AZ49" s="4" t="s">
        <v>49</v>
      </c>
      <c r="BA49" s="57">
        <f t="shared" si="0"/>
        <v>41953</v>
      </c>
      <c r="BB49" s="3">
        <f t="shared" si="1"/>
        <v>0</v>
      </c>
    </row>
    <row r="50" spans="14:54" ht="15">
      <c r="N50" s="3">
        <v>43132</v>
      </c>
      <c r="AV50" s="24">
        <f t="shared" si="3"/>
        <v>15</v>
      </c>
      <c r="AW50" s="28"/>
      <c r="AY50" s="26"/>
      <c r="BA50" s="57">
        <f t="shared" si="0"/>
        <v>0</v>
      </c>
      <c r="BB50" s="3">
        <f t="shared" si="1"/>
        <v>0</v>
      </c>
    </row>
    <row r="51" spans="14:54" ht="15">
      <c r="N51" s="3">
        <v>43160</v>
      </c>
      <c r="AV51" s="30" t="s">
        <v>50</v>
      </c>
      <c r="AW51" s="31">
        <v>41673</v>
      </c>
      <c r="AX51" s="32" t="str">
        <f>IF(AW51="","","formation - 1")</f>
        <v>formation - 1</v>
      </c>
      <c r="AY51" s="33"/>
      <c r="AZ51" s="16" t="s">
        <v>51</v>
      </c>
      <c r="BA51" s="57"/>
    </row>
    <row r="52" spans="14:54" ht="15">
      <c r="N52" s="3">
        <v>43191</v>
      </c>
      <c r="AV52" s="34"/>
      <c r="AW52" s="35"/>
      <c r="AX52" s="17" t="str">
        <f>IF(AW52="","","formation - 1")</f>
        <v/>
      </c>
      <c r="AY52" s="36"/>
      <c r="AZ52" s="16" t="s">
        <v>52</v>
      </c>
      <c r="BA52" s="57"/>
    </row>
    <row r="53" spans="14:54" ht="15">
      <c r="N53" s="3">
        <v>43221</v>
      </c>
      <c r="AV53" s="34"/>
      <c r="AW53" s="35"/>
      <c r="AX53" s="17" t="str">
        <f>IF(AW53="","","formation - 1")</f>
        <v/>
      </c>
      <c r="AY53" s="36"/>
      <c r="AZ53" s="16" t="s">
        <v>53</v>
      </c>
      <c r="BA53" s="57"/>
    </row>
    <row r="54" spans="14:54" ht="15">
      <c r="N54" s="3">
        <v>43252</v>
      </c>
      <c r="AV54" s="37"/>
      <c r="AW54" s="38"/>
      <c r="AX54" s="17" t="str">
        <f>IF(AW54="","","formation - 1")</f>
        <v/>
      </c>
      <c r="AY54" s="36"/>
      <c r="AZ54" s="16" t="s">
        <v>54</v>
      </c>
      <c r="BA54" s="57"/>
    </row>
    <row r="55" spans="14:54">
      <c r="N55" s="3">
        <v>43282</v>
      </c>
      <c r="AV55" s="34"/>
      <c r="AW55" s="39"/>
      <c r="AX55" s="40"/>
      <c r="AY55" s="41"/>
      <c r="BA55" s="57"/>
    </row>
    <row r="56" spans="14:54">
      <c r="N56" s="3">
        <v>43313</v>
      </c>
      <c r="AV56" s="42" t="s">
        <v>55</v>
      </c>
      <c r="AW56" s="43">
        <v>41736</v>
      </c>
      <c r="AX56" s="25" t="s">
        <v>56</v>
      </c>
      <c r="AY56" s="44"/>
      <c r="AZ56" s="25" t="s">
        <v>56</v>
      </c>
    </row>
    <row r="57" spans="14:54">
      <c r="N57" s="3">
        <v>43344</v>
      </c>
      <c r="AV57" s="34"/>
      <c r="AW57" s="43">
        <v>41737</v>
      </c>
      <c r="AX57" s="25" t="s">
        <v>56</v>
      </c>
      <c r="AY57" s="44"/>
      <c r="AZ57" s="25" t="s">
        <v>56</v>
      </c>
    </row>
    <row r="58" spans="14:54">
      <c r="N58" s="3">
        <v>43374</v>
      </c>
      <c r="AV58" s="34"/>
      <c r="AW58" s="43">
        <v>41738</v>
      </c>
      <c r="AX58" s="25" t="s">
        <v>56</v>
      </c>
      <c r="AY58" s="44"/>
      <c r="AZ58" s="25" t="s">
        <v>56</v>
      </c>
    </row>
    <row r="59" spans="14:54">
      <c r="N59" s="3">
        <v>43405</v>
      </c>
      <c r="AV59" s="34"/>
      <c r="AW59" s="43">
        <v>41739</v>
      </c>
      <c r="AX59" s="25" t="s">
        <v>56</v>
      </c>
      <c r="AY59" s="44"/>
      <c r="AZ59" s="25" t="s">
        <v>56</v>
      </c>
    </row>
    <row r="60" spans="14:54">
      <c r="N60" s="3">
        <v>43435</v>
      </c>
      <c r="AV60" s="34"/>
      <c r="AW60" s="43">
        <v>41740</v>
      </c>
      <c r="AX60" s="25" t="s">
        <v>56</v>
      </c>
      <c r="AY60" s="44"/>
      <c r="AZ60" s="25" t="s">
        <v>56</v>
      </c>
    </row>
    <row r="61" spans="14:54">
      <c r="N61" s="3">
        <v>43466</v>
      </c>
      <c r="AV61" s="34"/>
      <c r="AW61" s="45">
        <v>41769</v>
      </c>
      <c r="AX61" s="4" t="s">
        <v>57</v>
      </c>
      <c r="AY61" s="44">
        <v>42134</v>
      </c>
      <c r="AZ61" s="4" t="s">
        <v>57</v>
      </c>
    </row>
    <row r="62" spans="14:54">
      <c r="N62" s="3">
        <v>43497</v>
      </c>
      <c r="AV62" s="46"/>
      <c r="AW62" s="45">
        <v>41804</v>
      </c>
      <c r="AX62" s="4" t="s">
        <v>58</v>
      </c>
      <c r="AY62" s="44">
        <v>42169</v>
      </c>
      <c r="AZ62" s="4" t="s">
        <v>58</v>
      </c>
    </row>
    <row r="63" spans="14:54" ht="15">
      <c r="N63" s="3">
        <v>43525</v>
      </c>
      <c r="AV63" s="47"/>
      <c r="AW63" s="45">
        <v>41924</v>
      </c>
      <c r="AX63" s="4" t="s">
        <v>59</v>
      </c>
      <c r="AY63" s="44">
        <v>42289</v>
      </c>
      <c r="AZ63" s="4" t="s">
        <v>59</v>
      </c>
    </row>
    <row r="64" spans="14:54" ht="15">
      <c r="N64" s="3">
        <v>43556</v>
      </c>
      <c r="AV64" s="47"/>
      <c r="AW64" s="48"/>
      <c r="AX64" s="25"/>
      <c r="AY64" s="49"/>
    </row>
    <row r="65" spans="14:51">
      <c r="N65" s="3">
        <v>43586</v>
      </c>
      <c r="AV65" s="50"/>
      <c r="AW65" s="48"/>
      <c r="AX65" s="25"/>
      <c r="AY65" s="49"/>
    </row>
    <row r="66" spans="14:51">
      <c r="N66" s="3">
        <v>43617</v>
      </c>
      <c r="AV66" s="50"/>
      <c r="AW66" s="48"/>
      <c r="AX66" s="25"/>
      <c r="AY66" s="49"/>
    </row>
    <row r="67" spans="14:51">
      <c r="N67" s="3">
        <v>43647</v>
      </c>
      <c r="AV67" s="34"/>
      <c r="AW67" s="51"/>
      <c r="AX67" s="17"/>
    </row>
    <row r="68" spans="14:51">
      <c r="N68" s="3">
        <v>43678</v>
      </c>
      <c r="AV68" s="34"/>
      <c r="AW68" s="53"/>
      <c r="AX68" s="17"/>
    </row>
    <row r="69" spans="14:51">
      <c r="N69" s="3">
        <v>43709</v>
      </c>
      <c r="AV69" s="34"/>
      <c r="AW69" s="53"/>
      <c r="AX69" s="17"/>
    </row>
    <row r="70" spans="14:51">
      <c r="N70" s="3">
        <v>43739</v>
      </c>
      <c r="AV70" s="34"/>
      <c r="AW70" s="53"/>
      <c r="AX70" s="17"/>
    </row>
    <row r="71" spans="14:51">
      <c r="N71" s="3">
        <v>43770</v>
      </c>
      <c r="AV71" s="34"/>
      <c r="AW71" s="53"/>
      <c r="AX71" s="17"/>
    </row>
    <row r="72" spans="14:51">
      <c r="N72" s="3">
        <v>43800</v>
      </c>
      <c r="AV72" s="34"/>
      <c r="AW72" s="53"/>
      <c r="AX72" s="17"/>
    </row>
    <row r="73" spans="14:51">
      <c r="N73" s="3">
        <v>43831</v>
      </c>
      <c r="AV73" s="34"/>
      <c r="AW73" s="53"/>
      <c r="AX73" s="17"/>
    </row>
    <row r="74" spans="14:51">
      <c r="N74" s="3">
        <v>43862</v>
      </c>
      <c r="AV74" s="34"/>
      <c r="AW74" s="53"/>
      <c r="AX74" s="17"/>
    </row>
    <row r="75" spans="14:51">
      <c r="N75" s="3">
        <v>43891</v>
      </c>
      <c r="AV75" s="34"/>
      <c r="AW75" s="53"/>
      <c r="AX75" s="17"/>
    </row>
    <row r="76" spans="14:51">
      <c r="N76" s="3">
        <v>43922</v>
      </c>
      <c r="AV76" s="34"/>
      <c r="AW76" s="53"/>
      <c r="AX76" s="17"/>
    </row>
    <row r="77" spans="14:51">
      <c r="N77" s="3">
        <v>43952</v>
      </c>
      <c r="AV77" s="34"/>
      <c r="AW77" s="53"/>
      <c r="AX77" s="17"/>
    </row>
    <row r="78" spans="14:51">
      <c r="N78" s="3">
        <v>43983</v>
      </c>
      <c r="AV78" s="34"/>
      <c r="AW78" s="53"/>
      <c r="AX78" s="17"/>
    </row>
    <row r="79" spans="14:51">
      <c r="N79" s="3">
        <v>44013</v>
      </c>
      <c r="AV79" s="34"/>
      <c r="AW79" s="53"/>
      <c r="AX79" s="17"/>
    </row>
    <row r="80" spans="14:51">
      <c r="N80" s="3">
        <v>44044</v>
      </c>
      <c r="AV80" s="34"/>
      <c r="AW80" s="53"/>
      <c r="AX80" s="17"/>
    </row>
    <row r="81" spans="14:50">
      <c r="N81" s="3">
        <v>44075</v>
      </c>
      <c r="AV81" s="34"/>
      <c r="AW81" s="53"/>
      <c r="AX81" s="17"/>
    </row>
    <row r="82" spans="14:50">
      <c r="N82" s="3">
        <v>44105</v>
      </c>
      <c r="AV82" s="34"/>
      <c r="AW82" s="53"/>
      <c r="AX82" s="17"/>
    </row>
    <row r="83" spans="14:50">
      <c r="N83" s="3">
        <v>44136</v>
      </c>
      <c r="AV83" s="34"/>
      <c r="AW83" s="51"/>
      <c r="AX83" s="17"/>
    </row>
    <row r="84" spans="14:50">
      <c r="N84" s="3">
        <v>44166</v>
      </c>
      <c r="AV84" s="34"/>
      <c r="AW84" s="51"/>
      <c r="AX84" s="17"/>
    </row>
    <row r="85" spans="14:50">
      <c r="N85" s="3">
        <v>44197</v>
      </c>
      <c r="AV85" s="34"/>
      <c r="AW85" s="51"/>
      <c r="AX85" s="17"/>
    </row>
    <row r="86" spans="14:50">
      <c r="N86" s="3">
        <v>44228</v>
      </c>
      <c r="AV86" s="34"/>
      <c r="AW86" s="51"/>
      <c r="AX86" s="17"/>
    </row>
    <row r="87" spans="14:50">
      <c r="N87" s="3">
        <v>44256</v>
      </c>
      <c r="AV87" s="34"/>
      <c r="AW87" s="51"/>
      <c r="AX87" s="17"/>
    </row>
    <row r="88" spans="14:50">
      <c r="N88" s="3">
        <v>44287</v>
      </c>
      <c r="AV88" s="34"/>
      <c r="AW88" s="51"/>
      <c r="AX88" s="17"/>
    </row>
    <row r="89" spans="14:50">
      <c r="N89" s="3">
        <v>44317</v>
      </c>
      <c r="AV89" s="54"/>
      <c r="AW89" s="55"/>
      <c r="AX89" s="17"/>
    </row>
    <row r="90" spans="14:50">
      <c r="N90" s="3">
        <v>44348</v>
      </c>
      <c r="AV90" s="34"/>
      <c r="AW90" s="55"/>
      <c r="AX90" s="17"/>
    </row>
    <row r="91" spans="14:50">
      <c r="N91" s="3">
        <v>44378</v>
      </c>
      <c r="AV91" s="34"/>
      <c r="AW91" s="55"/>
      <c r="AX91" s="17"/>
    </row>
    <row r="92" spans="14:50">
      <c r="N92" s="3">
        <v>44409</v>
      </c>
      <c r="AV92" s="34"/>
      <c r="AW92" s="55"/>
      <c r="AX92" s="17"/>
    </row>
    <row r="93" spans="14:50">
      <c r="N93" s="3">
        <v>44440</v>
      </c>
      <c r="AV93" s="34"/>
      <c r="AW93" s="56"/>
      <c r="AX93" s="17"/>
    </row>
    <row r="94" spans="14:50">
      <c r="N94" s="3">
        <v>44470</v>
      </c>
      <c r="AV94" s="34"/>
      <c r="AW94" s="56"/>
      <c r="AX94" s="17"/>
    </row>
    <row r="95" spans="14:50">
      <c r="N95" s="3">
        <v>44501</v>
      </c>
      <c r="AV95" s="34"/>
      <c r="AW95" s="56"/>
      <c r="AX95" s="17"/>
    </row>
    <row r="96" spans="14:50">
      <c r="N96" s="3">
        <v>44531</v>
      </c>
      <c r="AV96" s="34"/>
      <c r="AW96" s="56"/>
      <c r="AX96" s="17"/>
    </row>
    <row r="97" spans="14:50">
      <c r="N97" s="3">
        <v>44562</v>
      </c>
      <c r="AV97" s="34"/>
      <c r="AW97" s="56"/>
      <c r="AX97" s="17"/>
    </row>
    <row r="98" spans="14:50">
      <c r="N98" s="3">
        <v>44593</v>
      </c>
      <c r="AV98" s="34"/>
      <c r="AW98" s="56"/>
      <c r="AX98" s="17"/>
    </row>
    <row r="99" spans="14:50">
      <c r="N99" s="3">
        <v>44621</v>
      </c>
      <c r="AV99" s="34"/>
      <c r="AW99" s="56"/>
      <c r="AX99" s="17"/>
    </row>
    <row r="100" spans="14:50">
      <c r="N100" s="3">
        <v>44652</v>
      </c>
      <c r="AV100" s="34"/>
      <c r="AW100" s="56"/>
      <c r="AX100" s="17"/>
    </row>
    <row r="101" spans="14:50">
      <c r="N101" s="3">
        <v>44682</v>
      </c>
      <c r="AV101" s="34"/>
      <c r="AW101" s="56"/>
      <c r="AX101" s="17"/>
    </row>
    <row r="102" spans="14:50">
      <c r="N102" s="3">
        <v>44713</v>
      </c>
      <c r="AV102" s="34"/>
      <c r="AW102" s="56"/>
      <c r="AX102" s="17"/>
    </row>
    <row r="103" spans="14:50">
      <c r="N103" s="3">
        <v>44743</v>
      </c>
      <c r="AV103" s="34"/>
      <c r="AW103" s="56"/>
      <c r="AX103" s="17"/>
    </row>
    <row r="104" spans="14:50">
      <c r="N104" s="3">
        <v>44774</v>
      </c>
      <c r="AV104" s="34"/>
      <c r="AW104" s="56"/>
      <c r="AX104" s="17"/>
    </row>
    <row r="105" spans="14:50">
      <c r="N105" s="3">
        <v>44805</v>
      </c>
      <c r="AV105" s="34"/>
      <c r="AW105" s="56"/>
      <c r="AX105" s="17"/>
    </row>
    <row r="106" spans="14:50">
      <c r="N106" s="3">
        <v>44835</v>
      </c>
      <c r="AV106" s="34"/>
      <c r="AW106" s="56"/>
      <c r="AX106" s="17"/>
    </row>
    <row r="107" spans="14:50">
      <c r="N107" s="3">
        <v>44866</v>
      </c>
      <c r="AV107" s="34"/>
      <c r="AW107" s="56"/>
      <c r="AX107" s="17"/>
    </row>
    <row r="108" spans="14:50">
      <c r="N108" s="3">
        <v>44896</v>
      </c>
      <c r="AV108" s="34"/>
      <c r="AW108" s="56"/>
      <c r="AX108" s="17"/>
    </row>
    <row r="109" spans="14:50">
      <c r="N109" s="3">
        <v>44927</v>
      </c>
      <c r="AV109" s="34"/>
      <c r="AW109" s="56"/>
      <c r="AX109" s="17"/>
    </row>
    <row r="110" spans="14:50">
      <c r="N110" s="3">
        <v>44958</v>
      </c>
      <c r="AV110" s="34"/>
      <c r="AW110" s="56"/>
      <c r="AX110" s="17"/>
    </row>
    <row r="111" spans="14:50">
      <c r="N111" s="3">
        <v>44986</v>
      </c>
      <c r="AV111" s="34"/>
      <c r="AW111" s="56"/>
      <c r="AX111" s="17"/>
    </row>
    <row r="112" spans="14:50">
      <c r="N112" s="3">
        <v>45017</v>
      </c>
      <c r="AV112" s="34"/>
      <c r="AW112" s="56"/>
      <c r="AX112" s="17"/>
    </row>
    <row r="113" spans="14:14">
      <c r="N113" s="3">
        <v>45047</v>
      </c>
    </row>
    <row r="114" spans="14:14">
      <c r="N114" s="3">
        <v>45078</v>
      </c>
    </row>
    <row r="115" spans="14:14">
      <c r="N115" s="3">
        <v>45108</v>
      </c>
    </row>
    <row r="116" spans="14:14">
      <c r="N116" s="3">
        <v>45139</v>
      </c>
    </row>
    <row r="117" spans="14:14">
      <c r="N117" s="3">
        <v>45170</v>
      </c>
    </row>
    <row r="118" spans="14:14">
      <c r="N118" s="3">
        <v>45200</v>
      </c>
    </row>
    <row r="119" spans="14:14">
      <c r="N119" s="3">
        <v>45231</v>
      </c>
    </row>
    <row r="120" spans="14:14">
      <c r="N120" s="3">
        <v>45261</v>
      </c>
    </row>
    <row r="121" spans="14:14">
      <c r="N121" s="3">
        <v>45292</v>
      </c>
    </row>
    <row r="122" spans="14:14">
      <c r="N122" s="3">
        <v>45323</v>
      </c>
    </row>
    <row r="123" spans="14:14">
      <c r="N123" s="3">
        <v>45352</v>
      </c>
    </row>
    <row r="124" spans="14:14">
      <c r="N124" s="3">
        <v>45383</v>
      </c>
    </row>
    <row r="125" spans="14:14">
      <c r="N125" s="3">
        <v>45413</v>
      </c>
    </row>
    <row r="126" spans="14:14">
      <c r="N126" s="3">
        <v>45444</v>
      </c>
    </row>
    <row r="127" spans="14:14">
      <c r="N127" s="3">
        <v>45474</v>
      </c>
    </row>
    <row r="128" spans="14:14">
      <c r="N128" s="3">
        <v>45505</v>
      </c>
    </row>
    <row r="129" spans="14:14">
      <c r="N129" s="3">
        <v>45536</v>
      </c>
    </row>
    <row r="130" spans="14:14">
      <c r="N130" s="3">
        <v>45566</v>
      </c>
    </row>
    <row r="131" spans="14:14">
      <c r="N131" s="3">
        <v>45597</v>
      </c>
    </row>
    <row r="132" spans="14:14">
      <c r="N132" s="3">
        <v>45627</v>
      </c>
    </row>
    <row r="133" spans="14:14">
      <c r="N133" s="3">
        <v>45658</v>
      </c>
    </row>
    <row r="134" spans="14:14">
      <c r="N134" s="3">
        <v>45689</v>
      </c>
    </row>
    <row r="135" spans="14:14">
      <c r="N135" s="3">
        <v>45717</v>
      </c>
    </row>
    <row r="136" spans="14:14">
      <c r="N136" s="3">
        <v>45748</v>
      </c>
    </row>
    <row r="137" spans="14:14">
      <c r="N137" s="3">
        <v>45778</v>
      </c>
    </row>
    <row r="138" spans="14:14">
      <c r="N138" s="3">
        <v>45809</v>
      </c>
    </row>
    <row r="139" spans="14:14">
      <c r="N139" s="3">
        <v>45839</v>
      </c>
    </row>
    <row r="140" spans="14:14">
      <c r="N140" s="3">
        <v>45870</v>
      </c>
    </row>
    <row r="141" spans="14:14">
      <c r="N141" s="3">
        <v>45901</v>
      </c>
    </row>
    <row r="142" spans="14:14">
      <c r="N142" s="3">
        <v>45931</v>
      </c>
    </row>
    <row r="143" spans="14:14">
      <c r="N143" s="3">
        <v>45962</v>
      </c>
    </row>
    <row r="144" spans="14:14">
      <c r="N144" s="3">
        <v>45992</v>
      </c>
    </row>
    <row r="145" spans="14:14">
      <c r="N145" s="3">
        <v>46023</v>
      </c>
    </row>
    <row r="146" spans="14:14">
      <c r="N146" s="3">
        <v>46054</v>
      </c>
    </row>
    <row r="147" spans="14:14">
      <c r="N147" s="3">
        <v>46082</v>
      </c>
    </row>
    <row r="148" spans="14:14">
      <c r="N148" s="3">
        <v>46113</v>
      </c>
    </row>
    <row r="149" spans="14:14">
      <c r="N149" s="3">
        <v>46143</v>
      </c>
    </row>
    <row r="150" spans="14:14">
      <c r="N150" s="3">
        <v>46174</v>
      </c>
    </row>
    <row r="151" spans="14:14">
      <c r="N151" s="3">
        <v>46204</v>
      </c>
    </row>
    <row r="152" spans="14:14">
      <c r="N152" s="3">
        <v>46235</v>
      </c>
    </row>
    <row r="153" spans="14:14">
      <c r="N153" s="3">
        <v>46266</v>
      </c>
    </row>
    <row r="154" spans="14:14">
      <c r="N154" s="3">
        <v>46296</v>
      </c>
    </row>
    <row r="155" spans="14:14">
      <c r="N155" s="3">
        <v>46327</v>
      </c>
    </row>
    <row r="156" spans="14:14">
      <c r="N156" s="3">
        <v>46357</v>
      </c>
    </row>
    <row r="157" spans="14:14">
      <c r="N157" s="3">
        <v>46388</v>
      </c>
    </row>
    <row r="158" spans="14:14">
      <c r="N158" s="3">
        <v>46419</v>
      </c>
    </row>
    <row r="159" spans="14:14">
      <c r="N159" s="3">
        <v>46447</v>
      </c>
    </row>
    <row r="160" spans="14:14">
      <c r="N160" s="3">
        <v>46478</v>
      </c>
    </row>
    <row r="161" spans="14:14">
      <c r="N161" s="3">
        <v>46508</v>
      </c>
    </row>
    <row r="162" spans="14:14">
      <c r="N162" s="3">
        <v>46539</v>
      </c>
    </row>
    <row r="163" spans="14:14">
      <c r="N163" s="3">
        <v>46569</v>
      </c>
    </row>
    <row r="164" spans="14:14">
      <c r="N164" s="3">
        <v>46600</v>
      </c>
    </row>
    <row r="165" spans="14:14">
      <c r="N165" s="3">
        <v>46631</v>
      </c>
    </row>
    <row r="166" spans="14:14">
      <c r="N166" s="3">
        <v>46661</v>
      </c>
    </row>
    <row r="167" spans="14:14">
      <c r="N167" s="3">
        <v>46692</v>
      </c>
    </row>
    <row r="168" spans="14:14">
      <c r="N168" s="3">
        <v>46722</v>
      </c>
    </row>
    <row r="169" spans="14:14">
      <c r="N169" s="3">
        <v>46753</v>
      </c>
    </row>
    <row r="170" spans="14:14">
      <c r="N170" s="3">
        <v>46784</v>
      </c>
    </row>
    <row r="171" spans="14:14">
      <c r="N171" s="3">
        <v>46813</v>
      </c>
    </row>
    <row r="172" spans="14:14">
      <c r="N172" s="3">
        <v>46844</v>
      </c>
    </row>
    <row r="173" spans="14:14">
      <c r="N173" s="3">
        <v>46874</v>
      </c>
    </row>
    <row r="174" spans="14:14">
      <c r="N174" s="3">
        <v>46905</v>
      </c>
    </row>
    <row r="175" spans="14:14">
      <c r="N175" s="3">
        <v>46935</v>
      </c>
    </row>
    <row r="176" spans="14:14">
      <c r="N176" s="3">
        <v>46966</v>
      </c>
    </row>
    <row r="177" spans="14:14">
      <c r="N177" s="3">
        <v>46997</v>
      </c>
    </row>
    <row r="178" spans="14:14">
      <c r="N178" s="3">
        <v>47027</v>
      </c>
    </row>
    <row r="179" spans="14:14">
      <c r="N179" s="3">
        <v>47058</v>
      </c>
    </row>
    <row r="180" spans="14:14">
      <c r="N180" s="3">
        <v>47088</v>
      </c>
    </row>
    <row r="181" spans="14:14">
      <c r="N181" s="3">
        <v>47119</v>
      </c>
    </row>
    <row r="182" spans="14:14">
      <c r="N182" s="3">
        <v>47150</v>
      </c>
    </row>
    <row r="183" spans="14:14">
      <c r="N183" s="3">
        <v>47178</v>
      </c>
    </row>
    <row r="184" spans="14:14">
      <c r="N184" s="3">
        <v>47209</v>
      </c>
    </row>
    <row r="185" spans="14:14">
      <c r="N185" s="3">
        <v>47239</v>
      </c>
    </row>
    <row r="186" spans="14:14">
      <c r="N186" s="3">
        <v>47270</v>
      </c>
    </row>
    <row r="187" spans="14:14">
      <c r="N187" s="3">
        <v>47300</v>
      </c>
    </row>
    <row r="188" spans="14:14">
      <c r="N188" s="3">
        <v>47331</v>
      </c>
    </row>
    <row r="189" spans="14:14">
      <c r="N189" s="3">
        <v>47362</v>
      </c>
    </row>
    <row r="190" spans="14:14">
      <c r="N190" s="3">
        <v>47392</v>
      </c>
    </row>
    <row r="191" spans="14:14">
      <c r="N191" s="3">
        <v>47423</v>
      </c>
    </row>
    <row r="192" spans="14:14">
      <c r="N192" s="3">
        <v>47453</v>
      </c>
    </row>
    <row r="193" spans="14:14">
      <c r="N193" s="3">
        <v>47484</v>
      </c>
    </row>
    <row r="194" spans="14:14">
      <c r="N194" s="3">
        <v>47515</v>
      </c>
    </row>
    <row r="195" spans="14:14">
      <c r="N195" s="3">
        <v>47543</v>
      </c>
    </row>
    <row r="196" spans="14:14">
      <c r="N196" s="3">
        <v>47574</v>
      </c>
    </row>
    <row r="197" spans="14:14">
      <c r="N197" s="3">
        <v>47604</v>
      </c>
    </row>
    <row r="198" spans="14:14">
      <c r="N198" s="3">
        <v>47635</v>
      </c>
    </row>
    <row r="199" spans="14:14">
      <c r="N199" s="3">
        <v>47665</v>
      </c>
    </row>
    <row r="200" spans="14:14">
      <c r="N200" s="3">
        <v>47696</v>
      </c>
    </row>
    <row r="201" spans="14:14">
      <c r="N201" s="3">
        <v>47727</v>
      </c>
    </row>
    <row r="202" spans="14:14">
      <c r="N202" s="3">
        <v>47757</v>
      </c>
    </row>
    <row r="203" spans="14:14">
      <c r="N203" s="3">
        <v>47788</v>
      </c>
    </row>
    <row r="204" spans="14:14">
      <c r="N204" s="3">
        <v>47818</v>
      </c>
    </row>
    <row r="205" spans="14:14">
      <c r="N205" s="3">
        <v>47849</v>
      </c>
    </row>
    <row r="206" spans="14:14">
      <c r="N206" s="3">
        <v>47880</v>
      </c>
    </row>
    <row r="207" spans="14:14">
      <c r="N207" s="3">
        <v>47908</v>
      </c>
    </row>
    <row r="208" spans="14:14">
      <c r="N208" s="3">
        <v>47939</v>
      </c>
    </row>
    <row r="209" spans="14:14">
      <c r="N209" s="3">
        <v>47969</v>
      </c>
    </row>
    <row r="210" spans="14:14">
      <c r="N210" s="3">
        <v>48000</v>
      </c>
    </row>
    <row r="211" spans="14:14">
      <c r="N211" s="3">
        <v>48030</v>
      </c>
    </row>
    <row r="212" spans="14:14">
      <c r="N212" s="3">
        <v>48061</v>
      </c>
    </row>
    <row r="213" spans="14:14">
      <c r="N213" s="3">
        <v>48092</v>
      </c>
    </row>
    <row r="214" spans="14:14">
      <c r="N214" s="3">
        <v>48122</v>
      </c>
    </row>
    <row r="215" spans="14:14">
      <c r="N215" s="3">
        <v>48153</v>
      </c>
    </row>
    <row r="216" spans="14:14">
      <c r="N216" s="3">
        <v>48183</v>
      </c>
    </row>
    <row r="217" spans="14:14">
      <c r="N217" s="3">
        <v>48214</v>
      </c>
    </row>
    <row r="218" spans="14:14">
      <c r="N218" s="3">
        <v>48245</v>
      </c>
    </row>
    <row r="219" spans="14:14">
      <c r="N219" s="3">
        <v>48274</v>
      </c>
    </row>
    <row r="220" spans="14:14">
      <c r="N220" s="3">
        <v>48305</v>
      </c>
    </row>
    <row r="221" spans="14:14">
      <c r="N221" s="3">
        <v>48335</v>
      </c>
    </row>
    <row r="222" spans="14:14">
      <c r="N222" s="3">
        <v>48366</v>
      </c>
    </row>
    <row r="223" spans="14:14">
      <c r="N223" s="3">
        <v>48396</v>
      </c>
    </row>
    <row r="224" spans="14:14">
      <c r="N224" s="3">
        <v>48427</v>
      </c>
    </row>
    <row r="225" spans="14:14">
      <c r="N225" s="3">
        <v>48458</v>
      </c>
    </row>
    <row r="226" spans="14:14">
      <c r="N226" s="3">
        <v>48488</v>
      </c>
    </row>
    <row r="227" spans="14:14">
      <c r="N227" s="3">
        <v>48519</v>
      </c>
    </row>
    <row r="228" spans="14:14">
      <c r="N228" s="3">
        <v>48549</v>
      </c>
    </row>
    <row r="229" spans="14:14">
      <c r="N229" s="3">
        <v>48580</v>
      </c>
    </row>
    <row r="230" spans="14:14">
      <c r="N230" s="3">
        <v>48611</v>
      </c>
    </row>
    <row r="231" spans="14:14">
      <c r="N231" s="3">
        <v>48639</v>
      </c>
    </row>
    <row r="232" spans="14:14">
      <c r="N232" s="3">
        <v>48670</v>
      </c>
    </row>
    <row r="233" spans="14:14">
      <c r="N233" s="3">
        <v>48700</v>
      </c>
    </row>
    <row r="234" spans="14:14">
      <c r="N234" s="3">
        <v>48731</v>
      </c>
    </row>
    <row r="235" spans="14:14">
      <c r="N235" s="3">
        <v>48761</v>
      </c>
    </row>
    <row r="236" spans="14:14">
      <c r="N236" s="3">
        <v>48792</v>
      </c>
    </row>
    <row r="237" spans="14:14">
      <c r="N237" s="3">
        <v>48823</v>
      </c>
    </row>
    <row r="238" spans="14:14">
      <c r="N238" s="3">
        <v>48853</v>
      </c>
    </row>
    <row r="239" spans="14:14">
      <c r="N239" s="3">
        <v>48884</v>
      </c>
    </row>
    <row r="240" spans="14:14">
      <c r="N240" s="3">
        <v>48914</v>
      </c>
    </row>
    <row r="241" spans="14:14">
      <c r="N241" s="3">
        <v>48945</v>
      </c>
    </row>
    <row r="242" spans="14:14">
      <c r="N242" s="3">
        <v>48976</v>
      </c>
    </row>
    <row r="243" spans="14:14">
      <c r="N243" s="3">
        <v>49004</v>
      </c>
    </row>
    <row r="244" spans="14:14">
      <c r="N244" s="3">
        <v>49035</v>
      </c>
    </row>
    <row r="245" spans="14:14">
      <c r="N245" s="3">
        <v>49065</v>
      </c>
    </row>
    <row r="246" spans="14:14">
      <c r="N246" s="3">
        <v>49096</v>
      </c>
    </row>
    <row r="247" spans="14:14">
      <c r="N247" s="3">
        <v>49126</v>
      </c>
    </row>
    <row r="248" spans="14:14">
      <c r="N248" s="3">
        <v>49157</v>
      </c>
    </row>
    <row r="249" spans="14:14">
      <c r="N249" s="3">
        <v>49188</v>
      </c>
    </row>
    <row r="250" spans="14:14">
      <c r="N250" s="3">
        <v>49218</v>
      </c>
    </row>
    <row r="251" spans="14:14">
      <c r="N251" s="3">
        <v>49249</v>
      </c>
    </row>
    <row r="252" spans="14:14">
      <c r="N252" s="3">
        <v>49279</v>
      </c>
    </row>
    <row r="253" spans="14:14">
      <c r="N253" s="3">
        <v>49310</v>
      </c>
    </row>
    <row r="254" spans="14:14">
      <c r="N254" s="3">
        <v>49341</v>
      </c>
    </row>
    <row r="255" spans="14:14">
      <c r="N255" s="3">
        <v>49369</v>
      </c>
    </row>
    <row r="256" spans="14:14">
      <c r="N256" s="3">
        <v>49400</v>
      </c>
    </row>
    <row r="257" spans="14:14">
      <c r="N257" s="3">
        <v>49430</v>
      </c>
    </row>
    <row r="258" spans="14:14">
      <c r="N258" s="3">
        <v>49461</v>
      </c>
    </row>
    <row r="259" spans="14:14">
      <c r="N259" s="3">
        <v>49491</v>
      </c>
    </row>
    <row r="260" spans="14:14">
      <c r="N260" s="3">
        <v>49522</v>
      </c>
    </row>
    <row r="261" spans="14:14">
      <c r="N261" s="3">
        <v>49553</v>
      </c>
    </row>
    <row r="262" spans="14:14">
      <c r="N262" s="3">
        <v>49583</v>
      </c>
    </row>
    <row r="263" spans="14:14">
      <c r="N263" s="3">
        <v>49614</v>
      </c>
    </row>
    <row r="264" spans="14:14">
      <c r="N264" s="3">
        <v>49644</v>
      </c>
    </row>
    <row r="265" spans="14:14">
      <c r="N265" s="3">
        <v>49675</v>
      </c>
    </row>
    <row r="266" spans="14:14">
      <c r="N266" s="3">
        <v>49706</v>
      </c>
    </row>
    <row r="267" spans="14:14">
      <c r="N267" s="3">
        <v>49735</v>
      </c>
    </row>
    <row r="268" spans="14:14">
      <c r="N268" s="3">
        <v>49766</v>
      </c>
    </row>
    <row r="269" spans="14:14">
      <c r="N269" s="3">
        <v>49796</v>
      </c>
    </row>
    <row r="270" spans="14:14">
      <c r="N270" s="3">
        <v>49827</v>
      </c>
    </row>
    <row r="271" spans="14:14">
      <c r="N271" s="3">
        <v>49857</v>
      </c>
    </row>
    <row r="272" spans="14:14">
      <c r="N272" s="3">
        <v>49888</v>
      </c>
    </row>
    <row r="273" spans="14:14">
      <c r="N273" s="3">
        <v>49919</v>
      </c>
    </row>
    <row r="274" spans="14:14">
      <c r="N274" s="3">
        <v>49949</v>
      </c>
    </row>
    <row r="275" spans="14:14">
      <c r="N275" s="3">
        <v>49980</v>
      </c>
    </row>
    <row r="276" spans="14:14">
      <c r="N276" s="3">
        <v>50010</v>
      </c>
    </row>
    <row r="277" spans="14:14">
      <c r="N277" s="3">
        <v>50041</v>
      </c>
    </row>
    <row r="278" spans="14:14">
      <c r="N278" s="3">
        <v>50072</v>
      </c>
    </row>
    <row r="279" spans="14:14">
      <c r="N279" s="3">
        <v>50100</v>
      </c>
    </row>
    <row r="280" spans="14:14">
      <c r="N280" s="3">
        <v>50131</v>
      </c>
    </row>
    <row r="281" spans="14:14">
      <c r="N281" s="3">
        <v>50161</v>
      </c>
    </row>
    <row r="282" spans="14:14">
      <c r="N282" s="3">
        <v>50192</v>
      </c>
    </row>
    <row r="283" spans="14:14">
      <c r="N283" s="3">
        <v>50222</v>
      </c>
    </row>
    <row r="284" spans="14:14">
      <c r="N284" s="3">
        <v>50253</v>
      </c>
    </row>
    <row r="285" spans="14:14">
      <c r="N285" s="3">
        <v>50284</v>
      </c>
    </row>
    <row r="286" spans="14:14">
      <c r="N286" s="3">
        <v>50314</v>
      </c>
    </row>
    <row r="287" spans="14:14">
      <c r="N287" s="3">
        <v>50345</v>
      </c>
    </row>
    <row r="288" spans="14:14">
      <c r="N288" s="3">
        <v>50375</v>
      </c>
    </row>
    <row r="289" spans="14:14">
      <c r="N289" s="3">
        <v>50406</v>
      </c>
    </row>
    <row r="290" spans="14:14">
      <c r="N290" s="3">
        <v>50437</v>
      </c>
    </row>
    <row r="291" spans="14:14">
      <c r="N291" s="3">
        <v>50465</v>
      </c>
    </row>
    <row r="292" spans="14:14">
      <c r="N292" s="3">
        <v>50496</v>
      </c>
    </row>
    <row r="293" spans="14:14">
      <c r="N293" s="3">
        <v>50526</v>
      </c>
    </row>
    <row r="294" spans="14:14">
      <c r="N294" s="3">
        <v>50557</v>
      </c>
    </row>
    <row r="295" spans="14:14">
      <c r="N295" s="3">
        <v>50587</v>
      </c>
    </row>
    <row r="296" spans="14:14">
      <c r="N296" s="3">
        <v>50618</v>
      </c>
    </row>
    <row r="297" spans="14:14">
      <c r="N297" s="3">
        <v>50649</v>
      </c>
    </row>
    <row r="298" spans="14:14">
      <c r="N298" s="3">
        <v>50679</v>
      </c>
    </row>
    <row r="299" spans="14:14">
      <c r="N299" s="3">
        <v>50710</v>
      </c>
    </row>
    <row r="300" spans="14:14">
      <c r="N300" s="3">
        <v>50740</v>
      </c>
    </row>
    <row r="301" spans="14:14">
      <c r="N301" s="3">
        <v>50771</v>
      </c>
    </row>
    <row r="302" spans="14:14">
      <c r="N302" s="3">
        <v>50802</v>
      </c>
    </row>
    <row r="303" spans="14:14">
      <c r="N303" s="3">
        <v>50830</v>
      </c>
    </row>
    <row r="304" spans="14:14">
      <c r="N304" s="3">
        <v>50861</v>
      </c>
    </row>
    <row r="305" spans="14:14">
      <c r="N305" s="3">
        <v>50891</v>
      </c>
    </row>
    <row r="306" spans="14:14">
      <c r="N306" s="3">
        <v>50922</v>
      </c>
    </row>
    <row r="307" spans="14:14">
      <c r="N307" s="3">
        <v>50952</v>
      </c>
    </row>
    <row r="308" spans="14:14">
      <c r="N308" s="3">
        <v>50983</v>
      </c>
    </row>
    <row r="309" spans="14:14">
      <c r="N309" s="3">
        <v>51014</v>
      </c>
    </row>
    <row r="310" spans="14:14">
      <c r="N310" s="3">
        <v>51044</v>
      </c>
    </row>
    <row r="311" spans="14:14">
      <c r="N311" s="3">
        <v>51075</v>
      </c>
    </row>
    <row r="312" spans="14:14">
      <c r="N312" s="3">
        <v>51105</v>
      </c>
    </row>
    <row r="313" spans="14:14">
      <c r="N313" s="3">
        <v>51136</v>
      </c>
    </row>
    <row r="314" spans="14:14">
      <c r="N314" s="3">
        <v>51167</v>
      </c>
    </row>
    <row r="315" spans="14:14">
      <c r="N315" s="3">
        <v>51196</v>
      </c>
    </row>
    <row r="316" spans="14:14">
      <c r="N316" s="3">
        <v>51227</v>
      </c>
    </row>
    <row r="317" spans="14:14">
      <c r="N317" s="3">
        <v>51257</v>
      </c>
    </row>
    <row r="318" spans="14:14">
      <c r="N318" s="3">
        <v>51288</v>
      </c>
    </row>
    <row r="319" spans="14:14">
      <c r="N319" s="3">
        <v>51318</v>
      </c>
    </row>
    <row r="320" spans="14:14">
      <c r="N320" s="3">
        <v>51349</v>
      </c>
    </row>
    <row r="321" spans="14:14">
      <c r="N321" s="3">
        <v>51380</v>
      </c>
    </row>
    <row r="322" spans="14:14">
      <c r="N322" s="3">
        <v>51410</v>
      </c>
    </row>
    <row r="323" spans="14:14">
      <c r="N323" s="3">
        <v>51441</v>
      </c>
    </row>
    <row r="324" spans="14:14">
      <c r="N324" s="3">
        <v>51471</v>
      </c>
    </row>
    <row r="325" spans="14:14">
      <c r="N325" s="3">
        <v>51502</v>
      </c>
    </row>
    <row r="326" spans="14:14">
      <c r="N326" s="3">
        <v>51533</v>
      </c>
    </row>
    <row r="327" spans="14:14">
      <c r="N327" s="3">
        <v>51561</v>
      </c>
    </row>
    <row r="328" spans="14:14">
      <c r="N328" s="3">
        <v>51592</v>
      </c>
    </row>
    <row r="329" spans="14:14">
      <c r="N329" s="3">
        <v>51622</v>
      </c>
    </row>
    <row r="330" spans="14:14">
      <c r="N330" s="3">
        <v>51653</v>
      </c>
    </row>
    <row r="331" spans="14:14">
      <c r="N331" s="3">
        <v>51683</v>
      </c>
    </row>
    <row r="332" spans="14:14">
      <c r="N332" s="3">
        <v>51714</v>
      </c>
    </row>
    <row r="333" spans="14:14">
      <c r="N333" s="3">
        <v>51745</v>
      </c>
    </row>
    <row r="334" spans="14:14">
      <c r="N334" s="3">
        <v>51775</v>
      </c>
    </row>
    <row r="335" spans="14:14">
      <c r="N335" s="3">
        <v>51806</v>
      </c>
    </row>
    <row r="336" spans="14:14">
      <c r="N336" s="3">
        <v>51836</v>
      </c>
    </row>
    <row r="337" spans="14:14">
      <c r="N337" s="3">
        <v>51867</v>
      </c>
    </row>
  </sheetData>
  <conditionalFormatting sqref="AW2:AY17">
    <cfRule type="containsText" dxfId="10" priority="1" stopIfTrue="1" operator="containsText" text="dim">
      <formula>NOT(ISERROR(SEARCH("dim",AW2)))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BdD</vt:lpstr>
      <vt:lpstr>DATA</vt:lpstr>
      <vt:lpstr>AN</vt:lpstr>
      <vt:lpstr>ANN</vt:lpstr>
      <vt:lpstr>data_aw4</vt:lpstr>
      <vt:lpstr>data_aw5</vt:lpstr>
      <vt:lpstr>data_aw6</vt:lpstr>
      <vt:lpstr>data_aw7</vt:lpstr>
      <vt:lpstr>datab</vt:lpstr>
      <vt:lpstr>datak</vt:lpstr>
      <vt:lpstr>nb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2014-04-11T15:02:26Z</dcterms:created>
  <dcterms:modified xsi:type="dcterms:W3CDTF">2014-04-16T20:51:23Z</dcterms:modified>
</cp:coreProperties>
</file>