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25725"/>
</workbook>
</file>

<file path=xl/calcChain.xml><?xml version="1.0" encoding="utf-8"?>
<calcChain xmlns="http://schemas.openxmlformats.org/spreadsheetml/2006/main">
  <c r="O4" i="1"/>
  <c r="BZ21"/>
  <c r="O5" l="1"/>
  <c r="O6"/>
  <c r="Z19"/>
  <c r="Y19" s="1"/>
  <c r="X19" s="1"/>
  <c r="W19" s="1"/>
  <c r="V19" s="1"/>
  <c r="U19" s="1"/>
  <c r="T19" s="1"/>
  <c r="S19" s="1"/>
  <c r="R19" s="1"/>
  <c r="Q19" s="1"/>
  <c r="P19" s="1"/>
  <c r="O19" s="1"/>
  <c r="N19" s="1"/>
  <c r="M19" s="1"/>
  <c r="L19" s="1"/>
  <c r="K19" s="1"/>
  <c r="J19" s="1"/>
  <c r="K18" s="1"/>
  <c r="I19" l="1"/>
  <c r="H19" s="1"/>
  <c r="CD22"/>
  <c r="CE22"/>
  <c r="CE23"/>
  <c r="CD24"/>
  <c r="CE24"/>
  <c r="CE25"/>
  <c r="CD26"/>
  <c r="L9" s="1"/>
  <c r="CE26"/>
  <c r="CD27"/>
  <c r="CE27"/>
  <c r="CD28"/>
  <c r="CE28"/>
  <c r="CD29"/>
  <c r="CE29"/>
  <c r="CD30"/>
  <c r="CE30"/>
  <c r="CD31"/>
  <c r="CE31"/>
  <c r="CD32"/>
  <c r="CE32"/>
  <c r="CD33"/>
  <c r="CE33"/>
  <c r="CE34"/>
  <c r="CF34"/>
  <c r="CE35"/>
  <c r="CF35"/>
  <c r="X8" s="1"/>
  <c r="CD36"/>
  <c r="CE36"/>
  <c r="CF36"/>
  <c r="CD37"/>
  <c r="CE37"/>
  <c r="CF37"/>
  <c r="CD38"/>
  <c r="CE38"/>
  <c r="CF38"/>
  <c r="CD39"/>
  <c r="CE39"/>
  <c r="CF39"/>
  <c r="CD40"/>
  <c r="CE40"/>
  <c r="CF40"/>
  <c r="CD41"/>
  <c r="CE41"/>
  <c r="CF41"/>
  <c r="CD42"/>
  <c r="CE42"/>
  <c r="CF42"/>
  <c r="CD43"/>
  <c r="CE43"/>
  <c r="CF43"/>
  <c r="CD44"/>
  <c r="CE44"/>
  <c r="CF44"/>
  <c r="CD45"/>
  <c r="CE45"/>
  <c r="CF45"/>
  <c r="CD46"/>
  <c r="CE46"/>
  <c r="CF46"/>
  <c r="CD47"/>
  <c r="CE47"/>
  <c r="CF47"/>
  <c r="CD48"/>
  <c r="CE48"/>
  <c r="CF48"/>
  <c r="CD49"/>
  <c r="CE49"/>
  <c r="CF49"/>
  <c r="CD50"/>
  <c r="CE50"/>
  <c r="CF50"/>
  <c r="CD51"/>
  <c r="CE51"/>
  <c r="CF51"/>
  <c r="CD52"/>
  <c r="CE52"/>
  <c r="CF52"/>
  <c r="CD53"/>
  <c r="CE53"/>
  <c r="CF53"/>
  <c r="CE21"/>
  <c r="CD25"/>
  <c r="CD21"/>
  <c r="CD23"/>
  <c r="CD34"/>
  <c r="CF25"/>
  <c r="CF29"/>
  <c r="CF33"/>
  <c r="CF30"/>
  <c r="CF24"/>
  <c r="CD35"/>
  <c r="CF23"/>
  <c r="CF27"/>
  <c r="CF31"/>
  <c r="CF21"/>
  <c r="CF28"/>
  <c r="CF32"/>
  <c r="CF26"/>
  <c r="CF22"/>
  <c r="L8" l="1"/>
  <c r="L6"/>
  <c r="L7"/>
  <c r="L13"/>
  <c r="L14"/>
  <c r="L11"/>
  <c r="L12"/>
  <c r="L4"/>
  <c r="X10"/>
  <c r="X9"/>
  <c r="X7"/>
  <c r="X6"/>
  <c r="X5"/>
  <c r="X4"/>
  <c r="G19"/>
  <c r="H20"/>
  <c r="O1"/>
  <c r="L10"/>
  <c r="L5"/>
  <c r="F19" l="1"/>
  <c r="G20"/>
  <c r="CA22"/>
  <c r="CA23"/>
  <c r="CA24"/>
  <c r="CA25"/>
  <c r="CA26"/>
  <c r="CA27"/>
  <c r="CA28"/>
  <c r="CA29"/>
  <c r="CA30"/>
  <c r="CA31"/>
  <c r="CA32"/>
  <c r="CA33"/>
  <c r="CA34"/>
  <c r="CA35"/>
  <c r="CA36"/>
  <c r="CA37"/>
  <c r="CA38"/>
  <c r="CA39"/>
  <c r="CA40"/>
  <c r="CA41"/>
  <c r="CA42"/>
  <c r="CA43"/>
  <c r="CA44"/>
  <c r="CA45"/>
  <c r="CA46"/>
  <c r="CA47"/>
  <c r="CA48"/>
  <c r="CA49"/>
  <c r="CA50"/>
  <c r="CA51"/>
  <c r="CA52"/>
  <c r="CA53"/>
  <c r="CA21"/>
  <c r="CB34"/>
  <c r="CB35"/>
  <c r="CB36"/>
  <c r="CB37"/>
  <c r="CB38"/>
  <c r="CB39"/>
  <c r="CB40"/>
  <c r="CB41"/>
  <c r="CB42"/>
  <c r="CB43"/>
  <c r="CB44"/>
  <c r="CB45"/>
  <c r="CB46"/>
  <c r="CB47"/>
  <c r="CB48"/>
  <c r="CB49"/>
  <c r="CB50"/>
  <c r="CB51"/>
  <c r="CB52"/>
  <c r="CB53"/>
  <c r="F20" l="1"/>
  <c r="I20"/>
  <c r="BZ22"/>
  <c r="BZ24"/>
  <c r="BZ26"/>
  <c r="BZ27"/>
  <c r="BZ28"/>
  <c r="BZ29"/>
  <c r="BZ30"/>
  <c r="BZ31"/>
  <c r="BZ32"/>
  <c r="BZ33"/>
  <c r="BZ36"/>
  <c r="BZ37"/>
  <c r="BZ38"/>
  <c r="BZ39"/>
  <c r="BZ40"/>
  <c r="BZ41"/>
  <c r="BZ42"/>
  <c r="BZ43"/>
  <c r="BZ44"/>
  <c r="BZ45"/>
  <c r="BZ46"/>
  <c r="BZ47"/>
  <c r="BZ48"/>
  <c r="BZ49"/>
  <c r="BZ50"/>
  <c r="BZ51"/>
  <c r="BZ52"/>
  <c r="BZ53"/>
  <c r="J20" l="1"/>
  <c r="BB2" i="2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1"/>
  <c r="BA2"/>
  <c r="BA3"/>
  <c r="BA4"/>
  <c r="BA5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1"/>
  <c r="AX54"/>
  <c r="AX53"/>
  <c r="AX52"/>
  <c r="AX51"/>
  <c r="AV20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V41" s="1"/>
  <c r="AV42" s="1"/>
  <c r="AV43" s="1"/>
  <c r="AV44" s="1"/>
  <c r="AV45" s="1"/>
  <c r="AV46" s="1"/>
  <c r="AV47" s="1"/>
  <c r="AV48" s="1"/>
  <c r="AV49" s="1"/>
  <c r="AV50" s="1"/>
  <c r="AZ1"/>
  <c r="K20" i="1" l="1"/>
  <c r="L20" l="1"/>
  <c r="M20" l="1"/>
  <c r="N20" l="1"/>
  <c r="O20" l="1"/>
  <c r="P20" l="1"/>
  <c r="Q20" l="1"/>
  <c r="R20" l="1"/>
  <c r="S20" l="1"/>
  <c r="T20" l="1"/>
  <c r="U20" l="1"/>
  <c r="V20" l="1"/>
  <c r="W20" l="1"/>
  <c r="X20" l="1"/>
  <c r="Y20" l="1"/>
  <c r="Z20"/>
  <c r="AA19"/>
  <c r="BZ23"/>
  <c r="BZ25"/>
  <c r="BZ34"/>
  <c r="CB21"/>
  <c r="CB30"/>
  <c r="CB26"/>
  <c r="CB31"/>
  <c r="CB27"/>
  <c r="CB25"/>
  <c r="CB24"/>
  <c r="BZ35"/>
  <c r="CB32"/>
  <c r="CB28"/>
  <c r="CB33"/>
  <c r="CB29"/>
  <c r="CB23"/>
  <c r="CB22"/>
  <c r="AB19" l="1"/>
  <c r="AB20" s="1"/>
  <c r="AA20"/>
  <c r="AC19"/>
  <c r="AD19" l="1"/>
  <c r="AC20"/>
  <c r="AE19" l="1"/>
  <c r="AD20"/>
  <c r="AE20" l="1"/>
  <c r="AF19"/>
  <c r="AG19" l="1"/>
  <c r="AF20"/>
  <c r="AG20" l="1"/>
  <c r="AH19"/>
  <c r="AI19" l="1"/>
  <c r="AI18" s="1"/>
  <c r="AH20"/>
  <c r="AI20" l="1"/>
  <c r="AJ19"/>
  <c r="AK19" l="1"/>
  <c r="AJ20"/>
  <c r="AL19" l="1"/>
  <c r="AK20"/>
  <c r="AM19" l="1"/>
  <c r="AL20"/>
  <c r="AM20" l="1"/>
  <c r="AN19"/>
  <c r="AO19" l="1"/>
  <c r="AN20"/>
  <c r="AO20" l="1"/>
  <c r="AP19"/>
  <c r="AQ19" l="1"/>
  <c r="AP20"/>
  <c r="AQ20" l="1"/>
  <c r="AR19"/>
  <c r="AS19" l="1"/>
  <c r="AR20"/>
  <c r="AT19" l="1"/>
  <c r="AS20"/>
  <c r="AU19" l="1"/>
  <c r="AT20"/>
  <c r="AU20" l="1"/>
  <c r="AV19"/>
  <c r="AW19" l="1"/>
  <c r="AV20"/>
  <c r="AW20" l="1"/>
  <c r="AX19"/>
  <c r="AX20" l="1"/>
  <c r="AY19"/>
  <c r="AY20" l="1"/>
  <c r="AZ19"/>
  <c r="BA19" l="1"/>
  <c r="AZ20"/>
  <c r="BA20" l="1"/>
  <c r="BB19"/>
  <c r="BC19" l="1"/>
  <c r="BB20"/>
  <c r="BC20" l="1"/>
  <c r="BD19"/>
  <c r="BE19" l="1"/>
  <c r="BD20"/>
  <c r="BE20" l="1"/>
  <c r="BF19"/>
  <c r="BG19" l="1"/>
  <c r="BF20"/>
  <c r="BG20" l="1"/>
  <c r="BH19"/>
  <c r="BH18" s="1"/>
  <c r="BI19" l="1"/>
  <c r="BH20"/>
  <c r="BI20" l="1"/>
  <c r="BJ19"/>
  <c r="BK19" l="1"/>
  <c r="BJ20"/>
  <c r="BK20" l="1"/>
  <c r="BL19"/>
  <c r="BM19" l="1"/>
  <c r="BL20"/>
  <c r="BM20" l="1"/>
  <c r="BN19"/>
  <c r="BO19" l="1"/>
  <c r="BN20"/>
  <c r="BO20" l="1"/>
  <c r="BP19"/>
  <c r="BQ19" l="1"/>
  <c r="BR19" s="1"/>
  <c r="BP20"/>
  <c r="BS19" l="1"/>
  <c r="BR20"/>
  <c r="BQ20"/>
  <c r="BT19" l="1"/>
  <c r="BS20"/>
  <c r="BU19" l="1"/>
  <c r="BT20"/>
  <c r="BV19" l="1"/>
  <c r="BU20"/>
  <c r="BW19" l="1"/>
  <c r="BV20"/>
  <c r="BX19" l="1"/>
  <c r="BX20" s="1"/>
  <c r="BW20"/>
</calcChain>
</file>

<file path=xl/comments1.xml><?xml version="1.0" encoding="utf-8"?>
<comments xmlns="http://schemas.openxmlformats.org/spreadsheetml/2006/main">
  <authors>
    <author>Bernard</author>
  </authors>
  <commentList>
    <comment ref="AA2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<sst xmlns="http://schemas.openxmlformats.org/spreadsheetml/2006/main" count="255" uniqueCount="80">
  <si>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</si>
  <si>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</si>
  <si>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</si>
  <si>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</si>
  <si>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</si>
  <si>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</si>
  <si>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</si>
  <si>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</si>
  <si>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</si>
  <si>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</si>
  <si>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</si>
  <si>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</si>
  <si>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</si>
  <si>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</si>
  <si>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</si>
  <si>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</si>
  <si>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</si>
  <si>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</si>
  <si>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</si>
  <si>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</si>
  <si>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</si>
  <si>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</si>
  <si>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</si>
  <si>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</si>
  <si>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</si>
  <si>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</si>
  <si>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</si>
  <si>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</si>
  <si>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</si>
  <si>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</si>
  <si>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</si>
  <si>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</si>
  <si>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</si>
  <si>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</si>
  <si>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</si>
  <si>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</si>
  <si>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</si>
  <si>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</si>
  <si>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</si>
  <si>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</si>
  <si>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</si>
  <si>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</si>
  <si>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</si>
  <si>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</si>
  <si>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</si>
  <si>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</si>
  <si>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</si>
  <si>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</si>
  <si>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</si>
  <si>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</si>
  <si>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</si>
  <si>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</si>
  <si>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</si>
  <si>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</si>
  <si>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</si>
  <si>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</si>
  <si>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</si>
  <si>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</si>
  <si>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</si>
  <si>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</si>
  <si>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</si>
  <si>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 xml:space="preserve">Laura D. </t>
  </si>
  <si>
    <t>Abs.</t>
  </si>
  <si>
    <t>KER.</t>
  </si>
  <si>
    <t>KER</t>
  </si>
  <si>
    <t>Ker</t>
  </si>
  <si>
    <t>tps travail par jour</t>
  </si>
  <si>
    <t>Tot. CM</t>
  </si>
  <si>
    <t>Solde VA</t>
  </si>
  <si>
    <t>Nb de jour</t>
  </si>
  <si>
    <t xml:space="preserve">Valérie L. </t>
  </si>
  <si>
    <t>DIN</t>
  </si>
  <si>
    <t>DOUT</t>
  </si>
  <si>
    <t>Solde Ker.</t>
  </si>
  <si>
    <t>%</t>
  </si>
  <si>
    <t>Judite C.</t>
  </si>
  <si>
    <t>Valérie L.</t>
  </si>
  <si>
    <t>Aurélie T.</t>
  </si>
  <si>
    <t>Laura D.</t>
  </si>
  <si>
    <t xml:space="preserve">Sigrid G. </t>
  </si>
</sst>
</file>

<file path=xl/styles.xml><?xml version="1.0" encoding="utf-8"?>
<styleSheet xmlns="http://schemas.openxmlformats.org/spreadsheetml/2006/main">
  <numFmts count="5">
    <numFmt numFmtId="164" formatCode="mmm\.\ \-\ yyyy"/>
    <numFmt numFmtId="165" formatCode="dd"/>
    <numFmt numFmtId="166" formatCode="ddd\ \-\ dd\ \-\ mm\ \-\ yy"/>
    <numFmt numFmtId="167" formatCode="dd/mm/yy"/>
    <numFmt numFmtId="168" formatCode="[h]:mm"/>
  </numFmts>
  <fonts count="26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sz val="18"/>
      <color theme="6" tint="0.7999816888943144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b/>
      <i/>
      <sz val="18"/>
      <color rgb="FFFFC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465926084170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14" fontId="3" fillId="0" borderId="0" xfId="0" applyNumberFormat="1" applyFont="1" applyAlignment="1">
      <alignment horizontal="center" vertical="center"/>
    </xf>
    <xf numFmtId="0" fontId="6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7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6" fillId="3" borderId="4" xfId="0" applyFont="1" applyFill="1" applyBorder="1" applyAlignment="1">
      <alignment horizontal="right"/>
    </xf>
    <xf numFmtId="166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6" fontId="6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6" fontId="0" fillId="3" borderId="0" xfId="0" applyNumberFormat="1" applyFont="1" applyFill="1"/>
    <xf numFmtId="166" fontId="2" fillId="3" borderId="0" xfId="0" applyNumberFormat="1" applyFont="1" applyFill="1"/>
    <xf numFmtId="0" fontId="6" fillId="4" borderId="4" xfId="0" applyFont="1" applyFill="1" applyBorder="1" applyAlignment="1">
      <alignment horizontal="right"/>
    </xf>
    <xf numFmtId="166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6" fontId="6" fillId="4" borderId="0" xfId="0" applyNumberFormat="1" applyFont="1" applyFill="1"/>
    <xf numFmtId="0" fontId="9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6" fontId="3" fillId="4" borderId="0" xfId="0" applyNumberFormat="1" applyFont="1" applyFill="1"/>
    <xf numFmtId="166" fontId="2" fillId="4" borderId="0" xfId="0" applyNumberFormat="1" applyFont="1" applyFill="1"/>
    <xf numFmtId="166" fontId="0" fillId="4" borderId="0" xfId="0" applyNumberFormat="1" applyFont="1" applyFill="1"/>
    <xf numFmtId="0" fontId="6" fillId="5" borderId="4" xfId="0" applyFont="1" applyFill="1" applyBorder="1" applyAlignment="1">
      <alignment horizontal="right"/>
    </xf>
    <xf numFmtId="166" fontId="3" fillId="5" borderId="0" xfId="0" applyNumberFormat="1" applyFont="1" applyFill="1"/>
    <xf numFmtId="0" fontId="2" fillId="5" borderId="0" xfId="0" applyFont="1" applyFill="1" applyBorder="1"/>
    <xf numFmtId="166" fontId="6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6" fontId="3" fillId="6" borderId="0" xfId="0" applyNumberFormat="1" applyFont="1" applyFill="1"/>
    <xf numFmtId="166" fontId="6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6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10" fillId="0" borderId="0" xfId="0" applyFont="1" applyFill="1" applyBorder="1"/>
    <xf numFmtId="166" fontId="0" fillId="5" borderId="0" xfId="0" applyNumberFormat="1" applyFont="1" applyFill="1"/>
    <xf numFmtId="0" fontId="0" fillId="7" borderId="0" xfId="0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166" fontId="0" fillId="7" borderId="0" xfId="0" applyNumberFormat="1" applyFont="1" applyFill="1"/>
    <xf numFmtId="166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9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6" fontId="0" fillId="0" borderId="0" xfId="0" applyNumberFormat="1"/>
    <xf numFmtId="0" fontId="13" fillId="10" borderId="8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3" fillId="10" borderId="10" xfId="0" applyFont="1" applyFill="1" applyBorder="1" applyAlignment="1" applyProtection="1">
      <alignment horizontal="center" vertical="center"/>
    </xf>
    <xf numFmtId="14" fontId="13" fillId="10" borderId="11" xfId="0" applyNumberFormat="1" applyFont="1" applyFill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15" fillId="0" borderId="13" xfId="0" applyFont="1" applyBorder="1"/>
    <xf numFmtId="0" fontId="2" fillId="0" borderId="15" xfId="0" applyFont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11" fillId="0" borderId="11" xfId="0" applyFont="1" applyFill="1" applyBorder="1"/>
    <xf numFmtId="167" fontId="2" fillId="0" borderId="12" xfId="0" applyNumberFormat="1" applyFont="1" applyBorder="1" applyAlignment="1">
      <alignment horizontal="center"/>
    </xf>
    <xf numFmtId="167" fontId="2" fillId="0" borderId="15" xfId="0" applyNumberFormat="1" applyFont="1" applyBorder="1" applyAlignment="1">
      <alignment horizontal="center"/>
    </xf>
    <xf numFmtId="0" fontId="13" fillId="10" borderId="17" xfId="0" applyFont="1" applyFill="1" applyBorder="1" applyAlignment="1">
      <alignment horizontal="center"/>
    </xf>
    <xf numFmtId="0" fontId="13" fillId="10" borderId="18" xfId="0" applyFont="1" applyFill="1" applyBorder="1" applyAlignment="1">
      <alignment horizontal="center"/>
    </xf>
    <xf numFmtId="165" fontId="16" fillId="9" borderId="1" xfId="0" applyNumberFormat="1" applyFont="1" applyFill="1" applyBorder="1" applyAlignment="1">
      <alignment horizontal="center"/>
    </xf>
    <xf numFmtId="0" fontId="16" fillId="10" borderId="8" xfId="0" applyFont="1" applyFill="1" applyBorder="1" applyAlignment="1">
      <alignment horizontal="center"/>
    </xf>
    <xf numFmtId="0" fontId="16" fillId="10" borderId="9" xfId="0" applyFont="1" applyFill="1" applyBorder="1" applyAlignment="1">
      <alignment horizontal="center"/>
    </xf>
    <xf numFmtId="0" fontId="16" fillId="10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4" fillId="0" borderId="0" xfId="0" applyFont="1" applyBorder="1"/>
    <xf numFmtId="14" fontId="16" fillId="10" borderId="8" xfId="0" applyNumberFormat="1" applyFont="1" applyFill="1" applyBorder="1" applyAlignment="1">
      <alignment horizontal="center"/>
    </xf>
    <xf numFmtId="0" fontId="2" fillId="0" borderId="22" xfId="0" applyFont="1" applyBorder="1"/>
    <xf numFmtId="0" fontId="2" fillId="0" borderId="23" xfId="0" applyFont="1" applyBorder="1"/>
    <xf numFmtId="164" fontId="12" fillId="0" borderId="0" xfId="0" applyNumberFormat="1" applyFont="1" applyFill="1" applyBorder="1" applyAlignment="1">
      <alignment vertical="center"/>
    </xf>
    <xf numFmtId="168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7" fillId="0" borderId="21" xfId="0" quotePrefix="1" applyFont="1" applyFill="1" applyBorder="1" applyAlignment="1">
      <alignment horizontal="center"/>
    </xf>
    <xf numFmtId="0" fontId="2" fillId="0" borderId="21" xfId="0" quotePrefix="1" applyFont="1" applyFill="1" applyBorder="1" applyAlignment="1">
      <alignment horizontal="center"/>
    </xf>
    <xf numFmtId="0" fontId="17" fillId="0" borderId="20" xfId="0" quotePrefix="1" applyFont="1" applyFill="1" applyBorder="1" applyAlignment="1">
      <alignment horizontal="center"/>
    </xf>
    <xf numFmtId="0" fontId="2" fillId="0" borderId="20" xfId="0" quotePrefix="1" applyFont="1" applyFill="1" applyBorder="1" applyAlignment="1">
      <alignment horizontal="center"/>
    </xf>
    <xf numFmtId="0" fontId="2" fillId="0" borderId="24" xfId="0" applyFont="1" applyBorder="1"/>
    <xf numFmtId="0" fontId="19" fillId="11" borderId="0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0" fontId="22" fillId="9" borderId="19" xfId="0" applyNumberFormat="1" applyFont="1" applyFill="1" applyBorder="1" applyAlignment="1">
      <alignment horizontal="centerContinuous" vertical="center"/>
    </xf>
    <xf numFmtId="0" fontId="23" fillId="9" borderId="19" xfId="0" applyNumberFormat="1" applyFont="1" applyFill="1" applyBorder="1" applyAlignment="1">
      <alignment vertical="center"/>
    </xf>
    <xf numFmtId="0" fontId="22" fillId="9" borderId="0" xfId="0" applyNumberFormat="1" applyFont="1" applyFill="1" applyBorder="1" applyAlignment="1">
      <alignment horizontal="centerContinuous" vertical="center"/>
    </xf>
    <xf numFmtId="0" fontId="17" fillId="0" borderId="27" xfId="0" quotePrefix="1" applyFont="1" applyFill="1" applyBorder="1" applyAlignment="1">
      <alignment horizontal="center"/>
    </xf>
    <xf numFmtId="0" fontId="17" fillId="0" borderId="28" xfId="0" quotePrefix="1" applyFont="1" applyFill="1" applyBorder="1" applyAlignment="1">
      <alignment horizontal="center"/>
    </xf>
    <xf numFmtId="0" fontId="17" fillId="0" borderId="26" xfId="0" quotePrefix="1" applyFont="1" applyFill="1" applyBorder="1" applyAlignment="1">
      <alignment horizontal="center"/>
    </xf>
    <xf numFmtId="167" fontId="2" fillId="0" borderId="25" xfId="0" applyNumberFormat="1" applyFont="1" applyBorder="1" applyAlignment="1">
      <alignment horizontal="center"/>
    </xf>
    <xf numFmtId="167" fontId="2" fillId="0" borderId="29" xfId="0" applyNumberFormat="1" applyFont="1" applyBorder="1" applyAlignment="1">
      <alignment horizontal="center"/>
    </xf>
    <xf numFmtId="0" fontId="17" fillId="0" borderId="30" xfId="0" quotePrefix="1" applyFont="1" applyFill="1" applyBorder="1" applyAlignment="1">
      <alignment horizontal="center"/>
    </xf>
    <xf numFmtId="0" fontId="17" fillId="0" borderId="31" xfId="0" quotePrefix="1" applyFont="1" applyFill="1" applyBorder="1" applyAlignment="1">
      <alignment horizontal="center"/>
    </xf>
    <xf numFmtId="167" fontId="2" fillId="0" borderId="21" xfId="0" applyNumberFormat="1" applyFont="1" applyBorder="1" applyAlignment="1">
      <alignment horizontal="center"/>
    </xf>
    <xf numFmtId="167" fontId="2" fillId="0" borderId="20" xfId="0" applyNumberFormat="1" applyFont="1" applyBorder="1" applyAlignment="1">
      <alignment horizontal="center"/>
    </xf>
    <xf numFmtId="0" fontId="24" fillId="0" borderId="0" xfId="0" applyFont="1" applyAlignment="1">
      <alignment horizontal="center" vertical="center"/>
    </xf>
    <xf numFmtId="14" fontId="24" fillId="0" borderId="0" xfId="0" applyNumberFormat="1" applyFont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25" xfId="0" applyFont="1" applyBorder="1" applyAlignment="1">
      <alignment horizontal="center" vertical="center"/>
    </xf>
    <xf numFmtId="14" fontId="24" fillId="0" borderId="1" xfId="0" applyNumberFormat="1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14" fontId="24" fillId="0" borderId="0" xfId="0" applyNumberFormat="1" applyFont="1" applyBorder="1" applyAlignment="1">
      <alignment horizontal="center" vertical="center"/>
    </xf>
    <xf numFmtId="168" fontId="24" fillId="0" borderId="0" xfId="0" applyNumberFormat="1" applyFont="1" applyBorder="1" applyAlignment="1">
      <alignment horizontal="center" vertical="center"/>
    </xf>
    <xf numFmtId="168" fontId="25" fillId="0" borderId="0" xfId="0" applyNumberFormat="1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20" fontId="24" fillId="0" borderId="1" xfId="0" applyNumberFormat="1" applyFont="1" applyBorder="1" applyAlignment="1">
      <alignment horizontal="center" vertical="center"/>
    </xf>
    <xf numFmtId="168" fontId="24" fillId="0" borderId="1" xfId="0" applyNumberFormat="1" applyFont="1" applyBorder="1" applyAlignment="1">
      <alignment horizontal="center" vertical="center"/>
    </xf>
    <xf numFmtId="168" fontId="25" fillId="0" borderId="1" xfId="0" applyNumberFormat="1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2" fontId="24" fillId="0" borderId="1" xfId="0" applyNumberFormat="1" applyFont="1" applyBorder="1" applyAlignment="1">
      <alignment horizontal="center" vertical="center"/>
    </xf>
    <xf numFmtId="0" fontId="23" fillId="9" borderId="19" xfId="0" applyNumberFormat="1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/>
    </xf>
  </cellXfs>
  <cellStyles count="1">
    <cellStyle name="Normal" xfId="0" builtinId="0"/>
  </cellStyles>
  <dxfs count="46"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39994506668294322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 patternType="solid">
          <fgColor theme="0"/>
          <bgColor rgb="FFFFC000"/>
        </patternFill>
      </fill>
    </dxf>
    <dxf>
      <fill>
        <patternFill patternType="solid">
          <fgColor theme="0"/>
          <bgColor theme="0" tint="-0.14996795556505021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2F6EA"/>
      <color rgb="FF7A0000"/>
      <color rgb="FF5858C8"/>
      <color rgb="FF4343C1"/>
      <color rgb="FF333399"/>
      <color rgb="FF99CCFF"/>
      <color rgb="FFCACAEE"/>
      <color rgb="FF8E8EDA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J3" horiz="1" max="600" min="1" page="0" val="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80</xdr:col>
      <xdr:colOff>118534</xdr:colOff>
      <xdr:row>11</xdr:row>
      <xdr:rowOff>84666</xdr:rowOff>
    </xdr:from>
    <xdr:to>
      <xdr:col>84</xdr:col>
      <xdr:colOff>444501</xdr:colOff>
      <xdr:row>19</xdr:row>
      <xdr:rowOff>2117</xdr:rowOff>
    </xdr:to>
    <xdr:sp macro="" textlink="">
      <xdr:nvSpPr>
        <xdr:cNvPr id="2" name="Rectangle à coins arrondis 1"/>
        <xdr:cNvSpPr/>
      </xdr:nvSpPr>
      <xdr:spPr>
        <a:xfrm>
          <a:off x="18787534" y="1883833"/>
          <a:ext cx="1193800" cy="9652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Colonnes</a:t>
          </a:r>
          <a:r>
            <a:rPr lang="fr-FR" sz="1000" baseline="0"/>
            <a:t> </a:t>
          </a:r>
          <a:r>
            <a:rPr lang="fr-FR" sz="1000"/>
            <a:t>à masquer</a:t>
          </a:r>
        </a:p>
        <a:p>
          <a:pPr algn="ctr"/>
          <a:r>
            <a:rPr lang="fr-FR" sz="1000"/>
            <a:t>Elles sont justes là pour les calculs annuels.</a:t>
          </a:r>
        </a:p>
      </xdr:txBody>
    </xdr:sp>
    <xdr:clientData/>
  </xdr:twoCellAnchor>
  <xdr:twoCellAnchor editAs="absolute">
    <xdr:from>
      <xdr:col>16</xdr:col>
      <xdr:colOff>63501</xdr:colOff>
      <xdr:row>29</xdr:row>
      <xdr:rowOff>42334</xdr:rowOff>
    </xdr:from>
    <xdr:to>
      <xdr:col>35</xdr:col>
      <xdr:colOff>148167</xdr:colOff>
      <xdr:row>50</xdr:row>
      <xdr:rowOff>74084</xdr:rowOff>
    </xdr:to>
    <xdr:sp macro="" textlink="">
      <xdr:nvSpPr>
        <xdr:cNvPr id="6" name="Rectangle 5"/>
        <xdr:cNvSpPr/>
      </xdr:nvSpPr>
      <xdr:spPr>
        <a:xfrm>
          <a:off x="5027084" y="4783667"/>
          <a:ext cx="4106333" cy="3365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j'aimerais faire en sorte</a:t>
          </a:r>
          <a:r>
            <a:rPr lang="fr-BE" sz="1100" baseline="0"/>
            <a:t> que lorsqu'une deuxième personne demande des VA alors qu'une première à demandé une date, si les dates sont similaires que le nom (colonne B) de la seconde se mette ne bleu. </a:t>
          </a:r>
        </a:p>
        <a:p>
          <a:pPr algn="ctr"/>
          <a:r>
            <a:rPr lang="fr-BE" sz="1100" baseline="0"/>
            <a:t>exemple </a:t>
          </a:r>
        </a:p>
        <a:p>
          <a:pPr algn="ctr"/>
          <a:r>
            <a:rPr lang="fr-BE" sz="1100" baseline="0"/>
            <a:t>Aurore à demandé congé du 03 au 5, Gaëlle introduit une demande pour le 05 mais comme aurore l'a déjà demandé alors la cellule de gaëlle se met en rouge (par ex. )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maintenant on peut aussi imaginer que c'est la cellule (ds l'exemple ad35) qui se mette en une autre couleur pour attirer l'attention.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merci à vous. 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F54"/>
  <sheetViews>
    <sheetView showGridLines="0" showZeros="0" tabSelected="1" zoomScale="90" zoomScaleNormal="90" workbookViewId="0">
      <pane ySplit="20" topLeftCell="A21" activePane="bottomLeft" state="frozen"/>
      <selection pane="bottomLeft" activeCell="D34" sqref="D34"/>
    </sheetView>
  </sheetViews>
  <sheetFormatPr baseColWidth="10" defaultRowHeight="12.75" outlineLevelCol="1"/>
  <cols>
    <col min="1" max="1" width="1" style="4" customWidth="1"/>
    <col min="2" max="2" width="9.5703125" style="4" customWidth="1"/>
    <col min="3" max="3" width="10.140625" style="4" customWidth="1"/>
    <col min="4" max="4" width="9.7109375" style="4" customWidth="1"/>
    <col min="5" max="5" width="9.140625" style="4" customWidth="1"/>
    <col min="6" max="76" width="3.140625" style="4" customWidth="1"/>
    <col min="77" max="77" width="2.28515625" style="4" customWidth="1"/>
    <col min="78" max="80" width="4.28515625" style="4" customWidth="1"/>
    <col min="81" max="81" width="3" style="4" customWidth="1"/>
    <col min="82" max="84" width="3.28515625" style="4" customWidth="1" outlineLevel="1"/>
    <col min="85" max="16384" width="11.42578125" style="4"/>
  </cols>
  <sheetData>
    <row r="1" spans="2:55" ht="18.75">
      <c r="B1" s="63" t="s">
        <v>60</v>
      </c>
      <c r="D1" s="16"/>
      <c r="E1" s="5"/>
      <c r="G1" s="5"/>
      <c r="H1" s="5"/>
      <c r="I1" s="81"/>
      <c r="J1" s="81"/>
      <c r="K1" s="81"/>
      <c r="L1" s="81"/>
      <c r="M1" s="81"/>
      <c r="N1" s="81"/>
      <c r="O1" s="4" t="str">
        <f ca="1">TEXT(I4-SUMIFS($CD$21:$CD$53,$B$21:$B$53,C4)*F4,"[h]:mm") &amp; " (" &amp; TEXT((I4-SUMIFS($CD$21:$CD$53,$B$21:$B$53,C4)*F4)/F4,"0.0") &amp; " j)"</f>
        <v>60:00 (10 j)</v>
      </c>
      <c r="P1" s="81"/>
      <c r="Q1" s="81"/>
      <c r="R1" s="81"/>
      <c r="S1" s="81"/>
      <c r="T1" s="81"/>
      <c r="U1" s="81"/>
      <c r="V1" s="81"/>
      <c r="W1" s="81"/>
      <c r="X1" s="81"/>
      <c r="AN1" s="66"/>
    </row>
    <row r="2" spans="2:55" ht="8.25" customHeight="1">
      <c r="C2" s="103"/>
      <c r="D2" s="103"/>
      <c r="E2" s="103"/>
      <c r="F2" s="113" t="s">
        <v>66</v>
      </c>
      <c r="G2" s="113"/>
      <c r="H2" s="113"/>
      <c r="I2" s="112" t="s">
        <v>10</v>
      </c>
      <c r="J2" s="112"/>
      <c r="K2" s="112"/>
      <c r="L2" s="112" t="s">
        <v>68</v>
      </c>
      <c r="M2" s="112"/>
      <c r="N2" s="112"/>
      <c r="O2" s="113" t="s">
        <v>69</v>
      </c>
      <c r="P2" s="113"/>
      <c r="Q2" s="113"/>
      <c r="R2" s="112" t="s">
        <v>65</v>
      </c>
      <c r="S2" s="112"/>
      <c r="T2" s="112"/>
      <c r="U2" s="112" t="s">
        <v>73</v>
      </c>
      <c r="V2" s="112"/>
      <c r="W2" s="112"/>
      <c r="X2" s="112" t="s">
        <v>67</v>
      </c>
      <c r="Y2" s="112"/>
      <c r="Z2" s="112"/>
      <c r="AA2" s="112" t="s">
        <v>74</v>
      </c>
      <c r="AB2" s="112"/>
      <c r="AC2" s="112"/>
      <c r="AD2" s="16"/>
    </row>
    <row r="3" spans="2:55" ht="13.5" customHeight="1">
      <c r="C3" s="104"/>
      <c r="D3" s="105" t="s">
        <v>71</v>
      </c>
      <c r="E3" s="105" t="s">
        <v>72</v>
      </c>
      <c r="F3" s="113"/>
      <c r="G3" s="113"/>
      <c r="H3" s="113"/>
      <c r="I3" s="112"/>
      <c r="J3" s="112"/>
      <c r="K3" s="112"/>
      <c r="L3" s="112"/>
      <c r="M3" s="112"/>
      <c r="N3" s="112"/>
      <c r="O3" s="113"/>
      <c r="P3" s="113"/>
      <c r="Q3" s="113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6"/>
    </row>
    <row r="4" spans="2:55" ht="13.5" customHeight="1">
      <c r="C4" s="106" t="s">
        <v>13</v>
      </c>
      <c r="D4" s="107">
        <v>40360</v>
      </c>
      <c r="E4" s="107"/>
      <c r="F4" s="114">
        <v>0.23958333333333334</v>
      </c>
      <c r="G4" s="114"/>
      <c r="H4" s="114"/>
      <c r="I4" s="115">
        <v>2.5</v>
      </c>
      <c r="J4" s="115"/>
      <c r="K4" s="115"/>
      <c r="L4" s="116">
        <f t="shared" ref="L4:L14" ca="1" si="0">I4-SUMIFS($CD$21:$CD$53,$B$21:$B$53,C4)*F4</f>
        <v>2.5</v>
      </c>
      <c r="M4" s="116"/>
      <c r="N4" s="116"/>
      <c r="O4" s="120">
        <f>ROUNDUP(I4/F4,2)</f>
        <v>10.44</v>
      </c>
      <c r="P4" s="120"/>
      <c r="Q4" s="120"/>
      <c r="R4" s="114">
        <v>0.33333333333333331</v>
      </c>
      <c r="S4" s="114"/>
      <c r="T4" s="114"/>
      <c r="U4" s="114">
        <v>0.33333333333333331</v>
      </c>
      <c r="V4" s="114"/>
      <c r="W4" s="114"/>
      <c r="X4" s="112" t="str">
        <f t="shared" ref="X4:X10" ca="1" si="1">SUMIFS($CF$21:$CF$53,$B$21:$B$53,C4)&amp;" j."</f>
        <v>34 j.</v>
      </c>
      <c r="Y4" s="112"/>
      <c r="Z4" s="112"/>
      <c r="AA4" s="112"/>
      <c r="AB4" s="112"/>
      <c r="AC4" s="112"/>
    </row>
    <row r="5" spans="2:55" ht="12.75" customHeight="1">
      <c r="C5" s="106" t="s">
        <v>61</v>
      </c>
      <c r="D5" s="107">
        <v>40188</v>
      </c>
      <c r="E5" s="105"/>
      <c r="F5" s="114">
        <v>0.3125</v>
      </c>
      <c r="G5" s="114"/>
      <c r="H5" s="114"/>
      <c r="I5" s="115">
        <v>3.5416666666666665</v>
      </c>
      <c r="J5" s="115"/>
      <c r="K5" s="115"/>
      <c r="L5" s="116">
        <f t="shared" ca="1" si="0"/>
        <v>3.5416666666666665</v>
      </c>
      <c r="M5" s="116"/>
      <c r="N5" s="116"/>
      <c r="O5" s="120">
        <f>ROUNDUP(I5/F5,2)</f>
        <v>11.34</v>
      </c>
      <c r="P5" s="120"/>
      <c r="Q5" s="120"/>
      <c r="R5" s="114">
        <v>0.70833333333333337</v>
      </c>
      <c r="S5" s="114"/>
      <c r="T5" s="114"/>
      <c r="U5" s="114">
        <v>0.70833333333333337</v>
      </c>
      <c r="V5" s="114"/>
      <c r="W5" s="114"/>
      <c r="X5" s="112" t="str">
        <f t="shared" ca="1" si="1"/>
        <v>7 j.</v>
      </c>
      <c r="Y5" s="112"/>
      <c r="Z5" s="112"/>
      <c r="AA5" s="112"/>
      <c r="AB5" s="112"/>
      <c r="AC5" s="112"/>
    </row>
    <row r="6" spans="2:55" ht="12.75" customHeight="1">
      <c r="C6" s="106" t="s">
        <v>14</v>
      </c>
      <c r="D6" s="107">
        <v>41054</v>
      </c>
      <c r="E6" s="105"/>
      <c r="F6" s="114">
        <v>0.20833333333333334</v>
      </c>
      <c r="G6" s="114"/>
      <c r="H6" s="114"/>
      <c r="I6" s="115">
        <v>3.2291666666666665</v>
      </c>
      <c r="J6" s="115"/>
      <c r="K6" s="115"/>
      <c r="L6" s="116">
        <f t="shared" ca="1" si="0"/>
        <v>2.6041666666666665</v>
      </c>
      <c r="M6" s="116"/>
      <c r="N6" s="116"/>
      <c r="O6" s="120">
        <f>ROUNDUP(I6/F6,2)</f>
        <v>15.5</v>
      </c>
      <c r="P6" s="120"/>
      <c r="Q6" s="120"/>
      <c r="R6" s="114">
        <v>0.58333333333333337</v>
      </c>
      <c r="S6" s="114"/>
      <c r="T6" s="114"/>
      <c r="U6" s="114">
        <v>0.58333333333333337</v>
      </c>
      <c r="V6" s="114"/>
      <c r="W6" s="114"/>
      <c r="X6" s="112" t="str">
        <f t="shared" ca="1" si="1"/>
        <v>10 j.</v>
      </c>
      <c r="Y6" s="112"/>
      <c r="Z6" s="112"/>
      <c r="AA6" s="112"/>
      <c r="AB6" s="112"/>
      <c r="AC6" s="112"/>
    </row>
    <row r="7" spans="2:55" ht="12.75" customHeight="1">
      <c r="C7" s="106" t="s">
        <v>16</v>
      </c>
      <c r="D7" s="107">
        <v>41377</v>
      </c>
      <c r="E7" s="105"/>
      <c r="F7" s="114">
        <v>0.3125</v>
      </c>
      <c r="G7" s="112"/>
      <c r="H7" s="112"/>
      <c r="I7" s="115"/>
      <c r="J7" s="115"/>
      <c r="K7" s="115"/>
      <c r="L7" s="116">
        <f t="shared" ca="1" si="0"/>
        <v>0</v>
      </c>
      <c r="M7" s="116"/>
      <c r="N7" s="116"/>
      <c r="O7" s="112"/>
      <c r="P7" s="112"/>
      <c r="Q7" s="112"/>
      <c r="R7" s="112"/>
      <c r="S7" s="112"/>
      <c r="T7" s="112"/>
      <c r="U7" s="112"/>
      <c r="V7" s="112"/>
      <c r="W7" s="112"/>
      <c r="X7" s="112" t="str">
        <f t="shared" ca="1" si="1"/>
        <v>11 j.</v>
      </c>
      <c r="Y7" s="112"/>
      <c r="Z7" s="112"/>
      <c r="AA7" s="112"/>
      <c r="AB7" s="112"/>
      <c r="AC7" s="112"/>
    </row>
    <row r="8" spans="2:55" ht="12.75" customHeight="1">
      <c r="C8" s="106" t="s">
        <v>15</v>
      </c>
      <c r="D8" s="107">
        <v>40360</v>
      </c>
      <c r="E8" s="105"/>
      <c r="F8" s="114">
        <v>0.29166666666666669</v>
      </c>
      <c r="G8" s="112"/>
      <c r="H8" s="112"/>
      <c r="I8" s="115">
        <v>3.5416666666666665</v>
      </c>
      <c r="J8" s="115"/>
      <c r="K8" s="115"/>
      <c r="L8" s="116">
        <f t="shared" ca="1" si="0"/>
        <v>3.25</v>
      </c>
      <c r="M8" s="116"/>
      <c r="N8" s="116"/>
      <c r="O8" s="112"/>
      <c r="P8" s="112"/>
      <c r="Q8" s="112"/>
      <c r="R8" s="112"/>
      <c r="S8" s="112"/>
      <c r="T8" s="112"/>
      <c r="U8" s="112"/>
      <c r="V8" s="112"/>
      <c r="W8" s="112"/>
      <c r="X8" s="112" t="str">
        <f t="shared" ca="1" si="1"/>
        <v>0 j.</v>
      </c>
      <c r="Y8" s="112"/>
      <c r="Z8" s="112"/>
      <c r="AA8" s="112"/>
      <c r="AB8" s="112"/>
      <c r="AC8" s="112"/>
    </row>
    <row r="9" spans="2:55" ht="12.75" customHeight="1">
      <c r="C9" s="106" t="s">
        <v>70</v>
      </c>
      <c r="D9" s="107">
        <v>40188</v>
      </c>
      <c r="E9" s="105"/>
      <c r="F9" s="114">
        <v>0.17708333333333334</v>
      </c>
      <c r="G9" s="112"/>
      <c r="H9" s="112"/>
      <c r="I9" s="115"/>
      <c r="J9" s="115"/>
      <c r="K9" s="115"/>
      <c r="L9" s="116">
        <f t="shared" ca="1" si="0"/>
        <v>0</v>
      </c>
      <c r="M9" s="116"/>
      <c r="N9" s="116"/>
      <c r="O9" s="112"/>
      <c r="P9" s="112"/>
      <c r="Q9" s="112"/>
      <c r="R9" s="112"/>
      <c r="S9" s="112"/>
      <c r="T9" s="112"/>
      <c r="U9" s="112"/>
      <c r="V9" s="112"/>
      <c r="W9" s="112"/>
      <c r="X9" s="112" t="str">
        <f t="shared" ca="1" si="1"/>
        <v>5 j.</v>
      </c>
      <c r="Y9" s="112"/>
      <c r="Z9" s="112"/>
      <c r="AA9" s="112"/>
      <c r="AB9" s="112"/>
      <c r="AC9" s="112"/>
    </row>
    <row r="10" spans="2:55" ht="12.75" customHeight="1">
      <c r="C10" s="106" t="s">
        <v>17</v>
      </c>
      <c r="D10" s="107">
        <v>40188</v>
      </c>
      <c r="E10" s="105"/>
      <c r="F10" s="114">
        <v>0.20833333333333334</v>
      </c>
      <c r="G10" s="112"/>
      <c r="H10" s="112"/>
      <c r="I10" s="115"/>
      <c r="J10" s="115"/>
      <c r="K10" s="115"/>
      <c r="L10" s="116">
        <f t="shared" ca="1" si="0"/>
        <v>0</v>
      </c>
      <c r="M10" s="116"/>
      <c r="N10" s="116"/>
      <c r="O10" s="112"/>
      <c r="P10" s="112"/>
      <c r="Q10" s="112"/>
      <c r="R10" s="112"/>
      <c r="S10" s="112"/>
      <c r="T10" s="112"/>
      <c r="U10" s="112"/>
      <c r="V10" s="112"/>
      <c r="W10" s="112"/>
      <c r="X10" s="112" t="str">
        <f t="shared" ca="1" si="1"/>
        <v>6 j.</v>
      </c>
      <c r="Y10" s="112"/>
      <c r="Z10" s="112"/>
      <c r="AA10" s="112"/>
      <c r="AB10" s="112"/>
      <c r="AC10" s="112"/>
    </row>
    <row r="11" spans="2:55" ht="12.75" customHeight="1">
      <c r="C11" s="106"/>
      <c r="D11" s="107"/>
      <c r="E11" s="105"/>
      <c r="F11" s="112"/>
      <c r="G11" s="112"/>
      <c r="H11" s="112"/>
      <c r="I11" s="115"/>
      <c r="J11" s="115"/>
      <c r="K11" s="115"/>
      <c r="L11" s="116">
        <f t="shared" si="0"/>
        <v>0</v>
      </c>
      <c r="M11" s="116"/>
      <c r="N11" s="116"/>
      <c r="O11" s="112"/>
      <c r="P11" s="112"/>
      <c r="Q11" s="112"/>
      <c r="R11" s="117"/>
      <c r="S11" s="118"/>
      <c r="T11" s="119"/>
      <c r="U11" s="117"/>
      <c r="V11" s="118"/>
      <c r="W11" s="119"/>
      <c r="X11" s="112"/>
      <c r="Y11" s="112"/>
      <c r="Z11" s="112"/>
      <c r="AA11" s="112"/>
      <c r="AB11" s="112"/>
      <c r="AC11" s="112"/>
    </row>
    <row r="12" spans="2:55" ht="10.5" customHeight="1">
      <c r="C12" s="106"/>
      <c r="D12" s="107"/>
      <c r="E12" s="105"/>
      <c r="F12" s="112"/>
      <c r="G12" s="112"/>
      <c r="H12" s="112"/>
      <c r="I12" s="115"/>
      <c r="J12" s="115"/>
      <c r="K12" s="115"/>
      <c r="L12" s="116">
        <f t="shared" si="0"/>
        <v>0</v>
      </c>
      <c r="M12" s="116"/>
      <c r="N12" s="116"/>
      <c r="O12" s="112"/>
      <c r="P12" s="112"/>
      <c r="Q12" s="112"/>
      <c r="R12" s="117"/>
      <c r="S12" s="118"/>
      <c r="T12" s="119"/>
      <c r="U12" s="117"/>
      <c r="V12" s="118"/>
      <c r="W12" s="119"/>
      <c r="X12" s="112"/>
      <c r="Y12" s="112"/>
      <c r="Z12" s="112"/>
      <c r="AA12" s="112"/>
      <c r="AB12" s="112"/>
      <c r="AC12" s="112"/>
    </row>
    <row r="13" spans="2:55" ht="12.75" customHeight="1">
      <c r="C13" s="106"/>
      <c r="D13" s="107"/>
      <c r="E13" s="105"/>
      <c r="F13" s="112"/>
      <c r="G13" s="112"/>
      <c r="H13" s="112"/>
      <c r="I13" s="115"/>
      <c r="J13" s="115"/>
      <c r="K13" s="115"/>
      <c r="L13" s="116">
        <f t="shared" si="0"/>
        <v>0</v>
      </c>
      <c r="M13" s="116"/>
      <c r="N13" s="116"/>
      <c r="O13" s="112"/>
      <c r="P13" s="112"/>
      <c r="Q13" s="112"/>
      <c r="R13" s="117"/>
      <c r="S13" s="118"/>
      <c r="T13" s="119"/>
      <c r="U13" s="117"/>
      <c r="V13" s="118"/>
      <c r="W13" s="119"/>
      <c r="X13" s="112"/>
      <c r="Y13" s="112"/>
      <c r="Z13" s="112"/>
      <c r="AA13" s="112"/>
      <c r="AB13" s="112"/>
      <c r="AC13" s="112"/>
      <c r="AD13" s="16"/>
    </row>
    <row r="14" spans="2:55" ht="12.75" customHeight="1">
      <c r="C14" s="106"/>
      <c r="D14" s="107"/>
      <c r="E14" s="105"/>
      <c r="F14" s="112"/>
      <c r="G14" s="112"/>
      <c r="H14" s="112"/>
      <c r="I14" s="115"/>
      <c r="J14" s="115"/>
      <c r="K14" s="115"/>
      <c r="L14" s="116">
        <f t="shared" si="0"/>
        <v>0</v>
      </c>
      <c r="M14" s="116"/>
      <c r="N14" s="116"/>
      <c r="O14" s="112"/>
      <c r="P14" s="112"/>
      <c r="Q14" s="112"/>
      <c r="R14" s="117"/>
      <c r="S14" s="118"/>
      <c r="T14" s="119"/>
      <c r="U14" s="117"/>
      <c r="V14" s="118"/>
      <c r="W14" s="119"/>
      <c r="X14" s="112"/>
      <c r="Y14" s="112"/>
      <c r="Z14" s="112"/>
      <c r="AA14" s="112"/>
      <c r="AB14" s="112"/>
      <c r="AC14" s="112"/>
      <c r="AD14" s="16"/>
      <c r="AZ14" s="16"/>
      <c r="BA14" s="16"/>
      <c r="BB14" s="16"/>
      <c r="BC14" s="16"/>
    </row>
    <row r="15" spans="2:55" ht="12.75" customHeight="1"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</row>
    <row r="16" spans="2:55" ht="12.75" customHeight="1">
      <c r="B16" s="108"/>
      <c r="C16" s="109"/>
      <c r="D16" s="108"/>
      <c r="E16" s="108"/>
      <c r="F16" s="110"/>
      <c r="G16" s="110"/>
      <c r="H16" s="110"/>
      <c r="I16" s="111"/>
      <c r="J16" s="111"/>
      <c r="K16" s="111"/>
      <c r="L16" s="108"/>
      <c r="M16" s="108"/>
      <c r="N16" s="108"/>
      <c r="O16" s="108"/>
      <c r="P16" s="108"/>
      <c r="Q16" s="108"/>
      <c r="R16" s="108"/>
      <c r="S16" s="108"/>
      <c r="T16" s="108"/>
      <c r="U16" s="108"/>
      <c r="V16" s="108"/>
      <c r="W16" s="108"/>
      <c r="X16" s="108"/>
      <c r="Y16" s="108"/>
      <c r="Z16" s="108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</row>
    <row r="17" spans="2:84" ht="8.25" customHeight="1">
      <c r="C17" s="16"/>
      <c r="D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2:84" ht="25.5" customHeight="1">
      <c r="C18" s="77"/>
      <c r="D18" s="89">
        <v>2014</v>
      </c>
      <c r="E18" s="90">
        <v>2</v>
      </c>
      <c r="F18" s="92"/>
      <c r="G18" s="92"/>
      <c r="H18" s="92"/>
      <c r="I18" s="92"/>
      <c r="J18" s="92"/>
      <c r="K18" s="121" t="str">
        <f>IF(DAY(J19)&lt;=16,TEXT(J19,"mmmm"),"")</f>
        <v>février</v>
      </c>
      <c r="L18" s="121"/>
      <c r="M18" s="121"/>
      <c r="N18" s="121"/>
      <c r="O18" s="121"/>
      <c r="P18" s="121"/>
      <c r="Q18" s="121"/>
      <c r="R18" s="121"/>
      <c r="S18" s="121"/>
      <c r="T18" s="12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121" t="str">
        <f>IF(DAY(AI19)=10,TEXT(AI19,"mmmm"),"")</f>
        <v>mars</v>
      </c>
      <c r="AJ18" s="121"/>
      <c r="AK18" s="121"/>
      <c r="AL18" s="121"/>
      <c r="AM18" s="121"/>
      <c r="AN18" s="121"/>
      <c r="AO18" s="121"/>
      <c r="AP18" s="121"/>
      <c r="AQ18" s="121"/>
      <c r="AR18" s="121"/>
      <c r="AS18" s="121"/>
      <c r="AT18" s="91"/>
      <c r="AU18" s="91"/>
      <c r="AV18" s="91"/>
      <c r="AW18" s="91"/>
      <c r="AX18" s="91"/>
      <c r="AY18" s="91"/>
      <c r="AZ18" s="91"/>
      <c r="BA18" s="91"/>
      <c r="BB18" s="91"/>
      <c r="BC18" s="91"/>
      <c r="BD18" s="91"/>
      <c r="BE18" s="91"/>
      <c r="BF18" s="91"/>
      <c r="BG18" s="91"/>
      <c r="BH18" s="121" t="str">
        <f>IF(DAY(BH19)&lt;=5,TEXT(BH19,"mmmm"),"")</f>
        <v>avril</v>
      </c>
      <c r="BI18" s="121"/>
      <c r="BJ18" s="121"/>
      <c r="BK18" s="121"/>
      <c r="BL18" s="121"/>
      <c r="BM18" s="121"/>
      <c r="BN18" s="121"/>
      <c r="BO18" s="121"/>
      <c r="BP18" s="121"/>
      <c r="BQ18" s="91"/>
      <c r="BR18" s="93"/>
      <c r="BS18" s="93"/>
      <c r="BT18" s="93"/>
      <c r="BU18" s="93"/>
      <c r="BV18" s="93"/>
      <c r="BW18" s="93"/>
      <c r="BX18" s="93"/>
      <c r="BZ18" s="123"/>
      <c r="CA18" s="123"/>
      <c r="CB18" s="123"/>
    </row>
    <row r="19" spans="2:84" ht="12.75" customHeight="1">
      <c r="F19" s="71">
        <f t="shared" ref="F19" si="2">G19-1</f>
        <v>41679</v>
      </c>
      <c r="G19" s="71">
        <f t="shared" ref="G19" si="3">H19-1</f>
        <v>41680</v>
      </c>
      <c r="H19" s="71">
        <f t="shared" ref="H19" si="4">I19-1</f>
        <v>41681</v>
      </c>
      <c r="I19" s="71">
        <f t="shared" ref="I19" si="5">J19-1</f>
        <v>41682</v>
      </c>
      <c r="J19" s="71">
        <f t="shared" ref="J19:X19" si="6">K19-1</f>
        <v>41683</v>
      </c>
      <c r="K19" s="71">
        <f t="shared" si="6"/>
        <v>41684</v>
      </c>
      <c r="L19" s="71">
        <f t="shared" si="6"/>
        <v>41685</v>
      </c>
      <c r="M19" s="71">
        <f t="shared" si="6"/>
        <v>41686</v>
      </c>
      <c r="N19" s="71">
        <f t="shared" si="6"/>
        <v>41687</v>
      </c>
      <c r="O19" s="71">
        <f t="shared" si="6"/>
        <v>41688</v>
      </c>
      <c r="P19" s="71">
        <f t="shared" si="6"/>
        <v>41689</v>
      </c>
      <c r="Q19" s="71">
        <f t="shared" si="6"/>
        <v>41690</v>
      </c>
      <c r="R19" s="71">
        <f t="shared" si="6"/>
        <v>41691</v>
      </c>
      <c r="S19" s="71">
        <f t="shared" si="6"/>
        <v>41692</v>
      </c>
      <c r="T19" s="71">
        <f t="shared" si="6"/>
        <v>41693</v>
      </c>
      <c r="U19" s="71">
        <f t="shared" si="6"/>
        <v>41694</v>
      </c>
      <c r="V19" s="71">
        <f t="shared" si="6"/>
        <v>41695</v>
      </c>
      <c r="W19" s="71">
        <f t="shared" si="6"/>
        <v>41696</v>
      </c>
      <c r="X19" s="71">
        <f t="shared" si="6"/>
        <v>41697</v>
      </c>
      <c r="Y19" s="71">
        <f>Z19-1</f>
        <v>41698</v>
      </c>
      <c r="Z19" s="71">
        <f>EDATE(DATE(D18,1,1),E18)</f>
        <v>41699</v>
      </c>
      <c r="AA19" s="71">
        <f t="shared" ref="AA19:BQ19" si="7">Z19+1</f>
        <v>41700</v>
      </c>
      <c r="AB19" s="71">
        <f t="shared" si="7"/>
        <v>41701</v>
      </c>
      <c r="AC19" s="71">
        <f t="shared" si="7"/>
        <v>41702</v>
      </c>
      <c r="AD19" s="71">
        <f t="shared" si="7"/>
        <v>41703</v>
      </c>
      <c r="AE19" s="71">
        <f t="shared" si="7"/>
        <v>41704</v>
      </c>
      <c r="AF19" s="71">
        <f t="shared" si="7"/>
        <v>41705</v>
      </c>
      <c r="AG19" s="71">
        <f t="shared" si="7"/>
        <v>41706</v>
      </c>
      <c r="AH19" s="71">
        <f t="shared" si="7"/>
        <v>41707</v>
      </c>
      <c r="AI19" s="71">
        <f t="shared" si="7"/>
        <v>41708</v>
      </c>
      <c r="AJ19" s="71">
        <f t="shared" si="7"/>
        <v>41709</v>
      </c>
      <c r="AK19" s="71">
        <f t="shared" si="7"/>
        <v>41710</v>
      </c>
      <c r="AL19" s="71">
        <f t="shared" si="7"/>
        <v>41711</v>
      </c>
      <c r="AM19" s="71">
        <f t="shared" si="7"/>
        <v>41712</v>
      </c>
      <c r="AN19" s="71">
        <f t="shared" si="7"/>
        <v>41713</v>
      </c>
      <c r="AO19" s="71">
        <f t="shared" si="7"/>
        <v>41714</v>
      </c>
      <c r="AP19" s="71">
        <f t="shared" si="7"/>
        <v>41715</v>
      </c>
      <c r="AQ19" s="71">
        <f t="shared" si="7"/>
        <v>41716</v>
      </c>
      <c r="AR19" s="71">
        <f t="shared" si="7"/>
        <v>41717</v>
      </c>
      <c r="AS19" s="71">
        <f t="shared" si="7"/>
        <v>41718</v>
      </c>
      <c r="AT19" s="71">
        <f t="shared" si="7"/>
        <v>41719</v>
      </c>
      <c r="AU19" s="71">
        <f t="shared" si="7"/>
        <v>41720</v>
      </c>
      <c r="AV19" s="71">
        <f t="shared" si="7"/>
        <v>41721</v>
      </c>
      <c r="AW19" s="71">
        <f t="shared" si="7"/>
        <v>41722</v>
      </c>
      <c r="AX19" s="71">
        <f t="shared" si="7"/>
        <v>41723</v>
      </c>
      <c r="AY19" s="71">
        <f t="shared" si="7"/>
        <v>41724</v>
      </c>
      <c r="AZ19" s="71">
        <f t="shared" si="7"/>
        <v>41725</v>
      </c>
      <c r="BA19" s="71">
        <f t="shared" si="7"/>
        <v>41726</v>
      </c>
      <c r="BB19" s="71">
        <f t="shared" si="7"/>
        <v>41727</v>
      </c>
      <c r="BC19" s="71">
        <f t="shared" si="7"/>
        <v>41728</v>
      </c>
      <c r="BD19" s="71">
        <f t="shared" si="7"/>
        <v>41729</v>
      </c>
      <c r="BE19" s="71">
        <f t="shared" si="7"/>
        <v>41730</v>
      </c>
      <c r="BF19" s="71">
        <f t="shared" si="7"/>
        <v>41731</v>
      </c>
      <c r="BG19" s="71">
        <f t="shared" si="7"/>
        <v>41732</v>
      </c>
      <c r="BH19" s="71">
        <f t="shared" si="7"/>
        <v>41733</v>
      </c>
      <c r="BI19" s="71">
        <f t="shared" si="7"/>
        <v>41734</v>
      </c>
      <c r="BJ19" s="71">
        <f t="shared" si="7"/>
        <v>41735</v>
      </c>
      <c r="BK19" s="71">
        <f t="shared" si="7"/>
        <v>41736</v>
      </c>
      <c r="BL19" s="71">
        <f t="shared" si="7"/>
        <v>41737</v>
      </c>
      <c r="BM19" s="71">
        <f t="shared" si="7"/>
        <v>41738</v>
      </c>
      <c r="BN19" s="71">
        <f t="shared" si="7"/>
        <v>41739</v>
      </c>
      <c r="BO19" s="71">
        <f t="shared" si="7"/>
        <v>41740</v>
      </c>
      <c r="BP19" s="71">
        <f t="shared" si="7"/>
        <v>41741</v>
      </c>
      <c r="BQ19" s="71">
        <f t="shared" si="7"/>
        <v>41742</v>
      </c>
      <c r="BR19" s="71">
        <f t="shared" ref="BR19" si="8">BQ19+1</f>
        <v>41743</v>
      </c>
      <c r="BS19" s="71">
        <f t="shared" ref="BS19" si="9">BR19+1</f>
        <v>41744</v>
      </c>
      <c r="BT19" s="71">
        <f t="shared" ref="BT19" si="10">BS19+1</f>
        <v>41745</v>
      </c>
      <c r="BU19" s="71">
        <f t="shared" ref="BU19" si="11">BT19+1</f>
        <v>41746</v>
      </c>
      <c r="BV19" s="71">
        <f t="shared" ref="BV19" si="12">BU19+1</f>
        <v>41747</v>
      </c>
      <c r="BW19" s="71">
        <f t="shared" ref="BW19" si="13">BV19+1</f>
        <v>41748</v>
      </c>
      <c r="BX19" s="71">
        <f t="shared" ref="BX19" si="14">BW19+1</f>
        <v>41749</v>
      </c>
      <c r="BZ19" s="122" t="s">
        <v>10</v>
      </c>
      <c r="CA19" s="122" t="s">
        <v>64</v>
      </c>
      <c r="CB19" s="122" t="s">
        <v>19</v>
      </c>
    </row>
    <row r="20" spans="2:84" ht="12" customHeight="1">
      <c r="B20" s="60" t="s">
        <v>0</v>
      </c>
      <c r="C20" s="60" t="s">
        <v>62</v>
      </c>
      <c r="D20" s="61" t="s">
        <v>1</v>
      </c>
      <c r="E20" s="61" t="s">
        <v>2</v>
      </c>
      <c r="F20" s="78" t="str">
        <f t="shared" ref="F20:H20" si="15">LEFT(TEXT(F19,"jjj."),1)</f>
        <v>d</v>
      </c>
      <c r="G20" s="78" t="str">
        <f t="shared" si="15"/>
        <v>l</v>
      </c>
      <c r="H20" s="78" t="str">
        <f t="shared" si="15"/>
        <v>m</v>
      </c>
      <c r="I20" s="78" t="str">
        <f>LEFT(TEXT(I19,"jjj."),1)</f>
        <v>m</v>
      </c>
      <c r="J20" s="72" t="str">
        <f>LEFT(TEXT(J19,"jjj."),1)</f>
        <v>j</v>
      </c>
      <c r="K20" s="72" t="str">
        <f t="shared" ref="K20:M20" si="16">LEFT(TEXT(K19,"jjj."),1)</f>
        <v>v</v>
      </c>
      <c r="L20" s="72" t="str">
        <f t="shared" si="16"/>
        <v>s</v>
      </c>
      <c r="M20" s="72" t="str">
        <f t="shared" si="16"/>
        <v>d</v>
      </c>
      <c r="N20" s="72" t="str">
        <f t="shared" ref="N20:X20" si="17">LEFT(TEXT(N19,"jjj."),1)</f>
        <v>l</v>
      </c>
      <c r="O20" s="73" t="str">
        <f t="shared" si="17"/>
        <v>m</v>
      </c>
      <c r="P20" s="72" t="str">
        <f t="shared" si="17"/>
        <v>m</v>
      </c>
      <c r="Q20" s="73" t="str">
        <f t="shared" si="17"/>
        <v>j</v>
      </c>
      <c r="R20" s="72" t="str">
        <f t="shared" si="17"/>
        <v>v</v>
      </c>
      <c r="S20" s="73" t="str">
        <f t="shared" si="17"/>
        <v>s</v>
      </c>
      <c r="T20" s="72" t="str">
        <f t="shared" si="17"/>
        <v>d</v>
      </c>
      <c r="U20" s="73" t="str">
        <f t="shared" si="17"/>
        <v>l</v>
      </c>
      <c r="V20" s="72" t="str">
        <f t="shared" si="17"/>
        <v>m</v>
      </c>
      <c r="W20" s="73" t="str">
        <f t="shared" si="17"/>
        <v>m</v>
      </c>
      <c r="X20" s="72" t="str">
        <f t="shared" si="17"/>
        <v>j</v>
      </c>
      <c r="Y20" s="69" t="str">
        <f t="shared" ref="Y20:BX20" si="18">LEFT(TEXT(Y19,"jjj."),1)</f>
        <v>v</v>
      </c>
      <c r="Z20" s="58" t="str">
        <f t="shared" si="18"/>
        <v>s</v>
      </c>
      <c r="AA20" s="58" t="str">
        <f t="shared" si="18"/>
        <v>d</v>
      </c>
      <c r="AB20" s="58" t="str">
        <f t="shared" si="18"/>
        <v>l</v>
      </c>
      <c r="AC20" s="58" t="str">
        <f t="shared" si="18"/>
        <v>m</v>
      </c>
      <c r="AD20" s="58" t="str">
        <f t="shared" si="18"/>
        <v>m</v>
      </c>
      <c r="AE20" s="58" t="str">
        <f t="shared" si="18"/>
        <v>j</v>
      </c>
      <c r="AF20" s="58" t="str">
        <f t="shared" si="18"/>
        <v>v</v>
      </c>
      <c r="AG20" s="58" t="str">
        <f t="shared" si="18"/>
        <v>s</v>
      </c>
      <c r="AH20" s="58" t="str">
        <f t="shared" si="18"/>
        <v>d</v>
      </c>
      <c r="AI20" s="58" t="str">
        <f t="shared" si="18"/>
        <v>l</v>
      </c>
      <c r="AJ20" s="58" t="str">
        <f t="shared" si="18"/>
        <v>m</v>
      </c>
      <c r="AK20" s="58" t="str">
        <f t="shared" si="18"/>
        <v>m</v>
      </c>
      <c r="AL20" s="58" t="str">
        <f t="shared" si="18"/>
        <v>j</v>
      </c>
      <c r="AM20" s="58" t="str">
        <f t="shared" si="18"/>
        <v>v</v>
      </c>
      <c r="AN20" s="58" t="str">
        <f t="shared" si="18"/>
        <v>s</v>
      </c>
      <c r="AO20" s="58" t="str">
        <f t="shared" si="18"/>
        <v>d</v>
      </c>
      <c r="AP20" s="58" t="str">
        <f t="shared" si="18"/>
        <v>l</v>
      </c>
      <c r="AQ20" s="58" t="str">
        <f t="shared" si="18"/>
        <v>m</v>
      </c>
      <c r="AR20" s="58" t="str">
        <f t="shared" si="18"/>
        <v>m</v>
      </c>
      <c r="AS20" s="58" t="str">
        <f t="shared" si="18"/>
        <v>j</v>
      </c>
      <c r="AT20" s="58" t="str">
        <f t="shared" si="18"/>
        <v>v</v>
      </c>
      <c r="AU20" s="58" t="str">
        <f t="shared" si="18"/>
        <v>s</v>
      </c>
      <c r="AV20" s="58" t="str">
        <f t="shared" si="18"/>
        <v>d</v>
      </c>
      <c r="AW20" s="58" t="str">
        <f t="shared" si="18"/>
        <v>l</v>
      </c>
      <c r="AX20" s="58" t="str">
        <f t="shared" si="18"/>
        <v>m</v>
      </c>
      <c r="AY20" s="58" t="str">
        <f t="shared" si="18"/>
        <v>m</v>
      </c>
      <c r="AZ20" s="58" t="str">
        <f t="shared" si="18"/>
        <v>j</v>
      </c>
      <c r="BA20" s="58" t="str">
        <f t="shared" si="18"/>
        <v>v</v>
      </c>
      <c r="BB20" s="70" t="str">
        <f t="shared" si="18"/>
        <v>s</v>
      </c>
      <c r="BC20" s="73" t="str">
        <f t="shared" si="18"/>
        <v>d</v>
      </c>
      <c r="BD20" s="74" t="str">
        <f t="shared" si="18"/>
        <v>l</v>
      </c>
      <c r="BE20" s="72" t="str">
        <f t="shared" si="18"/>
        <v>m</v>
      </c>
      <c r="BF20" s="72" t="str">
        <f t="shared" si="18"/>
        <v>m</v>
      </c>
      <c r="BG20" s="72" t="str">
        <f t="shared" si="18"/>
        <v>j</v>
      </c>
      <c r="BH20" s="72" t="str">
        <f t="shared" si="18"/>
        <v>v</v>
      </c>
      <c r="BI20" s="72" t="str">
        <f t="shared" si="18"/>
        <v>s</v>
      </c>
      <c r="BJ20" s="72" t="str">
        <f t="shared" si="18"/>
        <v>d</v>
      </c>
      <c r="BK20" s="72" t="str">
        <f t="shared" si="18"/>
        <v>l</v>
      </c>
      <c r="BL20" s="72" t="str">
        <f t="shared" si="18"/>
        <v>m</v>
      </c>
      <c r="BM20" s="72" t="str">
        <f t="shared" si="18"/>
        <v>m</v>
      </c>
      <c r="BN20" s="72" t="str">
        <f t="shared" si="18"/>
        <v>j</v>
      </c>
      <c r="BO20" s="72" t="str">
        <f t="shared" si="18"/>
        <v>v</v>
      </c>
      <c r="BP20" s="72" t="str">
        <f t="shared" si="18"/>
        <v>s</v>
      </c>
      <c r="BQ20" s="72" t="str">
        <f t="shared" si="18"/>
        <v>d</v>
      </c>
      <c r="BR20" s="72" t="str">
        <f t="shared" si="18"/>
        <v>l</v>
      </c>
      <c r="BS20" s="72" t="str">
        <f t="shared" si="18"/>
        <v>m</v>
      </c>
      <c r="BT20" s="72" t="str">
        <f t="shared" si="18"/>
        <v>m</v>
      </c>
      <c r="BU20" s="72" t="str">
        <f t="shared" si="18"/>
        <v>j</v>
      </c>
      <c r="BV20" s="72" t="str">
        <f t="shared" si="18"/>
        <v>v</v>
      </c>
      <c r="BW20" s="72" t="str">
        <f t="shared" si="18"/>
        <v>s</v>
      </c>
      <c r="BX20" s="72" t="str">
        <f t="shared" si="18"/>
        <v>d</v>
      </c>
      <c r="BZ20" s="122"/>
      <c r="CA20" s="122"/>
      <c r="CB20" s="122"/>
    </row>
    <row r="21" spans="2:84">
      <c r="B21" s="62" t="s">
        <v>13</v>
      </c>
      <c r="C21" s="62" t="s">
        <v>19</v>
      </c>
      <c r="D21" s="67">
        <v>41640</v>
      </c>
      <c r="E21" s="97">
        <v>41670</v>
      </c>
      <c r="F21" s="101"/>
      <c r="G21" s="101"/>
      <c r="H21" s="101"/>
      <c r="I21" s="84"/>
      <c r="J21" s="99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4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84"/>
      <c r="BO21" s="84"/>
      <c r="BP21" s="94"/>
      <c r="BQ21" s="96"/>
      <c r="BR21" s="96"/>
      <c r="BS21" s="96"/>
      <c r="BT21" s="96"/>
      <c r="BU21" s="96"/>
      <c r="BV21" s="96"/>
      <c r="BW21" s="96"/>
      <c r="BX21" s="96"/>
      <c r="BY21" s="79"/>
      <c r="BZ21" s="59" t="str">
        <f t="shared" ref="BZ21:BZ53" ca="1" si="19">IF($C21=BZ$19,SUMPRODUCT((WEEKDAY(ROW(INDIRECT($D21&amp;":"&amp;$E21)),2)&lt;6)*(COUNTIF(data_aw4,ROW(INDIRECT($D21&amp;":"&amp;$E21)))=0)*(MONTH(ROW(INDIRECT($D21&amp;":"&amp;$E21)))=MONTH(AA$19))*(COUNTIF(data_aw5,ROW(INDIRECT($D21&amp;":"&amp;$E21)))=0)),"")</f>
        <v/>
      </c>
      <c r="CA21" s="59" t="str">
        <f t="shared" ref="CA21:CA53" ca="1" si="20">IF($C21=CA$19,SUMPRODUCT((WEEKDAY(ROW(INDIRECT($D21&amp;":"&amp;$E21)),2)&lt;6)*(COUNTIF(data_aw4,ROW(INDIRECT($D21&amp;":"&amp;$E21)))=0)*(MONTH(ROW(INDIRECT($D21&amp;":"&amp;$E21)))=MONTH(AB$19))*(COUNTIF(data_aw5,ROW(INDIRECT($D21&amp;":"&amp;$E21)))=0)),"")</f>
        <v/>
      </c>
      <c r="CB21" s="59">
        <f t="shared" ref="CB21:CB53" ca="1" si="21">IF($C21=CB$19,SUMPRODUCT((WEEKDAY(ROW(INDIRECT($D21&amp;":"&amp;$E21)),2)&lt;6)*(COUNTIF(data_aw4,ROW(INDIRECT($D21&amp;":"&amp;$E21)))=0)*(MONTH(ROW(INDIRECT($D21&amp;":"&amp;$E21)))=MONTH(AA$19))*(COUNTIF(data_aw5,ROW(INDIRECT($D21&amp;":"&amp;$E21)))=0)),"")</f>
        <v>0</v>
      </c>
      <c r="CD21" s="88" t="str">
        <f t="shared" ref="CD21:CD53" ca="1" si="22">IF($C21=BZ$19,SUMPRODUCT((WEEKDAY(ROW(INDIRECT($D21&amp;":"&amp;$E21)),2)&lt;6)*(COUNTIF(data_aw4,ROW(INDIRECT($D21&amp;":"&amp;$E21)))=0)*(COUNTIF(data_aw5,ROW(INDIRECT($D21&amp;":"&amp;$E21)))=0)),"")</f>
        <v/>
      </c>
      <c r="CE21" s="88" t="str">
        <f t="shared" ref="CE21:CE53" ca="1" si="23">IF($C21=CA$19,SUMPRODUCT((WEEKDAY(ROW(INDIRECT($D21&amp;":"&amp;$E21)),2)&lt;6)*(COUNTIF(data_aw4,ROW(INDIRECT($D21&amp;":"&amp;$E21)))=0)*(COUNTIF(data_aw5,ROW(INDIRECT($D21&amp;":"&amp;$E21)))=0)),"")</f>
        <v/>
      </c>
      <c r="CF21" s="88">
        <f t="shared" ref="CF21:CF53" ca="1" si="24">IF($C21=CB$19,SUMPRODUCT((WEEKDAY(ROW(INDIRECT($D21&amp;":"&amp;$E21)),2)&lt;6)*(COUNTIF(data_aw4,ROW(INDIRECT($D21&amp;":"&amp;$E21)))=0)*(COUNTIF(data_aw5,ROW(INDIRECT($D21&amp;":"&amp;$E21)))=0)),"")</f>
        <v>22</v>
      </c>
    </row>
    <row r="22" spans="2:84">
      <c r="B22" s="62" t="s">
        <v>13</v>
      </c>
      <c r="C22" s="62" t="s">
        <v>19</v>
      </c>
      <c r="D22" s="67">
        <v>41673</v>
      </c>
      <c r="E22" s="97">
        <v>41677</v>
      </c>
      <c r="F22" s="101"/>
      <c r="G22" s="101"/>
      <c r="H22" s="101"/>
      <c r="I22" s="84"/>
      <c r="J22" s="99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94"/>
      <c r="BQ22" s="96"/>
      <c r="BR22" s="96"/>
      <c r="BS22" s="96"/>
      <c r="BT22" s="96"/>
      <c r="BU22" s="96"/>
      <c r="BV22" s="96"/>
      <c r="BW22" s="96"/>
      <c r="BX22" s="96"/>
      <c r="BY22" s="79"/>
      <c r="BZ22" s="59" t="str">
        <f t="shared" ca="1" si="19"/>
        <v/>
      </c>
      <c r="CA22" s="59" t="str">
        <f t="shared" ca="1" si="20"/>
        <v/>
      </c>
      <c r="CB22" s="59">
        <f t="shared" ca="1" si="21"/>
        <v>0</v>
      </c>
      <c r="CD22" s="88" t="str">
        <f t="shared" ca="1" si="22"/>
        <v/>
      </c>
      <c r="CE22" s="88" t="str">
        <f t="shared" ca="1" si="23"/>
        <v/>
      </c>
      <c r="CF22" s="88">
        <f t="shared" ca="1" si="24"/>
        <v>5</v>
      </c>
    </row>
    <row r="23" spans="2:84">
      <c r="B23" s="62" t="s">
        <v>16</v>
      </c>
      <c r="C23" s="62" t="s">
        <v>19</v>
      </c>
      <c r="D23" s="67">
        <v>41640</v>
      </c>
      <c r="E23" s="97">
        <v>41641</v>
      </c>
      <c r="F23" s="101"/>
      <c r="G23" s="101"/>
      <c r="H23" s="101"/>
      <c r="I23" s="84"/>
      <c r="J23" s="99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4"/>
      <c r="BD23" s="84"/>
      <c r="BE23" s="84"/>
      <c r="BF23" s="84"/>
      <c r="BG23" s="84"/>
      <c r="BH23" s="84"/>
      <c r="BI23" s="84"/>
      <c r="BJ23" s="84"/>
      <c r="BK23" s="84"/>
      <c r="BL23" s="84"/>
      <c r="BM23" s="84"/>
      <c r="BN23" s="84"/>
      <c r="BO23" s="84"/>
      <c r="BP23" s="94"/>
      <c r="BQ23" s="96"/>
      <c r="BR23" s="96"/>
      <c r="BS23" s="96"/>
      <c r="BT23" s="96"/>
      <c r="BU23" s="96"/>
      <c r="BV23" s="96"/>
      <c r="BW23" s="96"/>
      <c r="BX23" s="96"/>
      <c r="BY23" s="79"/>
      <c r="BZ23" s="59" t="str">
        <f t="shared" ca="1" si="19"/>
        <v/>
      </c>
      <c r="CA23" s="59" t="str">
        <f t="shared" ca="1" si="20"/>
        <v/>
      </c>
      <c r="CB23" s="59">
        <f t="shared" ca="1" si="21"/>
        <v>0</v>
      </c>
      <c r="CD23" s="88" t="str">
        <f t="shared" ca="1" si="22"/>
        <v/>
      </c>
      <c r="CE23" s="88" t="str">
        <f t="shared" ca="1" si="23"/>
        <v/>
      </c>
      <c r="CF23" s="88">
        <f t="shared" ca="1" si="24"/>
        <v>1</v>
      </c>
    </row>
    <row r="24" spans="2:84">
      <c r="B24" s="62" t="s">
        <v>16</v>
      </c>
      <c r="C24" s="62" t="s">
        <v>19</v>
      </c>
      <c r="D24" s="67">
        <v>41675</v>
      </c>
      <c r="E24" s="97">
        <v>41677</v>
      </c>
      <c r="F24" s="101"/>
      <c r="G24" s="101"/>
      <c r="H24" s="101"/>
      <c r="I24" s="84"/>
      <c r="J24" s="99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4"/>
      <c r="BD24" s="84"/>
      <c r="BE24" s="84"/>
      <c r="BF24" s="84"/>
      <c r="BG24" s="84"/>
      <c r="BH24" s="84"/>
      <c r="BI24" s="84"/>
      <c r="BJ24" s="84"/>
      <c r="BK24" s="84"/>
      <c r="BL24" s="84"/>
      <c r="BM24" s="84"/>
      <c r="BN24" s="84"/>
      <c r="BO24" s="84"/>
      <c r="BP24" s="94"/>
      <c r="BQ24" s="96"/>
      <c r="BR24" s="96"/>
      <c r="BS24" s="96"/>
      <c r="BT24" s="96"/>
      <c r="BU24" s="96"/>
      <c r="BV24" s="96"/>
      <c r="BW24" s="96"/>
      <c r="BX24" s="96"/>
      <c r="BY24" s="79"/>
      <c r="BZ24" s="59" t="str">
        <f t="shared" ca="1" si="19"/>
        <v/>
      </c>
      <c r="CA24" s="59" t="str">
        <f t="shared" ca="1" si="20"/>
        <v/>
      </c>
      <c r="CB24" s="59">
        <f t="shared" ca="1" si="21"/>
        <v>0</v>
      </c>
      <c r="CD24" s="88" t="str">
        <f t="shared" ca="1" si="22"/>
        <v/>
      </c>
      <c r="CE24" s="88" t="str">
        <f t="shared" ca="1" si="23"/>
        <v/>
      </c>
      <c r="CF24" s="88">
        <f t="shared" ca="1" si="24"/>
        <v>3</v>
      </c>
    </row>
    <row r="25" spans="2:84">
      <c r="B25" s="62" t="s">
        <v>16</v>
      </c>
      <c r="C25" s="62" t="s">
        <v>19</v>
      </c>
      <c r="D25" s="67">
        <v>41711</v>
      </c>
      <c r="E25" s="97">
        <v>41719</v>
      </c>
      <c r="F25" s="101"/>
      <c r="G25" s="101"/>
      <c r="H25" s="101"/>
      <c r="I25" s="84"/>
      <c r="J25" s="99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5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94"/>
      <c r="BQ25" s="96"/>
      <c r="BR25" s="96"/>
      <c r="BS25" s="96"/>
      <c r="BT25" s="96"/>
      <c r="BU25" s="96"/>
      <c r="BV25" s="96"/>
      <c r="BW25" s="96"/>
      <c r="BX25" s="96"/>
      <c r="BY25" s="79"/>
      <c r="BZ25" s="59" t="str">
        <f t="shared" ca="1" si="19"/>
        <v/>
      </c>
      <c r="CA25" s="59" t="str">
        <f t="shared" ca="1" si="20"/>
        <v/>
      </c>
      <c r="CB25" s="59">
        <f t="shared" ca="1" si="21"/>
        <v>7</v>
      </c>
      <c r="CD25" s="88" t="str">
        <f t="shared" ca="1" si="22"/>
        <v/>
      </c>
      <c r="CE25" s="88" t="str">
        <f t="shared" ca="1" si="23"/>
        <v/>
      </c>
      <c r="CF25" s="88">
        <f t="shared" ca="1" si="24"/>
        <v>7</v>
      </c>
    </row>
    <row r="26" spans="2:84">
      <c r="B26" s="62" t="s">
        <v>70</v>
      </c>
      <c r="C26" s="62" t="s">
        <v>19</v>
      </c>
      <c r="D26" s="67">
        <v>41729</v>
      </c>
      <c r="E26" s="97">
        <v>41733</v>
      </c>
      <c r="F26" s="101"/>
      <c r="G26" s="101"/>
      <c r="H26" s="101"/>
      <c r="I26" s="84"/>
      <c r="J26" s="99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5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/>
      <c r="AL26" s="85"/>
      <c r="AM26" s="85"/>
      <c r="AN26" s="85"/>
      <c r="AO26" s="85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94"/>
      <c r="BQ26" s="96"/>
      <c r="BR26" s="96"/>
      <c r="BS26" s="96"/>
      <c r="BT26" s="96"/>
      <c r="BU26" s="96"/>
      <c r="BV26" s="96"/>
      <c r="BW26" s="96"/>
      <c r="BX26" s="96"/>
      <c r="BY26" s="79"/>
      <c r="BZ26" s="59" t="str">
        <f t="shared" ca="1" si="19"/>
        <v/>
      </c>
      <c r="CA26" s="59" t="str">
        <f t="shared" ca="1" si="20"/>
        <v/>
      </c>
      <c r="CB26" s="59">
        <f t="shared" ca="1" si="21"/>
        <v>1</v>
      </c>
      <c r="CD26" s="88" t="str">
        <f t="shared" ca="1" si="22"/>
        <v/>
      </c>
      <c r="CE26" s="88" t="str">
        <f t="shared" ca="1" si="23"/>
        <v/>
      </c>
      <c r="CF26" s="88">
        <f t="shared" ca="1" si="24"/>
        <v>5</v>
      </c>
    </row>
    <row r="27" spans="2:84">
      <c r="B27" s="62" t="s">
        <v>61</v>
      </c>
      <c r="C27" s="62" t="s">
        <v>19</v>
      </c>
      <c r="D27" s="67">
        <v>41673</v>
      </c>
      <c r="E27" s="97">
        <v>41677</v>
      </c>
      <c r="F27" s="101"/>
      <c r="G27" s="101"/>
      <c r="H27" s="101"/>
      <c r="I27" s="84"/>
      <c r="J27" s="99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5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BP27" s="94"/>
      <c r="BQ27" s="96"/>
      <c r="BR27" s="96"/>
      <c r="BS27" s="96"/>
      <c r="BT27" s="96"/>
      <c r="BU27" s="96"/>
      <c r="BV27" s="96"/>
      <c r="BW27" s="96"/>
      <c r="BX27" s="96"/>
      <c r="BY27" s="79"/>
      <c r="BZ27" s="59" t="str">
        <f t="shared" ca="1" si="19"/>
        <v/>
      </c>
      <c r="CA27" s="59" t="str">
        <f t="shared" ca="1" si="20"/>
        <v/>
      </c>
      <c r="CB27" s="59">
        <f t="shared" ca="1" si="21"/>
        <v>0</v>
      </c>
      <c r="CD27" s="88" t="str">
        <f t="shared" ca="1" si="22"/>
        <v/>
      </c>
      <c r="CE27" s="88" t="str">
        <f t="shared" ca="1" si="23"/>
        <v/>
      </c>
      <c r="CF27" s="88">
        <f t="shared" ca="1" si="24"/>
        <v>5</v>
      </c>
    </row>
    <row r="28" spans="2:84">
      <c r="B28" s="62" t="s">
        <v>14</v>
      </c>
      <c r="C28" s="62" t="s">
        <v>19</v>
      </c>
      <c r="D28" s="67">
        <v>41640</v>
      </c>
      <c r="E28" s="97">
        <v>41649</v>
      </c>
      <c r="F28" s="101"/>
      <c r="G28" s="101"/>
      <c r="H28" s="101"/>
      <c r="I28" s="84"/>
      <c r="J28" s="99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5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/>
      <c r="AL28" s="85"/>
      <c r="AM28" s="85"/>
      <c r="AN28" s="85"/>
      <c r="AO28" s="85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4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84"/>
      <c r="BO28" s="84"/>
      <c r="BP28" s="94"/>
      <c r="BQ28" s="96"/>
      <c r="BR28" s="96"/>
      <c r="BS28" s="96"/>
      <c r="BT28" s="96"/>
      <c r="BU28" s="96"/>
      <c r="BV28" s="96"/>
      <c r="BW28" s="96"/>
      <c r="BX28" s="96"/>
      <c r="BY28" s="79"/>
      <c r="BZ28" s="59" t="str">
        <f t="shared" ca="1" si="19"/>
        <v/>
      </c>
      <c r="CA28" s="59" t="str">
        <f t="shared" ca="1" si="20"/>
        <v/>
      </c>
      <c r="CB28" s="59">
        <f t="shared" ca="1" si="21"/>
        <v>0</v>
      </c>
      <c r="CD28" s="88" t="str">
        <f t="shared" ca="1" si="22"/>
        <v/>
      </c>
      <c r="CE28" s="88" t="str">
        <f t="shared" ca="1" si="23"/>
        <v/>
      </c>
      <c r="CF28" s="88">
        <f t="shared" ca="1" si="24"/>
        <v>7</v>
      </c>
    </row>
    <row r="29" spans="2:84">
      <c r="B29" s="62" t="s">
        <v>14</v>
      </c>
      <c r="C29" s="62" t="s">
        <v>19</v>
      </c>
      <c r="D29" s="67">
        <v>41724</v>
      </c>
      <c r="E29" s="97">
        <v>41726</v>
      </c>
      <c r="F29" s="101"/>
      <c r="G29" s="101"/>
      <c r="H29" s="101"/>
      <c r="I29" s="84"/>
      <c r="J29" s="99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/>
      <c r="AL29" s="85"/>
      <c r="AM29" s="85"/>
      <c r="AN29" s="85"/>
      <c r="AO29" s="85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94"/>
      <c r="BQ29" s="96"/>
      <c r="BR29" s="96"/>
      <c r="BS29" s="96"/>
      <c r="BT29" s="96"/>
      <c r="BU29" s="96"/>
      <c r="BV29" s="96"/>
      <c r="BW29" s="96"/>
      <c r="BX29" s="96"/>
      <c r="BY29" s="79"/>
      <c r="BZ29" s="59" t="str">
        <f t="shared" ca="1" si="19"/>
        <v/>
      </c>
      <c r="CA29" s="59" t="str">
        <f t="shared" ca="1" si="20"/>
        <v/>
      </c>
      <c r="CB29" s="59">
        <f t="shared" ca="1" si="21"/>
        <v>3</v>
      </c>
      <c r="CD29" s="88" t="str">
        <f t="shared" ca="1" si="22"/>
        <v/>
      </c>
      <c r="CE29" s="88" t="str">
        <f t="shared" ca="1" si="23"/>
        <v/>
      </c>
      <c r="CF29" s="88">
        <f t="shared" ca="1" si="24"/>
        <v>3</v>
      </c>
    </row>
    <row r="30" spans="2:84">
      <c r="B30" s="62" t="s">
        <v>17</v>
      </c>
      <c r="C30" s="62" t="s">
        <v>19</v>
      </c>
      <c r="D30" s="67">
        <v>41694</v>
      </c>
      <c r="E30" s="97">
        <v>41698</v>
      </c>
      <c r="F30" s="101"/>
      <c r="G30" s="101"/>
      <c r="H30" s="101"/>
      <c r="I30" s="84"/>
      <c r="J30" s="99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5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94"/>
      <c r="BQ30" s="96"/>
      <c r="BR30" s="96"/>
      <c r="BS30" s="96"/>
      <c r="BT30" s="96"/>
      <c r="BU30" s="96"/>
      <c r="BV30" s="96"/>
      <c r="BW30" s="96"/>
      <c r="BX30" s="96"/>
      <c r="BY30" s="79"/>
      <c r="BZ30" s="59" t="str">
        <f t="shared" ca="1" si="19"/>
        <v/>
      </c>
      <c r="CA30" s="59" t="str">
        <f t="shared" ca="1" si="20"/>
        <v/>
      </c>
      <c r="CB30" s="59">
        <f t="shared" ca="1" si="21"/>
        <v>0</v>
      </c>
      <c r="CD30" s="88" t="str">
        <f t="shared" ca="1" si="22"/>
        <v/>
      </c>
      <c r="CE30" s="88" t="str">
        <f t="shared" ca="1" si="23"/>
        <v/>
      </c>
      <c r="CF30" s="88">
        <f t="shared" ca="1" si="24"/>
        <v>5</v>
      </c>
    </row>
    <row r="31" spans="2:84">
      <c r="B31" s="62" t="s">
        <v>17</v>
      </c>
      <c r="C31" s="62" t="s">
        <v>19</v>
      </c>
      <c r="D31" s="67">
        <v>41719</v>
      </c>
      <c r="E31" s="97">
        <v>41719</v>
      </c>
      <c r="F31" s="101"/>
      <c r="G31" s="101"/>
      <c r="H31" s="101"/>
      <c r="I31" s="84"/>
      <c r="J31" s="99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5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/>
      <c r="AL31" s="85"/>
      <c r="AM31" s="85"/>
      <c r="AN31" s="85"/>
      <c r="AO31" s="85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4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84"/>
      <c r="BO31" s="84"/>
      <c r="BP31" s="94"/>
      <c r="BQ31" s="96"/>
      <c r="BR31" s="96"/>
      <c r="BS31" s="96"/>
      <c r="BT31" s="96"/>
      <c r="BU31" s="96"/>
      <c r="BV31" s="96"/>
      <c r="BW31" s="96"/>
      <c r="BX31" s="96"/>
      <c r="BY31" s="79"/>
      <c r="BZ31" s="59" t="str">
        <f t="shared" ca="1" si="19"/>
        <v/>
      </c>
      <c r="CA31" s="59" t="str">
        <f t="shared" ca="1" si="20"/>
        <v/>
      </c>
      <c r="CB31" s="59">
        <f t="shared" ca="1" si="21"/>
        <v>1</v>
      </c>
      <c r="CD31" s="88" t="str">
        <f t="shared" ca="1" si="22"/>
        <v/>
      </c>
      <c r="CE31" s="88" t="str">
        <f t="shared" ca="1" si="23"/>
        <v/>
      </c>
      <c r="CF31" s="88">
        <f t="shared" ca="1" si="24"/>
        <v>1</v>
      </c>
    </row>
    <row r="32" spans="2:84">
      <c r="B32" s="62" t="s">
        <v>61</v>
      </c>
      <c r="C32" s="62" t="s">
        <v>19</v>
      </c>
      <c r="D32" s="67">
        <v>41739</v>
      </c>
      <c r="E32" s="97">
        <v>41740</v>
      </c>
      <c r="F32" s="101"/>
      <c r="G32" s="101"/>
      <c r="H32" s="101"/>
      <c r="I32" s="84"/>
      <c r="J32" s="99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5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/>
      <c r="AL32" s="85"/>
      <c r="AM32" s="85"/>
      <c r="AN32" s="85"/>
      <c r="AO32" s="85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94"/>
      <c r="BQ32" s="96"/>
      <c r="BR32" s="96"/>
      <c r="BS32" s="96"/>
      <c r="BT32" s="96"/>
      <c r="BU32" s="96"/>
      <c r="BV32" s="96"/>
      <c r="BW32" s="96"/>
      <c r="BX32" s="96"/>
      <c r="BY32" s="79"/>
      <c r="BZ32" s="59" t="str">
        <f t="shared" ca="1" si="19"/>
        <v/>
      </c>
      <c r="CA32" s="59" t="str">
        <f t="shared" ca="1" si="20"/>
        <v/>
      </c>
      <c r="CB32" s="59">
        <f t="shared" ca="1" si="21"/>
        <v>0</v>
      </c>
      <c r="CD32" s="88" t="str">
        <f t="shared" ca="1" si="22"/>
        <v/>
      </c>
      <c r="CE32" s="88" t="str">
        <f t="shared" ca="1" si="23"/>
        <v/>
      </c>
      <c r="CF32" s="88">
        <f t="shared" ca="1" si="24"/>
        <v>2</v>
      </c>
    </row>
    <row r="33" spans="2:84">
      <c r="B33" s="62" t="s">
        <v>13</v>
      </c>
      <c r="C33" s="62" t="s">
        <v>19</v>
      </c>
      <c r="D33" s="67">
        <v>41732</v>
      </c>
      <c r="E33" s="97">
        <v>41740</v>
      </c>
      <c r="F33" s="101"/>
      <c r="G33" s="101"/>
      <c r="H33" s="101"/>
      <c r="I33" s="84"/>
      <c r="J33" s="99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84"/>
      <c r="BP33" s="94"/>
      <c r="BQ33" s="96"/>
      <c r="BR33" s="96"/>
      <c r="BS33" s="96"/>
      <c r="BT33" s="96"/>
      <c r="BU33" s="96"/>
      <c r="BV33" s="96"/>
      <c r="BW33" s="96"/>
      <c r="BX33" s="96"/>
      <c r="BY33" s="79"/>
      <c r="BZ33" s="59" t="str">
        <f t="shared" ca="1" si="19"/>
        <v/>
      </c>
      <c r="CA33" s="59" t="str">
        <f t="shared" ca="1" si="20"/>
        <v/>
      </c>
      <c r="CB33" s="59">
        <f t="shared" ca="1" si="21"/>
        <v>0</v>
      </c>
      <c r="CD33" s="88" t="str">
        <f t="shared" ca="1" si="22"/>
        <v/>
      </c>
      <c r="CE33" s="88" t="str">
        <f t="shared" ca="1" si="23"/>
        <v/>
      </c>
      <c r="CF33" s="88">
        <f t="shared" ca="1" si="24"/>
        <v>7</v>
      </c>
    </row>
    <row r="34" spans="2:84">
      <c r="B34" s="62" t="s">
        <v>14</v>
      </c>
      <c r="C34" s="62" t="s">
        <v>10</v>
      </c>
      <c r="D34" s="67">
        <v>41701</v>
      </c>
      <c r="E34" s="97">
        <v>41703</v>
      </c>
      <c r="F34" s="101"/>
      <c r="G34" s="101"/>
      <c r="H34" s="101"/>
      <c r="I34" s="84"/>
      <c r="J34" s="99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5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/>
      <c r="AL34" s="85"/>
      <c r="AM34" s="85"/>
      <c r="AN34" s="85"/>
      <c r="AO34" s="85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94"/>
      <c r="BQ34" s="96"/>
      <c r="BR34" s="96"/>
      <c r="BS34" s="96"/>
      <c r="BT34" s="96"/>
      <c r="BU34" s="96"/>
      <c r="BV34" s="96"/>
      <c r="BW34" s="96"/>
      <c r="BX34" s="96"/>
      <c r="BY34" s="79"/>
      <c r="BZ34" s="59">
        <f t="shared" ca="1" si="19"/>
        <v>3</v>
      </c>
      <c r="CA34" s="59" t="str">
        <f t="shared" ca="1" si="20"/>
        <v/>
      </c>
      <c r="CB34" s="59" t="str">
        <f t="shared" ca="1" si="21"/>
        <v/>
      </c>
      <c r="CD34" s="88">
        <f t="shared" ca="1" si="22"/>
        <v>3</v>
      </c>
      <c r="CE34" s="88" t="str">
        <f t="shared" ca="1" si="23"/>
        <v/>
      </c>
      <c r="CF34" s="88" t="str">
        <f t="shared" ca="1" si="24"/>
        <v/>
      </c>
    </row>
    <row r="35" spans="2:84">
      <c r="B35" s="62" t="s">
        <v>15</v>
      </c>
      <c r="C35" s="62" t="s">
        <v>10</v>
      </c>
      <c r="D35" s="67">
        <v>41703</v>
      </c>
      <c r="E35" s="97">
        <v>41703</v>
      </c>
      <c r="F35" s="101"/>
      <c r="G35" s="101"/>
      <c r="H35" s="101"/>
      <c r="I35" s="84"/>
      <c r="J35" s="99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5"/>
      <c r="Z35" s="85"/>
      <c r="AA35" s="85"/>
      <c r="AB35" s="85"/>
      <c r="AC35" s="85"/>
      <c r="AD35" s="85"/>
      <c r="AE35" s="85"/>
      <c r="AF35" s="85"/>
      <c r="AG35" s="85"/>
      <c r="AH35" s="85"/>
      <c r="AI35" s="85"/>
      <c r="AJ35" s="85"/>
      <c r="AK35" s="85"/>
      <c r="AL35" s="85"/>
      <c r="AM35" s="85"/>
      <c r="AN35" s="85"/>
      <c r="AO35" s="85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4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84"/>
      <c r="BO35" s="84"/>
      <c r="BP35" s="94"/>
      <c r="BQ35" s="96"/>
      <c r="BR35" s="96"/>
      <c r="BS35" s="96"/>
      <c r="BT35" s="96"/>
      <c r="BU35" s="96"/>
      <c r="BV35" s="96"/>
      <c r="BW35" s="96"/>
      <c r="BX35" s="96"/>
      <c r="BY35" s="79"/>
      <c r="BZ35" s="59">
        <f t="shared" ca="1" si="19"/>
        <v>1</v>
      </c>
      <c r="CA35" s="59" t="str">
        <f t="shared" ca="1" si="20"/>
        <v/>
      </c>
      <c r="CB35" s="59" t="str">
        <f t="shared" ca="1" si="21"/>
        <v/>
      </c>
      <c r="CD35" s="88">
        <f t="shared" ca="1" si="22"/>
        <v>1</v>
      </c>
      <c r="CE35" s="88" t="str">
        <f t="shared" ca="1" si="23"/>
        <v/>
      </c>
      <c r="CF35" s="88" t="str">
        <f t="shared" ca="1" si="24"/>
        <v/>
      </c>
    </row>
    <row r="36" spans="2:84">
      <c r="B36" s="62"/>
      <c r="C36" s="62"/>
      <c r="D36" s="67"/>
      <c r="E36" s="97"/>
      <c r="F36" s="101"/>
      <c r="G36" s="101"/>
      <c r="H36" s="101"/>
      <c r="I36" s="84"/>
      <c r="J36" s="99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4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84"/>
      <c r="BO36" s="84"/>
      <c r="BP36" s="94"/>
      <c r="BQ36" s="96"/>
      <c r="BR36" s="96"/>
      <c r="BS36" s="96"/>
      <c r="BT36" s="96"/>
      <c r="BU36" s="96"/>
      <c r="BV36" s="96"/>
      <c r="BW36" s="96"/>
      <c r="BX36" s="96"/>
      <c r="BY36" s="79"/>
      <c r="BZ36" s="59" t="str">
        <f t="shared" ca="1" si="19"/>
        <v/>
      </c>
      <c r="CA36" s="59" t="str">
        <f t="shared" ca="1" si="20"/>
        <v/>
      </c>
      <c r="CB36" s="59" t="str">
        <f t="shared" ca="1" si="21"/>
        <v/>
      </c>
      <c r="CD36" s="88" t="str">
        <f t="shared" ca="1" si="22"/>
        <v/>
      </c>
      <c r="CE36" s="88" t="str">
        <f t="shared" ca="1" si="23"/>
        <v/>
      </c>
      <c r="CF36" s="88" t="str">
        <f t="shared" ca="1" si="24"/>
        <v/>
      </c>
    </row>
    <row r="37" spans="2:84">
      <c r="B37" s="62"/>
      <c r="C37" s="62"/>
      <c r="D37" s="67"/>
      <c r="E37" s="97"/>
      <c r="F37" s="101"/>
      <c r="G37" s="101"/>
      <c r="H37" s="101"/>
      <c r="I37" s="84"/>
      <c r="J37" s="99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5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  <c r="AK37" s="85"/>
      <c r="AL37" s="85"/>
      <c r="AM37" s="85"/>
      <c r="AN37" s="85"/>
      <c r="AO37" s="85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84"/>
      <c r="BP37" s="94"/>
      <c r="BQ37" s="96"/>
      <c r="BR37" s="96"/>
      <c r="BS37" s="96"/>
      <c r="BT37" s="96"/>
      <c r="BU37" s="96"/>
      <c r="BV37" s="96"/>
      <c r="BW37" s="96"/>
      <c r="BX37" s="96"/>
      <c r="BY37" s="79"/>
      <c r="BZ37" s="59" t="str">
        <f t="shared" ca="1" si="19"/>
        <v/>
      </c>
      <c r="CA37" s="59" t="str">
        <f t="shared" ca="1" si="20"/>
        <v/>
      </c>
      <c r="CB37" s="59" t="str">
        <f t="shared" ca="1" si="21"/>
        <v/>
      </c>
      <c r="CD37" s="88" t="str">
        <f t="shared" ca="1" si="22"/>
        <v/>
      </c>
      <c r="CE37" s="88" t="str">
        <f t="shared" ca="1" si="23"/>
        <v/>
      </c>
      <c r="CF37" s="88" t="str">
        <f t="shared" ca="1" si="24"/>
        <v/>
      </c>
    </row>
    <row r="38" spans="2:84">
      <c r="B38" s="62"/>
      <c r="C38" s="62"/>
      <c r="D38" s="67"/>
      <c r="E38" s="97"/>
      <c r="F38" s="101"/>
      <c r="G38" s="101"/>
      <c r="H38" s="101"/>
      <c r="I38" s="84"/>
      <c r="J38" s="99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5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  <c r="AK38" s="85"/>
      <c r="AL38" s="85"/>
      <c r="AM38" s="85"/>
      <c r="AN38" s="85"/>
      <c r="AO38" s="85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4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84"/>
      <c r="BO38" s="84"/>
      <c r="BP38" s="94"/>
      <c r="BQ38" s="96"/>
      <c r="BR38" s="96"/>
      <c r="BS38" s="96"/>
      <c r="BT38" s="96"/>
      <c r="BU38" s="96"/>
      <c r="BV38" s="96"/>
      <c r="BW38" s="96"/>
      <c r="BX38" s="96"/>
      <c r="BY38" s="79"/>
      <c r="BZ38" s="59" t="str">
        <f t="shared" ca="1" si="19"/>
        <v/>
      </c>
      <c r="CA38" s="59" t="str">
        <f t="shared" ca="1" si="20"/>
        <v/>
      </c>
      <c r="CB38" s="59" t="str">
        <f t="shared" ca="1" si="21"/>
        <v/>
      </c>
      <c r="CD38" s="88" t="str">
        <f t="shared" ca="1" si="22"/>
        <v/>
      </c>
      <c r="CE38" s="88" t="str">
        <f t="shared" ca="1" si="23"/>
        <v/>
      </c>
      <c r="CF38" s="88" t="str">
        <f t="shared" ca="1" si="24"/>
        <v/>
      </c>
    </row>
    <row r="39" spans="2:84">
      <c r="B39" s="62"/>
      <c r="C39" s="62"/>
      <c r="D39" s="67"/>
      <c r="E39" s="97"/>
      <c r="F39" s="101"/>
      <c r="G39" s="101"/>
      <c r="H39" s="101"/>
      <c r="I39" s="84"/>
      <c r="J39" s="99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4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84"/>
      <c r="BO39" s="84"/>
      <c r="BP39" s="94"/>
      <c r="BQ39" s="96"/>
      <c r="BR39" s="96"/>
      <c r="BS39" s="96"/>
      <c r="BT39" s="96"/>
      <c r="BU39" s="96"/>
      <c r="BV39" s="96"/>
      <c r="BW39" s="96"/>
      <c r="BX39" s="96"/>
      <c r="BY39" s="79"/>
      <c r="BZ39" s="59" t="str">
        <f t="shared" ca="1" si="19"/>
        <v/>
      </c>
      <c r="CA39" s="59" t="str">
        <f t="shared" ca="1" si="20"/>
        <v/>
      </c>
      <c r="CB39" s="59" t="str">
        <f t="shared" ca="1" si="21"/>
        <v/>
      </c>
      <c r="CD39" s="88" t="str">
        <f t="shared" ca="1" si="22"/>
        <v/>
      </c>
      <c r="CE39" s="88" t="str">
        <f t="shared" ca="1" si="23"/>
        <v/>
      </c>
      <c r="CF39" s="88" t="str">
        <f t="shared" ca="1" si="24"/>
        <v/>
      </c>
    </row>
    <row r="40" spans="2:84">
      <c r="B40" s="62"/>
      <c r="C40" s="62"/>
      <c r="D40" s="67"/>
      <c r="E40" s="97"/>
      <c r="F40" s="101"/>
      <c r="G40" s="101"/>
      <c r="H40" s="101"/>
      <c r="I40" s="84"/>
      <c r="J40" s="99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5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/>
      <c r="AK40" s="85"/>
      <c r="AL40" s="85"/>
      <c r="AM40" s="85"/>
      <c r="AN40" s="85"/>
      <c r="AO40" s="85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4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84"/>
      <c r="BO40" s="84"/>
      <c r="BP40" s="94"/>
      <c r="BQ40" s="96"/>
      <c r="BR40" s="96"/>
      <c r="BS40" s="96"/>
      <c r="BT40" s="96"/>
      <c r="BU40" s="96"/>
      <c r="BV40" s="96"/>
      <c r="BW40" s="96"/>
      <c r="BX40" s="96"/>
      <c r="BY40" s="79"/>
      <c r="BZ40" s="59" t="str">
        <f t="shared" ca="1" si="19"/>
        <v/>
      </c>
      <c r="CA40" s="59" t="str">
        <f t="shared" ca="1" si="20"/>
        <v/>
      </c>
      <c r="CB40" s="59" t="str">
        <f t="shared" ca="1" si="21"/>
        <v/>
      </c>
      <c r="CD40" s="88" t="str">
        <f t="shared" ca="1" si="22"/>
        <v/>
      </c>
      <c r="CE40" s="88" t="str">
        <f t="shared" ca="1" si="23"/>
        <v/>
      </c>
      <c r="CF40" s="88" t="str">
        <f t="shared" ca="1" si="24"/>
        <v/>
      </c>
    </row>
    <row r="41" spans="2:84">
      <c r="B41" s="62"/>
      <c r="C41" s="62"/>
      <c r="D41" s="67"/>
      <c r="E41" s="97"/>
      <c r="F41" s="101"/>
      <c r="G41" s="101"/>
      <c r="H41" s="101"/>
      <c r="I41" s="84"/>
      <c r="J41" s="99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84"/>
      <c r="BP41" s="94"/>
      <c r="BQ41" s="96"/>
      <c r="BR41" s="96"/>
      <c r="BS41" s="96"/>
      <c r="BT41" s="96"/>
      <c r="BU41" s="96"/>
      <c r="BV41" s="96"/>
      <c r="BW41" s="96"/>
      <c r="BX41" s="96"/>
      <c r="BY41" s="79"/>
      <c r="BZ41" s="59" t="str">
        <f t="shared" ca="1" si="19"/>
        <v/>
      </c>
      <c r="CA41" s="59" t="str">
        <f t="shared" ca="1" si="20"/>
        <v/>
      </c>
      <c r="CB41" s="59" t="str">
        <f t="shared" ca="1" si="21"/>
        <v/>
      </c>
      <c r="CD41" s="88" t="str">
        <f t="shared" ca="1" si="22"/>
        <v/>
      </c>
      <c r="CE41" s="88" t="str">
        <f t="shared" ca="1" si="23"/>
        <v/>
      </c>
      <c r="CF41" s="88" t="str">
        <f t="shared" ca="1" si="24"/>
        <v/>
      </c>
    </row>
    <row r="42" spans="2:84">
      <c r="B42" s="62"/>
      <c r="C42" s="62"/>
      <c r="D42" s="67"/>
      <c r="E42" s="97"/>
      <c r="F42" s="101"/>
      <c r="G42" s="101"/>
      <c r="H42" s="101"/>
      <c r="I42" s="84"/>
      <c r="J42" s="99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4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84"/>
      <c r="BO42" s="84"/>
      <c r="BP42" s="94"/>
      <c r="BQ42" s="96"/>
      <c r="BR42" s="96"/>
      <c r="BS42" s="96"/>
      <c r="BT42" s="96"/>
      <c r="BU42" s="96"/>
      <c r="BV42" s="96"/>
      <c r="BW42" s="96"/>
      <c r="BX42" s="96"/>
      <c r="BY42" s="79"/>
      <c r="BZ42" s="59" t="str">
        <f t="shared" ca="1" si="19"/>
        <v/>
      </c>
      <c r="CA42" s="59" t="str">
        <f t="shared" ca="1" si="20"/>
        <v/>
      </c>
      <c r="CB42" s="59" t="str">
        <f t="shared" ca="1" si="21"/>
        <v/>
      </c>
      <c r="CD42" s="88" t="str">
        <f t="shared" ca="1" si="22"/>
        <v/>
      </c>
      <c r="CE42" s="88" t="str">
        <f t="shared" ca="1" si="23"/>
        <v/>
      </c>
      <c r="CF42" s="88" t="str">
        <f t="shared" ca="1" si="24"/>
        <v/>
      </c>
    </row>
    <row r="43" spans="2:84">
      <c r="B43" s="62"/>
      <c r="C43" s="62"/>
      <c r="D43" s="67"/>
      <c r="E43" s="97"/>
      <c r="F43" s="101"/>
      <c r="G43" s="101"/>
      <c r="H43" s="101"/>
      <c r="I43" s="84"/>
      <c r="J43" s="99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94"/>
      <c r="BQ43" s="96"/>
      <c r="BR43" s="96"/>
      <c r="BS43" s="96"/>
      <c r="BT43" s="96"/>
      <c r="BU43" s="96"/>
      <c r="BV43" s="96"/>
      <c r="BW43" s="96"/>
      <c r="BX43" s="96"/>
      <c r="BY43" s="79"/>
      <c r="BZ43" s="59" t="str">
        <f t="shared" ca="1" si="19"/>
        <v/>
      </c>
      <c r="CA43" s="59" t="str">
        <f t="shared" ca="1" si="20"/>
        <v/>
      </c>
      <c r="CB43" s="59" t="str">
        <f t="shared" ca="1" si="21"/>
        <v/>
      </c>
      <c r="CD43" s="88" t="str">
        <f t="shared" ca="1" si="22"/>
        <v/>
      </c>
      <c r="CE43" s="88" t="str">
        <f t="shared" ca="1" si="23"/>
        <v/>
      </c>
      <c r="CF43" s="88" t="str">
        <f t="shared" ca="1" si="24"/>
        <v/>
      </c>
    </row>
    <row r="44" spans="2:84">
      <c r="B44" s="62"/>
      <c r="C44" s="62"/>
      <c r="D44" s="67"/>
      <c r="E44" s="97"/>
      <c r="F44" s="101"/>
      <c r="G44" s="101"/>
      <c r="H44" s="101"/>
      <c r="I44" s="84"/>
      <c r="J44" s="99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4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84"/>
      <c r="BO44" s="84"/>
      <c r="BP44" s="94"/>
      <c r="BQ44" s="96"/>
      <c r="BR44" s="96"/>
      <c r="BS44" s="96"/>
      <c r="BT44" s="96"/>
      <c r="BU44" s="96"/>
      <c r="BV44" s="96"/>
      <c r="BW44" s="96"/>
      <c r="BX44" s="96"/>
      <c r="BY44" s="79"/>
      <c r="BZ44" s="59" t="str">
        <f t="shared" ca="1" si="19"/>
        <v/>
      </c>
      <c r="CA44" s="59" t="str">
        <f t="shared" ca="1" si="20"/>
        <v/>
      </c>
      <c r="CB44" s="59" t="str">
        <f t="shared" ca="1" si="21"/>
        <v/>
      </c>
      <c r="CD44" s="88" t="str">
        <f t="shared" ca="1" si="22"/>
        <v/>
      </c>
      <c r="CE44" s="88" t="str">
        <f t="shared" ca="1" si="23"/>
        <v/>
      </c>
      <c r="CF44" s="88" t="str">
        <f t="shared" ca="1" si="24"/>
        <v/>
      </c>
    </row>
    <row r="45" spans="2:84">
      <c r="B45" s="62"/>
      <c r="C45" s="62"/>
      <c r="D45" s="67"/>
      <c r="E45" s="97"/>
      <c r="F45" s="101"/>
      <c r="G45" s="101"/>
      <c r="H45" s="101"/>
      <c r="I45" s="84"/>
      <c r="J45" s="99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84"/>
      <c r="BP45" s="94"/>
      <c r="BQ45" s="96"/>
      <c r="BR45" s="96"/>
      <c r="BS45" s="96"/>
      <c r="BT45" s="96"/>
      <c r="BU45" s="96"/>
      <c r="BV45" s="96"/>
      <c r="BW45" s="96"/>
      <c r="BX45" s="96"/>
      <c r="BY45" s="79"/>
      <c r="BZ45" s="59" t="str">
        <f t="shared" ca="1" si="19"/>
        <v/>
      </c>
      <c r="CA45" s="59" t="str">
        <f t="shared" ca="1" si="20"/>
        <v/>
      </c>
      <c r="CB45" s="59" t="str">
        <f t="shared" ca="1" si="21"/>
        <v/>
      </c>
      <c r="CD45" s="88" t="str">
        <f t="shared" ca="1" si="22"/>
        <v/>
      </c>
      <c r="CE45" s="88" t="str">
        <f t="shared" ca="1" si="23"/>
        <v/>
      </c>
      <c r="CF45" s="88" t="str">
        <f t="shared" ca="1" si="24"/>
        <v/>
      </c>
    </row>
    <row r="46" spans="2:84">
      <c r="B46" s="62"/>
      <c r="C46" s="62"/>
      <c r="D46" s="67"/>
      <c r="E46" s="97"/>
      <c r="F46" s="101"/>
      <c r="G46" s="101"/>
      <c r="H46" s="101"/>
      <c r="I46" s="84"/>
      <c r="J46" s="99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94"/>
      <c r="BQ46" s="96"/>
      <c r="BR46" s="96"/>
      <c r="BS46" s="96"/>
      <c r="BT46" s="96"/>
      <c r="BU46" s="96"/>
      <c r="BV46" s="96"/>
      <c r="BW46" s="96"/>
      <c r="BX46" s="96"/>
      <c r="BY46" s="79"/>
      <c r="BZ46" s="59" t="str">
        <f t="shared" ca="1" si="19"/>
        <v/>
      </c>
      <c r="CA46" s="59" t="str">
        <f t="shared" ca="1" si="20"/>
        <v/>
      </c>
      <c r="CB46" s="59" t="str">
        <f t="shared" ca="1" si="21"/>
        <v/>
      </c>
      <c r="CD46" s="88" t="str">
        <f t="shared" ca="1" si="22"/>
        <v/>
      </c>
      <c r="CE46" s="88" t="str">
        <f t="shared" ca="1" si="23"/>
        <v/>
      </c>
      <c r="CF46" s="88" t="str">
        <f t="shared" ca="1" si="24"/>
        <v/>
      </c>
    </row>
    <row r="47" spans="2:84">
      <c r="B47" s="62"/>
      <c r="C47" s="62"/>
      <c r="D47" s="67"/>
      <c r="E47" s="97"/>
      <c r="F47" s="101"/>
      <c r="G47" s="101"/>
      <c r="H47" s="101"/>
      <c r="I47" s="84"/>
      <c r="J47" s="99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5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/>
      <c r="AL47" s="85"/>
      <c r="AM47" s="85"/>
      <c r="AN47" s="85"/>
      <c r="AO47" s="85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84"/>
      <c r="BP47" s="94"/>
      <c r="BQ47" s="96"/>
      <c r="BR47" s="96"/>
      <c r="BS47" s="96"/>
      <c r="BT47" s="96"/>
      <c r="BU47" s="96"/>
      <c r="BV47" s="96"/>
      <c r="BW47" s="96"/>
      <c r="BX47" s="96"/>
      <c r="BY47" s="79"/>
      <c r="BZ47" s="59" t="str">
        <f t="shared" ca="1" si="19"/>
        <v/>
      </c>
      <c r="CA47" s="59" t="str">
        <f t="shared" ca="1" si="20"/>
        <v/>
      </c>
      <c r="CB47" s="59" t="str">
        <f t="shared" ca="1" si="21"/>
        <v/>
      </c>
      <c r="CD47" s="88" t="str">
        <f t="shared" ca="1" si="22"/>
        <v/>
      </c>
      <c r="CE47" s="88" t="str">
        <f t="shared" ca="1" si="23"/>
        <v/>
      </c>
      <c r="CF47" s="88" t="str">
        <f t="shared" ca="1" si="24"/>
        <v/>
      </c>
    </row>
    <row r="48" spans="2:84">
      <c r="B48" s="62"/>
      <c r="C48" s="62"/>
      <c r="D48" s="67"/>
      <c r="E48" s="97"/>
      <c r="F48" s="101"/>
      <c r="G48" s="101"/>
      <c r="H48" s="101"/>
      <c r="I48" s="84"/>
      <c r="J48" s="99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5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/>
      <c r="AL48" s="85"/>
      <c r="AM48" s="85"/>
      <c r="AN48" s="85"/>
      <c r="AO48" s="85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94"/>
      <c r="BQ48" s="96"/>
      <c r="BR48" s="96"/>
      <c r="BS48" s="96"/>
      <c r="BT48" s="96"/>
      <c r="BU48" s="96"/>
      <c r="BV48" s="96"/>
      <c r="BW48" s="96"/>
      <c r="BX48" s="96"/>
      <c r="BY48" s="79"/>
      <c r="BZ48" s="59" t="str">
        <f t="shared" ca="1" si="19"/>
        <v/>
      </c>
      <c r="CA48" s="59" t="str">
        <f t="shared" ca="1" si="20"/>
        <v/>
      </c>
      <c r="CB48" s="59" t="str">
        <f t="shared" ca="1" si="21"/>
        <v/>
      </c>
      <c r="CD48" s="88" t="str">
        <f t="shared" ca="1" si="22"/>
        <v/>
      </c>
      <c r="CE48" s="88" t="str">
        <f t="shared" ca="1" si="23"/>
        <v/>
      </c>
      <c r="CF48" s="88" t="str">
        <f t="shared" ca="1" si="24"/>
        <v/>
      </c>
    </row>
    <row r="49" spans="2:84">
      <c r="B49" s="62"/>
      <c r="C49" s="62"/>
      <c r="D49" s="67"/>
      <c r="E49" s="97"/>
      <c r="F49" s="101"/>
      <c r="G49" s="101"/>
      <c r="H49" s="101"/>
      <c r="I49" s="84"/>
      <c r="J49" s="99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94"/>
      <c r="BQ49" s="96"/>
      <c r="BR49" s="96"/>
      <c r="BS49" s="96"/>
      <c r="BT49" s="96"/>
      <c r="BU49" s="96"/>
      <c r="BV49" s="96"/>
      <c r="BW49" s="96"/>
      <c r="BX49" s="96"/>
      <c r="BY49" s="79"/>
      <c r="BZ49" s="59" t="str">
        <f t="shared" ca="1" si="19"/>
        <v/>
      </c>
      <c r="CA49" s="59" t="str">
        <f t="shared" ca="1" si="20"/>
        <v/>
      </c>
      <c r="CB49" s="59" t="str">
        <f t="shared" ca="1" si="21"/>
        <v/>
      </c>
      <c r="CD49" s="88" t="str">
        <f t="shared" ca="1" si="22"/>
        <v/>
      </c>
      <c r="CE49" s="88" t="str">
        <f t="shared" ca="1" si="23"/>
        <v/>
      </c>
      <c r="CF49" s="88" t="str">
        <f t="shared" ca="1" si="24"/>
        <v/>
      </c>
    </row>
    <row r="50" spans="2:84">
      <c r="B50" s="62"/>
      <c r="C50" s="62"/>
      <c r="D50" s="67"/>
      <c r="E50" s="97"/>
      <c r="F50" s="101"/>
      <c r="G50" s="101"/>
      <c r="H50" s="101"/>
      <c r="I50" s="84"/>
      <c r="J50" s="99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94"/>
      <c r="BQ50" s="96"/>
      <c r="BR50" s="96"/>
      <c r="BS50" s="96"/>
      <c r="BT50" s="96"/>
      <c r="BU50" s="96"/>
      <c r="BV50" s="96"/>
      <c r="BW50" s="96"/>
      <c r="BX50" s="96"/>
      <c r="BY50" s="79"/>
      <c r="BZ50" s="59" t="str">
        <f t="shared" ca="1" si="19"/>
        <v/>
      </c>
      <c r="CA50" s="59" t="str">
        <f t="shared" ca="1" si="20"/>
        <v/>
      </c>
      <c r="CB50" s="59" t="str">
        <f t="shared" ca="1" si="21"/>
        <v/>
      </c>
      <c r="CD50" s="88" t="str">
        <f t="shared" ca="1" si="22"/>
        <v/>
      </c>
      <c r="CE50" s="88" t="str">
        <f t="shared" ca="1" si="23"/>
        <v/>
      </c>
      <c r="CF50" s="88" t="str">
        <f t="shared" ca="1" si="24"/>
        <v/>
      </c>
    </row>
    <row r="51" spans="2:84">
      <c r="B51" s="62"/>
      <c r="C51" s="62"/>
      <c r="D51" s="67"/>
      <c r="E51" s="97"/>
      <c r="F51" s="101"/>
      <c r="G51" s="101"/>
      <c r="H51" s="101"/>
      <c r="I51" s="84"/>
      <c r="J51" s="99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94"/>
      <c r="BQ51" s="96"/>
      <c r="BR51" s="96"/>
      <c r="BS51" s="96"/>
      <c r="BT51" s="96"/>
      <c r="BU51" s="96"/>
      <c r="BV51" s="96"/>
      <c r="BW51" s="96"/>
      <c r="BX51" s="96"/>
      <c r="BY51" s="79"/>
      <c r="BZ51" s="59" t="str">
        <f t="shared" ca="1" si="19"/>
        <v/>
      </c>
      <c r="CA51" s="59" t="str">
        <f t="shared" ca="1" si="20"/>
        <v/>
      </c>
      <c r="CB51" s="59" t="str">
        <f t="shared" ca="1" si="21"/>
        <v/>
      </c>
      <c r="CD51" s="88" t="str">
        <f t="shared" ca="1" si="22"/>
        <v/>
      </c>
      <c r="CE51" s="88" t="str">
        <f t="shared" ca="1" si="23"/>
        <v/>
      </c>
      <c r="CF51" s="88" t="str">
        <f t="shared" ca="1" si="24"/>
        <v/>
      </c>
    </row>
    <row r="52" spans="2:84">
      <c r="B52" s="62"/>
      <c r="C52" s="62"/>
      <c r="D52" s="67"/>
      <c r="E52" s="97"/>
      <c r="F52" s="101"/>
      <c r="G52" s="101"/>
      <c r="H52" s="101"/>
      <c r="I52" s="84"/>
      <c r="J52" s="99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94"/>
      <c r="BQ52" s="96"/>
      <c r="BR52" s="96"/>
      <c r="BS52" s="96"/>
      <c r="BT52" s="96"/>
      <c r="BU52" s="96"/>
      <c r="BV52" s="96"/>
      <c r="BW52" s="96"/>
      <c r="BX52" s="96"/>
      <c r="BY52" s="79"/>
      <c r="BZ52" s="59" t="str">
        <f t="shared" ca="1" si="19"/>
        <v/>
      </c>
      <c r="CA52" s="59" t="str">
        <f t="shared" ca="1" si="20"/>
        <v/>
      </c>
      <c r="CB52" s="59" t="str">
        <f t="shared" ca="1" si="21"/>
        <v/>
      </c>
      <c r="CD52" s="88" t="str">
        <f t="shared" ca="1" si="22"/>
        <v/>
      </c>
      <c r="CE52" s="88" t="str">
        <f t="shared" ca="1" si="23"/>
        <v/>
      </c>
      <c r="CF52" s="88" t="str">
        <f t="shared" ca="1" si="24"/>
        <v/>
      </c>
    </row>
    <row r="53" spans="2:84" s="16" customFormat="1">
      <c r="B53" s="64"/>
      <c r="C53" s="64"/>
      <c r="D53" s="68"/>
      <c r="E53" s="98"/>
      <c r="F53" s="102"/>
      <c r="G53" s="102"/>
      <c r="H53" s="102"/>
      <c r="I53" s="86"/>
      <c r="J53" s="100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7"/>
      <c r="Z53" s="87"/>
      <c r="AA53" s="87"/>
      <c r="AB53" s="87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6"/>
      <c r="BD53" s="86"/>
      <c r="BE53" s="86"/>
      <c r="BF53" s="86"/>
      <c r="BG53" s="86"/>
      <c r="BH53" s="86"/>
      <c r="BI53" s="86"/>
      <c r="BJ53" s="86"/>
      <c r="BK53" s="86"/>
      <c r="BL53" s="86"/>
      <c r="BM53" s="86"/>
      <c r="BN53" s="86"/>
      <c r="BO53" s="86"/>
      <c r="BP53" s="95"/>
      <c r="BQ53" s="96"/>
      <c r="BR53" s="96"/>
      <c r="BS53" s="96"/>
      <c r="BT53" s="96"/>
      <c r="BU53" s="96"/>
      <c r="BV53" s="96"/>
      <c r="BW53" s="96"/>
      <c r="BX53" s="96"/>
      <c r="BY53" s="80"/>
      <c r="BZ53" s="65" t="str">
        <f t="shared" ca="1" si="19"/>
        <v/>
      </c>
      <c r="CA53" s="65" t="str">
        <f t="shared" ca="1" si="20"/>
        <v/>
      </c>
      <c r="CB53" s="65" t="str">
        <f t="shared" ca="1" si="21"/>
        <v/>
      </c>
      <c r="CD53" s="88" t="str">
        <f t="shared" ca="1" si="22"/>
        <v/>
      </c>
      <c r="CE53" s="88" t="str">
        <f t="shared" ca="1" si="23"/>
        <v/>
      </c>
      <c r="CF53" s="88" t="str">
        <f t="shared" ca="1" si="24"/>
        <v/>
      </c>
    </row>
    <row r="54" spans="2:84"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</row>
  </sheetData>
  <mergeCells count="103">
    <mergeCell ref="CA19:CA20"/>
    <mergeCell ref="CB19:CB20"/>
    <mergeCell ref="BZ18:CB18"/>
    <mergeCell ref="BZ19:BZ20"/>
    <mergeCell ref="AI18:AS18"/>
    <mergeCell ref="BH18:BP18"/>
    <mergeCell ref="AA8:AC8"/>
    <mergeCell ref="AA9:AC9"/>
    <mergeCell ref="AA10:AC10"/>
    <mergeCell ref="AA11:AC11"/>
    <mergeCell ref="I12:K12"/>
    <mergeCell ref="I2:K3"/>
    <mergeCell ref="I4:K4"/>
    <mergeCell ref="I5:K5"/>
    <mergeCell ref="I6:K6"/>
    <mergeCell ref="I7:K7"/>
    <mergeCell ref="I8:K8"/>
    <mergeCell ref="K18:T18"/>
    <mergeCell ref="AA5:AC5"/>
    <mergeCell ref="AA6:AC6"/>
    <mergeCell ref="AA7:AC7"/>
    <mergeCell ref="L2:N3"/>
    <mergeCell ref="L4:N4"/>
    <mergeCell ref="L5:N5"/>
    <mergeCell ref="L6:N6"/>
    <mergeCell ref="L7:N7"/>
    <mergeCell ref="L8:N8"/>
    <mergeCell ref="I9:K9"/>
    <mergeCell ref="I10:K10"/>
    <mergeCell ref="I11:K11"/>
    <mergeCell ref="O2:Q3"/>
    <mergeCell ref="O4:Q4"/>
    <mergeCell ref="O5:Q5"/>
    <mergeCell ref="O6:Q6"/>
    <mergeCell ref="O7:Q7"/>
    <mergeCell ref="U8:W8"/>
    <mergeCell ref="U9:W9"/>
    <mergeCell ref="U10:W10"/>
    <mergeCell ref="U11:W11"/>
    <mergeCell ref="U2:W3"/>
    <mergeCell ref="U4:W4"/>
    <mergeCell ref="U5:W5"/>
    <mergeCell ref="U6:W6"/>
    <mergeCell ref="U7:W7"/>
    <mergeCell ref="R8:T8"/>
    <mergeCell ref="R9:T9"/>
    <mergeCell ref="R10:T10"/>
    <mergeCell ref="R11:T11"/>
    <mergeCell ref="R2:T3"/>
    <mergeCell ref="R4:T4"/>
    <mergeCell ref="R5:T5"/>
    <mergeCell ref="R6:T6"/>
    <mergeCell ref="R7:T7"/>
    <mergeCell ref="X4:Z4"/>
    <mergeCell ref="X5:Z5"/>
    <mergeCell ref="X6:Z6"/>
    <mergeCell ref="X7:Z7"/>
    <mergeCell ref="X8:Z8"/>
    <mergeCell ref="O8:Q8"/>
    <mergeCell ref="O9:Q9"/>
    <mergeCell ref="O10:Q10"/>
    <mergeCell ref="O11:Q11"/>
    <mergeCell ref="L13:N13"/>
    <mergeCell ref="O13:Q13"/>
    <mergeCell ref="R13:T13"/>
    <mergeCell ref="U13:W13"/>
    <mergeCell ref="X13:Z13"/>
    <mergeCell ref="AA13:AC13"/>
    <mergeCell ref="X9:Z9"/>
    <mergeCell ref="X10:Z10"/>
    <mergeCell ref="X11:Z11"/>
    <mergeCell ref="X12:Z12"/>
    <mergeCell ref="O12:Q12"/>
    <mergeCell ref="U12:W12"/>
    <mergeCell ref="R12:T12"/>
    <mergeCell ref="L9:N9"/>
    <mergeCell ref="L10:N10"/>
    <mergeCell ref="L11:N11"/>
    <mergeCell ref="L12:N12"/>
    <mergeCell ref="X14:Z14"/>
    <mergeCell ref="AA14:AC14"/>
    <mergeCell ref="F2:H3"/>
    <mergeCell ref="F4:H4"/>
    <mergeCell ref="F5:H5"/>
    <mergeCell ref="F6:H6"/>
    <mergeCell ref="F7:H7"/>
    <mergeCell ref="F8:H8"/>
    <mergeCell ref="F9:H9"/>
    <mergeCell ref="F10:H10"/>
    <mergeCell ref="F11:H11"/>
    <mergeCell ref="F12:H12"/>
    <mergeCell ref="F13:H13"/>
    <mergeCell ref="F14:H14"/>
    <mergeCell ref="I14:K14"/>
    <mergeCell ref="L14:N14"/>
    <mergeCell ref="O14:Q14"/>
    <mergeCell ref="R14:T14"/>
    <mergeCell ref="U14:W14"/>
    <mergeCell ref="X2:Z3"/>
    <mergeCell ref="AA2:AC3"/>
    <mergeCell ref="AA4:AC4"/>
    <mergeCell ref="AA12:AC12"/>
    <mergeCell ref="I13:K13"/>
  </mergeCells>
  <conditionalFormatting sqref="C21:C53">
    <cfRule type="containsText" dxfId="30" priority="15" operator="containsText" text="cm">
      <formula>NOT(ISERROR(SEARCH("cm",C21)))</formula>
    </cfRule>
    <cfRule type="expression" dxfId="29" priority="2">
      <formula>SUMPRODUCT((C21="VA")*(D21&lt;=$E$21:$E$53)*(E21&gt;=$D$21:$D$53)*(ROW()&lt;&gt;ROW($C$21:$C$53)))</formula>
    </cfRule>
  </conditionalFormatting>
  <conditionalFormatting sqref="F20:H20 U18:AI18 AT18:BH18 F19:I19 BQ18:BX18 I19:BX54">
    <cfRule type="expression" dxfId="28" priority="14">
      <formula>DAY(F$19)=DAY(EOMONTH(DATE($D$18,MONTH(F$19),1),0))</formula>
    </cfRule>
  </conditionalFormatting>
  <conditionalFormatting sqref="AT18:BG18 U18:AH18 BQ18:BX18">
    <cfRule type="expression" dxfId="27" priority="10">
      <formula>DAY(U$19)=15</formula>
    </cfRule>
    <cfRule type="expression" dxfId="26" priority="13">
      <formula>MONTH(U$19)=7</formula>
    </cfRule>
  </conditionalFormatting>
  <conditionalFormatting sqref="AI18">
    <cfRule type="expression" dxfId="25" priority="7">
      <formula>DAY(AI$19)=15</formula>
    </cfRule>
    <cfRule type="expression" dxfId="24" priority="8">
      <formula>MONTH(AI$19)=7</formula>
    </cfRule>
  </conditionalFormatting>
  <conditionalFormatting sqref="BH18">
    <cfRule type="expression" dxfId="23" priority="4">
      <formula>DAY(BH$19)=15</formula>
    </cfRule>
    <cfRule type="expression" dxfId="22" priority="5">
      <formula>MONTH(BH$19)=7</formula>
    </cfRule>
  </conditionalFormatting>
  <conditionalFormatting sqref="F21:BX53">
    <cfRule type="expression" dxfId="16" priority="16">
      <formula>COUNTIF(data_aw6,F$19)&gt;0</formula>
    </cfRule>
    <cfRule type="expression" dxfId="17" priority="17">
      <formula>COUNTIF(data_aw5,F$19)&gt;0</formula>
    </cfRule>
    <cfRule type="expression" dxfId="18" priority="18">
      <formula>COUNTIF(data_aw4,F$19)&gt;0</formula>
    </cfRule>
    <cfRule type="expression" dxfId="19" priority="19">
      <formula>AND(F$19&lt;&gt;0,WEEKDAY(F$19,2)&gt;5)</formula>
    </cfRule>
    <cfRule type="expression" dxfId="20" priority="20">
      <formula>AND($C21="CM",SUMPRODUCT(($D21&lt;=F$19)*($E21&gt;=F$19)))</formula>
    </cfRule>
    <cfRule type="expression" dxfId="21" priority="21">
      <formula>AND($C21="VA",SUMPRODUCT(($D21&lt;=F$19)*($E21&gt;=F$19)))</formula>
    </cfRule>
    <cfRule type="expression" dxfId="15" priority="1">
      <formula>SUMPRODUCT((C21="VA")*(D21&lt;=$E$21:$E$53)*(E21&gt;=$D$21:$D$53)*(ROW()&lt;&gt;ROW($C$21:$C$53)))</formula>
    </cfRule>
  </conditionalFormatting>
  <dataValidations count="3">
    <dataValidation type="list" allowBlank="1" showInputMessage="1" showErrorMessage="1" sqref="C4:C14 B21:B53 B16">
      <formula1>datab</formula1>
    </dataValidation>
    <dataValidation type="list" allowBlank="1" showInputMessage="1" showErrorMessage="1" sqref="D18">
      <formula1>nb</formula1>
    </dataValidation>
    <dataValidation type="list" allowBlank="1" showInputMessage="1" showErrorMessage="1" sqref="C21:C53">
      <formula1>datak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workbookViewId="0">
      <selection activeCell="D4" sqref="D4"/>
    </sheetView>
  </sheetViews>
  <sheetFormatPr baseColWidth="10" defaultRowHeight="13.5"/>
  <cols>
    <col min="1" max="2" width="11.42578125" style="75"/>
    <col min="3" max="3" width="8.28515625" style="75" customWidth="1"/>
    <col min="4" max="5" width="11.42578125" style="75"/>
    <col min="6" max="6" width="15.7109375" style="75" bestFit="1" customWidth="1"/>
    <col min="7" max="16384" width="11.42578125" style="75"/>
  </cols>
  <sheetData>
    <row r="1" spans="1:4">
      <c r="A1" s="75" t="s">
        <v>3</v>
      </c>
      <c r="B1" s="75" t="s">
        <v>4</v>
      </c>
      <c r="C1" s="75" t="s">
        <v>10</v>
      </c>
      <c r="D1" s="75" t="s">
        <v>63</v>
      </c>
    </row>
    <row r="2" spans="1:4">
      <c r="B2" s="75" t="s">
        <v>13</v>
      </c>
      <c r="C2" s="82">
        <v>4.583333333333333</v>
      </c>
    </row>
    <row r="3" spans="1:4">
      <c r="B3" s="75" t="s">
        <v>61</v>
      </c>
      <c r="C3" s="82">
        <v>4.166666666666667</v>
      </c>
      <c r="D3" s="83">
        <v>0.20833333333333334</v>
      </c>
    </row>
    <row r="4" spans="1:4">
      <c r="B4" s="75" t="s">
        <v>14</v>
      </c>
      <c r="C4" s="82">
        <v>3.2638888888888888</v>
      </c>
    </row>
    <row r="5" spans="1:4">
      <c r="B5" s="75" t="s">
        <v>18</v>
      </c>
    </row>
    <row r="6" spans="1:4">
      <c r="B6" s="75" t="s">
        <v>18</v>
      </c>
    </row>
    <row r="7" spans="1:4">
      <c r="B7" s="75" t="s">
        <v>18</v>
      </c>
    </row>
    <row r="8" spans="1:4">
      <c r="B8" s="75" t="s">
        <v>18</v>
      </c>
    </row>
    <row r="9" spans="1:4">
      <c r="B9" s="75" t="s">
        <v>18</v>
      </c>
    </row>
    <row r="10" spans="1:4">
      <c r="B10" s="75" t="s">
        <v>18</v>
      </c>
    </row>
    <row r="11" spans="1:4">
      <c r="B11" s="75" t="s">
        <v>18</v>
      </c>
    </row>
    <row r="12" spans="1:4">
      <c r="B12" s="75" t="s">
        <v>18</v>
      </c>
    </row>
    <row r="13" spans="1:4">
      <c r="B13" s="75" t="s">
        <v>18</v>
      </c>
    </row>
    <row r="14" spans="1:4">
      <c r="B14" s="75" t="s">
        <v>18</v>
      </c>
    </row>
    <row r="15" spans="1:4">
      <c r="B15" s="75" t="s">
        <v>18</v>
      </c>
    </row>
    <row r="16" spans="1:4">
      <c r="B16" s="75" t="s">
        <v>18</v>
      </c>
    </row>
    <row r="17" spans="2:2">
      <c r="B17" s="75" t="s">
        <v>18</v>
      </c>
    </row>
    <row r="18" spans="2:2">
      <c r="B18" s="75" t="s">
        <v>18</v>
      </c>
    </row>
    <row r="19" spans="2:2">
      <c r="B19" s="75" t="s">
        <v>18</v>
      </c>
    </row>
    <row r="20" spans="2:2">
      <c r="B20" s="75" t="s">
        <v>18</v>
      </c>
    </row>
    <row r="21" spans="2:2">
      <c r="B21" s="75" t="s">
        <v>18</v>
      </c>
    </row>
    <row r="22" spans="2:2">
      <c r="B22" s="75" t="s">
        <v>18</v>
      </c>
    </row>
    <row r="23" spans="2:2">
      <c r="B23" s="75" t="s">
        <v>18</v>
      </c>
    </row>
    <row r="24" spans="2:2">
      <c r="B24" s="75" t="s">
        <v>18</v>
      </c>
    </row>
    <row r="25" spans="2:2">
      <c r="B25" s="75" t="s">
        <v>18</v>
      </c>
    </row>
    <row r="26" spans="2:2">
      <c r="B26" s="75" t="s">
        <v>18</v>
      </c>
    </row>
    <row r="27" spans="2:2">
      <c r="B27" s="75" t="s">
        <v>18</v>
      </c>
    </row>
    <row r="28" spans="2:2">
      <c r="B28" s="75" t="s">
        <v>18</v>
      </c>
    </row>
    <row r="29" spans="2:2">
      <c r="B29" s="75" t="s">
        <v>18</v>
      </c>
    </row>
    <row r="30" spans="2:2">
      <c r="B30" s="75" t="s">
        <v>18</v>
      </c>
    </row>
    <row r="31" spans="2:2">
      <c r="B31" s="75" t="s">
        <v>18</v>
      </c>
    </row>
    <row r="32" spans="2:2">
      <c r="B32" s="75" t="s">
        <v>18</v>
      </c>
    </row>
    <row r="33" spans="1:6">
      <c r="B33" s="75" t="s">
        <v>18</v>
      </c>
    </row>
    <row r="34" spans="1:6">
      <c r="B34" s="75" t="s">
        <v>18</v>
      </c>
    </row>
    <row r="35" spans="1:6">
      <c r="B35" s="75" t="s">
        <v>18</v>
      </c>
    </row>
    <row r="36" spans="1:6">
      <c r="B36" s="75" t="s">
        <v>18</v>
      </c>
    </row>
    <row r="37" spans="1:6">
      <c r="B37" s="75" t="s">
        <v>18</v>
      </c>
    </row>
    <row r="38" spans="1:6">
      <c r="B38" s="75" t="s">
        <v>18</v>
      </c>
    </row>
    <row r="39" spans="1:6">
      <c r="B39" s="75" t="s">
        <v>18</v>
      </c>
    </row>
    <row r="40" spans="1:6">
      <c r="A40" s="76"/>
      <c r="B40" s="76" t="s">
        <v>18</v>
      </c>
      <c r="C40" s="76"/>
      <c r="D40" s="76"/>
      <c r="E40" s="76"/>
      <c r="F40" s="7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337"/>
  <sheetViews>
    <sheetView topLeftCell="B1" workbookViewId="0">
      <selection activeCell="D11" sqref="D11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5" bestFit="1" customWidth="1"/>
    <col min="49" max="49" width="17.140625" style="4" bestFit="1" customWidth="1"/>
    <col min="50" max="50" width="35.28515625" style="16" bestFit="1" customWidth="1"/>
    <col min="51" max="51" width="17.140625" style="52" bestFit="1" customWidth="1"/>
    <col min="52" max="52" width="36.85546875" style="4" customWidth="1"/>
    <col min="53" max="53" width="15.7109375" bestFit="1" customWidth="1"/>
  </cols>
  <sheetData>
    <row r="1" spans="1:54" ht="18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6" t="s">
        <v>20</v>
      </c>
      <c r="AW1" s="7">
        <v>41640</v>
      </c>
      <c r="AX1" s="8" t="s">
        <v>20</v>
      </c>
      <c r="AY1" s="9">
        <v>42005</v>
      </c>
      <c r="AZ1" s="10">
        <f>AW1</f>
        <v>41640</v>
      </c>
      <c r="BA1" s="57">
        <f>AW1</f>
        <v>41640</v>
      </c>
      <c r="BB1" s="3">
        <f>AY1</f>
        <v>42005</v>
      </c>
    </row>
    <row r="2" spans="1:54" ht="18">
      <c r="B2" t="s">
        <v>15</v>
      </c>
      <c r="K2" s="1" t="s">
        <v>64</v>
      </c>
      <c r="N2" s="3">
        <v>41671</v>
      </c>
      <c r="O2" s="3">
        <v>42005</v>
      </c>
      <c r="P2">
        <v>2015</v>
      </c>
      <c r="AV2" s="11" t="s">
        <v>21</v>
      </c>
      <c r="AW2" s="12">
        <v>41640</v>
      </c>
      <c r="AX2" s="13" t="s">
        <v>22</v>
      </c>
      <c r="AY2" s="14">
        <v>42005</v>
      </c>
      <c r="AZ2" s="13" t="s">
        <v>22</v>
      </c>
      <c r="BA2" s="57">
        <f t="shared" ref="BA2:BA50" si="0">AW2</f>
        <v>41640</v>
      </c>
      <c r="BB2" s="3">
        <f t="shared" ref="BB2:BB50" si="1">AY2</f>
        <v>42005</v>
      </c>
    </row>
    <row r="3" spans="1:54" ht="18">
      <c r="B3" t="s">
        <v>17</v>
      </c>
      <c r="K3" s="1" t="s">
        <v>19</v>
      </c>
      <c r="N3" s="3">
        <v>41699</v>
      </c>
      <c r="O3" s="3">
        <v>42370</v>
      </c>
      <c r="P3">
        <v>2016</v>
      </c>
      <c r="AW3" s="12">
        <v>41750</v>
      </c>
      <c r="AX3" s="4" t="s">
        <v>23</v>
      </c>
      <c r="AY3" s="14">
        <v>42100</v>
      </c>
      <c r="AZ3" s="4" t="s">
        <v>24</v>
      </c>
      <c r="BA3" s="57">
        <f t="shared" si="0"/>
        <v>41750</v>
      </c>
      <c r="BB3" s="3">
        <f t="shared" si="1"/>
        <v>42100</v>
      </c>
    </row>
    <row r="4" spans="1:54" ht="18">
      <c r="B4" t="s">
        <v>76</v>
      </c>
      <c r="K4" s="1" t="s">
        <v>9</v>
      </c>
      <c r="N4" s="3">
        <v>41730</v>
      </c>
      <c r="O4" s="3">
        <v>42736</v>
      </c>
      <c r="P4">
        <v>2017</v>
      </c>
      <c r="AW4" s="12">
        <v>41760</v>
      </c>
      <c r="AX4" s="13" t="s">
        <v>25</v>
      </c>
      <c r="AY4" s="14">
        <v>42125</v>
      </c>
      <c r="AZ4" s="13" t="s">
        <v>25</v>
      </c>
      <c r="BA4" s="57">
        <f t="shared" si="0"/>
        <v>41760</v>
      </c>
      <c r="BB4" s="3">
        <f t="shared" si="1"/>
        <v>42125</v>
      </c>
    </row>
    <row r="5" spans="1:54" ht="18">
      <c r="B5" t="s">
        <v>14</v>
      </c>
      <c r="K5" s="1" t="s">
        <v>11</v>
      </c>
      <c r="N5" s="3">
        <v>41760</v>
      </c>
      <c r="O5" s="3">
        <v>43101</v>
      </c>
      <c r="P5">
        <v>2018</v>
      </c>
      <c r="AW5" s="12">
        <v>41788</v>
      </c>
      <c r="AX5" s="16" t="s">
        <v>26</v>
      </c>
      <c r="AY5" s="14">
        <v>42133</v>
      </c>
      <c r="AZ5" s="16" t="s">
        <v>26</v>
      </c>
      <c r="BA5" s="57">
        <f t="shared" si="0"/>
        <v>41788</v>
      </c>
      <c r="BB5" s="3">
        <f t="shared" si="1"/>
        <v>42133</v>
      </c>
    </row>
    <row r="6" spans="1:54" ht="18">
      <c r="B6" t="s">
        <v>77</v>
      </c>
      <c r="K6" s="1" t="s">
        <v>12</v>
      </c>
      <c r="N6" s="3">
        <v>41791</v>
      </c>
      <c r="O6" s="3">
        <v>43466</v>
      </c>
      <c r="P6">
        <v>2019</v>
      </c>
      <c r="AW6" s="12">
        <v>41799</v>
      </c>
      <c r="AX6" s="16" t="s">
        <v>27</v>
      </c>
      <c r="AY6" s="14">
        <v>42144</v>
      </c>
      <c r="AZ6" s="16" t="s">
        <v>27</v>
      </c>
      <c r="BA6" s="57">
        <f t="shared" si="0"/>
        <v>41799</v>
      </c>
      <c r="BB6" s="3">
        <f t="shared" si="1"/>
        <v>42144</v>
      </c>
    </row>
    <row r="7" spans="1:54" ht="15">
      <c r="B7" t="s">
        <v>13</v>
      </c>
      <c r="N7" s="3">
        <v>41821</v>
      </c>
      <c r="O7" s="3">
        <v>43831</v>
      </c>
      <c r="P7">
        <v>2020</v>
      </c>
      <c r="AW7" s="12">
        <v>41841</v>
      </c>
      <c r="AX7" s="17" t="s">
        <v>28</v>
      </c>
      <c r="AY7" s="14">
        <v>42206</v>
      </c>
      <c r="AZ7" s="17" t="s">
        <v>28</v>
      </c>
      <c r="BA7" s="57">
        <f t="shared" si="0"/>
        <v>41841</v>
      </c>
      <c r="BB7" s="3">
        <f t="shared" si="1"/>
        <v>42206</v>
      </c>
    </row>
    <row r="8" spans="1:54" ht="15">
      <c r="B8" t="s">
        <v>78</v>
      </c>
      <c r="N8" s="3">
        <v>41852</v>
      </c>
      <c r="O8" s="3">
        <v>44197</v>
      </c>
      <c r="P8">
        <v>2021</v>
      </c>
      <c r="AW8" s="12">
        <v>41866</v>
      </c>
      <c r="AX8" s="16" t="s">
        <v>29</v>
      </c>
      <c r="AY8" s="14">
        <v>42231</v>
      </c>
      <c r="AZ8" s="16" t="s">
        <v>29</v>
      </c>
      <c r="BA8" s="57">
        <f t="shared" si="0"/>
        <v>41866</v>
      </c>
      <c r="BB8" s="3">
        <f t="shared" si="1"/>
        <v>42231</v>
      </c>
    </row>
    <row r="9" spans="1:54" ht="15">
      <c r="B9" t="s">
        <v>75</v>
      </c>
      <c r="N9" s="3">
        <v>41883</v>
      </c>
      <c r="O9" s="3">
        <v>44562</v>
      </c>
      <c r="P9">
        <v>2022</v>
      </c>
      <c r="AW9" s="12">
        <v>41909</v>
      </c>
      <c r="AX9" s="17" t="s">
        <v>30</v>
      </c>
      <c r="AY9" s="14">
        <v>42274</v>
      </c>
      <c r="AZ9" s="17" t="s">
        <v>31</v>
      </c>
      <c r="BA9" s="57">
        <f t="shared" si="0"/>
        <v>41909</v>
      </c>
      <c r="BB9" s="3">
        <f t="shared" si="1"/>
        <v>42274</v>
      </c>
    </row>
    <row r="10" spans="1:54" ht="15">
      <c r="B10" t="s">
        <v>79</v>
      </c>
      <c r="N10" s="3">
        <v>41913</v>
      </c>
      <c r="O10" s="3">
        <v>44927</v>
      </c>
      <c r="P10">
        <v>2023</v>
      </c>
      <c r="AW10" s="12">
        <v>41944</v>
      </c>
      <c r="AX10" s="16" t="s">
        <v>32</v>
      </c>
      <c r="AY10" s="14">
        <v>42309</v>
      </c>
      <c r="AZ10" s="16" t="s">
        <v>32</v>
      </c>
      <c r="BA10" s="57">
        <f t="shared" si="0"/>
        <v>41944</v>
      </c>
      <c r="BB10" s="3">
        <f t="shared" si="1"/>
        <v>42309</v>
      </c>
    </row>
    <row r="11" spans="1:54" ht="15">
      <c r="B11" t="s">
        <v>18</v>
      </c>
      <c r="N11" s="3">
        <v>41944</v>
      </c>
      <c r="O11" s="3">
        <v>45292</v>
      </c>
      <c r="P11">
        <v>2024</v>
      </c>
      <c r="AW11" s="12">
        <v>41945</v>
      </c>
      <c r="AX11" s="16" t="s">
        <v>33</v>
      </c>
      <c r="AY11" s="14">
        <v>42310</v>
      </c>
      <c r="AZ11" s="16" t="s">
        <v>33</v>
      </c>
      <c r="BA11" s="57">
        <f t="shared" si="0"/>
        <v>41945</v>
      </c>
      <c r="BB11" s="3">
        <f t="shared" si="1"/>
        <v>42310</v>
      </c>
    </row>
    <row r="12" spans="1:54" ht="15">
      <c r="B12" t="s">
        <v>18</v>
      </c>
      <c r="N12" s="3">
        <v>41974</v>
      </c>
      <c r="O12" s="3">
        <v>45658</v>
      </c>
      <c r="P12">
        <v>2025</v>
      </c>
      <c r="AW12" s="12">
        <v>41954</v>
      </c>
      <c r="AX12" s="4" t="s">
        <v>34</v>
      </c>
      <c r="AY12" s="14">
        <v>42319</v>
      </c>
      <c r="AZ12" s="4" t="s">
        <v>34</v>
      </c>
      <c r="BA12" s="57">
        <f t="shared" si="0"/>
        <v>41954</v>
      </c>
      <c r="BB12" s="3">
        <f t="shared" si="1"/>
        <v>42319</v>
      </c>
    </row>
    <row r="13" spans="1:54" ht="15">
      <c r="B13" t="s">
        <v>18</v>
      </c>
      <c r="N13" s="3">
        <v>42005</v>
      </c>
      <c r="O13" s="3">
        <v>46023</v>
      </c>
      <c r="P13">
        <v>2026</v>
      </c>
      <c r="AW13" s="12">
        <v>41958</v>
      </c>
      <c r="AX13" s="4" t="s">
        <v>35</v>
      </c>
      <c r="AY13" s="14">
        <v>42323</v>
      </c>
      <c r="AZ13" s="4" t="s">
        <v>35</v>
      </c>
      <c r="BA13" s="57">
        <f t="shared" si="0"/>
        <v>41958</v>
      </c>
      <c r="BB13" s="3">
        <f t="shared" si="1"/>
        <v>42323</v>
      </c>
    </row>
    <row r="14" spans="1:54" ht="15">
      <c r="B14" t="s">
        <v>18</v>
      </c>
      <c r="N14" s="3">
        <v>42036</v>
      </c>
      <c r="O14" s="3">
        <v>46388</v>
      </c>
      <c r="P14">
        <v>2027</v>
      </c>
      <c r="AW14" s="12">
        <v>41998</v>
      </c>
      <c r="AX14" s="16" t="s">
        <v>36</v>
      </c>
      <c r="AY14" s="14">
        <v>42363</v>
      </c>
      <c r="AZ14" s="4" t="s">
        <v>37</v>
      </c>
      <c r="BA14" s="57">
        <f t="shared" si="0"/>
        <v>41998</v>
      </c>
      <c r="BB14" s="3">
        <f t="shared" si="1"/>
        <v>42363</v>
      </c>
    </row>
    <row r="15" spans="1:54" ht="15">
      <c r="B15" t="s">
        <v>18</v>
      </c>
      <c r="N15" s="3">
        <v>42064</v>
      </c>
      <c r="O15" s="3">
        <v>46753</v>
      </c>
      <c r="P15">
        <v>2028</v>
      </c>
      <c r="AW15" s="12">
        <v>41999</v>
      </c>
      <c r="AX15" s="16" t="s">
        <v>38</v>
      </c>
      <c r="AY15" s="14">
        <v>42364</v>
      </c>
      <c r="AZ15" s="16" t="s">
        <v>39</v>
      </c>
      <c r="BA15" s="57">
        <f t="shared" si="0"/>
        <v>41999</v>
      </c>
      <c r="BB15" s="3">
        <f t="shared" si="1"/>
        <v>42364</v>
      </c>
    </row>
    <row r="16" spans="1:54">
      <c r="B16" t="s">
        <v>18</v>
      </c>
      <c r="N16" s="3">
        <v>42095</v>
      </c>
      <c r="O16" s="3">
        <v>47119</v>
      </c>
      <c r="P16">
        <v>2029</v>
      </c>
      <c r="AW16" s="12"/>
      <c r="AY16" s="18"/>
      <c r="BA16" s="57">
        <f t="shared" si="0"/>
        <v>0</v>
      </c>
      <c r="BB16" s="3">
        <f t="shared" si="1"/>
        <v>0</v>
      </c>
    </row>
    <row r="17" spans="2:54" ht="15">
      <c r="B17" t="s">
        <v>18</v>
      </c>
      <c r="N17" s="3">
        <v>42125</v>
      </c>
      <c r="O17" s="3">
        <v>47484</v>
      </c>
      <c r="P17">
        <v>2030</v>
      </c>
      <c r="AW17" s="19"/>
      <c r="AY17" s="14"/>
      <c r="BA17" s="57">
        <f t="shared" si="0"/>
        <v>0</v>
      </c>
      <c r="BB17" s="3">
        <f t="shared" si="1"/>
        <v>0</v>
      </c>
    </row>
    <row r="18" spans="2:54" ht="15">
      <c r="B18" t="s">
        <v>18</v>
      </c>
      <c r="N18" s="3">
        <v>42156</v>
      </c>
      <c r="O18" s="3">
        <v>47849</v>
      </c>
      <c r="P18">
        <v>2031</v>
      </c>
      <c r="AV18" s="20" t="s">
        <v>40</v>
      </c>
      <c r="AW18" s="21"/>
      <c r="AX18" s="22"/>
      <c r="AY18" s="23"/>
      <c r="AZ18" s="16"/>
      <c r="BA18" s="57">
        <f t="shared" si="0"/>
        <v>0</v>
      </c>
      <c r="BB18" s="3">
        <f t="shared" si="1"/>
        <v>0</v>
      </c>
    </row>
    <row r="19" spans="2:54" ht="15">
      <c r="B19" t="s">
        <v>18</v>
      </c>
      <c r="N19" s="3">
        <v>42186</v>
      </c>
      <c r="O19" s="3">
        <v>48214</v>
      </c>
      <c r="P19">
        <v>2032</v>
      </c>
      <c r="AV19" s="24">
        <v>1</v>
      </c>
      <c r="AW19" s="21">
        <v>41743</v>
      </c>
      <c r="AX19" s="25" t="s">
        <v>41</v>
      </c>
      <c r="AY19" s="26"/>
      <c r="BA19" s="57">
        <f t="shared" si="0"/>
        <v>41743</v>
      </c>
      <c r="BB19" s="3">
        <f t="shared" si="1"/>
        <v>0</v>
      </c>
    </row>
    <row r="20" spans="2:54" ht="15">
      <c r="B20" t="s">
        <v>18</v>
      </c>
      <c r="N20" s="3">
        <v>42217</v>
      </c>
      <c r="O20" s="3">
        <v>48580</v>
      </c>
      <c r="P20">
        <v>2033</v>
      </c>
      <c r="AV20" s="24">
        <f t="shared" ref="AV20:AV38" si="2">IF(AW20=AW19+IF(WEEKDAY(AW19,1)=6,3,1),AV19,AV19+1)</f>
        <v>1</v>
      </c>
      <c r="AW20" s="21">
        <v>41744</v>
      </c>
      <c r="AX20" s="25" t="s">
        <v>41</v>
      </c>
      <c r="AY20" s="23">
        <v>42101</v>
      </c>
      <c r="AZ20" s="16" t="s">
        <v>42</v>
      </c>
      <c r="BA20" s="57">
        <f t="shared" si="0"/>
        <v>41744</v>
      </c>
      <c r="BB20" s="3">
        <f t="shared" si="1"/>
        <v>42101</v>
      </c>
    </row>
    <row r="21" spans="2:54" ht="15">
      <c r="B21" t="s">
        <v>18</v>
      </c>
      <c r="N21" s="3">
        <v>42248</v>
      </c>
      <c r="O21" s="3">
        <v>48945</v>
      </c>
      <c r="P21">
        <v>2034</v>
      </c>
      <c r="AV21" s="24">
        <f t="shared" si="2"/>
        <v>1</v>
      </c>
      <c r="AW21" s="21">
        <v>41745</v>
      </c>
      <c r="AX21" s="25" t="s">
        <v>41</v>
      </c>
      <c r="AY21" s="23">
        <v>42102</v>
      </c>
      <c r="AZ21" s="16" t="s">
        <v>42</v>
      </c>
      <c r="BA21" s="57">
        <f t="shared" si="0"/>
        <v>41745</v>
      </c>
      <c r="BB21" s="3">
        <f t="shared" si="1"/>
        <v>42102</v>
      </c>
    </row>
    <row r="22" spans="2:54" ht="15">
      <c r="B22" t="s">
        <v>18</v>
      </c>
      <c r="N22" s="3">
        <v>42278</v>
      </c>
      <c r="O22" s="3">
        <v>49310</v>
      </c>
      <c r="P22">
        <v>2035</v>
      </c>
      <c r="AV22" s="24">
        <f t="shared" si="2"/>
        <v>1</v>
      </c>
      <c r="AW22" s="21">
        <v>41746</v>
      </c>
      <c r="AX22" s="25" t="s">
        <v>41</v>
      </c>
      <c r="AY22" s="23">
        <v>42103</v>
      </c>
      <c r="AZ22" s="16" t="s">
        <v>42</v>
      </c>
      <c r="BA22" s="57">
        <f t="shared" si="0"/>
        <v>41746</v>
      </c>
      <c r="BB22" s="3">
        <f t="shared" si="1"/>
        <v>42103</v>
      </c>
    </row>
    <row r="23" spans="2:54" ht="15">
      <c r="B23" t="s">
        <v>18</v>
      </c>
      <c r="N23" s="3">
        <v>42309</v>
      </c>
      <c r="O23" s="3">
        <v>49675</v>
      </c>
      <c r="P23">
        <v>2036</v>
      </c>
      <c r="AV23" s="24">
        <f t="shared" si="2"/>
        <v>1</v>
      </c>
      <c r="AW23" s="21">
        <v>41747</v>
      </c>
      <c r="AX23" s="25" t="s">
        <v>41</v>
      </c>
      <c r="AY23" s="23">
        <v>42104</v>
      </c>
      <c r="AZ23" s="16" t="s">
        <v>42</v>
      </c>
      <c r="BA23" s="57">
        <f t="shared" si="0"/>
        <v>41747</v>
      </c>
      <c r="BB23" s="3">
        <f t="shared" si="1"/>
        <v>42104</v>
      </c>
    </row>
    <row r="24" spans="2:54" ht="15">
      <c r="B24" t="s">
        <v>18</v>
      </c>
      <c r="N24" s="3">
        <v>42339</v>
      </c>
      <c r="O24" s="3">
        <v>50041</v>
      </c>
      <c r="P24">
        <v>2037</v>
      </c>
      <c r="AV24" s="24">
        <f t="shared" si="2"/>
        <v>2</v>
      </c>
      <c r="AW24" s="21">
        <v>41834</v>
      </c>
      <c r="AX24" s="16" t="s">
        <v>43</v>
      </c>
      <c r="AY24" s="23">
        <v>42198</v>
      </c>
      <c r="AZ24" s="16" t="s">
        <v>43</v>
      </c>
      <c r="BA24" s="57">
        <f t="shared" si="0"/>
        <v>41834</v>
      </c>
      <c r="BB24" s="3">
        <f t="shared" si="1"/>
        <v>42198</v>
      </c>
    </row>
    <row r="25" spans="2:54" ht="15">
      <c r="B25" t="s">
        <v>18</v>
      </c>
      <c r="N25" s="3">
        <v>42370</v>
      </c>
      <c r="O25" s="3">
        <v>50406</v>
      </c>
      <c r="P25">
        <v>2038</v>
      </c>
      <c r="AV25" s="24">
        <f t="shared" si="2"/>
        <v>2</v>
      </c>
      <c r="AW25" s="21">
        <v>41835</v>
      </c>
      <c r="AX25" s="16" t="s">
        <v>43</v>
      </c>
      <c r="AY25" s="23">
        <v>42199</v>
      </c>
      <c r="AZ25" s="16" t="s">
        <v>43</v>
      </c>
      <c r="BA25" s="57">
        <f t="shared" si="0"/>
        <v>41835</v>
      </c>
      <c r="BB25" s="3">
        <f t="shared" si="1"/>
        <v>42199</v>
      </c>
    </row>
    <row r="26" spans="2:54" ht="15">
      <c r="B26" t="s">
        <v>18</v>
      </c>
      <c r="N26" s="3">
        <v>42401</v>
      </c>
      <c r="O26" s="3">
        <v>50771</v>
      </c>
      <c r="P26">
        <v>2039</v>
      </c>
      <c r="AV26" s="24">
        <f t="shared" si="2"/>
        <v>2</v>
      </c>
      <c r="AW26" s="21">
        <v>41836</v>
      </c>
      <c r="AX26" s="16" t="s">
        <v>43</v>
      </c>
      <c r="AY26" s="23">
        <v>42200</v>
      </c>
      <c r="AZ26" s="16" t="s">
        <v>43</v>
      </c>
      <c r="BA26" s="57">
        <f t="shared" si="0"/>
        <v>41836</v>
      </c>
      <c r="BB26" s="3">
        <f t="shared" si="1"/>
        <v>42200</v>
      </c>
    </row>
    <row r="27" spans="2:54" ht="15">
      <c r="B27" t="s">
        <v>18</v>
      </c>
      <c r="N27" s="3">
        <v>42430</v>
      </c>
      <c r="O27" s="3">
        <v>51136</v>
      </c>
      <c r="P27">
        <v>2040</v>
      </c>
      <c r="AV27" s="24">
        <f t="shared" si="2"/>
        <v>2</v>
      </c>
      <c r="AW27" s="21">
        <v>41837</v>
      </c>
      <c r="AX27" s="16" t="s">
        <v>43</v>
      </c>
      <c r="AY27" s="23">
        <v>42201</v>
      </c>
      <c r="AZ27" s="16" t="s">
        <v>43</v>
      </c>
      <c r="BA27" s="57">
        <f t="shared" si="0"/>
        <v>41837</v>
      </c>
      <c r="BB27" s="3">
        <f t="shared" si="1"/>
        <v>42201</v>
      </c>
    </row>
    <row r="28" spans="2:54" ht="15">
      <c r="B28" t="s">
        <v>18</v>
      </c>
      <c r="N28" s="3">
        <v>42461</v>
      </c>
      <c r="O28" s="3">
        <v>51502</v>
      </c>
      <c r="P28">
        <v>2041</v>
      </c>
      <c r="AV28" s="24">
        <f t="shared" si="2"/>
        <v>2</v>
      </c>
      <c r="AW28" s="21">
        <v>41838</v>
      </c>
      <c r="AX28" s="16" t="s">
        <v>43</v>
      </c>
      <c r="AY28" s="23">
        <v>42202</v>
      </c>
      <c r="AZ28" s="16" t="s">
        <v>43</v>
      </c>
      <c r="BA28" s="57">
        <f t="shared" si="0"/>
        <v>41838</v>
      </c>
      <c r="BB28" s="3">
        <f t="shared" si="1"/>
        <v>42202</v>
      </c>
    </row>
    <row r="29" spans="2:54" ht="15">
      <c r="B29" t="s">
        <v>18</v>
      </c>
      <c r="N29" s="3">
        <v>42491</v>
      </c>
      <c r="O29" s="3">
        <v>51867</v>
      </c>
      <c r="P29">
        <v>2042</v>
      </c>
      <c r="AV29" s="24">
        <f t="shared" si="2"/>
        <v>3</v>
      </c>
      <c r="AW29" s="21"/>
      <c r="AY29" s="23">
        <v>42205</v>
      </c>
      <c r="AZ29" s="16" t="s">
        <v>43</v>
      </c>
      <c r="BA29" s="57">
        <f t="shared" si="0"/>
        <v>0</v>
      </c>
      <c r="BB29" s="3">
        <f t="shared" si="1"/>
        <v>42205</v>
      </c>
    </row>
    <row r="30" spans="2:54" ht="15">
      <c r="B30" t="s">
        <v>18</v>
      </c>
      <c r="N30" s="3">
        <v>42522</v>
      </c>
      <c r="O30" s="3"/>
      <c r="AV30" s="24">
        <f t="shared" si="2"/>
        <v>4</v>
      </c>
      <c r="AW30" s="21">
        <v>41842</v>
      </c>
      <c r="AX30" s="16" t="s">
        <v>43</v>
      </c>
      <c r="AY30" s="23"/>
      <c r="AZ30" s="16"/>
      <c r="BA30" s="57">
        <f t="shared" si="0"/>
        <v>41842</v>
      </c>
      <c r="BB30" s="3">
        <f t="shared" si="1"/>
        <v>0</v>
      </c>
    </row>
    <row r="31" spans="2:54" ht="15">
      <c r="B31" t="s">
        <v>18</v>
      </c>
      <c r="N31" s="3">
        <v>42552</v>
      </c>
      <c r="AV31" s="24">
        <f t="shared" si="2"/>
        <v>4</v>
      </c>
      <c r="AW31" s="21">
        <v>41843</v>
      </c>
      <c r="AX31" s="16" t="s">
        <v>43</v>
      </c>
      <c r="AY31" s="23">
        <v>42207</v>
      </c>
      <c r="AZ31" s="16" t="s">
        <v>43</v>
      </c>
      <c r="BA31" s="57">
        <f t="shared" si="0"/>
        <v>41843</v>
      </c>
      <c r="BB31" s="3">
        <f t="shared" si="1"/>
        <v>42207</v>
      </c>
    </row>
    <row r="32" spans="2:54" ht="15">
      <c r="B32" t="s">
        <v>18</v>
      </c>
      <c r="N32" s="3">
        <v>42583</v>
      </c>
      <c r="AV32" s="24">
        <f t="shared" si="2"/>
        <v>4</v>
      </c>
      <c r="AW32" s="21">
        <v>41844</v>
      </c>
      <c r="AX32" s="16" t="s">
        <v>43</v>
      </c>
      <c r="AY32" s="23">
        <v>42208</v>
      </c>
      <c r="AZ32" s="16" t="s">
        <v>43</v>
      </c>
      <c r="BA32" s="57">
        <f t="shared" si="0"/>
        <v>41844</v>
      </c>
      <c r="BB32" s="3">
        <f t="shared" si="1"/>
        <v>42208</v>
      </c>
    </row>
    <row r="33" spans="2:54" ht="15">
      <c r="B33" t="s">
        <v>18</v>
      </c>
      <c r="N33" s="3">
        <v>42614</v>
      </c>
      <c r="AV33" s="24">
        <f t="shared" si="2"/>
        <v>4</v>
      </c>
      <c r="AW33" s="21">
        <v>41845</v>
      </c>
      <c r="AX33" s="16" t="s">
        <v>43</v>
      </c>
      <c r="AY33" s="23">
        <v>42209</v>
      </c>
      <c r="AZ33" s="16" t="s">
        <v>43</v>
      </c>
      <c r="BA33" s="57">
        <f t="shared" si="0"/>
        <v>41845</v>
      </c>
      <c r="BB33" s="3">
        <f t="shared" si="1"/>
        <v>42209</v>
      </c>
    </row>
    <row r="34" spans="2:54" ht="15">
      <c r="B34" t="s">
        <v>18</v>
      </c>
      <c r="N34" s="3">
        <v>42644</v>
      </c>
      <c r="AV34" s="24">
        <f t="shared" si="2"/>
        <v>4</v>
      </c>
      <c r="AW34" s="21">
        <v>41848</v>
      </c>
      <c r="AX34" s="16" t="s">
        <v>43</v>
      </c>
      <c r="AY34" s="23">
        <v>42212</v>
      </c>
      <c r="AZ34" s="16" t="s">
        <v>43</v>
      </c>
      <c r="BA34" s="57">
        <f t="shared" si="0"/>
        <v>41848</v>
      </c>
      <c r="BB34" s="3">
        <f t="shared" si="1"/>
        <v>42212</v>
      </c>
    </row>
    <row r="35" spans="2:54" ht="15">
      <c r="B35" t="s">
        <v>18</v>
      </c>
      <c r="N35" s="3">
        <v>42675</v>
      </c>
      <c r="AV35" s="24">
        <f t="shared" si="2"/>
        <v>4</v>
      </c>
      <c r="AW35" s="21">
        <v>41849</v>
      </c>
      <c r="AX35" s="16" t="s">
        <v>43</v>
      </c>
      <c r="AY35" s="23">
        <v>42213</v>
      </c>
      <c r="AZ35" s="16" t="s">
        <v>43</v>
      </c>
      <c r="BA35" s="57">
        <f t="shared" si="0"/>
        <v>41849</v>
      </c>
      <c r="BB35" s="3">
        <f t="shared" si="1"/>
        <v>42213</v>
      </c>
    </row>
    <row r="36" spans="2:54" ht="15">
      <c r="B36" t="s">
        <v>18</v>
      </c>
      <c r="N36" s="3">
        <v>42705</v>
      </c>
      <c r="AV36" s="24">
        <f t="shared" si="2"/>
        <v>4</v>
      </c>
      <c r="AW36" s="21">
        <v>41850</v>
      </c>
      <c r="AX36" s="16" t="s">
        <v>43</v>
      </c>
      <c r="AY36" s="23">
        <v>42214</v>
      </c>
      <c r="AZ36" s="16" t="s">
        <v>43</v>
      </c>
      <c r="BA36" s="57">
        <f t="shared" si="0"/>
        <v>41850</v>
      </c>
      <c r="BB36" s="3">
        <f t="shared" si="1"/>
        <v>42214</v>
      </c>
    </row>
    <row r="37" spans="2:54" ht="15">
      <c r="B37" t="s">
        <v>18</v>
      </c>
      <c r="N37" s="3">
        <v>42736</v>
      </c>
      <c r="AV37" s="24">
        <f t="shared" si="2"/>
        <v>4</v>
      </c>
      <c r="AW37" s="21">
        <v>41851</v>
      </c>
      <c r="AX37" s="16" t="s">
        <v>43</v>
      </c>
      <c r="AY37" s="23">
        <v>42215</v>
      </c>
      <c r="AZ37" s="16" t="s">
        <v>43</v>
      </c>
      <c r="BA37" s="57">
        <f t="shared" si="0"/>
        <v>41851</v>
      </c>
      <c r="BB37" s="3">
        <f t="shared" si="1"/>
        <v>42215</v>
      </c>
    </row>
    <row r="38" spans="2:54" ht="15">
      <c r="B38" t="s">
        <v>18</v>
      </c>
      <c r="N38" s="3">
        <v>42767</v>
      </c>
      <c r="AV38" s="24">
        <f t="shared" si="2"/>
        <v>4</v>
      </c>
      <c r="AW38" s="21">
        <v>41852</v>
      </c>
      <c r="AX38" s="16" t="s">
        <v>43</v>
      </c>
      <c r="AY38" s="23">
        <v>42216</v>
      </c>
      <c r="AZ38" s="16" t="s">
        <v>43</v>
      </c>
      <c r="BA38" s="57">
        <f t="shared" si="0"/>
        <v>41852</v>
      </c>
      <c r="BB38" s="3">
        <f t="shared" si="1"/>
        <v>42216</v>
      </c>
    </row>
    <row r="39" spans="2:54" ht="15">
      <c r="B39" t="s">
        <v>18</v>
      </c>
      <c r="N39" s="3">
        <v>42795</v>
      </c>
      <c r="AV39" s="24">
        <f>IF(AW39=AW38+IF(WEEKDAY(AW38,1)=6,3,1),AV38,AV38+1)</f>
        <v>5</v>
      </c>
      <c r="AW39" s="21"/>
      <c r="AY39" s="23"/>
      <c r="AZ39" s="16"/>
      <c r="BA39" s="57">
        <f t="shared" si="0"/>
        <v>0</v>
      </c>
      <c r="BB39" s="3">
        <f t="shared" si="1"/>
        <v>0</v>
      </c>
    </row>
    <row r="40" spans="2:54" s="2" customFormat="1" ht="15">
      <c r="B40" s="2" t="s">
        <v>18</v>
      </c>
      <c r="N40" s="3">
        <v>42826</v>
      </c>
      <c r="AV40" s="24">
        <f>IF(AW40=AW39+IF(WEEKDAY(AW39,1)=6,3,1),AV39,AV39+1)</f>
        <v>6</v>
      </c>
      <c r="AW40" s="21">
        <v>42002</v>
      </c>
      <c r="AX40" s="16" t="s">
        <v>44</v>
      </c>
      <c r="AY40" s="23">
        <v>42366</v>
      </c>
      <c r="AZ40" s="16" t="s">
        <v>44</v>
      </c>
      <c r="BA40" s="57">
        <f t="shared" si="0"/>
        <v>42002</v>
      </c>
      <c r="BB40" s="3">
        <f t="shared" si="1"/>
        <v>42366</v>
      </c>
    </row>
    <row r="41" spans="2:54" ht="15">
      <c r="N41" s="3">
        <v>42856</v>
      </c>
      <c r="AV41" s="24">
        <f>IF(AW41=AW40+IF(WEEKDAY(AW40,1)=6,3,1),AV40,AV40+1)</f>
        <v>6</v>
      </c>
      <c r="AW41" s="21">
        <v>42003</v>
      </c>
      <c r="AX41" s="16" t="s">
        <v>44</v>
      </c>
      <c r="AY41" s="23">
        <v>42367</v>
      </c>
      <c r="AZ41" s="16" t="s">
        <v>44</v>
      </c>
      <c r="BA41" s="57">
        <f t="shared" si="0"/>
        <v>42003</v>
      </c>
      <c r="BB41" s="3">
        <f t="shared" si="1"/>
        <v>42367</v>
      </c>
    </row>
    <row r="42" spans="2:54" ht="15">
      <c r="N42" s="3">
        <v>42887</v>
      </c>
      <c r="AV42" s="24">
        <f>IF(AW44=AW41+IF(WEEKDAY(AW41,1)=6,3,1),AV41,AV41+1)</f>
        <v>7</v>
      </c>
      <c r="AW42" s="27">
        <v>42004</v>
      </c>
      <c r="AX42" s="16" t="s">
        <v>44</v>
      </c>
      <c r="AY42" s="23">
        <v>42368</v>
      </c>
      <c r="AZ42" s="16" t="s">
        <v>44</v>
      </c>
      <c r="BA42" s="57">
        <f t="shared" si="0"/>
        <v>42004</v>
      </c>
      <c r="BB42" s="3">
        <f t="shared" si="1"/>
        <v>42368</v>
      </c>
    </row>
    <row r="43" spans="2:54" ht="15">
      <c r="N43" s="3">
        <v>42917</v>
      </c>
      <c r="AV43" s="24">
        <f>IF(AW45=AW42+IF(WEEKDAY(AW42,1)=6,3,1),AV42,AV42+1)</f>
        <v>8</v>
      </c>
      <c r="AW43" s="28"/>
      <c r="AY43" s="23">
        <v>42369</v>
      </c>
      <c r="AZ43" s="16" t="s">
        <v>44</v>
      </c>
      <c r="BA43" s="57">
        <f t="shared" si="0"/>
        <v>0</v>
      </c>
      <c r="BB43" s="3">
        <f t="shared" si="1"/>
        <v>42369</v>
      </c>
    </row>
    <row r="44" spans="2:54" ht="15">
      <c r="N44" s="3">
        <v>42948</v>
      </c>
      <c r="AV44" s="24">
        <f t="shared" ref="AV44:AV50" si="3">IF(AW46=AW43+IF(WEEKDAY(AW43,1)=6,3,1),AV43,AV43+1)</f>
        <v>9</v>
      </c>
      <c r="AW44" s="21">
        <v>41946</v>
      </c>
      <c r="AX44" s="17" t="s">
        <v>45</v>
      </c>
      <c r="AY44" s="23"/>
      <c r="BA44" s="57">
        <f t="shared" si="0"/>
        <v>41946</v>
      </c>
      <c r="BB44" s="3">
        <f t="shared" si="1"/>
        <v>0</v>
      </c>
    </row>
    <row r="45" spans="2:54" ht="15">
      <c r="N45" s="3">
        <v>42979</v>
      </c>
      <c r="AV45" s="24">
        <f t="shared" si="3"/>
        <v>10</v>
      </c>
      <c r="AW45" s="21">
        <v>41947</v>
      </c>
      <c r="AX45" s="16" t="s">
        <v>46</v>
      </c>
      <c r="AY45" s="23"/>
      <c r="BA45" s="57">
        <f t="shared" si="0"/>
        <v>41947</v>
      </c>
      <c r="BB45" s="3">
        <f t="shared" si="1"/>
        <v>0</v>
      </c>
    </row>
    <row r="46" spans="2:54" ht="15">
      <c r="N46" s="3">
        <v>43009</v>
      </c>
      <c r="AV46" s="24">
        <f t="shared" si="3"/>
        <v>11</v>
      </c>
      <c r="AW46" s="21">
        <v>41960</v>
      </c>
      <c r="AX46" s="16" t="s">
        <v>47</v>
      </c>
      <c r="AY46" s="29"/>
      <c r="BA46" s="57">
        <f t="shared" si="0"/>
        <v>41960</v>
      </c>
      <c r="BB46" s="3">
        <f t="shared" si="1"/>
        <v>0</v>
      </c>
    </row>
    <row r="47" spans="2:54" ht="15">
      <c r="N47" s="3">
        <v>43040</v>
      </c>
      <c r="AV47" s="24">
        <f t="shared" si="3"/>
        <v>12</v>
      </c>
      <c r="AW47" s="21">
        <v>41911</v>
      </c>
      <c r="AX47" s="16" t="s">
        <v>48</v>
      </c>
      <c r="AY47" s="23"/>
      <c r="BA47" s="57">
        <f t="shared" si="0"/>
        <v>41911</v>
      </c>
      <c r="BB47" s="3">
        <f t="shared" si="1"/>
        <v>0</v>
      </c>
    </row>
    <row r="48" spans="2:54" ht="15">
      <c r="N48" s="3">
        <v>43070</v>
      </c>
      <c r="AV48" s="24">
        <f t="shared" si="3"/>
        <v>13</v>
      </c>
      <c r="AW48" s="21">
        <v>41789</v>
      </c>
      <c r="AX48" s="17" t="s">
        <v>49</v>
      </c>
      <c r="AY48" s="23"/>
      <c r="AZ48" s="4" t="s">
        <v>49</v>
      </c>
      <c r="BA48" s="57">
        <f t="shared" si="0"/>
        <v>41789</v>
      </c>
      <c r="BB48" s="3">
        <f t="shared" si="1"/>
        <v>0</v>
      </c>
    </row>
    <row r="49" spans="14:54" ht="15">
      <c r="N49" s="3">
        <v>43101</v>
      </c>
      <c r="AV49" s="24">
        <f t="shared" si="3"/>
        <v>14</v>
      </c>
      <c r="AW49" s="21">
        <v>41953</v>
      </c>
      <c r="AX49" s="16" t="s">
        <v>49</v>
      </c>
      <c r="AY49" s="26"/>
      <c r="AZ49" s="4" t="s">
        <v>49</v>
      </c>
      <c r="BA49" s="57">
        <f t="shared" si="0"/>
        <v>41953</v>
      </c>
      <c r="BB49" s="3">
        <f t="shared" si="1"/>
        <v>0</v>
      </c>
    </row>
    <row r="50" spans="14:54" ht="15">
      <c r="N50" s="3">
        <v>43132</v>
      </c>
      <c r="AV50" s="24">
        <f t="shared" si="3"/>
        <v>15</v>
      </c>
      <c r="AW50" s="28"/>
      <c r="AY50" s="26"/>
      <c r="BA50" s="57">
        <f t="shared" si="0"/>
        <v>0</v>
      </c>
      <c r="BB50" s="3">
        <f t="shared" si="1"/>
        <v>0</v>
      </c>
    </row>
    <row r="51" spans="14:54" ht="15">
      <c r="N51" s="3">
        <v>43160</v>
      </c>
      <c r="AV51" s="30" t="s">
        <v>50</v>
      </c>
      <c r="AW51" s="31">
        <v>41673</v>
      </c>
      <c r="AX51" s="32" t="str">
        <f>IF(AW51="","","formation - 1")</f>
        <v>formation - 1</v>
      </c>
      <c r="AY51" s="33"/>
      <c r="AZ51" s="16" t="s">
        <v>51</v>
      </c>
      <c r="BA51" s="57"/>
    </row>
    <row r="52" spans="14:54" ht="15">
      <c r="N52" s="3">
        <v>43191</v>
      </c>
      <c r="AV52" s="34"/>
      <c r="AW52" s="35"/>
      <c r="AX52" s="17" t="str">
        <f>IF(AW52="","","formation - 1")</f>
        <v/>
      </c>
      <c r="AY52" s="36"/>
      <c r="AZ52" s="16" t="s">
        <v>52</v>
      </c>
      <c r="BA52" s="57"/>
    </row>
    <row r="53" spans="14:54" ht="15">
      <c r="N53" s="3">
        <v>43221</v>
      </c>
      <c r="AV53" s="34"/>
      <c r="AW53" s="35"/>
      <c r="AX53" s="17" t="str">
        <f>IF(AW53="","","formation - 1")</f>
        <v/>
      </c>
      <c r="AY53" s="36"/>
      <c r="AZ53" s="16" t="s">
        <v>53</v>
      </c>
      <c r="BA53" s="57"/>
    </row>
    <row r="54" spans="14:54" ht="15">
      <c r="N54" s="3">
        <v>43252</v>
      </c>
      <c r="AV54" s="37"/>
      <c r="AW54" s="38"/>
      <c r="AX54" s="17" t="str">
        <f>IF(AW54="","","formation - 1")</f>
        <v/>
      </c>
      <c r="AY54" s="36"/>
      <c r="AZ54" s="16" t="s">
        <v>54</v>
      </c>
      <c r="BA54" s="57"/>
    </row>
    <row r="55" spans="14:54">
      <c r="N55" s="3">
        <v>43282</v>
      </c>
      <c r="AV55" s="34"/>
      <c r="AW55" s="39"/>
      <c r="AX55" s="40"/>
      <c r="AY55" s="41"/>
      <c r="BA55" s="57"/>
    </row>
    <row r="56" spans="14:54">
      <c r="N56" s="3">
        <v>43313</v>
      </c>
      <c r="AV56" s="42" t="s">
        <v>55</v>
      </c>
      <c r="AW56" s="43">
        <v>41736</v>
      </c>
      <c r="AX56" s="25" t="s">
        <v>56</v>
      </c>
      <c r="AY56" s="44"/>
      <c r="AZ56" s="25" t="s">
        <v>56</v>
      </c>
    </row>
    <row r="57" spans="14:54">
      <c r="N57" s="3">
        <v>43344</v>
      </c>
      <c r="AV57" s="34"/>
      <c r="AW57" s="43">
        <v>41737</v>
      </c>
      <c r="AX57" s="25" t="s">
        <v>56</v>
      </c>
      <c r="AY57" s="44"/>
      <c r="AZ57" s="25" t="s">
        <v>56</v>
      </c>
    </row>
    <row r="58" spans="14:54">
      <c r="N58" s="3">
        <v>43374</v>
      </c>
      <c r="AV58" s="34"/>
      <c r="AW58" s="43">
        <v>41738</v>
      </c>
      <c r="AX58" s="25" t="s">
        <v>56</v>
      </c>
      <c r="AY58" s="44"/>
      <c r="AZ58" s="25" t="s">
        <v>56</v>
      </c>
    </row>
    <row r="59" spans="14:54">
      <c r="N59" s="3">
        <v>43405</v>
      </c>
      <c r="AV59" s="34"/>
      <c r="AW59" s="43">
        <v>41739</v>
      </c>
      <c r="AX59" s="25" t="s">
        <v>56</v>
      </c>
      <c r="AY59" s="44"/>
      <c r="AZ59" s="25" t="s">
        <v>56</v>
      </c>
    </row>
    <row r="60" spans="14:54">
      <c r="N60" s="3">
        <v>43435</v>
      </c>
      <c r="AV60" s="34"/>
      <c r="AW60" s="43">
        <v>41740</v>
      </c>
      <c r="AX60" s="25" t="s">
        <v>56</v>
      </c>
      <c r="AY60" s="44"/>
      <c r="AZ60" s="25" t="s">
        <v>56</v>
      </c>
    </row>
    <row r="61" spans="14:54">
      <c r="N61" s="3">
        <v>43466</v>
      </c>
      <c r="AV61" s="34"/>
      <c r="AW61" s="45">
        <v>41769</v>
      </c>
      <c r="AX61" s="4" t="s">
        <v>57</v>
      </c>
      <c r="AY61" s="44">
        <v>42134</v>
      </c>
      <c r="AZ61" s="4" t="s">
        <v>57</v>
      </c>
    </row>
    <row r="62" spans="14:54">
      <c r="N62" s="3">
        <v>43497</v>
      </c>
      <c r="AV62" s="46"/>
      <c r="AW62" s="45">
        <v>41804</v>
      </c>
      <c r="AX62" s="4" t="s">
        <v>58</v>
      </c>
      <c r="AY62" s="44">
        <v>42169</v>
      </c>
      <c r="AZ62" s="4" t="s">
        <v>58</v>
      </c>
    </row>
    <row r="63" spans="14:54" ht="15">
      <c r="N63" s="3">
        <v>43525</v>
      </c>
      <c r="AV63" s="47"/>
      <c r="AW63" s="45">
        <v>41924</v>
      </c>
      <c r="AX63" s="4" t="s">
        <v>59</v>
      </c>
      <c r="AY63" s="44">
        <v>42289</v>
      </c>
      <c r="AZ63" s="4" t="s">
        <v>59</v>
      </c>
    </row>
    <row r="64" spans="14:54" ht="15">
      <c r="N64" s="3">
        <v>43556</v>
      </c>
      <c r="AV64" s="47"/>
      <c r="AW64" s="48"/>
      <c r="AX64" s="25"/>
      <c r="AY64" s="49"/>
    </row>
    <row r="65" spans="14:51">
      <c r="N65" s="3">
        <v>43586</v>
      </c>
      <c r="AV65" s="50"/>
      <c r="AW65" s="48"/>
      <c r="AX65" s="25"/>
      <c r="AY65" s="49"/>
    </row>
    <row r="66" spans="14:51">
      <c r="N66" s="3">
        <v>43617</v>
      </c>
      <c r="AV66" s="50"/>
      <c r="AW66" s="48"/>
      <c r="AX66" s="25"/>
      <c r="AY66" s="49"/>
    </row>
    <row r="67" spans="14:51">
      <c r="N67" s="3">
        <v>43647</v>
      </c>
      <c r="AV67" s="34"/>
      <c r="AW67" s="51"/>
      <c r="AX67" s="17"/>
    </row>
    <row r="68" spans="14:51">
      <c r="N68" s="3">
        <v>43678</v>
      </c>
      <c r="AV68" s="34"/>
      <c r="AW68" s="53"/>
      <c r="AX68" s="17"/>
    </row>
    <row r="69" spans="14:51">
      <c r="N69" s="3">
        <v>43709</v>
      </c>
      <c r="AV69" s="34"/>
      <c r="AW69" s="53"/>
      <c r="AX69" s="17"/>
    </row>
    <row r="70" spans="14:51">
      <c r="N70" s="3">
        <v>43739</v>
      </c>
      <c r="AV70" s="34"/>
      <c r="AW70" s="53"/>
      <c r="AX70" s="17"/>
    </row>
    <row r="71" spans="14:51">
      <c r="N71" s="3">
        <v>43770</v>
      </c>
      <c r="AV71" s="34"/>
      <c r="AW71" s="53"/>
      <c r="AX71" s="17"/>
    </row>
    <row r="72" spans="14:51">
      <c r="N72" s="3">
        <v>43800</v>
      </c>
      <c r="AV72" s="34"/>
      <c r="AW72" s="53"/>
      <c r="AX72" s="17"/>
    </row>
    <row r="73" spans="14:51">
      <c r="N73" s="3">
        <v>43831</v>
      </c>
      <c r="AV73" s="34"/>
      <c r="AW73" s="53"/>
      <c r="AX73" s="17"/>
    </row>
    <row r="74" spans="14:51">
      <c r="N74" s="3">
        <v>43862</v>
      </c>
      <c r="AV74" s="34"/>
      <c r="AW74" s="53"/>
      <c r="AX74" s="17"/>
    </row>
    <row r="75" spans="14:51">
      <c r="N75" s="3">
        <v>43891</v>
      </c>
      <c r="AV75" s="34"/>
      <c r="AW75" s="53"/>
      <c r="AX75" s="17"/>
    </row>
    <row r="76" spans="14:51">
      <c r="N76" s="3">
        <v>43922</v>
      </c>
      <c r="AV76" s="34"/>
      <c r="AW76" s="53"/>
      <c r="AX76" s="17"/>
    </row>
    <row r="77" spans="14:51">
      <c r="N77" s="3">
        <v>43952</v>
      </c>
      <c r="AV77" s="34"/>
      <c r="AW77" s="53"/>
      <c r="AX77" s="17"/>
    </row>
    <row r="78" spans="14:51">
      <c r="N78" s="3">
        <v>43983</v>
      </c>
      <c r="AV78" s="34"/>
      <c r="AW78" s="53"/>
      <c r="AX78" s="17"/>
    </row>
    <row r="79" spans="14:51">
      <c r="N79" s="3">
        <v>44013</v>
      </c>
      <c r="AV79" s="34"/>
      <c r="AW79" s="53"/>
      <c r="AX79" s="17"/>
    </row>
    <row r="80" spans="14:51">
      <c r="N80" s="3">
        <v>44044</v>
      </c>
      <c r="AV80" s="34"/>
      <c r="AW80" s="53"/>
      <c r="AX80" s="17"/>
    </row>
    <row r="81" spans="14:50">
      <c r="N81" s="3">
        <v>44075</v>
      </c>
      <c r="AV81" s="34"/>
      <c r="AW81" s="53"/>
      <c r="AX81" s="17"/>
    </row>
    <row r="82" spans="14:50">
      <c r="N82" s="3">
        <v>44105</v>
      </c>
      <c r="AV82" s="34"/>
      <c r="AW82" s="53"/>
      <c r="AX82" s="17"/>
    </row>
    <row r="83" spans="14:50">
      <c r="N83" s="3">
        <v>44136</v>
      </c>
      <c r="AV83" s="34"/>
      <c r="AW83" s="51"/>
      <c r="AX83" s="17"/>
    </row>
    <row r="84" spans="14:50">
      <c r="N84" s="3">
        <v>44166</v>
      </c>
      <c r="AV84" s="34"/>
      <c r="AW84" s="51"/>
      <c r="AX84" s="17"/>
    </row>
    <row r="85" spans="14:50">
      <c r="N85" s="3">
        <v>44197</v>
      </c>
      <c r="AV85" s="34"/>
      <c r="AW85" s="51"/>
      <c r="AX85" s="17"/>
    </row>
    <row r="86" spans="14:50">
      <c r="N86" s="3">
        <v>44228</v>
      </c>
      <c r="AV86" s="34"/>
      <c r="AW86" s="51"/>
      <c r="AX86" s="17"/>
    </row>
    <row r="87" spans="14:50">
      <c r="N87" s="3">
        <v>44256</v>
      </c>
      <c r="AV87" s="34"/>
      <c r="AW87" s="51"/>
      <c r="AX87" s="17"/>
    </row>
    <row r="88" spans="14:50">
      <c r="N88" s="3">
        <v>44287</v>
      </c>
      <c r="AV88" s="34"/>
      <c r="AW88" s="51"/>
      <c r="AX88" s="17"/>
    </row>
    <row r="89" spans="14:50">
      <c r="N89" s="3">
        <v>44317</v>
      </c>
      <c r="AV89" s="54"/>
      <c r="AW89" s="55"/>
      <c r="AX89" s="17"/>
    </row>
    <row r="90" spans="14:50">
      <c r="N90" s="3">
        <v>44348</v>
      </c>
      <c r="AV90" s="34"/>
      <c r="AW90" s="55"/>
      <c r="AX90" s="17"/>
    </row>
    <row r="91" spans="14:50">
      <c r="N91" s="3">
        <v>44378</v>
      </c>
      <c r="AV91" s="34"/>
      <c r="AW91" s="55"/>
      <c r="AX91" s="17"/>
    </row>
    <row r="92" spans="14:50">
      <c r="N92" s="3">
        <v>44409</v>
      </c>
      <c r="AV92" s="34"/>
      <c r="AW92" s="55"/>
      <c r="AX92" s="17"/>
    </row>
    <row r="93" spans="14:50">
      <c r="N93" s="3">
        <v>44440</v>
      </c>
      <c r="AV93" s="34"/>
      <c r="AW93" s="56"/>
      <c r="AX93" s="17"/>
    </row>
    <row r="94" spans="14:50">
      <c r="N94" s="3">
        <v>44470</v>
      </c>
      <c r="AV94" s="34"/>
      <c r="AW94" s="56"/>
      <c r="AX94" s="17"/>
    </row>
    <row r="95" spans="14:50">
      <c r="N95" s="3">
        <v>44501</v>
      </c>
      <c r="AV95" s="34"/>
      <c r="AW95" s="56"/>
      <c r="AX95" s="17"/>
    </row>
    <row r="96" spans="14:50">
      <c r="N96" s="3">
        <v>44531</v>
      </c>
      <c r="AV96" s="34"/>
      <c r="AW96" s="56"/>
      <c r="AX96" s="17"/>
    </row>
    <row r="97" spans="14:50">
      <c r="N97" s="3">
        <v>44562</v>
      </c>
      <c r="AV97" s="34"/>
      <c r="AW97" s="56"/>
      <c r="AX97" s="17"/>
    </row>
    <row r="98" spans="14:50">
      <c r="N98" s="3">
        <v>44593</v>
      </c>
      <c r="AV98" s="34"/>
      <c r="AW98" s="56"/>
      <c r="AX98" s="17"/>
    </row>
    <row r="99" spans="14:50">
      <c r="N99" s="3">
        <v>44621</v>
      </c>
      <c r="AV99" s="34"/>
      <c r="AW99" s="56"/>
      <c r="AX99" s="17"/>
    </row>
    <row r="100" spans="14:50">
      <c r="N100" s="3">
        <v>44652</v>
      </c>
      <c r="AV100" s="34"/>
      <c r="AW100" s="56"/>
      <c r="AX100" s="17"/>
    </row>
    <row r="101" spans="14:50">
      <c r="N101" s="3">
        <v>44682</v>
      </c>
      <c r="AV101" s="34"/>
      <c r="AW101" s="56"/>
      <c r="AX101" s="17"/>
    </row>
    <row r="102" spans="14:50">
      <c r="N102" s="3">
        <v>44713</v>
      </c>
      <c r="AV102" s="34"/>
      <c r="AW102" s="56"/>
      <c r="AX102" s="17"/>
    </row>
    <row r="103" spans="14:50">
      <c r="N103" s="3">
        <v>44743</v>
      </c>
      <c r="AV103" s="34"/>
      <c r="AW103" s="56"/>
      <c r="AX103" s="17"/>
    </row>
    <row r="104" spans="14:50">
      <c r="N104" s="3">
        <v>44774</v>
      </c>
      <c r="AV104" s="34"/>
      <c r="AW104" s="56"/>
      <c r="AX104" s="17"/>
    </row>
    <row r="105" spans="14:50">
      <c r="N105" s="3">
        <v>44805</v>
      </c>
      <c r="AV105" s="34"/>
      <c r="AW105" s="56"/>
      <c r="AX105" s="17"/>
    </row>
    <row r="106" spans="14:50">
      <c r="N106" s="3">
        <v>44835</v>
      </c>
      <c r="AV106" s="34"/>
      <c r="AW106" s="56"/>
      <c r="AX106" s="17"/>
    </row>
    <row r="107" spans="14:50">
      <c r="N107" s="3">
        <v>44866</v>
      </c>
      <c r="AV107" s="34"/>
      <c r="AW107" s="56"/>
      <c r="AX107" s="17"/>
    </row>
    <row r="108" spans="14:50">
      <c r="N108" s="3">
        <v>44896</v>
      </c>
      <c r="AV108" s="34"/>
      <c r="AW108" s="56"/>
      <c r="AX108" s="17"/>
    </row>
    <row r="109" spans="14:50">
      <c r="N109" s="3">
        <v>44927</v>
      </c>
      <c r="AV109" s="34"/>
      <c r="AW109" s="56"/>
      <c r="AX109" s="17"/>
    </row>
    <row r="110" spans="14:50">
      <c r="N110" s="3">
        <v>44958</v>
      </c>
      <c r="AV110" s="34"/>
      <c r="AW110" s="56"/>
      <c r="AX110" s="17"/>
    </row>
    <row r="111" spans="14:50">
      <c r="N111" s="3">
        <v>44986</v>
      </c>
      <c r="AV111" s="34"/>
      <c r="AW111" s="56"/>
      <c r="AX111" s="17"/>
    </row>
    <row r="112" spans="14:50">
      <c r="N112" s="3">
        <v>45017</v>
      </c>
      <c r="AV112" s="34"/>
      <c r="AW112" s="56"/>
      <c r="AX112" s="17"/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>
        <v>51867</v>
      </c>
    </row>
  </sheetData>
  <conditionalFormatting sqref="AW2:AY17">
    <cfRule type="containsText" dxfId="45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2014-04-18T20:41:03Z</dcterms:modified>
</cp:coreProperties>
</file>