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830" yWindow="45" windowWidth="14160" windowHeight="1458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DATA!$K$1:$K$8</definedName>
  </definedNames>
  <calcPr calcId="125725"/>
</workbook>
</file>

<file path=xl/calcChain.xml><?xml version="1.0" encoding="utf-8"?>
<calcChain xmlns="http://schemas.openxmlformats.org/spreadsheetml/2006/main">
  <c r="CL8" i="1"/>
  <c r="CL9"/>
  <c r="CL10"/>
  <c r="CL11"/>
  <c r="CL12"/>
  <c r="CL13"/>
  <c r="CL14"/>
  <c r="CL15"/>
  <c r="CL16"/>
  <c r="CL17"/>
  <c r="CL18"/>
  <c r="CL19"/>
  <c r="CL20"/>
  <c r="CL21"/>
  <c r="CL22"/>
  <c r="CL23"/>
  <c r="CL24"/>
  <c r="CL25"/>
  <c r="CL26"/>
  <c r="CL27"/>
  <c r="CL28"/>
  <c r="CL29"/>
  <c r="CL30"/>
  <c r="CL31"/>
  <c r="CL32"/>
  <c r="CL33"/>
  <c r="CL34"/>
  <c r="CL35"/>
  <c r="CL36"/>
  <c r="CL37"/>
  <c r="CL38"/>
  <c r="CK7" l="1"/>
  <c r="CK9"/>
  <c r="CK10"/>
  <c r="CK11"/>
  <c r="CK12"/>
  <c r="CK13"/>
  <c r="CK14"/>
  <c r="CK15"/>
  <c r="CK16"/>
  <c r="CK17"/>
  <c r="CK18"/>
  <c r="CK19"/>
  <c r="CK20"/>
  <c r="CK21"/>
  <c r="CK22"/>
  <c r="CK23"/>
  <c r="CK24"/>
  <c r="CK25"/>
  <c r="CK26"/>
  <c r="CK27"/>
  <c r="CK28"/>
  <c r="CK29"/>
  <c r="CK30"/>
  <c r="CK31"/>
  <c r="CK32"/>
  <c r="CK33"/>
  <c r="CK34"/>
  <c r="CK35"/>
  <c r="CK36"/>
  <c r="CK37"/>
  <c r="CK38"/>
  <c r="CK6"/>
  <c r="AN3" l="1"/>
  <c r="AN4" s="1"/>
  <c r="BB2" i="2"/>
  <c r="BB3"/>
  <c r="BB4"/>
  <c r="BB5"/>
  <c r="BB6"/>
  <c r="BB7"/>
  <c r="BB8"/>
  <c r="BB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1"/>
  <c r="BA2"/>
  <c r="BA3"/>
  <c r="BA4"/>
  <c r="BA5"/>
  <c r="BA6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BA35"/>
  <c r="BA36"/>
  <c r="BA37"/>
  <c r="BA38"/>
  <c r="BA39"/>
  <c r="BA40"/>
  <c r="BA41"/>
  <c r="BA42"/>
  <c r="BA43"/>
  <c r="BA44"/>
  <c r="BA45"/>
  <c r="BA46"/>
  <c r="BA47"/>
  <c r="BA48"/>
  <c r="BA49"/>
  <c r="BA50"/>
  <c r="BA1"/>
  <c r="AX54"/>
  <c r="AX53"/>
  <c r="AX52"/>
  <c r="AX51"/>
  <c r="AV21"/>
  <c r="AV22" s="1"/>
  <c r="AV23" s="1"/>
  <c r="AV24" s="1"/>
  <c r="AV25" s="1"/>
  <c r="AV26" s="1"/>
  <c r="AV27" s="1"/>
  <c r="AV28" s="1"/>
  <c r="AV29" s="1"/>
  <c r="AV30" s="1"/>
  <c r="AV31" s="1"/>
  <c r="AV32" s="1"/>
  <c r="AV33" s="1"/>
  <c r="AV34" s="1"/>
  <c r="AV35" s="1"/>
  <c r="AV36" s="1"/>
  <c r="AV37" s="1"/>
  <c r="AV38" s="1"/>
  <c r="AV39" s="1"/>
  <c r="AV40" s="1"/>
  <c r="AV41" s="1"/>
  <c r="AV42" s="1"/>
  <c r="AV43" s="1"/>
  <c r="AV44" s="1"/>
  <c r="AV45" s="1"/>
  <c r="AV46" s="1"/>
  <c r="AV47" s="1"/>
  <c r="AV48" s="1"/>
  <c r="AV49" s="1"/>
  <c r="AV50" s="1"/>
  <c r="AV20"/>
  <c r="AZ1"/>
  <c r="BQ1" i="1" l="1"/>
  <c r="BS3"/>
  <c r="I3" l="1"/>
  <c r="AM4"/>
  <c r="AN5"/>
  <c r="AO4"/>
  <c r="AO5" l="1"/>
  <c r="AP4"/>
  <c r="AM5"/>
  <c r="AL4"/>
  <c r="CK8"/>
  <c r="CL6"/>
  <c r="CL7"/>
  <c r="AK4" l="1"/>
  <c r="AL5"/>
  <c r="AQ4"/>
  <c r="AP5"/>
  <c r="AR4" l="1"/>
  <c r="AQ5"/>
  <c r="AJ4"/>
  <c r="AK5"/>
  <c r="AI4" l="1"/>
  <c r="AJ5"/>
  <c r="AS4"/>
  <c r="AR5"/>
  <c r="AT4" l="1"/>
  <c r="AS5"/>
  <c r="AH4"/>
  <c r="AI5"/>
  <c r="AG4" l="1"/>
  <c r="AH5"/>
  <c r="AU4"/>
  <c r="AT5"/>
  <c r="AV4" l="1"/>
  <c r="AU5"/>
  <c r="AF4"/>
  <c r="AG5"/>
  <c r="AE4" l="1"/>
  <c r="AF5"/>
  <c r="AW4"/>
  <c r="AV5"/>
  <c r="AX4" l="1"/>
  <c r="AW5"/>
  <c r="AD4"/>
  <c r="AE5"/>
  <c r="AC4" l="1"/>
  <c r="AD5"/>
  <c r="AY4"/>
  <c r="AX5"/>
  <c r="AZ4" l="1"/>
  <c r="AY5"/>
  <c r="AB4"/>
  <c r="AC5"/>
  <c r="AA4" l="1"/>
  <c r="AB5"/>
  <c r="BA4"/>
  <c r="AZ5"/>
  <c r="BB4" l="1"/>
  <c r="BA5"/>
  <c r="Z4"/>
  <c r="AA5"/>
  <c r="Y4" l="1"/>
  <c r="Z5"/>
  <c r="BC4"/>
  <c r="BB5"/>
  <c r="X4" l="1"/>
  <c r="Y5"/>
  <c r="BD4"/>
  <c r="BC5"/>
  <c r="W4" l="1"/>
  <c r="X5"/>
  <c r="BE4"/>
  <c r="BD5"/>
  <c r="V4" l="1"/>
  <c r="W5"/>
  <c r="BF4"/>
  <c r="BE5"/>
  <c r="U4" l="1"/>
  <c r="V5"/>
  <c r="BG4"/>
  <c r="BF5"/>
  <c r="T4" l="1"/>
  <c r="U5"/>
  <c r="BH4"/>
  <c r="BG5"/>
  <c r="S4" l="1"/>
  <c r="T5"/>
  <c r="BI4"/>
  <c r="BH5"/>
  <c r="R4" l="1"/>
  <c r="S5"/>
  <c r="BJ4"/>
  <c r="BI5"/>
  <c r="Q4" l="1"/>
  <c r="R5"/>
  <c r="BK4"/>
  <c r="BJ5"/>
  <c r="P4" l="1"/>
  <c r="Q5"/>
  <c r="BL4"/>
  <c r="BK5"/>
  <c r="O4" l="1"/>
  <c r="P5"/>
  <c r="BM4"/>
  <c r="BL5"/>
  <c r="N4" l="1"/>
  <c r="O5"/>
  <c r="BN4"/>
  <c r="BM5"/>
  <c r="M4" l="1"/>
  <c r="N5"/>
  <c r="BO4"/>
  <c r="BN5"/>
  <c r="L4" l="1"/>
  <c r="M5"/>
  <c r="BP4"/>
  <c r="BO5"/>
  <c r="L5" l="1"/>
  <c r="K4"/>
  <c r="BQ4"/>
  <c r="BP5"/>
  <c r="J4" l="1"/>
  <c r="K5"/>
  <c r="BR4"/>
  <c r="BQ5"/>
  <c r="I4" l="1"/>
  <c r="J5"/>
  <c r="BS4"/>
  <c r="BR5"/>
  <c r="I5" l="1"/>
  <c r="BT4"/>
  <c r="BS5"/>
  <c r="BU4" l="1"/>
  <c r="BT5"/>
  <c r="BV4" l="1"/>
  <c r="BU5"/>
  <c r="BW4" l="1"/>
  <c r="BV5"/>
  <c r="BX4" l="1"/>
  <c r="BW5"/>
  <c r="BY4" l="1"/>
  <c r="BX5"/>
  <c r="BZ4" l="1"/>
  <c r="BY5"/>
  <c r="CA4" l="1"/>
  <c r="BZ5"/>
  <c r="CB4" l="1"/>
  <c r="CA5"/>
  <c r="CC4" l="1"/>
  <c r="CB5"/>
  <c r="CD4" l="1"/>
  <c r="CC5"/>
  <c r="CE4" l="1"/>
  <c r="CD5"/>
  <c r="CF4" l="1"/>
  <c r="CE5"/>
  <c r="CG4" l="1"/>
  <c r="CF5"/>
  <c r="CG5" l="1"/>
</calcChain>
</file>

<file path=xl/sharedStrings.xml><?xml version="1.0" encoding="utf-8"?>
<sst xmlns="http://schemas.openxmlformats.org/spreadsheetml/2006/main" count="216" uniqueCount="68">
  <si>
    <t>Employés</t>
  </si>
  <si>
    <t>déb.</t>
  </si>
  <si>
    <t>fin</t>
  </si>
  <si>
    <t>code</t>
  </si>
  <si>
    <t>Jours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</si>
  <si>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</si>
  <si>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</si>
  <si>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</si>
  <si>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</si>
  <si>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</si>
  <si>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</si>
  <si>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</si>
  <si>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</si>
  <si>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</si>
  <si>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</si>
  <si>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</si>
  <si>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</si>
  <si>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</si>
  <si>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</si>
  <si>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</si>
  <si>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</si>
  <si>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</si>
  <si>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</si>
  <si>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</si>
  <si>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</si>
  <si>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</si>
  <si>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</si>
  <si>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</si>
  <si>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</si>
  <si>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</si>
  <si>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</si>
  <si>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</si>
  <si>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</si>
  <si>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</si>
  <si>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</si>
  <si>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</si>
  <si>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</si>
  <si>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</si>
  <si>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</si>
  <si>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</si>
  <si>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</si>
  <si>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</si>
  <si>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</si>
  <si>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</si>
  <si>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</si>
  <si>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</si>
  <si>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</si>
  <si>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</si>
  <si>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</si>
  <si>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</si>
  <si>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</si>
  <si>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</si>
  <si>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</si>
  <si>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</si>
  <si>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</si>
  <si>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</si>
  <si>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</si>
  <si>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</si>
  <si>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</si>
  <si>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</si>
  <si>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</si>
  <si>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</si>
  <si>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>GESTIONS DES ABSENCES</t>
  </si>
  <si>
    <t>Nombre de jours d'ouverture sur le mois de référence :</t>
  </si>
  <si>
    <t xml:space="preserve">Laura D. </t>
  </si>
  <si>
    <t>Abs.</t>
  </si>
  <si>
    <t>KER.</t>
  </si>
  <si>
    <t>PONT</t>
  </si>
</sst>
</file>

<file path=xl/styles.xml><?xml version="1.0" encoding="utf-8"?>
<styleSheet xmlns="http://schemas.openxmlformats.org/spreadsheetml/2006/main">
  <numFmts count="6">
    <numFmt numFmtId="164" formatCode="mmm\.\ \-\ yyyy"/>
    <numFmt numFmtId="165" formatCode="dd"/>
    <numFmt numFmtId="166" formatCode="mmmm\ \-\ yyyy"/>
    <numFmt numFmtId="167" formatCode="ddd\ \-\ dd\ \-\ mm\ \-\ yy"/>
    <numFmt numFmtId="168" formatCode="dd/mm/yy"/>
    <numFmt numFmtId="169" formatCode="mmmm"/>
  </numFmts>
  <fonts count="22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sz val="10"/>
      <color rgb="FF333399"/>
      <name val="Calibri"/>
      <family val="2"/>
      <scheme val="minor"/>
    </font>
    <font>
      <sz val="12"/>
      <color rgb="FF333399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9"/>
      <color theme="6" tint="0.79998168889431442"/>
      <name val="Calibri"/>
      <family val="2"/>
      <scheme val="minor"/>
    </font>
    <font>
      <b/>
      <sz val="14"/>
      <color theme="6" tint="0.7999816888943144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thin">
        <color theme="6" tint="-0.499984740745262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Dashed">
        <color theme="6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theme="6" tint="-0.24994659260841701"/>
      </right>
      <top style="thin">
        <color indexed="64"/>
      </top>
      <bottom style="thin">
        <color indexed="64"/>
      </bottom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 style="mediumDashed">
        <color theme="6" tint="-0.24994659260841701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/>
      <right style="mediumDashed">
        <color theme="6" tint="-0.24994659260841701"/>
      </right>
      <top style="thin">
        <color theme="6" tint="0.39994506668294322"/>
      </top>
      <bottom style="thin">
        <color theme="6" tint="0.39994506668294322"/>
      </bottom>
      <diagonal/>
    </border>
    <border>
      <left style="mediumDashed">
        <color theme="6" tint="-0.24994659260841701"/>
      </left>
      <right/>
      <top style="thin">
        <color theme="0"/>
      </top>
      <bottom/>
      <diagonal/>
    </border>
    <border>
      <left/>
      <right style="mediumDashed">
        <color theme="6" tint="-0.24994659260841701"/>
      </right>
      <top style="thin">
        <color theme="0"/>
      </top>
      <bottom/>
      <diagonal/>
    </border>
    <border>
      <left/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indexed="64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/>
      <diagonal/>
    </border>
    <border>
      <left/>
      <right/>
      <top style="thin">
        <color theme="6" tint="0.39994506668294322"/>
      </top>
      <bottom/>
      <diagonal/>
    </border>
    <border>
      <left style="mediumDashed">
        <color theme="6" tint="-0.24994659260841701"/>
      </left>
      <right style="thin">
        <color theme="6" tint="0.39994506668294322"/>
      </right>
      <top style="thin">
        <color theme="6" tint="0.39994506668294322"/>
      </top>
      <bottom/>
      <diagonal/>
    </border>
    <border>
      <left/>
      <right style="mediumDashed">
        <color theme="6" tint="-0.24994659260841701"/>
      </right>
      <top style="thin">
        <color theme="6" tint="0.39994506668294322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0" fontId="2" fillId="0" borderId="5" xfId="0" applyFont="1" applyBorder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6" fillId="2" borderId="7" xfId="0" applyFont="1" applyFill="1" applyBorder="1" applyAlignment="1"/>
    <xf numFmtId="14" fontId="3" fillId="2" borderId="8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7" fillId="2" borderId="9" xfId="0" applyNumberFormat="1" applyFont="1" applyFill="1" applyBorder="1"/>
    <xf numFmtId="14" fontId="4" fillId="0" borderId="0" xfId="0" applyNumberFormat="1" applyFont="1" applyFill="1" applyBorder="1" applyAlignment="1"/>
    <xf numFmtId="0" fontId="6" fillId="3" borderId="5" xfId="0" applyFont="1" applyFill="1" applyBorder="1" applyAlignment="1">
      <alignment horizontal="right"/>
    </xf>
    <xf numFmtId="167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7" fontId="6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7" fontId="0" fillId="3" borderId="0" xfId="0" applyNumberFormat="1" applyFont="1" applyFill="1"/>
    <xf numFmtId="167" fontId="2" fillId="3" borderId="0" xfId="0" applyNumberFormat="1" applyFont="1" applyFill="1"/>
    <xf numFmtId="0" fontId="6" fillId="4" borderId="5" xfId="0" applyFont="1" applyFill="1" applyBorder="1" applyAlignment="1">
      <alignment horizontal="right"/>
    </xf>
    <xf numFmtId="167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7" fontId="6" fillId="4" borderId="0" xfId="0" applyNumberFormat="1" applyFont="1" applyFill="1"/>
    <xf numFmtId="0" fontId="9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7" fontId="3" fillId="4" borderId="0" xfId="0" applyNumberFormat="1" applyFont="1" applyFill="1"/>
    <xf numFmtId="167" fontId="2" fillId="4" borderId="0" xfId="0" applyNumberFormat="1" applyFont="1" applyFill="1"/>
    <xf numFmtId="167" fontId="0" fillId="4" borderId="0" xfId="0" applyNumberFormat="1" applyFont="1" applyFill="1"/>
    <xf numFmtId="0" fontId="6" fillId="5" borderId="5" xfId="0" applyFont="1" applyFill="1" applyBorder="1" applyAlignment="1">
      <alignment horizontal="right"/>
    </xf>
    <xf numFmtId="167" fontId="3" fillId="5" borderId="0" xfId="0" applyNumberFormat="1" applyFont="1" applyFill="1"/>
    <xf numFmtId="0" fontId="2" fillId="5" borderId="0" xfId="0" applyFont="1" applyFill="1" applyBorder="1"/>
    <xf numFmtId="167" fontId="6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7" fontId="3" fillId="6" borderId="0" xfId="0" applyNumberFormat="1" applyFont="1" applyFill="1"/>
    <xf numFmtId="167" fontId="6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7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10" fillId="0" borderId="0" xfId="0" applyFont="1" applyFill="1" applyBorder="1"/>
    <xf numFmtId="167" fontId="0" fillId="5" borderId="0" xfId="0" applyNumberFormat="1" applyFont="1" applyFill="1"/>
    <xf numFmtId="0" fontId="0" fillId="7" borderId="0" xfId="0" applyFill="1" applyAlignment="1">
      <alignment horizontal="center"/>
    </xf>
    <xf numFmtId="167" fontId="4" fillId="7" borderId="0" xfId="0" applyNumberFormat="1" applyFont="1" applyFill="1" applyAlignment="1">
      <alignment horizontal="center"/>
    </xf>
    <xf numFmtId="167" fontId="0" fillId="7" borderId="0" xfId="0" applyNumberFormat="1" applyFont="1" applyFill="1"/>
    <xf numFmtId="167" fontId="2" fillId="7" borderId="0" xfId="0" applyNumberFormat="1" applyFont="1" applyFill="1"/>
    <xf numFmtId="0" fontId="0" fillId="0" borderId="5" xfId="0" applyFont="1" applyFill="1" applyBorder="1" applyAlignment="1">
      <alignment horizontal="left"/>
    </xf>
    <xf numFmtId="14" fontId="9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5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7" fontId="0" fillId="0" borderId="0" xfId="0" applyNumberFormat="1"/>
    <xf numFmtId="165" fontId="14" fillId="9" borderId="1" xfId="0" applyNumberFormat="1" applyFont="1" applyFill="1" applyBorder="1" applyAlignment="1">
      <alignment horizontal="center"/>
    </xf>
    <xf numFmtId="0" fontId="2" fillId="8" borderId="1" xfId="0" applyFont="1" applyFill="1" applyBorder="1"/>
    <xf numFmtId="0" fontId="14" fillId="10" borderId="11" xfId="0" applyFont="1" applyFill="1" applyBorder="1" applyAlignment="1">
      <alignment horizontal="center"/>
    </xf>
    <xf numFmtId="0" fontId="2" fillId="0" borderId="14" xfId="0" quotePrefix="1" applyFont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4" fillId="10" borderId="15" xfId="0" applyFont="1" applyFill="1" applyBorder="1" applyAlignment="1" applyProtection="1">
      <alignment horizontal="center" vertical="center"/>
    </xf>
    <xf numFmtId="14" fontId="14" fillId="10" borderId="16" xfId="0" applyNumberFormat="1" applyFont="1" applyFill="1" applyBorder="1" applyAlignment="1" applyProtection="1">
      <alignment horizontal="center" vertical="center"/>
    </xf>
    <xf numFmtId="0" fontId="2" fillId="0" borderId="17" xfId="0" applyFont="1" applyBorder="1" applyAlignment="1">
      <alignment horizontal="center"/>
    </xf>
    <xf numFmtId="0" fontId="16" fillId="0" borderId="19" xfId="0" applyFont="1" applyBorder="1"/>
    <xf numFmtId="0" fontId="15" fillId="0" borderId="19" xfId="0" applyFont="1" applyBorder="1"/>
    <xf numFmtId="0" fontId="2" fillId="0" borderId="22" xfId="0" applyFont="1" applyBorder="1" applyAlignment="1">
      <alignment horizontal="center"/>
    </xf>
    <xf numFmtId="0" fontId="2" fillId="8" borderId="24" xfId="0" applyFont="1" applyFill="1" applyBorder="1"/>
    <xf numFmtId="0" fontId="5" fillId="8" borderId="24" xfId="0" applyFont="1" applyFill="1" applyBorder="1" applyAlignment="1">
      <alignment horizontal="center"/>
    </xf>
    <xf numFmtId="0" fontId="11" fillId="0" borderId="16" xfId="0" applyFont="1" applyFill="1" applyBorder="1"/>
    <xf numFmtId="0" fontId="11" fillId="0" borderId="26" xfId="0" applyFont="1" applyFill="1" applyBorder="1"/>
    <xf numFmtId="0" fontId="12" fillId="0" borderId="26" xfId="0" applyFont="1" applyFill="1" applyBorder="1" applyAlignment="1">
      <alignment vertical="center"/>
    </xf>
    <xf numFmtId="0" fontId="13" fillId="0" borderId="16" xfId="0" applyFont="1" applyFill="1" applyBorder="1" applyAlignment="1">
      <alignment horizontal="right" vertical="center"/>
    </xf>
    <xf numFmtId="168" fontId="2" fillId="0" borderId="17" xfId="0" applyNumberFormat="1" applyFont="1" applyBorder="1" applyAlignment="1">
      <alignment horizontal="center"/>
    </xf>
    <xf numFmtId="168" fontId="2" fillId="0" borderId="18" xfId="0" applyNumberFormat="1" applyFont="1" applyBorder="1" applyAlignment="1">
      <alignment horizontal="center"/>
    </xf>
    <xf numFmtId="168" fontId="2" fillId="0" borderId="22" xfId="0" applyNumberFormat="1" applyFont="1" applyBorder="1" applyAlignment="1">
      <alignment horizontal="center"/>
    </xf>
    <xf numFmtId="168" fontId="2" fillId="0" borderId="23" xfId="0" applyNumberFormat="1" applyFont="1" applyBorder="1" applyAlignment="1">
      <alignment horizontal="center"/>
    </xf>
    <xf numFmtId="165" fontId="17" fillId="11" borderId="28" xfId="0" applyNumberFormat="1" applyFont="1" applyFill="1" applyBorder="1" applyAlignment="1">
      <alignment horizontal="center"/>
    </xf>
    <xf numFmtId="165" fontId="14" fillId="9" borderId="29" xfId="0" applyNumberFormat="1" applyFont="1" applyFill="1" applyBorder="1" applyAlignment="1">
      <alignment horizontal="center"/>
    </xf>
    <xf numFmtId="0" fontId="14" fillId="10" borderId="30" xfId="0" applyFont="1" applyFill="1" applyBorder="1" applyAlignment="1">
      <alignment horizontal="center"/>
    </xf>
    <xf numFmtId="0" fontId="14" fillId="10" borderId="31" xfId="0" applyFont="1" applyFill="1" applyBorder="1" applyAlignment="1">
      <alignment horizontal="center"/>
    </xf>
    <xf numFmtId="0" fontId="2" fillId="0" borderId="32" xfId="0" quotePrefix="1" applyFont="1" applyBorder="1" applyAlignment="1">
      <alignment horizontal="center"/>
    </xf>
    <xf numFmtId="0" fontId="2" fillId="0" borderId="33" xfId="0" quotePrefix="1" applyFont="1" applyBorder="1" applyAlignment="1">
      <alignment horizontal="center"/>
    </xf>
    <xf numFmtId="166" fontId="16" fillId="9" borderId="34" xfId="0" applyNumberFormat="1" applyFont="1" applyFill="1" applyBorder="1" applyAlignment="1">
      <alignment horizontal="centerContinuous" vertical="center"/>
    </xf>
    <xf numFmtId="166" fontId="16" fillId="9" borderId="26" xfId="0" applyNumberFormat="1" applyFont="1" applyFill="1" applyBorder="1" applyAlignment="1">
      <alignment horizontal="centerContinuous" vertical="center"/>
    </xf>
    <xf numFmtId="166" fontId="16" fillId="9" borderId="35" xfId="0" applyNumberFormat="1" applyFont="1" applyFill="1" applyBorder="1" applyAlignment="1">
      <alignment horizontal="centerContinuous" vertical="center"/>
    </xf>
    <xf numFmtId="166" fontId="18" fillId="9" borderId="26" xfId="0" applyNumberFormat="1" applyFont="1" applyFill="1" applyBorder="1" applyAlignment="1">
      <alignment horizontal="centerContinuous" vertical="center"/>
    </xf>
    <xf numFmtId="165" fontId="19" fillId="9" borderId="1" xfId="0" applyNumberFormat="1" applyFont="1" applyFill="1" applyBorder="1" applyAlignment="1">
      <alignment horizontal="center"/>
    </xf>
    <xf numFmtId="165" fontId="19" fillId="9" borderId="4" xfId="0" applyNumberFormat="1" applyFont="1" applyFill="1" applyBorder="1" applyAlignment="1">
      <alignment horizontal="center"/>
    </xf>
    <xf numFmtId="165" fontId="19" fillId="9" borderId="6" xfId="0" applyNumberFormat="1" applyFont="1" applyFill="1" applyBorder="1" applyAlignment="1">
      <alignment horizontal="center"/>
    </xf>
    <xf numFmtId="0" fontId="19" fillId="10" borderId="11" xfId="0" applyFont="1" applyFill="1" applyBorder="1" applyAlignment="1">
      <alignment horizontal="center"/>
    </xf>
    <xf numFmtId="0" fontId="19" fillId="10" borderId="13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0" fontId="20" fillId="8" borderId="14" xfId="0" quotePrefix="1" applyFont="1" applyFill="1" applyBorder="1" applyAlignment="1">
      <alignment horizontal="center"/>
    </xf>
    <xf numFmtId="0" fontId="20" fillId="8" borderId="25" xfId="0" quotePrefix="1" applyFont="1" applyFill="1" applyBorder="1" applyAlignment="1">
      <alignment horizontal="center"/>
    </xf>
    <xf numFmtId="165" fontId="19" fillId="9" borderId="10" xfId="0" applyNumberFormat="1" applyFont="1" applyFill="1" applyBorder="1" applyAlignment="1">
      <alignment horizontal="center"/>
    </xf>
    <xf numFmtId="0" fontId="19" fillId="10" borderId="21" xfId="0" applyFont="1" applyFill="1" applyBorder="1" applyAlignment="1">
      <alignment horizontal="center"/>
    </xf>
    <xf numFmtId="0" fontId="19" fillId="10" borderId="12" xfId="0" applyFont="1" applyFill="1" applyBorder="1" applyAlignment="1">
      <alignment horizontal="center"/>
    </xf>
    <xf numFmtId="0" fontId="20" fillId="0" borderId="25" xfId="0" quotePrefix="1" applyFont="1" applyBorder="1" applyAlignment="1">
      <alignment horizontal="center"/>
    </xf>
    <xf numFmtId="0" fontId="0" fillId="0" borderId="0" xfId="0" applyAlignment="1">
      <alignment horizontal="center"/>
    </xf>
    <xf numFmtId="14" fontId="14" fillId="10" borderId="17" xfId="0" applyNumberFormat="1" applyFont="1" applyFill="1" applyBorder="1" applyAlignment="1" applyProtection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9" fontId="16" fillId="9" borderId="36" xfId="0" applyNumberFormat="1" applyFont="1" applyFill="1" applyBorder="1" applyAlignment="1">
      <alignment horizontal="center" vertical="center"/>
    </xf>
    <xf numFmtId="169" fontId="16" fillId="9" borderId="37" xfId="0" applyNumberFormat="1" applyFont="1" applyFill="1" applyBorder="1" applyAlignment="1">
      <alignment horizontal="center" vertical="center"/>
    </xf>
    <xf numFmtId="169" fontId="16" fillId="9" borderId="38" xfId="0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9" fontId="16" fillId="9" borderId="26" xfId="0" applyNumberFormat="1" applyFont="1" applyFill="1" applyBorder="1" applyAlignment="1">
      <alignment horizontal="center" vertical="center"/>
    </xf>
    <xf numFmtId="0" fontId="20" fillId="8" borderId="40" xfId="0" quotePrefix="1" applyFont="1" applyFill="1" applyBorder="1" applyAlignment="1">
      <alignment horizontal="center"/>
    </xf>
    <xf numFmtId="0" fontId="20" fillId="8" borderId="39" xfId="0" quotePrefix="1" applyFont="1" applyFill="1" applyBorder="1" applyAlignment="1">
      <alignment horizontal="center"/>
    </xf>
    <xf numFmtId="0" fontId="20" fillId="8" borderId="41" xfId="0" quotePrefix="1" applyFont="1" applyFill="1" applyBorder="1" applyAlignment="1">
      <alignment horizontal="center"/>
    </xf>
    <xf numFmtId="0" fontId="20" fillId="8" borderId="42" xfId="0" quotePrefix="1" applyFont="1" applyFill="1" applyBorder="1" applyAlignment="1">
      <alignment horizontal="center"/>
    </xf>
    <xf numFmtId="0" fontId="2" fillId="0" borderId="43" xfId="0" quotePrefix="1" applyFont="1" applyBorder="1" applyAlignment="1">
      <alignment horizontal="center"/>
    </xf>
    <xf numFmtId="0" fontId="2" fillId="0" borderId="41" xfId="0" quotePrefix="1" applyFont="1" applyBorder="1" applyAlignment="1">
      <alignment horizontal="center"/>
    </xf>
    <xf numFmtId="0" fontId="2" fillId="0" borderId="44" xfId="0" quotePrefix="1" applyFont="1" applyBorder="1" applyAlignment="1">
      <alignment horizontal="center"/>
    </xf>
    <xf numFmtId="0" fontId="20" fillId="0" borderId="42" xfId="0" quotePrefix="1" applyFont="1" applyBorder="1" applyAlignment="1">
      <alignment horizontal="center"/>
    </xf>
    <xf numFmtId="14" fontId="14" fillId="10" borderId="18" xfId="0" applyNumberFormat="1" applyFont="1" applyFill="1" applyBorder="1" applyAlignment="1" applyProtection="1">
      <alignment horizontal="center" vertical="center"/>
    </xf>
    <xf numFmtId="14" fontId="21" fillId="8" borderId="24" xfId="0" applyNumberFormat="1" applyFont="1" applyFill="1" applyBorder="1" applyAlignment="1" applyProtection="1">
      <alignment horizontal="center" vertical="center" textRotation="90"/>
    </xf>
    <xf numFmtId="0" fontId="21" fillId="8" borderId="24" xfId="0" applyFont="1" applyFill="1" applyBorder="1" applyAlignment="1" applyProtection="1">
      <alignment horizontal="center" vertical="center" textRotation="90"/>
    </xf>
    <xf numFmtId="14" fontId="21" fillId="8" borderId="45" xfId="0" applyNumberFormat="1" applyFont="1" applyFill="1" applyBorder="1" applyAlignment="1" applyProtection="1">
      <alignment horizontal="center" vertical="center" textRotation="90"/>
    </xf>
    <xf numFmtId="0" fontId="21" fillId="8" borderId="45" xfId="0" applyFont="1" applyFill="1" applyBorder="1" applyAlignment="1" applyProtection="1">
      <alignment horizontal="center" vertical="center" textRotation="90"/>
    </xf>
    <xf numFmtId="14" fontId="21" fillId="8" borderId="46" xfId="0" applyNumberFormat="1" applyFont="1" applyFill="1" applyBorder="1" applyAlignment="1" applyProtection="1">
      <alignment horizontal="center" vertical="center" textRotation="90"/>
    </xf>
    <xf numFmtId="0" fontId="21" fillId="8" borderId="46" xfId="0" applyFont="1" applyFill="1" applyBorder="1" applyAlignment="1" applyProtection="1">
      <alignment horizontal="center" vertical="center" textRotation="90"/>
    </xf>
    <xf numFmtId="0" fontId="21" fillId="8" borderId="24" xfId="0" applyFont="1" applyFill="1" applyBorder="1" applyAlignment="1">
      <alignment horizontal="center" vertical="center" textRotation="90"/>
    </xf>
    <xf numFmtId="0" fontId="21" fillId="8" borderId="45" xfId="0" applyFont="1" applyFill="1" applyBorder="1" applyAlignment="1">
      <alignment horizontal="center" vertical="center" textRotation="90"/>
    </xf>
    <xf numFmtId="0" fontId="21" fillId="8" borderId="46" xfId="0" applyFont="1" applyFill="1" applyBorder="1" applyAlignment="1">
      <alignment horizontal="center" vertical="center" textRotation="90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2F6EA"/>
      <color rgb="FF7A0000"/>
      <color rgb="FF5858C8"/>
      <color rgb="FF4343C1"/>
      <color rgb="FF333399"/>
      <color rgb="FF99CCFF"/>
      <color rgb="FFCACAEE"/>
      <color rgb="FF8E8EDA"/>
      <color rgb="FF333380"/>
      <color rgb="FF999E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L41"/>
  <sheetViews>
    <sheetView showGridLines="0" showZeros="0" tabSelected="1" workbookViewId="0">
      <pane ySplit="5" topLeftCell="A6" activePane="bottomLeft" state="frozen"/>
      <selection pane="bottomLeft" activeCell="C12" sqref="C12"/>
    </sheetView>
  </sheetViews>
  <sheetFormatPr baseColWidth="10" defaultRowHeight="12.75" outlineLevelCol="1"/>
  <cols>
    <col min="1" max="1" width="18.42578125" style="4" customWidth="1"/>
    <col min="2" max="2" width="5.140625" style="4" customWidth="1"/>
    <col min="3" max="4" width="8.42578125" style="4" customWidth="1"/>
    <col min="5" max="5" width="4.7109375" style="4" hidden="1" customWidth="1" outlineLevel="1"/>
    <col min="6" max="7" width="3.85546875" style="4" hidden="1" customWidth="1" outlineLevel="1"/>
    <col min="8" max="8" width="6.42578125" style="4" hidden="1" customWidth="1" outlineLevel="1"/>
    <col min="9" max="9" width="2.42578125" style="4" customWidth="1" collapsed="1"/>
    <col min="10" max="12" width="2.42578125" style="4" customWidth="1"/>
    <col min="13" max="13" width="2.42578125" style="4" hidden="1" customWidth="1"/>
    <col min="14" max="39" width="2.42578125" style="4" customWidth="1"/>
    <col min="40" max="69" width="2.5703125" style="4" customWidth="1"/>
    <col min="70" max="70" width="2.42578125" style="4" customWidth="1"/>
    <col min="71" max="85" width="2.5703125" style="4" customWidth="1"/>
    <col min="86" max="86" width="2.28515625" style="4" customWidth="1"/>
    <col min="87" max="87" width="3.5703125" style="4" customWidth="1"/>
    <col min="88" max="88" width="3.5703125" style="4" bestFit="1" customWidth="1"/>
    <col min="89" max="90" width="3.28515625" style="4" bestFit="1" customWidth="1"/>
    <col min="91" max="16384" width="11.42578125" style="4"/>
  </cols>
  <sheetData>
    <row r="1" spans="1:90" ht="15.75">
      <c r="B1" s="17"/>
      <c r="C1" s="17"/>
      <c r="D1" s="6"/>
      <c r="E1" s="6"/>
      <c r="F1" s="6"/>
      <c r="G1" s="6"/>
      <c r="H1" s="6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C1" s="5"/>
      <c r="AD1" s="111"/>
      <c r="AE1" s="111"/>
      <c r="AF1" s="111"/>
      <c r="AG1" s="111"/>
      <c r="AH1" s="111"/>
      <c r="AI1" s="111"/>
      <c r="BC1" s="72"/>
      <c r="BD1" s="73"/>
      <c r="BE1" s="73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5" t="s">
        <v>63</v>
      </c>
      <c r="BQ1" s="104">
        <f>NETWORKDAYS(EOMONTH($AN$3,-1)+1,EOMONTH($AN$3,0),data_aw7)</f>
        <v>16</v>
      </c>
      <c r="BR1" s="105"/>
    </row>
    <row r="2" spans="1:90">
      <c r="B2" s="17"/>
      <c r="C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</row>
    <row r="3" spans="1:90" ht="23.25" customHeight="1">
      <c r="A3" s="67" t="s">
        <v>62</v>
      </c>
      <c r="B3" s="68"/>
      <c r="C3" s="68"/>
      <c r="I3" s="112">
        <f>EDATE(AN3,-1)</f>
        <v>41699</v>
      </c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86">
        <f>EDATE("1/1/2013",BR3)</f>
        <v>41730</v>
      </c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87"/>
      <c r="BF3" s="87"/>
      <c r="BG3" s="87"/>
      <c r="BH3" s="87"/>
      <c r="BI3" s="87"/>
      <c r="BJ3" s="87"/>
      <c r="BK3" s="87"/>
      <c r="BL3" s="87"/>
      <c r="BM3" s="87"/>
      <c r="BN3" s="87"/>
      <c r="BO3" s="87"/>
      <c r="BP3" s="87"/>
      <c r="BQ3" s="88"/>
      <c r="BR3" s="89">
        <v>15</v>
      </c>
      <c r="BS3" s="107">
        <f>EDATE(AN3,1)</f>
        <v>41760</v>
      </c>
      <c r="BT3" s="108"/>
      <c r="BU3" s="108"/>
      <c r="BV3" s="108"/>
      <c r="BW3" s="108"/>
      <c r="BX3" s="108"/>
      <c r="BY3" s="108"/>
      <c r="BZ3" s="108"/>
      <c r="CA3" s="108"/>
      <c r="CB3" s="108"/>
      <c r="CC3" s="108"/>
      <c r="CD3" s="108"/>
      <c r="CE3" s="108"/>
      <c r="CF3" s="108"/>
      <c r="CG3" s="109"/>
      <c r="CI3" s="122" t="s">
        <v>3</v>
      </c>
      <c r="CJ3" s="123" t="s">
        <v>4</v>
      </c>
      <c r="CK3" s="128" t="s">
        <v>12</v>
      </c>
      <c r="CL3" s="128" t="s">
        <v>21</v>
      </c>
    </row>
    <row r="4" spans="1:90">
      <c r="I4" s="91">
        <f t="shared" ref="I4" si="0">J4-1</f>
        <v>41699</v>
      </c>
      <c r="J4" s="90">
        <f t="shared" ref="J4" si="1">K4-1</f>
        <v>41700</v>
      </c>
      <c r="K4" s="91">
        <f t="shared" ref="K4" si="2">L4-1</f>
        <v>41701</v>
      </c>
      <c r="L4" s="90">
        <f t="shared" ref="L4:M4" si="3">M4-1</f>
        <v>41702</v>
      </c>
      <c r="M4" s="91">
        <f t="shared" si="3"/>
        <v>41703</v>
      </c>
      <c r="N4" s="90">
        <f t="shared" ref="N4:O4" si="4">O4-1</f>
        <v>41704</v>
      </c>
      <c r="O4" s="91">
        <f t="shared" si="4"/>
        <v>41705</v>
      </c>
      <c r="P4" s="90">
        <f t="shared" ref="P4:Q4" si="5">Q4-1</f>
        <v>41706</v>
      </c>
      <c r="Q4" s="91">
        <f t="shared" si="5"/>
        <v>41707</v>
      </c>
      <c r="R4" s="90">
        <f t="shared" ref="R4:S4" si="6">S4-1</f>
        <v>41708</v>
      </c>
      <c r="S4" s="91">
        <f t="shared" si="6"/>
        <v>41709</v>
      </c>
      <c r="T4" s="90">
        <f t="shared" ref="T4:U4" si="7">U4-1</f>
        <v>41710</v>
      </c>
      <c r="U4" s="91">
        <f t="shared" si="7"/>
        <v>41711</v>
      </c>
      <c r="V4" s="90">
        <f t="shared" ref="V4:W4" si="8">W4-1</f>
        <v>41712</v>
      </c>
      <c r="W4" s="91">
        <f t="shared" si="8"/>
        <v>41713</v>
      </c>
      <c r="X4" s="90">
        <f t="shared" ref="X4" si="9">Y4-1</f>
        <v>41714</v>
      </c>
      <c r="Y4" s="91">
        <f>Z4-1</f>
        <v>41715</v>
      </c>
      <c r="Z4" s="90">
        <f t="shared" ref="Z4:AL4" si="10">AA4-1</f>
        <v>41716</v>
      </c>
      <c r="AA4" s="90">
        <f t="shared" si="10"/>
        <v>41717</v>
      </c>
      <c r="AB4" s="90">
        <f t="shared" si="10"/>
        <v>41718</v>
      </c>
      <c r="AC4" s="90">
        <f t="shared" si="10"/>
        <v>41719</v>
      </c>
      <c r="AD4" s="90">
        <f t="shared" si="10"/>
        <v>41720</v>
      </c>
      <c r="AE4" s="90">
        <f t="shared" si="10"/>
        <v>41721</v>
      </c>
      <c r="AF4" s="90">
        <f t="shared" si="10"/>
        <v>41722</v>
      </c>
      <c r="AG4" s="90">
        <f t="shared" si="10"/>
        <v>41723</v>
      </c>
      <c r="AH4" s="90">
        <f t="shared" si="10"/>
        <v>41724</v>
      </c>
      <c r="AI4" s="90">
        <f t="shared" si="10"/>
        <v>41725</v>
      </c>
      <c r="AJ4" s="90">
        <f t="shared" si="10"/>
        <v>41726</v>
      </c>
      <c r="AK4" s="90">
        <f t="shared" si="10"/>
        <v>41727</v>
      </c>
      <c r="AL4" s="90">
        <f t="shared" si="10"/>
        <v>41728</v>
      </c>
      <c r="AM4" s="92">
        <f>AN4-1</f>
        <v>41729</v>
      </c>
      <c r="AN4" s="80">
        <f>AN3</f>
        <v>41730</v>
      </c>
      <c r="AO4" s="59">
        <f>AN4+1</f>
        <v>41731</v>
      </c>
      <c r="AP4" s="59">
        <f t="shared" ref="AP4:CG4" si="11">AO4+1</f>
        <v>41732</v>
      </c>
      <c r="AQ4" s="59">
        <f t="shared" si="11"/>
        <v>41733</v>
      </c>
      <c r="AR4" s="59">
        <f t="shared" si="11"/>
        <v>41734</v>
      </c>
      <c r="AS4" s="59">
        <f t="shared" si="11"/>
        <v>41735</v>
      </c>
      <c r="AT4" s="59">
        <f t="shared" si="11"/>
        <v>41736</v>
      </c>
      <c r="AU4" s="59">
        <f t="shared" si="11"/>
        <v>41737</v>
      </c>
      <c r="AV4" s="59">
        <f t="shared" si="11"/>
        <v>41738</v>
      </c>
      <c r="AW4" s="59">
        <f t="shared" si="11"/>
        <v>41739</v>
      </c>
      <c r="AX4" s="59">
        <f t="shared" si="11"/>
        <v>41740</v>
      </c>
      <c r="AY4" s="59">
        <f t="shared" si="11"/>
        <v>41741</v>
      </c>
      <c r="AZ4" s="59">
        <f t="shared" si="11"/>
        <v>41742</v>
      </c>
      <c r="BA4" s="59">
        <f t="shared" si="11"/>
        <v>41743</v>
      </c>
      <c r="BB4" s="59">
        <f t="shared" si="11"/>
        <v>41744</v>
      </c>
      <c r="BC4" s="59">
        <f t="shared" si="11"/>
        <v>41745</v>
      </c>
      <c r="BD4" s="59">
        <f t="shared" si="11"/>
        <v>41746</v>
      </c>
      <c r="BE4" s="59">
        <f t="shared" si="11"/>
        <v>41747</v>
      </c>
      <c r="BF4" s="59">
        <f t="shared" si="11"/>
        <v>41748</v>
      </c>
      <c r="BG4" s="59">
        <f t="shared" si="11"/>
        <v>41749</v>
      </c>
      <c r="BH4" s="59">
        <f t="shared" si="11"/>
        <v>41750</v>
      </c>
      <c r="BI4" s="59">
        <f t="shared" si="11"/>
        <v>41751</v>
      </c>
      <c r="BJ4" s="59">
        <f t="shared" si="11"/>
        <v>41752</v>
      </c>
      <c r="BK4" s="59">
        <f t="shared" si="11"/>
        <v>41753</v>
      </c>
      <c r="BL4" s="59">
        <f t="shared" si="11"/>
        <v>41754</v>
      </c>
      <c r="BM4" s="59">
        <f t="shared" si="11"/>
        <v>41755</v>
      </c>
      <c r="BN4" s="59">
        <f t="shared" si="11"/>
        <v>41756</v>
      </c>
      <c r="BO4" s="59">
        <f t="shared" si="11"/>
        <v>41757</v>
      </c>
      <c r="BP4" s="59">
        <f t="shared" si="11"/>
        <v>41758</v>
      </c>
      <c r="BQ4" s="81">
        <f t="shared" si="11"/>
        <v>41759</v>
      </c>
      <c r="BR4" s="98">
        <f t="shared" si="11"/>
        <v>41760</v>
      </c>
      <c r="BS4" s="91">
        <f t="shared" si="11"/>
        <v>41761</v>
      </c>
      <c r="BT4" s="90">
        <f t="shared" si="11"/>
        <v>41762</v>
      </c>
      <c r="BU4" s="90">
        <f t="shared" si="11"/>
        <v>41763</v>
      </c>
      <c r="BV4" s="90">
        <f t="shared" si="11"/>
        <v>41764</v>
      </c>
      <c r="BW4" s="90">
        <f t="shared" si="11"/>
        <v>41765</v>
      </c>
      <c r="BX4" s="90">
        <f t="shared" si="11"/>
        <v>41766</v>
      </c>
      <c r="BY4" s="90">
        <f t="shared" si="11"/>
        <v>41767</v>
      </c>
      <c r="BZ4" s="90">
        <f t="shared" si="11"/>
        <v>41768</v>
      </c>
      <c r="CA4" s="90">
        <f t="shared" si="11"/>
        <v>41769</v>
      </c>
      <c r="CB4" s="90">
        <f t="shared" si="11"/>
        <v>41770</v>
      </c>
      <c r="CC4" s="90">
        <f t="shared" si="11"/>
        <v>41771</v>
      </c>
      <c r="CD4" s="90">
        <f t="shared" si="11"/>
        <v>41772</v>
      </c>
      <c r="CE4" s="90">
        <f t="shared" si="11"/>
        <v>41773</v>
      </c>
      <c r="CF4" s="90">
        <f t="shared" si="11"/>
        <v>41774</v>
      </c>
      <c r="CG4" s="90">
        <f t="shared" si="11"/>
        <v>41775</v>
      </c>
      <c r="CI4" s="124"/>
      <c r="CJ4" s="125"/>
      <c r="CK4" s="129"/>
      <c r="CL4" s="129"/>
    </row>
    <row r="5" spans="1:90" ht="12" customHeight="1">
      <c r="A5" s="64" t="s">
        <v>0</v>
      </c>
      <c r="B5" s="64" t="s">
        <v>65</v>
      </c>
      <c r="C5" s="65" t="s">
        <v>1</v>
      </c>
      <c r="D5" s="65" t="s">
        <v>2</v>
      </c>
      <c r="E5" s="103"/>
      <c r="F5" s="103"/>
      <c r="G5" s="103"/>
      <c r="H5" s="121"/>
      <c r="I5" s="99" t="str">
        <f t="shared" ref="I5:M5" si="12">LEFT(TEXT(I4,"jjj."),1)</f>
        <v>s</v>
      </c>
      <c r="J5" s="93" t="str">
        <f t="shared" si="12"/>
        <v>d</v>
      </c>
      <c r="K5" s="93" t="str">
        <f t="shared" si="12"/>
        <v>l</v>
      </c>
      <c r="L5" s="93" t="str">
        <f t="shared" si="12"/>
        <v>m</v>
      </c>
      <c r="M5" s="93" t="str">
        <f t="shared" si="12"/>
        <v>m</v>
      </c>
      <c r="N5" s="93" t="str">
        <f t="shared" ref="N5:X5" si="13">LEFT(TEXT(N4,"jjj."),1)</f>
        <v>j</v>
      </c>
      <c r="O5" s="94" t="str">
        <f t="shared" si="13"/>
        <v>v</v>
      </c>
      <c r="P5" s="93" t="str">
        <f t="shared" si="13"/>
        <v>s</v>
      </c>
      <c r="Q5" s="94" t="str">
        <f t="shared" si="13"/>
        <v>d</v>
      </c>
      <c r="R5" s="93" t="str">
        <f t="shared" si="13"/>
        <v>l</v>
      </c>
      <c r="S5" s="94" t="str">
        <f t="shared" si="13"/>
        <v>m</v>
      </c>
      <c r="T5" s="93" t="str">
        <f t="shared" si="13"/>
        <v>m</v>
      </c>
      <c r="U5" s="94" t="str">
        <f t="shared" si="13"/>
        <v>j</v>
      </c>
      <c r="V5" s="93" t="str">
        <f t="shared" si="13"/>
        <v>v</v>
      </c>
      <c r="W5" s="94" t="str">
        <f t="shared" si="13"/>
        <v>s</v>
      </c>
      <c r="X5" s="93" t="str">
        <f t="shared" si="13"/>
        <v>d</v>
      </c>
      <c r="Y5" s="94" t="str">
        <f>LEFT(TEXT(Y4,"jjj."),1)</f>
        <v>l</v>
      </c>
      <c r="Z5" s="93" t="str">
        <f t="shared" ref="Z5:CG5" si="14">LEFT(TEXT(Z4,"jjj."),1)</f>
        <v>m</v>
      </c>
      <c r="AA5" s="93" t="str">
        <f t="shared" si="14"/>
        <v>m</v>
      </c>
      <c r="AB5" s="93" t="str">
        <f t="shared" si="14"/>
        <v>j</v>
      </c>
      <c r="AC5" s="93" t="str">
        <f t="shared" si="14"/>
        <v>v</v>
      </c>
      <c r="AD5" s="93" t="str">
        <f t="shared" si="14"/>
        <v>s</v>
      </c>
      <c r="AE5" s="93" t="str">
        <f t="shared" si="14"/>
        <v>d</v>
      </c>
      <c r="AF5" s="93" t="str">
        <f t="shared" si="14"/>
        <v>l</v>
      </c>
      <c r="AG5" s="93" t="str">
        <f t="shared" si="14"/>
        <v>m</v>
      </c>
      <c r="AH5" s="93" t="str">
        <f t="shared" si="14"/>
        <v>m</v>
      </c>
      <c r="AI5" s="93" t="str">
        <f t="shared" si="14"/>
        <v>j</v>
      </c>
      <c r="AJ5" s="93" t="str">
        <f t="shared" si="14"/>
        <v>v</v>
      </c>
      <c r="AK5" s="93" t="str">
        <f t="shared" si="14"/>
        <v>s</v>
      </c>
      <c r="AL5" s="93" t="str">
        <f t="shared" si="14"/>
        <v>d</v>
      </c>
      <c r="AM5" s="95" t="str">
        <f t="shared" si="14"/>
        <v>l</v>
      </c>
      <c r="AN5" s="82" t="str">
        <f t="shared" si="14"/>
        <v>m</v>
      </c>
      <c r="AO5" s="61" t="str">
        <f t="shared" si="14"/>
        <v>m</v>
      </c>
      <c r="AP5" s="61" t="str">
        <f t="shared" si="14"/>
        <v>j</v>
      </c>
      <c r="AQ5" s="61" t="str">
        <f t="shared" si="14"/>
        <v>v</v>
      </c>
      <c r="AR5" s="61" t="str">
        <f t="shared" si="14"/>
        <v>s</v>
      </c>
      <c r="AS5" s="61" t="str">
        <f t="shared" si="14"/>
        <v>d</v>
      </c>
      <c r="AT5" s="61" t="str">
        <f t="shared" si="14"/>
        <v>l</v>
      </c>
      <c r="AU5" s="61" t="str">
        <f t="shared" si="14"/>
        <v>m</v>
      </c>
      <c r="AV5" s="61" t="str">
        <f t="shared" si="14"/>
        <v>m</v>
      </c>
      <c r="AW5" s="61" t="str">
        <f t="shared" si="14"/>
        <v>j</v>
      </c>
      <c r="AX5" s="61" t="str">
        <f t="shared" si="14"/>
        <v>v</v>
      </c>
      <c r="AY5" s="61" t="str">
        <f t="shared" si="14"/>
        <v>s</v>
      </c>
      <c r="AZ5" s="61" t="str">
        <f t="shared" si="14"/>
        <v>d</v>
      </c>
      <c r="BA5" s="61" t="str">
        <f t="shared" si="14"/>
        <v>l</v>
      </c>
      <c r="BB5" s="61" t="str">
        <f t="shared" si="14"/>
        <v>m</v>
      </c>
      <c r="BC5" s="61" t="str">
        <f t="shared" si="14"/>
        <v>m</v>
      </c>
      <c r="BD5" s="61" t="str">
        <f t="shared" si="14"/>
        <v>j</v>
      </c>
      <c r="BE5" s="61" t="str">
        <f t="shared" si="14"/>
        <v>v</v>
      </c>
      <c r="BF5" s="61" t="str">
        <f t="shared" si="14"/>
        <v>s</v>
      </c>
      <c r="BG5" s="61" t="str">
        <f t="shared" si="14"/>
        <v>d</v>
      </c>
      <c r="BH5" s="61" t="str">
        <f t="shared" si="14"/>
        <v>l</v>
      </c>
      <c r="BI5" s="61" t="str">
        <f t="shared" si="14"/>
        <v>m</v>
      </c>
      <c r="BJ5" s="61" t="str">
        <f t="shared" si="14"/>
        <v>m</v>
      </c>
      <c r="BK5" s="61" t="str">
        <f t="shared" si="14"/>
        <v>j</v>
      </c>
      <c r="BL5" s="61" t="str">
        <f t="shared" si="14"/>
        <v>v</v>
      </c>
      <c r="BM5" s="61" t="str">
        <f t="shared" si="14"/>
        <v>s</v>
      </c>
      <c r="BN5" s="61" t="str">
        <f t="shared" si="14"/>
        <v>d</v>
      </c>
      <c r="BO5" s="61" t="str">
        <f t="shared" si="14"/>
        <v>l</v>
      </c>
      <c r="BP5" s="61" t="str">
        <f t="shared" si="14"/>
        <v>m</v>
      </c>
      <c r="BQ5" s="83" t="str">
        <f t="shared" si="14"/>
        <v>m</v>
      </c>
      <c r="BR5" s="94" t="str">
        <f t="shared" si="14"/>
        <v>j</v>
      </c>
      <c r="BS5" s="99" t="str">
        <f t="shared" si="14"/>
        <v>v</v>
      </c>
      <c r="BT5" s="93" t="str">
        <f t="shared" si="14"/>
        <v>s</v>
      </c>
      <c r="BU5" s="93" t="str">
        <f t="shared" si="14"/>
        <v>d</v>
      </c>
      <c r="BV5" s="93" t="str">
        <f t="shared" si="14"/>
        <v>l</v>
      </c>
      <c r="BW5" s="93" t="str">
        <f t="shared" si="14"/>
        <v>m</v>
      </c>
      <c r="BX5" s="93" t="str">
        <f t="shared" si="14"/>
        <v>m</v>
      </c>
      <c r="BY5" s="93" t="str">
        <f t="shared" si="14"/>
        <v>j</v>
      </c>
      <c r="BZ5" s="93" t="str">
        <f t="shared" si="14"/>
        <v>v</v>
      </c>
      <c r="CA5" s="93" t="str">
        <f t="shared" si="14"/>
        <v>s</v>
      </c>
      <c r="CB5" s="93" t="str">
        <f t="shared" si="14"/>
        <v>d</v>
      </c>
      <c r="CC5" s="93" t="str">
        <f t="shared" si="14"/>
        <v>l</v>
      </c>
      <c r="CD5" s="93" t="str">
        <f t="shared" si="14"/>
        <v>m</v>
      </c>
      <c r="CE5" s="93" t="str">
        <f t="shared" si="14"/>
        <v>m</v>
      </c>
      <c r="CF5" s="93" t="str">
        <f t="shared" si="14"/>
        <v>j</v>
      </c>
      <c r="CG5" s="100" t="str">
        <f t="shared" si="14"/>
        <v>v</v>
      </c>
      <c r="CI5" s="126"/>
      <c r="CJ5" s="127"/>
      <c r="CK5" s="130"/>
      <c r="CL5" s="130"/>
    </row>
    <row r="6" spans="1:90">
      <c r="A6" s="66" t="s">
        <v>15</v>
      </c>
      <c r="B6" s="66" t="s">
        <v>12</v>
      </c>
      <c r="C6" s="76">
        <v>41732</v>
      </c>
      <c r="D6" s="77">
        <v>41740</v>
      </c>
      <c r="E6" s="76"/>
      <c r="F6" s="76"/>
      <c r="G6" s="76"/>
      <c r="H6" s="77"/>
      <c r="I6" s="113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7"/>
      <c r="AN6" s="84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85"/>
      <c r="BR6" s="101"/>
      <c r="BS6" s="96"/>
      <c r="BT6" s="96"/>
      <c r="BU6" s="96"/>
      <c r="BV6" s="96"/>
      <c r="BW6" s="96"/>
      <c r="BX6" s="96"/>
      <c r="BY6" s="96"/>
      <c r="BZ6" s="96"/>
      <c r="CA6" s="96"/>
      <c r="CB6" s="96"/>
      <c r="CC6" s="96"/>
      <c r="CD6" s="96"/>
      <c r="CE6" s="96"/>
      <c r="CF6" s="96"/>
      <c r="CG6" s="96"/>
      <c r="CI6" s="60"/>
      <c r="CJ6" s="60"/>
      <c r="CK6" s="63">
        <f ca="1">IF($B6=CK$3,SUMPRODUCT((WEEKDAY(ROW(INDIRECT($C6&amp;":"&amp;$D6)),2)&lt;6)*(COUNTIF(data_aw4,ROW(INDIRECT($C6&amp;":"&amp;$D6)))=0)*(MONTH(ROW(INDIRECT($C6&amp;":"&amp;$D6)))=MONTH(AP$4))*(COUNTIF(data_aw5,ROW(INDIRECT($C6&amp;":"&amp;$D6)))=0)),"")</f>
        <v>7</v>
      </c>
      <c r="CL6" s="63" t="str">
        <f ca="1">IF($B6=CL$3,SUMPRODUCT((WEEKDAY(ROW(INDIRECT($C6&amp;":"&amp;$D6)),2)&lt;6)*(COUNTIF(data_aw4,ROW(INDIRECT($C6&amp;":"&amp;$D6)))=0)*(MONTH(ROW(INDIRECT($C6&amp;":"&amp;$D6)))=MONTH(AP$4))*(COUNTIF(data_aw5,ROW(INDIRECT($C6&amp;":"&amp;$D6)))=0)),"")</f>
        <v/>
      </c>
    </row>
    <row r="7" spans="1:90">
      <c r="A7" s="66" t="s">
        <v>64</v>
      </c>
      <c r="B7" s="66" t="s">
        <v>21</v>
      </c>
      <c r="C7" s="76">
        <v>41739</v>
      </c>
      <c r="D7" s="77">
        <v>41740</v>
      </c>
      <c r="E7" s="76"/>
      <c r="F7" s="76"/>
      <c r="G7" s="76"/>
      <c r="H7" s="77"/>
      <c r="I7" s="113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96"/>
      <c r="AJ7" s="96"/>
      <c r="AK7" s="96"/>
      <c r="AL7" s="96"/>
      <c r="AM7" s="97"/>
      <c r="AN7" s="84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85"/>
      <c r="BR7" s="101"/>
      <c r="BS7" s="96"/>
      <c r="BT7" s="96"/>
      <c r="BU7" s="96"/>
      <c r="BV7" s="96"/>
      <c r="BW7" s="96"/>
      <c r="BX7" s="96"/>
      <c r="BY7" s="96"/>
      <c r="BZ7" s="96"/>
      <c r="CA7" s="96"/>
      <c r="CB7" s="96"/>
      <c r="CC7" s="96"/>
      <c r="CD7" s="96"/>
      <c r="CE7" s="96"/>
      <c r="CF7" s="96"/>
      <c r="CG7" s="96"/>
      <c r="CI7" s="60"/>
      <c r="CJ7" s="60"/>
      <c r="CK7" s="63" t="str">
        <f ca="1">IF($B7=CK$3,SUMPRODUCT((WEEKDAY(ROW(INDIRECT($C7&amp;":"&amp;$D7)),2)&lt;6)*(COUNTIF(data_aw4,ROW(INDIRECT($C7&amp;":"&amp;$D7)))=0)*(MONTH(ROW(INDIRECT($C7&amp;":"&amp;$D7)))=MONTH(AP$4))*(COUNTIF(data_aw5,ROW(INDIRECT($C7&amp;":"&amp;$D7)))=0)),"")</f>
        <v/>
      </c>
      <c r="CL7" s="63">
        <f ca="1">IF($B7=CL$3,SUMPRODUCT((WEEKDAY(ROW(INDIRECT($C7&amp;":"&amp;$D7)),2)&lt;6)*(COUNTIF(data_aw4,ROW(INDIRECT($C7&amp;":"&amp;$D7)))=0)*(MONTH(ROW(INDIRECT($C7&amp;":"&amp;$D7)))=MONTH(AP$4))*(COUNTIF(data_aw5,ROW(INDIRECT($C7&amp;":"&amp;$D7)))=0)),"")</f>
        <v>2</v>
      </c>
    </row>
    <row r="8" spans="1:90">
      <c r="A8" s="66" t="s">
        <v>16</v>
      </c>
      <c r="B8" s="66" t="s">
        <v>12</v>
      </c>
      <c r="C8" s="76">
        <v>41725</v>
      </c>
      <c r="D8" s="77">
        <v>41751</v>
      </c>
      <c r="E8" s="76"/>
      <c r="F8" s="76"/>
      <c r="G8" s="76"/>
      <c r="H8" s="77"/>
      <c r="I8" s="113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6"/>
      <c r="AJ8" s="96"/>
      <c r="AK8" s="96"/>
      <c r="AL8" s="96"/>
      <c r="AM8" s="97"/>
      <c r="AN8" s="84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85"/>
      <c r="BR8" s="101"/>
      <c r="BS8" s="96"/>
      <c r="BT8" s="96"/>
      <c r="BU8" s="96"/>
      <c r="BV8" s="96"/>
      <c r="BW8" s="96"/>
      <c r="BX8" s="96"/>
      <c r="BY8" s="96"/>
      <c r="BZ8" s="96"/>
      <c r="CA8" s="96"/>
      <c r="CB8" s="96"/>
      <c r="CC8" s="96"/>
      <c r="CD8" s="96"/>
      <c r="CE8" s="96"/>
      <c r="CF8" s="96"/>
      <c r="CG8" s="96"/>
      <c r="CI8" s="60"/>
      <c r="CJ8" s="60"/>
      <c r="CK8" s="63">
        <f ca="1">IF($B8=CK$3,SUMPRODUCT((WEEKDAY(ROW(INDIRECT($C8&amp;":"&amp;$D8)),2)&lt;6)*(COUNTIF(data_aw4,ROW(INDIRECT($C8&amp;":"&amp;$D8)))=0)*(MONTH(ROW(INDIRECT($C8&amp;":"&amp;$D8)))=MONTH(AP$4))*(COUNTIF(data_aw5,ROW(INDIRECT($C8&amp;":"&amp;$D8)))=0)),"")</f>
        <v>10</v>
      </c>
      <c r="CL8" s="63" t="str">
        <f ca="1">IF($B8=CL$3,SUMPRODUCT((WEEKDAY(ROW(INDIRECT($C8&amp;":"&amp;$D8)),2)&lt;6)*(COUNTIF(data_aw4,ROW(INDIRECT($C8&amp;":"&amp;$D8)))=0)*(MONTH(ROW(INDIRECT($C8&amp;":"&amp;$D8)))=MONTH(AP$4))*(COUNTIF(data_aw5,ROW(INDIRECT($C8&amp;":"&amp;$D8)))=0)),"")</f>
        <v/>
      </c>
    </row>
    <row r="9" spans="1:90">
      <c r="A9" s="66"/>
      <c r="B9" s="66"/>
      <c r="C9" s="76"/>
      <c r="D9" s="77"/>
      <c r="E9" s="76"/>
      <c r="F9" s="76"/>
      <c r="G9" s="76"/>
      <c r="H9" s="77"/>
      <c r="I9" s="113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7"/>
      <c r="AN9" s="84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85"/>
      <c r="BR9" s="101"/>
      <c r="BS9" s="96"/>
      <c r="BT9" s="96"/>
      <c r="BU9" s="96"/>
      <c r="BV9" s="96"/>
      <c r="BW9" s="96"/>
      <c r="BX9" s="96"/>
      <c r="BY9" s="96"/>
      <c r="BZ9" s="96"/>
      <c r="CA9" s="96"/>
      <c r="CB9" s="96"/>
      <c r="CC9" s="96"/>
      <c r="CD9" s="96"/>
      <c r="CE9" s="96"/>
      <c r="CF9" s="96"/>
      <c r="CG9" s="96"/>
      <c r="CI9" s="60"/>
      <c r="CJ9" s="60"/>
      <c r="CK9" s="63" t="str">
        <f ca="1">IF($B9=CK$3,SUMPRODUCT((WEEKDAY(ROW(INDIRECT($C9&amp;":"&amp;$D9)),2)&lt;6)*(COUNTIF(data_aw4,ROW(INDIRECT($C9&amp;":"&amp;$D9)))=0)*(MONTH(ROW(INDIRECT($C9&amp;":"&amp;$D9)))=MONTH(AP$4))*(COUNTIF(data_aw5,ROW(INDIRECT($C9&amp;":"&amp;$D9)))=0)),"")</f>
        <v/>
      </c>
      <c r="CL9" s="63" t="str">
        <f ca="1">IF($B9=CL$3,SUMPRODUCT((WEEKDAY(ROW(INDIRECT($C9&amp;":"&amp;$D9)),2)&lt;6)*(COUNTIF(data_aw4,ROW(INDIRECT($C9&amp;":"&amp;$D9)))=0)*(MONTH(ROW(INDIRECT($C9&amp;":"&amp;$D9)))=MONTH(AP$4))*(COUNTIF(data_aw5,ROW(INDIRECT($C9&amp;":"&amp;$D9)))=0)),"")</f>
        <v/>
      </c>
    </row>
    <row r="10" spans="1:90">
      <c r="A10" s="66"/>
      <c r="B10" s="66"/>
      <c r="C10" s="76"/>
      <c r="D10" s="77"/>
      <c r="E10" s="76"/>
      <c r="F10" s="76"/>
      <c r="G10" s="76"/>
      <c r="H10" s="77"/>
      <c r="I10" s="113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6"/>
      <c r="AJ10" s="96"/>
      <c r="AK10" s="96"/>
      <c r="AL10" s="96"/>
      <c r="AM10" s="97"/>
      <c r="AN10" s="84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85"/>
      <c r="BR10" s="101"/>
      <c r="BS10" s="96"/>
      <c r="BT10" s="96"/>
      <c r="BU10" s="96"/>
      <c r="BV10" s="96"/>
      <c r="BW10" s="96"/>
      <c r="BX10" s="96"/>
      <c r="BY10" s="96"/>
      <c r="BZ10" s="96"/>
      <c r="CA10" s="96"/>
      <c r="CB10" s="96"/>
      <c r="CC10" s="96"/>
      <c r="CD10" s="96"/>
      <c r="CE10" s="96"/>
      <c r="CF10" s="96"/>
      <c r="CG10" s="96"/>
      <c r="CI10" s="60"/>
      <c r="CJ10" s="60"/>
      <c r="CK10" s="63" t="str">
        <f ca="1">IF($B10=CK$3,SUMPRODUCT((WEEKDAY(ROW(INDIRECT($C10&amp;":"&amp;$D10)),2)&lt;6)*(COUNTIF(data_aw4,ROW(INDIRECT($C10&amp;":"&amp;$D10)))=0)*(MONTH(ROW(INDIRECT($C10&amp;":"&amp;$D10)))=MONTH(AP$4))*(COUNTIF(data_aw5,ROW(INDIRECT($C10&amp;":"&amp;$D10)))=0)),"")</f>
        <v/>
      </c>
      <c r="CL10" s="63" t="str">
        <f ca="1">IF($B10=CL$3,SUMPRODUCT((WEEKDAY(ROW(INDIRECT($C10&amp;":"&amp;$D10)),2)&lt;6)*(COUNTIF(data_aw4,ROW(INDIRECT($C10&amp;":"&amp;$D10)))=0)*(MONTH(ROW(INDIRECT($C10&amp;":"&amp;$D10)))=MONTH(AP$4))*(COUNTIF(data_aw5,ROW(INDIRECT($C10&amp;":"&amp;$D10)))=0)),"")</f>
        <v/>
      </c>
    </row>
    <row r="11" spans="1:90">
      <c r="A11" s="66"/>
      <c r="B11" s="66"/>
      <c r="C11" s="76"/>
      <c r="D11" s="77"/>
      <c r="E11" s="76"/>
      <c r="F11" s="76"/>
      <c r="G11" s="76"/>
      <c r="H11" s="77"/>
      <c r="I11" s="113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97"/>
      <c r="AN11" s="84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85"/>
      <c r="BR11" s="101"/>
      <c r="BS11" s="96"/>
      <c r="BT11" s="96"/>
      <c r="BU11" s="96"/>
      <c r="BV11" s="96"/>
      <c r="BW11" s="96"/>
      <c r="BX11" s="96"/>
      <c r="BY11" s="96"/>
      <c r="BZ11" s="96"/>
      <c r="CA11" s="96"/>
      <c r="CB11" s="96"/>
      <c r="CC11" s="96"/>
      <c r="CD11" s="96"/>
      <c r="CE11" s="96"/>
      <c r="CF11" s="96"/>
      <c r="CG11" s="96"/>
      <c r="CI11" s="60"/>
      <c r="CJ11" s="60"/>
      <c r="CK11" s="63" t="str">
        <f ca="1">IF($B11=CK$3,SUMPRODUCT((WEEKDAY(ROW(INDIRECT($C11&amp;":"&amp;$D11)),2)&lt;6)*(COUNTIF(data_aw4,ROW(INDIRECT($C11&amp;":"&amp;$D11)))=0)*(MONTH(ROW(INDIRECT($C11&amp;":"&amp;$D11)))=MONTH(AP$4))*(COUNTIF(data_aw5,ROW(INDIRECT($C11&amp;":"&amp;$D11)))=0)),"")</f>
        <v/>
      </c>
      <c r="CL11" s="63" t="str">
        <f ca="1">IF($B11=CL$3,SUMPRODUCT((WEEKDAY(ROW(INDIRECT($C11&amp;":"&amp;$D11)),2)&lt;6)*(COUNTIF(data_aw4,ROW(INDIRECT($C11&amp;":"&amp;$D11)))=0)*(MONTH(ROW(INDIRECT($C11&amp;":"&amp;$D11)))=MONTH(AP$4))*(COUNTIF(data_aw5,ROW(INDIRECT($C11&amp;":"&amp;$D11)))=0)),"")</f>
        <v/>
      </c>
    </row>
    <row r="12" spans="1:90">
      <c r="A12" s="66"/>
      <c r="B12" s="66"/>
      <c r="C12" s="76"/>
      <c r="D12" s="77"/>
      <c r="E12" s="76"/>
      <c r="F12" s="76"/>
      <c r="G12" s="76"/>
      <c r="H12" s="77"/>
      <c r="I12" s="113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97"/>
      <c r="AN12" s="84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85"/>
      <c r="BR12" s="101"/>
      <c r="BS12" s="96"/>
      <c r="BT12" s="96"/>
      <c r="BU12" s="96"/>
      <c r="BV12" s="96"/>
      <c r="BW12" s="96"/>
      <c r="BX12" s="96"/>
      <c r="BY12" s="96"/>
      <c r="BZ12" s="96"/>
      <c r="CA12" s="96"/>
      <c r="CB12" s="96"/>
      <c r="CC12" s="96"/>
      <c r="CD12" s="96"/>
      <c r="CE12" s="96"/>
      <c r="CF12" s="96"/>
      <c r="CG12" s="96"/>
      <c r="CI12" s="60"/>
      <c r="CJ12" s="60"/>
      <c r="CK12" s="63" t="str">
        <f ca="1">IF($B12=CK$3,SUMPRODUCT((WEEKDAY(ROW(INDIRECT($C12&amp;":"&amp;$D12)),2)&lt;6)*(COUNTIF(data_aw4,ROW(INDIRECT($C12&amp;":"&amp;$D12)))=0)*(MONTH(ROW(INDIRECT($C12&amp;":"&amp;$D12)))=MONTH(AP$4))*(COUNTIF(data_aw5,ROW(INDIRECT($C12&amp;":"&amp;$D12)))=0)),"")</f>
        <v/>
      </c>
      <c r="CL12" s="63" t="str">
        <f ca="1">IF($B12=CL$3,SUMPRODUCT((WEEKDAY(ROW(INDIRECT($C12&amp;":"&amp;$D12)),2)&lt;6)*(COUNTIF(data_aw4,ROW(INDIRECT($C12&amp;":"&amp;$D12)))=0)*(MONTH(ROW(INDIRECT($C12&amp;":"&amp;$D12)))=MONTH(AP$4))*(COUNTIF(data_aw5,ROW(INDIRECT($C12&amp;":"&amp;$D12)))=0)),"")</f>
        <v/>
      </c>
    </row>
    <row r="13" spans="1:90">
      <c r="A13" s="66"/>
      <c r="B13" s="66"/>
      <c r="C13" s="76"/>
      <c r="D13" s="77"/>
      <c r="E13" s="76"/>
      <c r="F13" s="76"/>
      <c r="G13" s="76"/>
      <c r="H13" s="77"/>
      <c r="I13" s="113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7"/>
      <c r="AN13" s="84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85"/>
      <c r="BR13" s="101"/>
      <c r="BS13" s="96"/>
      <c r="BT13" s="96"/>
      <c r="BU13" s="96"/>
      <c r="BV13" s="96"/>
      <c r="BW13" s="96"/>
      <c r="BX13" s="96"/>
      <c r="BY13" s="96"/>
      <c r="BZ13" s="96"/>
      <c r="CA13" s="96"/>
      <c r="CB13" s="96"/>
      <c r="CC13" s="96"/>
      <c r="CD13" s="96"/>
      <c r="CE13" s="96"/>
      <c r="CF13" s="96"/>
      <c r="CG13" s="96"/>
      <c r="CI13" s="60"/>
      <c r="CJ13" s="60"/>
      <c r="CK13" s="63" t="str">
        <f ca="1">IF($B13=CK$3,SUMPRODUCT((WEEKDAY(ROW(INDIRECT($C13&amp;":"&amp;$D13)),2)&lt;6)*(COUNTIF(data_aw4,ROW(INDIRECT($C13&amp;":"&amp;$D13)))=0)*(MONTH(ROW(INDIRECT($C13&amp;":"&amp;$D13)))=MONTH(AP$4))*(COUNTIF(data_aw5,ROW(INDIRECT($C13&amp;":"&amp;$D13)))=0)),"")</f>
        <v/>
      </c>
      <c r="CL13" s="63" t="str">
        <f ca="1">IF($B13=CL$3,SUMPRODUCT((WEEKDAY(ROW(INDIRECT($C13&amp;":"&amp;$D13)),2)&lt;6)*(COUNTIF(data_aw4,ROW(INDIRECT($C13&amp;":"&amp;$D13)))=0)*(MONTH(ROW(INDIRECT($C13&amp;":"&amp;$D13)))=MONTH(AP$4))*(COUNTIF(data_aw5,ROW(INDIRECT($C13&amp;":"&amp;$D13)))=0)),"")</f>
        <v/>
      </c>
    </row>
    <row r="14" spans="1:90">
      <c r="A14" s="66"/>
      <c r="B14" s="66"/>
      <c r="C14" s="76"/>
      <c r="D14" s="77"/>
      <c r="E14" s="76"/>
      <c r="F14" s="76"/>
      <c r="G14" s="76"/>
      <c r="H14" s="77"/>
      <c r="I14" s="113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M14" s="97"/>
      <c r="AN14" s="84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85"/>
      <c r="BR14" s="101"/>
      <c r="BS14" s="96"/>
      <c r="BT14" s="96"/>
      <c r="BU14" s="96"/>
      <c r="BV14" s="96"/>
      <c r="BW14" s="96"/>
      <c r="BX14" s="96"/>
      <c r="BY14" s="96"/>
      <c r="BZ14" s="96"/>
      <c r="CA14" s="96"/>
      <c r="CB14" s="96"/>
      <c r="CC14" s="96"/>
      <c r="CD14" s="96"/>
      <c r="CE14" s="96"/>
      <c r="CF14" s="96"/>
      <c r="CG14" s="96"/>
      <c r="CI14" s="60"/>
      <c r="CJ14" s="60"/>
      <c r="CK14" s="63" t="str">
        <f ca="1">IF($B14=CK$3,SUMPRODUCT((WEEKDAY(ROW(INDIRECT($C14&amp;":"&amp;$D14)),2)&lt;6)*(COUNTIF(data_aw4,ROW(INDIRECT($C14&amp;":"&amp;$D14)))=0)*(MONTH(ROW(INDIRECT($C14&amp;":"&amp;$D14)))=MONTH(AP$4))*(COUNTIF(data_aw5,ROW(INDIRECT($C14&amp;":"&amp;$D14)))=0)),"")</f>
        <v/>
      </c>
      <c r="CL14" s="63" t="str">
        <f ca="1">IF($B14=CL$3,SUMPRODUCT((WEEKDAY(ROW(INDIRECT($C14&amp;":"&amp;$D14)),2)&lt;6)*(COUNTIF(data_aw4,ROW(INDIRECT($C14&amp;":"&amp;$D14)))=0)*(MONTH(ROW(INDIRECT($C14&amp;":"&amp;$D14)))=MONTH(AP$4))*(COUNTIF(data_aw5,ROW(INDIRECT($C14&amp;":"&amp;$D14)))=0)),"")</f>
        <v/>
      </c>
    </row>
    <row r="15" spans="1:90">
      <c r="A15" s="66"/>
      <c r="B15" s="66"/>
      <c r="C15" s="76"/>
      <c r="D15" s="77"/>
      <c r="E15" s="76"/>
      <c r="F15" s="76"/>
      <c r="G15" s="76"/>
      <c r="H15" s="77"/>
      <c r="I15" s="113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96"/>
      <c r="AJ15" s="96"/>
      <c r="AK15" s="96"/>
      <c r="AL15" s="96"/>
      <c r="AM15" s="97"/>
      <c r="AN15" s="84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85"/>
      <c r="BR15" s="101"/>
      <c r="BS15" s="96"/>
      <c r="BT15" s="96"/>
      <c r="BU15" s="96"/>
      <c r="BV15" s="96"/>
      <c r="BW15" s="96"/>
      <c r="BX15" s="96"/>
      <c r="BY15" s="96"/>
      <c r="BZ15" s="96"/>
      <c r="CA15" s="96"/>
      <c r="CB15" s="96"/>
      <c r="CC15" s="96"/>
      <c r="CD15" s="96"/>
      <c r="CE15" s="96"/>
      <c r="CF15" s="96"/>
      <c r="CG15" s="96"/>
      <c r="CI15" s="60"/>
      <c r="CJ15" s="60"/>
      <c r="CK15" s="63" t="str">
        <f ca="1">IF($B15=CK$3,SUMPRODUCT((WEEKDAY(ROW(INDIRECT($C15&amp;":"&amp;$D15)),2)&lt;6)*(COUNTIF(data_aw4,ROW(INDIRECT($C15&amp;":"&amp;$D15)))=0)*(MONTH(ROW(INDIRECT($C15&amp;":"&amp;$D15)))=MONTH(AP$4))*(COUNTIF(data_aw5,ROW(INDIRECT($C15&amp;":"&amp;$D15)))=0)),"")</f>
        <v/>
      </c>
      <c r="CL15" s="63" t="str">
        <f ca="1">IF($B15=CL$3,SUMPRODUCT((WEEKDAY(ROW(INDIRECT($C15&amp;":"&amp;$D15)),2)&lt;6)*(COUNTIF(data_aw4,ROW(INDIRECT($C15&amp;":"&amp;$D15)))=0)*(MONTH(ROW(INDIRECT($C15&amp;":"&amp;$D15)))=MONTH(AP$4))*(COUNTIF(data_aw5,ROW(INDIRECT($C15&amp;":"&amp;$D15)))=0)),"")</f>
        <v/>
      </c>
    </row>
    <row r="16" spans="1:90">
      <c r="A16" s="66"/>
      <c r="B16" s="66"/>
      <c r="C16" s="76"/>
      <c r="D16" s="77"/>
      <c r="E16" s="76"/>
      <c r="F16" s="76"/>
      <c r="G16" s="76"/>
      <c r="H16" s="77"/>
      <c r="I16" s="113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6"/>
      <c r="AJ16" s="96"/>
      <c r="AK16" s="96"/>
      <c r="AL16" s="96"/>
      <c r="AM16" s="97"/>
      <c r="AN16" s="84"/>
      <c r="AO16" s="62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85"/>
      <c r="BR16" s="101"/>
      <c r="BS16" s="96"/>
      <c r="BT16" s="96"/>
      <c r="BU16" s="96"/>
      <c r="BV16" s="96"/>
      <c r="BW16" s="96"/>
      <c r="BX16" s="96"/>
      <c r="BY16" s="96"/>
      <c r="BZ16" s="96"/>
      <c r="CA16" s="96"/>
      <c r="CB16" s="96"/>
      <c r="CC16" s="96"/>
      <c r="CD16" s="96"/>
      <c r="CE16" s="96"/>
      <c r="CF16" s="96"/>
      <c r="CG16" s="96"/>
      <c r="CI16" s="60"/>
      <c r="CJ16" s="60"/>
      <c r="CK16" s="63" t="str">
        <f ca="1">IF($B16=CK$3,SUMPRODUCT((WEEKDAY(ROW(INDIRECT($C16&amp;":"&amp;$D16)),2)&lt;6)*(COUNTIF(data_aw4,ROW(INDIRECT($C16&amp;":"&amp;$D16)))=0)*(MONTH(ROW(INDIRECT($C16&amp;":"&amp;$D16)))=MONTH(AP$4))*(COUNTIF(data_aw5,ROW(INDIRECT($C16&amp;":"&amp;$D16)))=0)),"")</f>
        <v/>
      </c>
      <c r="CL16" s="63" t="str">
        <f ca="1">IF($B16=CL$3,SUMPRODUCT((WEEKDAY(ROW(INDIRECT($C16&amp;":"&amp;$D16)),2)&lt;6)*(COUNTIF(data_aw4,ROW(INDIRECT($C16&amp;":"&amp;$D16)))=0)*(MONTH(ROW(INDIRECT($C16&amp;":"&amp;$D16)))=MONTH(AP$4))*(COUNTIF(data_aw5,ROW(INDIRECT($C16&amp;":"&amp;$D16)))=0)),"")</f>
        <v/>
      </c>
    </row>
    <row r="17" spans="1:90">
      <c r="A17" s="66"/>
      <c r="B17" s="66"/>
      <c r="C17" s="76"/>
      <c r="D17" s="77"/>
      <c r="E17" s="76"/>
      <c r="F17" s="76"/>
      <c r="G17" s="76"/>
      <c r="H17" s="77"/>
      <c r="I17" s="113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96"/>
      <c r="AJ17" s="96"/>
      <c r="AK17" s="96"/>
      <c r="AL17" s="96"/>
      <c r="AM17" s="97"/>
      <c r="AN17" s="84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85"/>
      <c r="BR17" s="101"/>
      <c r="BS17" s="96"/>
      <c r="BT17" s="96"/>
      <c r="BU17" s="96"/>
      <c r="BV17" s="96"/>
      <c r="BW17" s="96"/>
      <c r="BX17" s="96"/>
      <c r="BY17" s="96"/>
      <c r="BZ17" s="96"/>
      <c r="CA17" s="96"/>
      <c r="CB17" s="96"/>
      <c r="CC17" s="96"/>
      <c r="CD17" s="96"/>
      <c r="CE17" s="96"/>
      <c r="CF17" s="96"/>
      <c r="CG17" s="96"/>
      <c r="CI17" s="60"/>
      <c r="CJ17" s="60"/>
      <c r="CK17" s="63" t="str">
        <f ca="1">IF($B17=CK$3,SUMPRODUCT((WEEKDAY(ROW(INDIRECT($C17&amp;":"&amp;$D17)),2)&lt;6)*(COUNTIF(data_aw4,ROW(INDIRECT($C17&amp;":"&amp;$D17)))=0)*(MONTH(ROW(INDIRECT($C17&amp;":"&amp;$D17)))=MONTH(AP$4))*(COUNTIF(data_aw5,ROW(INDIRECT($C17&amp;":"&amp;$D17)))=0)),"")</f>
        <v/>
      </c>
      <c r="CL17" s="63" t="str">
        <f ca="1">IF($B17=CL$3,SUMPRODUCT((WEEKDAY(ROW(INDIRECT($C17&amp;":"&amp;$D17)),2)&lt;6)*(COUNTIF(data_aw4,ROW(INDIRECT($C17&amp;":"&amp;$D17)))=0)*(MONTH(ROW(INDIRECT($C17&amp;":"&amp;$D17)))=MONTH(AP$4))*(COUNTIF(data_aw5,ROW(INDIRECT($C17&amp;":"&amp;$D17)))=0)),"")</f>
        <v/>
      </c>
    </row>
    <row r="18" spans="1:90">
      <c r="A18" s="66"/>
      <c r="B18" s="66"/>
      <c r="C18" s="76"/>
      <c r="D18" s="77"/>
      <c r="E18" s="76"/>
      <c r="F18" s="76"/>
      <c r="G18" s="76"/>
      <c r="H18" s="77"/>
      <c r="I18" s="113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7"/>
      <c r="AN18" s="84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85"/>
      <c r="BR18" s="101"/>
      <c r="BS18" s="96"/>
      <c r="BT18" s="96"/>
      <c r="BU18" s="96"/>
      <c r="BV18" s="96"/>
      <c r="BW18" s="96"/>
      <c r="BX18" s="96"/>
      <c r="BY18" s="96"/>
      <c r="BZ18" s="96"/>
      <c r="CA18" s="96"/>
      <c r="CB18" s="96"/>
      <c r="CC18" s="96"/>
      <c r="CD18" s="96"/>
      <c r="CE18" s="96"/>
      <c r="CF18" s="96"/>
      <c r="CG18" s="96"/>
      <c r="CI18" s="60"/>
      <c r="CJ18" s="60"/>
      <c r="CK18" s="63" t="str">
        <f ca="1">IF($B18=CK$3,SUMPRODUCT((WEEKDAY(ROW(INDIRECT($C18&amp;":"&amp;$D18)),2)&lt;6)*(COUNTIF(data_aw4,ROW(INDIRECT($C18&amp;":"&amp;$D18)))=0)*(MONTH(ROW(INDIRECT($C18&amp;":"&amp;$D18)))=MONTH(AP$4))*(COUNTIF(data_aw5,ROW(INDIRECT($C18&amp;":"&amp;$D18)))=0)),"")</f>
        <v/>
      </c>
      <c r="CL18" s="63" t="str">
        <f ca="1">IF($B18=CL$3,SUMPRODUCT((WEEKDAY(ROW(INDIRECT($C18&amp;":"&amp;$D18)),2)&lt;6)*(COUNTIF(data_aw4,ROW(INDIRECT($C18&amp;":"&amp;$D18)))=0)*(MONTH(ROW(INDIRECT($C18&amp;":"&amp;$D18)))=MONTH(AP$4))*(COUNTIF(data_aw5,ROW(INDIRECT($C18&amp;":"&amp;$D18)))=0)),"")</f>
        <v/>
      </c>
    </row>
    <row r="19" spans="1:90">
      <c r="A19" s="66"/>
      <c r="B19" s="66"/>
      <c r="C19" s="76"/>
      <c r="D19" s="77"/>
      <c r="E19" s="76"/>
      <c r="F19" s="76"/>
      <c r="G19" s="76"/>
      <c r="H19" s="77"/>
      <c r="I19" s="113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7"/>
      <c r="AN19" s="84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85"/>
      <c r="BR19" s="101"/>
      <c r="BS19" s="96"/>
      <c r="BT19" s="96"/>
      <c r="BU19" s="96"/>
      <c r="BV19" s="96"/>
      <c r="BW19" s="96"/>
      <c r="BX19" s="96"/>
      <c r="BY19" s="96"/>
      <c r="BZ19" s="96"/>
      <c r="CA19" s="96"/>
      <c r="CB19" s="96"/>
      <c r="CC19" s="96"/>
      <c r="CD19" s="96"/>
      <c r="CE19" s="96"/>
      <c r="CF19" s="96"/>
      <c r="CG19" s="96"/>
      <c r="CI19" s="60"/>
      <c r="CJ19" s="60"/>
      <c r="CK19" s="63" t="str">
        <f ca="1">IF($B19=CK$3,SUMPRODUCT((WEEKDAY(ROW(INDIRECT($C19&amp;":"&amp;$D19)),2)&lt;6)*(COUNTIF(data_aw4,ROW(INDIRECT($C19&amp;":"&amp;$D19)))=0)*(MONTH(ROW(INDIRECT($C19&amp;":"&amp;$D19)))=MONTH(AP$4))*(COUNTIF(data_aw5,ROW(INDIRECT($C19&amp;":"&amp;$D19)))=0)),"")</f>
        <v/>
      </c>
      <c r="CL19" s="63" t="str">
        <f ca="1">IF($B19=CL$3,SUMPRODUCT((WEEKDAY(ROW(INDIRECT($C19&amp;":"&amp;$D19)),2)&lt;6)*(COUNTIF(data_aw4,ROW(INDIRECT($C19&amp;":"&amp;$D19)))=0)*(MONTH(ROW(INDIRECT($C19&amp;":"&amp;$D19)))=MONTH(AP$4))*(COUNTIF(data_aw5,ROW(INDIRECT($C19&amp;":"&amp;$D19)))=0)),"")</f>
        <v/>
      </c>
    </row>
    <row r="20" spans="1:90">
      <c r="A20" s="66"/>
      <c r="B20" s="66"/>
      <c r="C20" s="76"/>
      <c r="D20" s="77"/>
      <c r="E20" s="76"/>
      <c r="F20" s="76"/>
      <c r="G20" s="76"/>
      <c r="H20" s="77"/>
      <c r="I20" s="113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7"/>
      <c r="AN20" s="84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85"/>
      <c r="BR20" s="101"/>
      <c r="BS20" s="96"/>
      <c r="BT20" s="96"/>
      <c r="BU20" s="96"/>
      <c r="BV20" s="96"/>
      <c r="BW20" s="96"/>
      <c r="BX20" s="96"/>
      <c r="BY20" s="96"/>
      <c r="BZ20" s="96"/>
      <c r="CA20" s="96"/>
      <c r="CB20" s="96"/>
      <c r="CC20" s="96"/>
      <c r="CD20" s="96"/>
      <c r="CE20" s="96"/>
      <c r="CF20" s="96"/>
      <c r="CG20" s="96"/>
      <c r="CI20" s="60"/>
      <c r="CJ20" s="60"/>
      <c r="CK20" s="63" t="str">
        <f ca="1">IF($B20=CK$3,SUMPRODUCT((WEEKDAY(ROW(INDIRECT($C20&amp;":"&amp;$D20)),2)&lt;6)*(COUNTIF(data_aw4,ROW(INDIRECT($C20&amp;":"&amp;$D20)))=0)*(MONTH(ROW(INDIRECT($C20&amp;":"&amp;$D20)))=MONTH(AP$4))*(COUNTIF(data_aw5,ROW(INDIRECT($C20&amp;":"&amp;$D20)))=0)),"")</f>
        <v/>
      </c>
      <c r="CL20" s="63" t="str">
        <f ca="1">IF($B20=CL$3,SUMPRODUCT((WEEKDAY(ROW(INDIRECT($C20&amp;":"&amp;$D20)),2)&lt;6)*(COUNTIF(data_aw4,ROW(INDIRECT($C20&amp;":"&amp;$D20)))=0)*(MONTH(ROW(INDIRECT($C20&amp;":"&amp;$D20)))=MONTH(AP$4))*(COUNTIF(data_aw5,ROW(INDIRECT($C20&amp;":"&amp;$D20)))=0)),"")</f>
        <v/>
      </c>
    </row>
    <row r="21" spans="1:90">
      <c r="A21" s="66"/>
      <c r="B21" s="66"/>
      <c r="C21" s="76"/>
      <c r="D21" s="77"/>
      <c r="E21" s="76"/>
      <c r="F21" s="76"/>
      <c r="G21" s="76"/>
      <c r="H21" s="77"/>
      <c r="I21" s="113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6"/>
      <c r="AJ21" s="96"/>
      <c r="AK21" s="96"/>
      <c r="AL21" s="96"/>
      <c r="AM21" s="97"/>
      <c r="AN21" s="84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2"/>
      <c r="BJ21" s="62"/>
      <c r="BK21" s="62"/>
      <c r="BL21" s="62"/>
      <c r="BM21" s="62"/>
      <c r="BN21" s="62"/>
      <c r="BO21" s="62"/>
      <c r="BP21" s="62"/>
      <c r="BQ21" s="85"/>
      <c r="BR21" s="101"/>
      <c r="BS21" s="96"/>
      <c r="BT21" s="96"/>
      <c r="BU21" s="96"/>
      <c r="BV21" s="96"/>
      <c r="BW21" s="96"/>
      <c r="BX21" s="96"/>
      <c r="BY21" s="96"/>
      <c r="BZ21" s="96"/>
      <c r="CA21" s="96"/>
      <c r="CB21" s="96"/>
      <c r="CC21" s="96"/>
      <c r="CD21" s="96"/>
      <c r="CE21" s="96"/>
      <c r="CF21" s="96"/>
      <c r="CG21" s="96"/>
      <c r="CI21" s="60"/>
      <c r="CJ21" s="60"/>
      <c r="CK21" s="63" t="str">
        <f ca="1">IF($B21=CK$3,SUMPRODUCT((WEEKDAY(ROW(INDIRECT($C21&amp;":"&amp;$D21)),2)&lt;6)*(COUNTIF(data_aw4,ROW(INDIRECT($C21&amp;":"&amp;$D21)))=0)*(MONTH(ROW(INDIRECT($C21&amp;":"&amp;$D21)))=MONTH(AP$4))*(COUNTIF(data_aw5,ROW(INDIRECT($C21&amp;":"&amp;$D21)))=0)),"")</f>
        <v/>
      </c>
      <c r="CL21" s="63" t="str">
        <f ca="1">IF($B21=CL$3,SUMPRODUCT((WEEKDAY(ROW(INDIRECT($C21&amp;":"&amp;$D21)),2)&lt;6)*(COUNTIF(data_aw4,ROW(INDIRECT($C21&amp;":"&amp;$D21)))=0)*(MONTH(ROW(INDIRECT($C21&amp;":"&amp;$D21)))=MONTH(AP$4))*(COUNTIF(data_aw5,ROW(INDIRECT($C21&amp;":"&amp;$D21)))=0)),"")</f>
        <v/>
      </c>
    </row>
    <row r="22" spans="1:90">
      <c r="A22" s="66"/>
      <c r="B22" s="66"/>
      <c r="C22" s="76"/>
      <c r="D22" s="77"/>
      <c r="E22" s="76"/>
      <c r="F22" s="76"/>
      <c r="G22" s="76"/>
      <c r="H22" s="77"/>
      <c r="I22" s="113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96"/>
      <c r="AJ22" s="96"/>
      <c r="AK22" s="96"/>
      <c r="AL22" s="96"/>
      <c r="AM22" s="97"/>
      <c r="AN22" s="84"/>
      <c r="AO22" s="62"/>
      <c r="AP22" s="62"/>
      <c r="AQ22" s="62"/>
      <c r="AR22" s="62"/>
      <c r="AS22" s="62"/>
      <c r="AT22" s="62"/>
      <c r="AU22" s="62"/>
      <c r="AV22" s="62"/>
      <c r="AW22" s="62"/>
      <c r="AX22" s="62"/>
      <c r="AY22" s="62"/>
      <c r="AZ22" s="62"/>
      <c r="BA22" s="62"/>
      <c r="BB22" s="62"/>
      <c r="BC22" s="62"/>
      <c r="BD22" s="62"/>
      <c r="BE22" s="62"/>
      <c r="BF22" s="62"/>
      <c r="BG22" s="62"/>
      <c r="BH22" s="62"/>
      <c r="BI22" s="62"/>
      <c r="BJ22" s="62"/>
      <c r="BK22" s="62"/>
      <c r="BL22" s="62"/>
      <c r="BM22" s="62"/>
      <c r="BN22" s="62"/>
      <c r="BO22" s="62"/>
      <c r="BP22" s="62"/>
      <c r="BQ22" s="85"/>
      <c r="BR22" s="101"/>
      <c r="BS22" s="96"/>
      <c r="BT22" s="96"/>
      <c r="BU22" s="96"/>
      <c r="BV22" s="96"/>
      <c r="BW22" s="96"/>
      <c r="BX22" s="96"/>
      <c r="BY22" s="96"/>
      <c r="BZ22" s="96"/>
      <c r="CA22" s="96"/>
      <c r="CB22" s="96"/>
      <c r="CC22" s="96"/>
      <c r="CD22" s="96"/>
      <c r="CE22" s="96"/>
      <c r="CF22" s="96"/>
      <c r="CG22" s="96"/>
      <c r="CI22" s="60"/>
      <c r="CJ22" s="60"/>
      <c r="CK22" s="63" t="str">
        <f ca="1">IF($B22=CK$3,SUMPRODUCT((WEEKDAY(ROW(INDIRECT($C22&amp;":"&amp;$D22)),2)&lt;6)*(COUNTIF(data_aw4,ROW(INDIRECT($C22&amp;":"&amp;$D22)))=0)*(MONTH(ROW(INDIRECT($C22&amp;":"&amp;$D22)))=MONTH(AP$4))*(COUNTIF(data_aw5,ROW(INDIRECT($C22&amp;":"&amp;$D22)))=0)),"")</f>
        <v/>
      </c>
      <c r="CL22" s="63" t="str">
        <f ca="1">IF($B22=CL$3,SUMPRODUCT((WEEKDAY(ROW(INDIRECT($C22&amp;":"&amp;$D22)),2)&lt;6)*(COUNTIF(data_aw4,ROW(INDIRECT($C22&amp;":"&amp;$D22)))=0)*(MONTH(ROW(INDIRECT($C22&amp;":"&amp;$D22)))=MONTH(AP$4))*(COUNTIF(data_aw5,ROW(INDIRECT($C22&amp;":"&amp;$D22)))=0)),"")</f>
        <v/>
      </c>
    </row>
    <row r="23" spans="1:90">
      <c r="A23" s="66"/>
      <c r="B23" s="66"/>
      <c r="C23" s="76"/>
      <c r="D23" s="77"/>
      <c r="E23" s="76"/>
      <c r="F23" s="76"/>
      <c r="G23" s="76"/>
      <c r="H23" s="77"/>
      <c r="I23" s="113"/>
      <c r="J23" s="96"/>
      <c r="K23" s="96"/>
      <c r="L23" s="96"/>
      <c r="M23" s="96"/>
      <c r="N23" s="96"/>
      <c r="O23" s="96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6"/>
      <c r="AE23" s="96"/>
      <c r="AF23" s="96"/>
      <c r="AG23" s="96"/>
      <c r="AH23" s="96"/>
      <c r="AI23" s="96"/>
      <c r="AJ23" s="96"/>
      <c r="AK23" s="96"/>
      <c r="AL23" s="96"/>
      <c r="AM23" s="97"/>
      <c r="AN23" s="84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2"/>
      <c r="BJ23" s="62"/>
      <c r="BK23" s="62"/>
      <c r="BL23" s="62"/>
      <c r="BM23" s="62"/>
      <c r="BN23" s="62"/>
      <c r="BO23" s="62"/>
      <c r="BP23" s="62"/>
      <c r="BQ23" s="85"/>
      <c r="BR23" s="101"/>
      <c r="BS23" s="96"/>
      <c r="BT23" s="96"/>
      <c r="BU23" s="96"/>
      <c r="BV23" s="96"/>
      <c r="BW23" s="96"/>
      <c r="BX23" s="96"/>
      <c r="BY23" s="96"/>
      <c r="BZ23" s="96"/>
      <c r="CA23" s="96"/>
      <c r="CB23" s="96"/>
      <c r="CC23" s="96"/>
      <c r="CD23" s="96"/>
      <c r="CE23" s="96"/>
      <c r="CF23" s="96"/>
      <c r="CG23" s="96"/>
      <c r="CI23" s="60"/>
      <c r="CJ23" s="60"/>
      <c r="CK23" s="63" t="str">
        <f ca="1">IF($B23=CK$3,SUMPRODUCT((WEEKDAY(ROW(INDIRECT($C23&amp;":"&amp;$D23)),2)&lt;6)*(COUNTIF(data_aw4,ROW(INDIRECT($C23&amp;":"&amp;$D23)))=0)*(MONTH(ROW(INDIRECT($C23&amp;":"&amp;$D23)))=MONTH(AP$4))*(COUNTIF(data_aw5,ROW(INDIRECT($C23&amp;":"&amp;$D23)))=0)),"")</f>
        <v/>
      </c>
      <c r="CL23" s="63" t="str">
        <f ca="1">IF($B23=CL$3,SUMPRODUCT((WEEKDAY(ROW(INDIRECT($C23&amp;":"&amp;$D23)),2)&lt;6)*(COUNTIF(data_aw4,ROW(INDIRECT($C23&amp;":"&amp;$D23)))=0)*(MONTH(ROW(INDIRECT($C23&amp;":"&amp;$D23)))=MONTH(AP$4))*(COUNTIF(data_aw5,ROW(INDIRECT($C23&amp;":"&amp;$D23)))=0)),"")</f>
        <v/>
      </c>
    </row>
    <row r="24" spans="1:90">
      <c r="A24" s="66"/>
      <c r="B24" s="66"/>
      <c r="C24" s="76"/>
      <c r="D24" s="77"/>
      <c r="E24" s="76"/>
      <c r="F24" s="76"/>
      <c r="G24" s="76"/>
      <c r="H24" s="77"/>
      <c r="I24" s="113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6"/>
      <c r="AK24" s="96"/>
      <c r="AL24" s="96"/>
      <c r="AM24" s="97"/>
      <c r="AN24" s="84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85"/>
      <c r="BR24" s="101"/>
      <c r="BS24" s="96"/>
      <c r="BT24" s="96"/>
      <c r="BU24" s="96"/>
      <c r="BV24" s="96"/>
      <c r="BW24" s="96"/>
      <c r="BX24" s="96"/>
      <c r="BY24" s="96"/>
      <c r="BZ24" s="96"/>
      <c r="CA24" s="96"/>
      <c r="CB24" s="96"/>
      <c r="CC24" s="96"/>
      <c r="CD24" s="96"/>
      <c r="CE24" s="96"/>
      <c r="CF24" s="96"/>
      <c r="CG24" s="96"/>
      <c r="CI24" s="60"/>
      <c r="CJ24" s="60"/>
      <c r="CK24" s="63" t="str">
        <f ca="1">IF($B24=CK$3,SUMPRODUCT((WEEKDAY(ROW(INDIRECT($C24&amp;":"&amp;$D24)),2)&lt;6)*(COUNTIF(data_aw4,ROW(INDIRECT($C24&amp;":"&amp;$D24)))=0)*(MONTH(ROW(INDIRECT($C24&amp;":"&amp;$D24)))=MONTH(AP$4))*(COUNTIF(data_aw5,ROW(INDIRECT($C24&amp;":"&amp;$D24)))=0)),"")</f>
        <v/>
      </c>
      <c r="CL24" s="63" t="str">
        <f ca="1">IF($B24=CL$3,SUMPRODUCT((WEEKDAY(ROW(INDIRECT($C24&amp;":"&amp;$D24)),2)&lt;6)*(COUNTIF(data_aw4,ROW(INDIRECT($C24&amp;":"&amp;$D24)))=0)*(MONTH(ROW(INDIRECT($C24&amp;":"&amp;$D24)))=MONTH(AP$4))*(COUNTIF(data_aw5,ROW(INDIRECT($C24&amp;":"&amp;$D24)))=0)),"")</f>
        <v/>
      </c>
    </row>
    <row r="25" spans="1:90">
      <c r="A25" s="66"/>
      <c r="B25" s="66"/>
      <c r="C25" s="76"/>
      <c r="D25" s="77"/>
      <c r="E25" s="76"/>
      <c r="F25" s="76"/>
      <c r="G25" s="76"/>
      <c r="H25" s="77"/>
      <c r="I25" s="113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96"/>
      <c r="AJ25" s="96"/>
      <c r="AK25" s="96"/>
      <c r="AL25" s="96"/>
      <c r="AM25" s="97"/>
      <c r="AN25" s="84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85"/>
      <c r="BR25" s="101"/>
      <c r="BS25" s="96"/>
      <c r="BT25" s="96"/>
      <c r="BU25" s="96"/>
      <c r="BV25" s="96"/>
      <c r="BW25" s="96"/>
      <c r="BX25" s="96"/>
      <c r="BY25" s="96"/>
      <c r="BZ25" s="96"/>
      <c r="CA25" s="96"/>
      <c r="CB25" s="96"/>
      <c r="CC25" s="96"/>
      <c r="CD25" s="96"/>
      <c r="CE25" s="96"/>
      <c r="CF25" s="96"/>
      <c r="CG25" s="96"/>
      <c r="CI25" s="60"/>
      <c r="CJ25" s="60"/>
      <c r="CK25" s="63" t="str">
        <f ca="1">IF($B25=CK$3,SUMPRODUCT((WEEKDAY(ROW(INDIRECT($C25&amp;":"&amp;$D25)),2)&lt;6)*(COUNTIF(data_aw4,ROW(INDIRECT($C25&amp;":"&amp;$D25)))=0)*(MONTH(ROW(INDIRECT($C25&amp;":"&amp;$D25)))=MONTH(AP$4))*(COUNTIF(data_aw5,ROW(INDIRECT($C25&amp;":"&amp;$D25)))=0)),"")</f>
        <v/>
      </c>
      <c r="CL25" s="63" t="str">
        <f ca="1">IF($B25=CL$3,SUMPRODUCT((WEEKDAY(ROW(INDIRECT($C25&amp;":"&amp;$D25)),2)&lt;6)*(COUNTIF(data_aw4,ROW(INDIRECT($C25&amp;":"&amp;$D25)))=0)*(MONTH(ROW(INDIRECT($C25&amp;":"&amp;$D25)))=MONTH(AP$4))*(COUNTIF(data_aw5,ROW(INDIRECT($C25&amp;":"&amp;$D25)))=0)),"")</f>
        <v/>
      </c>
    </row>
    <row r="26" spans="1:90">
      <c r="A26" s="66"/>
      <c r="B26" s="66"/>
      <c r="C26" s="76"/>
      <c r="D26" s="77"/>
      <c r="E26" s="76"/>
      <c r="F26" s="76"/>
      <c r="G26" s="76"/>
      <c r="H26" s="77"/>
      <c r="I26" s="113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96"/>
      <c r="AJ26" s="96"/>
      <c r="AK26" s="96"/>
      <c r="AL26" s="96"/>
      <c r="AM26" s="97"/>
      <c r="AN26" s="84"/>
      <c r="AO26" s="62"/>
      <c r="AP26" s="62"/>
      <c r="AQ26" s="62"/>
      <c r="AR26" s="62"/>
      <c r="AS26" s="62"/>
      <c r="AT26" s="62"/>
      <c r="AU26" s="62"/>
      <c r="AV26" s="62"/>
      <c r="AW26" s="62"/>
      <c r="AX26" s="62"/>
      <c r="AY26" s="62"/>
      <c r="AZ26" s="62"/>
      <c r="BA26" s="62"/>
      <c r="BB26" s="62"/>
      <c r="BC26" s="62"/>
      <c r="BD26" s="62"/>
      <c r="BE26" s="62"/>
      <c r="BF26" s="62"/>
      <c r="BG26" s="62"/>
      <c r="BH26" s="62"/>
      <c r="BI26" s="62"/>
      <c r="BJ26" s="62"/>
      <c r="BK26" s="62"/>
      <c r="BL26" s="62"/>
      <c r="BM26" s="62"/>
      <c r="BN26" s="62"/>
      <c r="BO26" s="62"/>
      <c r="BP26" s="62"/>
      <c r="BQ26" s="85"/>
      <c r="BR26" s="101"/>
      <c r="BS26" s="96"/>
      <c r="BT26" s="96"/>
      <c r="BU26" s="96"/>
      <c r="BV26" s="96"/>
      <c r="BW26" s="96"/>
      <c r="BX26" s="96"/>
      <c r="BY26" s="96"/>
      <c r="BZ26" s="96"/>
      <c r="CA26" s="96"/>
      <c r="CB26" s="96"/>
      <c r="CC26" s="96"/>
      <c r="CD26" s="96"/>
      <c r="CE26" s="96"/>
      <c r="CF26" s="96"/>
      <c r="CG26" s="96"/>
      <c r="CI26" s="60"/>
      <c r="CJ26" s="60"/>
      <c r="CK26" s="63" t="str">
        <f ca="1">IF($B26=CK$3,SUMPRODUCT((WEEKDAY(ROW(INDIRECT($C26&amp;":"&amp;$D26)),2)&lt;6)*(COUNTIF(data_aw4,ROW(INDIRECT($C26&amp;":"&amp;$D26)))=0)*(MONTH(ROW(INDIRECT($C26&amp;":"&amp;$D26)))=MONTH(AP$4))*(COUNTIF(data_aw5,ROW(INDIRECT($C26&amp;":"&amp;$D26)))=0)),"")</f>
        <v/>
      </c>
      <c r="CL26" s="63" t="str">
        <f ca="1">IF($B26=CL$3,SUMPRODUCT((WEEKDAY(ROW(INDIRECT($C26&amp;":"&amp;$D26)),2)&lt;6)*(COUNTIF(data_aw4,ROW(INDIRECT($C26&amp;":"&amp;$D26)))=0)*(MONTH(ROW(INDIRECT($C26&amp;":"&amp;$D26)))=MONTH(AP$4))*(COUNTIF(data_aw5,ROW(INDIRECT($C26&amp;":"&amp;$D26)))=0)),"")</f>
        <v/>
      </c>
    </row>
    <row r="27" spans="1:90">
      <c r="A27" s="66"/>
      <c r="B27" s="66"/>
      <c r="C27" s="76"/>
      <c r="D27" s="77"/>
      <c r="E27" s="76"/>
      <c r="F27" s="76"/>
      <c r="G27" s="76"/>
      <c r="H27" s="77"/>
      <c r="I27" s="113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96"/>
      <c r="AJ27" s="96"/>
      <c r="AK27" s="96"/>
      <c r="AL27" s="96"/>
      <c r="AM27" s="97"/>
      <c r="AN27" s="84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85"/>
      <c r="BR27" s="101"/>
      <c r="BS27" s="96"/>
      <c r="BT27" s="96"/>
      <c r="BU27" s="96"/>
      <c r="BV27" s="96"/>
      <c r="BW27" s="96"/>
      <c r="BX27" s="96"/>
      <c r="BY27" s="96"/>
      <c r="BZ27" s="96"/>
      <c r="CA27" s="96"/>
      <c r="CB27" s="96"/>
      <c r="CC27" s="96"/>
      <c r="CD27" s="96"/>
      <c r="CE27" s="96"/>
      <c r="CF27" s="96"/>
      <c r="CG27" s="96"/>
      <c r="CI27" s="60"/>
      <c r="CJ27" s="60"/>
      <c r="CK27" s="63" t="str">
        <f ca="1">IF($B27=CK$3,SUMPRODUCT((WEEKDAY(ROW(INDIRECT($C27&amp;":"&amp;$D27)),2)&lt;6)*(COUNTIF(data_aw4,ROW(INDIRECT($C27&amp;":"&amp;$D27)))=0)*(MONTH(ROW(INDIRECT($C27&amp;":"&amp;$D27)))=MONTH(AP$4))*(COUNTIF(data_aw5,ROW(INDIRECT($C27&amp;":"&amp;$D27)))=0)),"")</f>
        <v/>
      </c>
      <c r="CL27" s="63" t="str">
        <f ca="1">IF($B27=CL$3,SUMPRODUCT((WEEKDAY(ROW(INDIRECT($C27&amp;":"&amp;$D27)),2)&lt;6)*(COUNTIF(data_aw4,ROW(INDIRECT($C27&amp;":"&amp;$D27)))=0)*(MONTH(ROW(INDIRECT($C27&amp;":"&amp;$D27)))=MONTH(AP$4))*(COUNTIF(data_aw5,ROW(INDIRECT($C27&amp;":"&amp;$D27)))=0)),"")</f>
        <v/>
      </c>
    </row>
    <row r="28" spans="1:90">
      <c r="A28" s="66"/>
      <c r="B28" s="66"/>
      <c r="C28" s="76"/>
      <c r="D28" s="77"/>
      <c r="E28" s="76"/>
      <c r="F28" s="76"/>
      <c r="G28" s="76"/>
      <c r="H28" s="77"/>
      <c r="I28" s="113"/>
      <c r="J28" s="96"/>
      <c r="K28" s="96"/>
      <c r="L28" s="96"/>
      <c r="M28" s="96"/>
      <c r="N28" s="96"/>
      <c r="O28" s="96"/>
      <c r="P28" s="96"/>
      <c r="Q28" s="96"/>
      <c r="R28" s="96"/>
      <c r="S28" s="96"/>
      <c r="T28" s="96"/>
      <c r="U28" s="96"/>
      <c r="V28" s="96"/>
      <c r="W28" s="96"/>
      <c r="X28" s="96"/>
      <c r="Y28" s="96"/>
      <c r="Z28" s="96"/>
      <c r="AA28" s="96"/>
      <c r="AB28" s="96"/>
      <c r="AC28" s="96"/>
      <c r="AD28" s="96"/>
      <c r="AE28" s="96"/>
      <c r="AF28" s="96"/>
      <c r="AG28" s="96"/>
      <c r="AH28" s="96"/>
      <c r="AI28" s="96"/>
      <c r="AJ28" s="96"/>
      <c r="AK28" s="96"/>
      <c r="AL28" s="96"/>
      <c r="AM28" s="97"/>
      <c r="AN28" s="84"/>
      <c r="AO28" s="62"/>
      <c r="AP28" s="62"/>
      <c r="AQ28" s="62"/>
      <c r="AR28" s="62"/>
      <c r="AS28" s="62"/>
      <c r="AT28" s="62"/>
      <c r="AU28" s="62"/>
      <c r="AV28" s="62"/>
      <c r="AW28" s="62"/>
      <c r="AX28" s="62"/>
      <c r="AY28" s="62"/>
      <c r="AZ28" s="62"/>
      <c r="BA28" s="62"/>
      <c r="BB28" s="62"/>
      <c r="BC28" s="62"/>
      <c r="BD28" s="62"/>
      <c r="BE28" s="62"/>
      <c r="BF28" s="62"/>
      <c r="BG28" s="62"/>
      <c r="BH28" s="62"/>
      <c r="BI28" s="62"/>
      <c r="BJ28" s="62"/>
      <c r="BK28" s="62"/>
      <c r="BL28" s="62"/>
      <c r="BM28" s="62"/>
      <c r="BN28" s="62"/>
      <c r="BO28" s="62"/>
      <c r="BP28" s="62"/>
      <c r="BQ28" s="85"/>
      <c r="BR28" s="101"/>
      <c r="BS28" s="96"/>
      <c r="BT28" s="96"/>
      <c r="BU28" s="96"/>
      <c r="BV28" s="96"/>
      <c r="BW28" s="96"/>
      <c r="BX28" s="96"/>
      <c r="BY28" s="96"/>
      <c r="BZ28" s="96"/>
      <c r="CA28" s="96"/>
      <c r="CB28" s="96"/>
      <c r="CC28" s="96"/>
      <c r="CD28" s="96"/>
      <c r="CE28" s="96"/>
      <c r="CF28" s="96"/>
      <c r="CG28" s="96"/>
      <c r="CI28" s="60"/>
      <c r="CJ28" s="60"/>
      <c r="CK28" s="63" t="str">
        <f ca="1">IF($B28=CK$3,SUMPRODUCT((WEEKDAY(ROW(INDIRECT($C28&amp;":"&amp;$D28)),2)&lt;6)*(COUNTIF(data_aw4,ROW(INDIRECT($C28&amp;":"&amp;$D28)))=0)*(MONTH(ROW(INDIRECT($C28&amp;":"&amp;$D28)))=MONTH(AP$4))*(COUNTIF(data_aw5,ROW(INDIRECT($C28&amp;":"&amp;$D28)))=0)),"")</f>
        <v/>
      </c>
      <c r="CL28" s="63" t="str">
        <f ca="1">IF($B28=CL$3,SUMPRODUCT((WEEKDAY(ROW(INDIRECT($C28&amp;":"&amp;$D28)),2)&lt;6)*(COUNTIF(data_aw4,ROW(INDIRECT($C28&amp;":"&amp;$D28)))=0)*(MONTH(ROW(INDIRECT($C28&amp;":"&amp;$D28)))=MONTH(AP$4))*(COUNTIF(data_aw5,ROW(INDIRECT($C28&amp;":"&amp;$D28)))=0)),"")</f>
        <v/>
      </c>
    </row>
    <row r="29" spans="1:90">
      <c r="A29" s="66"/>
      <c r="B29" s="66"/>
      <c r="C29" s="76"/>
      <c r="D29" s="77"/>
      <c r="E29" s="76"/>
      <c r="F29" s="76"/>
      <c r="G29" s="76"/>
      <c r="H29" s="77"/>
      <c r="I29" s="113"/>
      <c r="J29" s="96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6"/>
      <c r="AJ29" s="96"/>
      <c r="AK29" s="96"/>
      <c r="AL29" s="96"/>
      <c r="AM29" s="97"/>
      <c r="AN29" s="84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85"/>
      <c r="BR29" s="101"/>
      <c r="BS29" s="96"/>
      <c r="BT29" s="96"/>
      <c r="BU29" s="96"/>
      <c r="BV29" s="96"/>
      <c r="BW29" s="96"/>
      <c r="BX29" s="96"/>
      <c r="BY29" s="96"/>
      <c r="BZ29" s="96"/>
      <c r="CA29" s="96"/>
      <c r="CB29" s="96"/>
      <c r="CC29" s="96"/>
      <c r="CD29" s="96"/>
      <c r="CE29" s="96"/>
      <c r="CF29" s="96"/>
      <c r="CG29" s="96"/>
      <c r="CI29" s="60"/>
      <c r="CJ29" s="60"/>
      <c r="CK29" s="63" t="str">
        <f ca="1">IF($B29=CK$3,SUMPRODUCT((WEEKDAY(ROW(INDIRECT($C29&amp;":"&amp;$D29)),2)&lt;6)*(COUNTIF(data_aw4,ROW(INDIRECT($C29&amp;":"&amp;$D29)))=0)*(MONTH(ROW(INDIRECT($C29&amp;":"&amp;$D29)))=MONTH(AP$4))*(COUNTIF(data_aw5,ROW(INDIRECT($C29&amp;":"&amp;$D29)))=0)),"")</f>
        <v/>
      </c>
      <c r="CL29" s="63" t="str">
        <f ca="1">IF($B29=CL$3,SUMPRODUCT((WEEKDAY(ROW(INDIRECT($C29&amp;":"&amp;$D29)),2)&lt;6)*(COUNTIF(data_aw4,ROW(INDIRECT($C29&amp;":"&amp;$D29)))=0)*(MONTH(ROW(INDIRECT($C29&amp;":"&amp;$D29)))=MONTH(AP$4))*(COUNTIF(data_aw5,ROW(INDIRECT($C29&amp;":"&amp;$D29)))=0)),"")</f>
        <v/>
      </c>
    </row>
    <row r="30" spans="1:90">
      <c r="A30" s="66"/>
      <c r="B30" s="66"/>
      <c r="C30" s="76"/>
      <c r="D30" s="77"/>
      <c r="E30" s="76"/>
      <c r="F30" s="76"/>
      <c r="G30" s="76"/>
      <c r="H30" s="77"/>
      <c r="I30" s="113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96"/>
      <c r="Y30" s="96"/>
      <c r="Z30" s="96"/>
      <c r="AA30" s="96"/>
      <c r="AB30" s="96"/>
      <c r="AC30" s="96"/>
      <c r="AD30" s="96"/>
      <c r="AE30" s="96"/>
      <c r="AF30" s="96"/>
      <c r="AG30" s="96"/>
      <c r="AH30" s="96"/>
      <c r="AI30" s="96"/>
      <c r="AJ30" s="96"/>
      <c r="AK30" s="96"/>
      <c r="AL30" s="96"/>
      <c r="AM30" s="97"/>
      <c r="AN30" s="84"/>
      <c r="AO30" s="62"/>
      <c r="AP30" s="62"/>
      <c r="AQ30" s="62"/>
      <c r="AR30" s="62"/>
      <c r="AS30" s="62"/>
      <c r="AT30" s="62"/>
      <c r="AU30" s="62"/>
      <c r="AV30" s="62"/>
      <c r="AW30" s="62"/>
      <c r="AX30" s="62"/>
      <c r="AY30" s="62"/>
      <c r="AZ30" s="62"/>
      <c r="BA30" s="62"/>
      <c r="BB30" s="62"/>
      <c r="BC30" s="62"/>
      <c r="BD30" s="62"/>
      <c r="BE30" s="62"/>
      <c r="BF30" s="62"/>
      <c r="BG30" s="62"/>
      <c r="BH30" s="62"/>
      <c r="BI30" s="62"/>
      <c r="BJ30" s="62"/>
      <c r="BK30" s="62"/>
      <c r="BL30" s="62"/>
      <c r="BM30" s="62"/>
      <c r="BN30" s="62"/>
      <c r="BO30" s="62"/>
      <c r="BP30" s="62"/>
      <c r="BQ30" s="85"/>
      <c r="BR30" s="101"/>
      <c r="BS30" s="96"/>
      <c r="BT30" s="96"/>
      <c r="BU30" s="96"/>
      <c r="BV30" s="96"/>
      <c r="BW30" s="96"/>
      <c r="BX30" s="96"/>
      <c r="BY30" s="96"/>
      <c r="BZ30" s="96"/>
      <c r="CA30" s="96"/>
      <c r="CB30" s="96"/>
      <c r="CC30" s="96"/>
      <c r="CD30" s="96"/>
      <c r="CE30" s="96"/>
      <c r="CF30" s="96"/>
      <c r="CG30" s="96"/>
      <c r="CI30" s="60"/>
      <c r="CJ30" s="60"/>
      <c r="CK30" s="63" t="str">
        <f ca="1">IF($B30=CK$3,SUMPRODUCT((WEEKDAY(ROW(INDIRECT($C30&amp;":"&amp;$D30)),2)&lt;6)*(COUNTIF(data_aw4,ROW(INDIRECT($C30&amp;":"&amp;$D30)))=0)*(MONTH(ROW(INDIRECT($C30&amp;":"&amp;$D30)))=MONTH(AP$4))*(COUNTIF(data_aw5,ROW(INDIRECT($C30&amp;":"&amp;$D30)))=0)),"")</f>
        <v/>
      </c>
      <c r="CL30" s="63" t="str">
        <f ca="1">IF($B30=CL$3,SUMPRODUCT((WEEKDAY(ROW(INDIRECT($C30&amp;":"&amp;$D30)),2)&lt;6)*(COUNTIF(data_aw4,ROW(INDIRECT($C30&amp;":"&amp;$D30)))=0)*(MONTH(ROW(INDIRECT($C30&amp;":"&amp;$D30)))=MONTH(AP$4))*(COUNTIF(data_aw5,ROW(INDIRECT($C30&amp;":"&amp;$D30)))=0)),"")</f>
        <v/>
      </c>
    </row>
    <row r="31" spans="1:90">
      <c r="A31" s="66"/>
      <c r="B31" s="66"/>
      <c r="C31" s="76"/>
      <c r="D31" s="77"/>
      <c r="E31" s="76"/>
      <c r="F31" s="76"/>
      <c r="G31" s="76"/>
      <c r="H31" s="77"/>
      <c r="I31" s="113"/>
      <c r="J31" s="96"/>
      <c r="K31" s="96"/>
      <c r="L31" s="96"/>
      <c r="M31" s="96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6"/>
      <c r="AE31" s="96"/>
      <c r="AF31" s="96"/>
      <c r="AG31" s="96"/>
      <c r="AH31" s="96"/>
      <c r="AI31" s="96"/>
      <c r="AJ31" s="96"/>
      <c r="AK31" s="96"/>
      <c r="AL31" s="96"/>
      <c r="AM31" s="97"/>
      <c r="AN31" s="84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  <c r="BC31" s="62"/>
      <c r="BD31" s="62"/>
      <c r="BE31" s="62"/>
      <c r="BF31" s="62"/>
      <c r="BG31" s="62"/>
      <c r="BH31" s="62"/>
      <c r="BI31" s="62"/>
      <c r="BJ31" s="62"/>
      <c r="BK31" s="62"/>
      <c r="BL31" s="62"/>
      <c r="BM31" s="62"/>
      <c r="BN31" s="62"/>
      <c r="BO31" s="62"/>
      <c r="BP31" s="62"/>
      <c r="BQ31" s="85"/>
      <c r="BR31" s="101"/>
      <c r="BS31" s="96"/>
      <c r="BT31" s="96"/>
      <c r="BU31" s="96"/>
      <c r="BV31" s="96"/>
      <c r="BW31" s="96"/>
      <c r="BX31" s="96"/>
      <c r="BY31" s="96"/>
      <c r="BZ31" s="96"/>
      <c r="CA31" s="96"/>
      <c r="CB31" s="96"/>
      <c r="CC31" s="96"/>
      <c r="CD31" s="96"/>
      <c r="CE31" s="96"/>
      <c r="CF31" s="96"/>
      <c r="CG31" s="96"/>
      <c r="CI31" s="60"/>
      <c r="CJ31" s="60"/>
      <c r="CK31" s="63" t="str">
        <f ca="1">IF($B31=CK$3,SUMPRODUCT((WEEKDAY(ROW(INDIRECT($C31&amp;":"&amp;$D31)),2)&lt;6)*(COUNTIF(data_aw4,ROW(INDIRECT($C31&amp;":"&amp;$D31)))=0)*(MONTH(ROW(INDIRECT($C31&amp;":"&amp;$D31)))=MONTH(AP$4))*(COUNTIF(data_aw5,ROW(INDIRECT($C31&amp;":"&amp;$D31)))=0)),"")</f>
        <v/>
      </c>
      <c r="CL31" s="63" t="str">
        <f ca="1">IF($B31=CL$3,SUMPRODUCT((WEEKDAY(ROW(INDIRECT($C31&amp;":"&amp;$D31)),2)&lt;6)*(COUNTIF(data_aw4,ROW(INDIRECT($C31&amp;":"&amp;$D31)))=0)*(MONTH(ROW(INDIRECT($C31&amp;":"&amp;$D31)))=MONTH(AP$4))*(COUNTIF(data_aw5,ROW(INDIRECT($C31&amp;":"&amp;$D31)))=0)),"")</f>
        <v/>
      </c>
    </row>
    <row r="32" spans="1:90">
      <c r="A32" s="66"/>
      <c r="B32" s="66"/>
      <c r="C32" s="76"/>
      <c r="D32" s="77"/>
      <c r="E32" s="76"/>
      <c r="F32" s="76"/>
      <c r="G32" s="76"/>
      <c r="H32" s="77"/>
      <c r="I32" s="113"/>
      <c r="J32" s="96"/>
      <c r="K32" s="96"/>
      <c r="L32" s="96"/>
      <c r="M32" s="96"/>
      <c r="N32" s="96"/>
      <c r="O32" s="96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6"/>
      <c r="AK32" s="96"/>
      <c r="AL32" s="96"/>
      <c r="AM32" s="97"/>
      <c r="AN32" s="84"/>
      <c r="AO32" s="62"/>
      <c r="AP32" s="62"/>
      <c r="AQ32" s="62"/>
      <c r="AR32" s="62"/>
      <c r="AS32" s="62"/>
      <c r="AT32" s="62"/>
      <c r="AU32" s="62"/>
      <c r="AV32" s="62"/>
      <c r="AW32" s="62"/>
      <c r="AX32" s="62"/>
      <c r="AY32" s="62"/>
      <c r="AZ32" s="62"/>
      <c r="BA32" s="62"/>
      <c r="BB32" s="62"/>
      <c r="BC32" s="62"/>
      <c r="BD32" s="62"/>
      <c r="BE32" s="62"/>
      <c r="BF32" s="62"/>
      <c r="BG32" s="62"/>
      <c r="BH32" s="62"/>
      <c r="BI32" s="62"/>
      <c r="BJ32" s="62"/>
      <c r="BK32" s="62"/>
      <c r="BL32" s="62"/>
      <c r="BM32" s="62"/>
      <c r="BN32" s="62"/>
      <c r="BO32" s="62"/>
      <c r="BP32" s="62"/>
      <c r="BQ32" s="85"/>
      <c r="BR32" s="101"/>
      <c r="BS32" s="96"/>
      <c r="BT32" s="96"/>
      <c r="BU32" s="96"/>
      <c r="BV32" s="96"/>
      <c r="BW32" s="96"/>
      <c r="BX32" s="96"/>
      <c r="BY32" s="96"/>
      <c r="BZ32" s="96"/>
      <c r="CA32" s="96"/>
      <c r="CB32" s="96"/>
      <c r="CC32" s="96"/>
      <c r="CD32" s="96"/>
      <c r="CE32" s="96"/>
      <c r="CF32" s="96"/>
      <c r="CG32" s="96"/>
      <c r="CI32" s="60"/>
      <c r="CJ32" s="60"/>
      <c r="CK32" s="63" t="str">
        <f ca="1">IF($B32=CK$3,SUMPRODUCT((WEEKDAY(ROW(INDIRECT($C32&amp;":"&amp;$D32)),2)&lt;6)*(COUNTIF(data_aw4,ROW(INDIRECT($C32&amp;":"&amp;$D32)))=0)*(MONTH(ROW(INDIRECT($C32&amp;":"&amp;$D32)))=MONTH(AP$4))*(COUNTIF(data_aw5,ROW(INDIRECT($C32&amp;":"&amp;$D32)))=0)),"")</f>
        <v/>
      </c>
      <c r="CL32" s="63" t="str">
        <f ca="1">IF($B32=CL$3,SUMPRODUCT((WEEKDAY(ROW(INDIRECT($C32&amp;":"&amp;$D32)),2)&lt;6)*(COUNTIF(data_aw4,ROW(INDIRECT($C32&amp;":"&amp;$D32)))=0)*(MONTH(ROW(INDIRECT($C32&amp;":"&amp;$D32)))=MONTH(AP$4))*(COUNTIF(data_aw5,ROW(INDIRECT($C32&amp;":"&amp;$D32)))=0)),"")</f>
        <v/>
      </c>
    </row>
    <row r="33" spans="1:90">
      <c r="A33" s="66"/>
      <c r="B33" s="66"/>
      <c r="C33" s="76"/>
      <c r="D33" s="77"/>
      <c r="E33" s="76"/>
      <c r="F33" s="76"/>
      <c r="G33" s="76"/>
      <c r="H33" s="77"/>
      <c r="I33" s="113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6"/>
      <c r="Y33" s="96"/>
      <c r="Z33" s="96"/>
      <c r="AA33" s="96"/>
      <c r="AB33" s="96"/>
      <c r="AC33" s="96"/>
      <c r="AD33" s="96"/>
      <c r="AE33" s="96"/>
      <c r="AF33" s="96"/>
      <c r="AG33" s="96"/>
      <c r="AH33" s="96"/>
      <c r="AI33" s="96"/>
      <c r="AJ33" s="96"/>
      <c r="AK33" s="96"/>
      <c r="AL33" s="96"/>
      <c r="AM33" s="97"/>
      <c r="AN33" s="84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  <c r="BC33" s="62"/>
      <c r="BD33" s="62"/>
      <c r="BE33" s="62"/>
      <c r="BF33" s="62"/>
      <c r="BG33" s="62"/>
      <c r="BH33" s="62"/>
      <c r="BI33" s="62"/>
      <c r="BJ33" s="62"/>
      <c r="BK33" s="62"/>
      <c r="BL33" s="62"/>
      <c r="BM33" s="62"/>
      <c r="BN33" s="62"/>
      <c r="BO33" s="62"/>
      <c r="BP33" s="62"/>
      <c r="BQ33" s="85"/>
      <c r="BR33" s="101"/>
      <c r="BS33" s="96"/>
      <c r="BT33" s="96"/>
      <c r="BU33" s="96"/>
      <c r="BV33" s="96"/>
      <c r="BW33" s="96"/>
      <c r="BX33" s="96"/>
      <c r="BY33" s="96"/>
      <c r="BZ33" s="96"/>
      <c r="CA33" s="96"/>
      <c r="CB33" s="96"/>
      <c r="CC33" s="96"/>
      <c r="CD33" s="96"/>
      <c r="CE33" s="96"/>
      <c r="CF33" s="96"/>
      <c r="CG33" s="96"/>
      <c r="CI33" s="60"/>
      <c r="CJ33" s="60"/>
      <c r="CK33" s="63" t="str">
        <f ca="1">IF($B33=CK$3,SUMPRODUCT((WEEKDAY(ROW(INDIRECT($C33&amp;":"&amp;$D33)),2)&lt;6)*(COUNTIF(data_aw4,ROW(INDIRECT($C33&amp;":"&amp;$D33)))=0)*(MONTH(ROW(INDIRECT($C33&amp;":"&amp;$D33)))=MONTH(AP$4))*(COUNTIF(data_aw5,ROW(INDIRECT($C33&amp;":"&amp;$D33)))=0)),"")</f>
        <v/>
      </c>
      <c r="CL33" s="63" t="str">
        <f ca="1">IF($B33=CL$3,SUMPRODUCT((WEEKDAY(ROW(INDIRECT($C33&amp;":"&amp;$D33)),2)&lt;6)*(COUNTIF(data_aw4,ROW(INDIRECT($C33&amp;":"&amp;$D33)))=0)*(MONTH(ROW(INDIRECT($C33&amp;":"&amp;$D33)))=MONTH(AP$4))*(COUNTIF(data_aw5,ROW(INDIRECT($C33&amp;":"&amp;$D33)))=0)),"")</f>
        <v/>
      </c>
    </row>
    <row r="34" spans="1:90">
      <c r="A34" s="66"/>
      <c r="B34" s="66"/>
      <c r="C34" s="76"/>
      <c r="D34" s="77"/>
      <c r="E34" s="76"/>
      <c r="F34" s="76"/>
      <c r="G34" s="76"/>
      <c r="H34" s="77"/>
      <c r="I34" s="113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/>
      <c r="AC34" s="96"/>
      <c r="AD34" s="96"/>
      <c r="AE34" s="96"/>
      <c r="AF34" s="96"/>
      <c r="AG34" s="96"/>
      <c r="AH34" s="96"/>
      <c r="AI34" s="96"/>
      <c r="AJ34" s="96"/>
      <c r="AK34" s="96"/>
      <c r="AL34" s="96"/>
      <c r="AM34" s="97"/>
      <c r="AN34" s="84"/>
      <c r="AO34" s="62"/>
      <c r="AP34" s="62"/>
      <c r="AQ34" s="62"/>
      <c r="AR34" s="62"/>
      <c r="AS34" s="62"/>
      <c r="AT34" s="62"/>
      <c r="AU34" s="62"/>
      <c r="AV34" s="62"/>
      <c r="AW34" s="62"/>
      <c r="AX34" s="62"/>
      <c r="AY34" s="62"/>
      <c r="AZ34" s="62"/>
      <c r="BA34" s="62"/>
      <c r="BB34" s="62"/>
      <c r="BC34" s="62"/>
      <c r="BD34" s="62"/>
      <c r="BE34" s="62"/>
      <c r="BF34" s="62"/>
      <c r="BG34" s="62"/>
      <c r="BH34" s="62"/>
      <c r="BI34" s="62"/>
      <c r="BJ34" s="62"/>
      <c r="BK34" s="62"/>
      <c r="BL34" s="62"/>
      <c r="BM34" s="62"/>
      <c r="BN34" s="62"/>
      <c r="BO34" s="62"/>
      <c r="BP34" s="62"/>
      <c r="BQ34" s="85"/>
      <c r="BR34" s="101"/>
      <c r="BS34" s="96"/>
      <c r="BT34" s="96"/>
      <c r="BU34" s="96"/>
      <c r="BV34" s="96"/>
      <c r="BW34" s="96"/>
      <c r="BX34" s="96"/>
      <c r="BY34" s="96"/>
      <c r="BZ34" s="96"/>
      <c r="CA34" s="96"/>
      <c r="CB34" s="96"/>
      <c r="CC34" s="96"/>
      <c r="CD34" s="96"/>
      <c r="CE34" s="96"/>
      <c r="CF34" s="96"/>
      <c r="CG34" s="96"/>
      <c r="CI34" s="60"/>
      <c r="CJ34" s="60"/>
      <c r="CK34" s="63" t="str">
        <f ca="1">IF($B34=CK$3,SUMPRODUCT((WEEKDAY(ROW(INDIRECT($C34&amp;":"&amp;$D34)),2)&lt;6)*(COUNTIF(data_aw4,ROW(INDIRECT($C34&amp;":"&amp;$D34)))=0)*(MONTH(ROW(INDIRECT($C34&amp;":"&amp;$D34)))=MONTH(AP$4))*(COUNTIF(data_aw5,ROW(INDIRECT($C34&amp;":"&amp;$D34)))=0)),"")</f>
        <v/>
      </c>
      <c r="CL34" s="63" t="str">
        <f ca="1">IF($B34=CL$3,SUMPRODUCT((WEEKDAY(ROW(INDIRECT($C34&amp;":"&amp;$D34)),2)&lt;6)*(COUNTIF(data_aw4,ROW(INDIRECT($C34&amp;":"&amp;$D34)))=0)*(MONTH(ROW(INDIRECT($C34&amp;":"&amp;$D34)))=MONTH(AP$4))*(COUNTIF(data_aw5,ROW(INDIRECT($C34&amp;":"&amp;$D34)))=0)),"")</f>
        <v/>
      </c>
    </row>
    <row r="35" spans="1:90">
      <c r="A35" s="66"/>
      <c r="B35" s="66"/>
      <c r="C35" s="76"/>
      <c r="D35" s="77"/>
      <c r="E35" s="76"/>
      <c r="F35" s="76"/>
      <c r="G35" s="76"/>
      <c r="H35" s="77"/>
      <c r="I35" s="113"/>
      <c r="J35" s="96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96"/>
      <c r="Y35" s="96"/>
      <c r="Z35" s="96"/>
      <c r="AA35" s="96"/>
      <c r="AB35" s="96"/>
      <c r="AC35" s="96"/>
      <c r="AD35" s="96"/>
      <c r="AE35" s="96"/>
      <c r="AF35" s="96"/>
      <c r="AG35" s="96"/>
      <c r="AH35" s="96"/>
      <c r="AI35" s="96"/>
      <c r="AJ35" s="96"/>
      <c r="AK35" s="96"/>
      <c r="AL35" s="96"/>
      <c r="AM35" s="97"/>
      <c r="AN35" s="84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  <c r="BC35" s="62"/>
      <c r="BD35" s="62"/>
      <c r="BE35" s="62"/>
      <c r="BF35" s="62"/>
      <c r="BG35" s="62"/>
      <c r="BH35" s="62"/>
      <c r="BI35" s="62"/>
      <c r="BJ35" s="62"/>
      <c r="BK35" s="62"/>
      <c r="BL35" s="62"/>
      <c r="BM35" s="62"/>
      <c r="BN35" s="62"/>
      <c r="BO35" s="62"/>
      <c r="BP35" s="62"/>
      <c r="BQ35" s="85"/>
      <c r="BR35" s="101"/>
      <c r="BS35" s="96"/>
      <c r="BT35" s="96"/>
      <c r="BU35" s="96"/>
      <c r="BV35" s="96"/>
      <c r="BW35" s="96"/>
      <c r="BX35" s="96"/>
      <c r="BY35" s="96"/>
      <c r="BZ35" s="96"/>
      <c r="CA35" s="96"/>
      <c r="CB35" s="96"/>
      <c r="CC35" s="96"/>
      <c r="CD35" s="96"/>
      <c r="CE35" s="96"/>
      <c r="CF35" s="96"/>
      <c r="CG35" s="96"/>
      <c r="CI35" s="60"/>
      <c r="CJ35" s="60"/>
      <c r="CK35" s="63" t="str">
        <f ca="1">IF($B35=CK$3,SUMPRODUCT((WEEKDAY(ROW(INDIRECT($C35&amp;":"&amp;$D35)),2)&lt;6)*(COUNTIF(data_aw4,ROW(INDIRECT($C35&amp;":"&amp;$D35)))=0)*(MONTH(ROW(INDIRECT($C35&amp;":"&amp;$D35)))=MONTH(AP$4))*(COUNTIF(data_aw5,ROW(INDIRECT($C35&amp;":"&amp;$D35)))=0)),"")</f>
        <v/>
      </c>
      <c r="CL35" s="63" t="str">
        <f ca="1">IF($B35=CL$3,SUMPRODUCT((WEEKDAY(ROW(INDIRECT($C35&amp;":"&amp;$D35)),2)&lt;6)*(COUNTIF(data_aw4,ROW(INDIRECT($C35&amp;":"&amp;$D35)))=0)*(MONTH(ROW(INDIRECT($C35&amp;":"&amp;$D35)))=MONTH(AP$4))*(COUNTIF(data_aw5,ROW(INDIRECT($C35&amp;":"&amp;$D35)))=0)),"")</f>
        <v/>
      </c>
    </row>
    <row r="36" spans="1:90">
      <c r="A36" s="66"/>
      <c r="B36" s="66"/>
      <c r="C36" s="76"/>
      <c r="D36" s="77"/>
      <c r="E36" s="76"/>
      <c r="F36" s="76"/>
      <c r="G36" s="76"/>
      <c r="H36" s="77"/>
      <c r="I36" s="113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6"/>
      <c r="AJ36" s="96"/>
      <c r="AK36" s="96"/>
      <c r="AL36" s="96"/>
      <c r="AM36" s="97"/>
      <c r="AN36" s="84"/>
      <c r="AO36" s="62"/>
      <c r="AP36" s="62"/>
      <c r="AQ36" s="62"/>
      <c r="AR36" s="62"/>
      <c r="AS36" s="62"/>
      <c r="AT36" s="62"/>
      <c r="AU36" s="62"/>
      <c r="AV36" s="62"/>
      <c r="AW36" s="62"/>
      <c r="AX36" s="62"/>
      <c r="AY36" s="62"/>
      <c r="AZ36" s="62"/>
      <c r="BA36" s="62"/>
      <c r="BB36" s="62"/>
      <c r="BC36" s="62"/>
      <c r="BD36" s="62"/>
      <c r="BE36" s="62"/>
      <c r="BF36" s="62"/>
      <c r="BG36" s="62"/>
      <c r="BH36" s="62"/>
      <c r="BI36" s="62"/>
      <c r="BJ36" s="62"/>
      <c r="BK36" s="62"/>
      <c r="BL36" s="62"/>
      <c r="BM36" s="62"/>
      <c r="BN36" s="62"/>
      <c r="BO36" s="62"/>
      <c r="BP36" s="62"/>
      <c r="BQ36" s="85"/>
      <c r="BR36" s="101"/>
      <c r="BS36" s="96"/>
      <c r="BT36" s="96"/>
      <c r="BU36" s="96"/>
      <c r="BV36" s="96"/>
      <c r="BW36" s="96"/>
      <c r="BX36" s="96"/>
      <c r="BY36" s="96"/>
      <c r="BZ36" s="96"/>
      <c r="CA36" s="96"/>
      <c r="CB36" s="96"/>
      <c r="CC36" s="96"/>
      <c r="CD36" s="96"/>
      <c r="CE36" s="96"/>
      <c r="CF36" s="96"/>
      <c r="CG36" s="96"/>
      <c r="CI36" s="60"/>
      <c r="CJ36" s="60"/>
      <c r="CK36" s="63" t="str">
        <f ca="1">IF($B36=CK$3,SUMPRODUCT((WEEKDAY(ROW(INDIRECT($C36&amp;":"&amp;$D36)),2)&lt;6)*(COUNTIF(data_aw4,ROW(INDIRECT($C36&amp;":"&amp;$D36)))=0)*(MONTH(ROW(INDIRECT($C36&amp;":"&amp;$D36)))=MONTH(AP$4))*(COUNTIF(data_aw5,ROW(INDIRECT($C36&amp;":"&amp;$D36)))=0)),"")</f>
        <v/>
      </c>
      <c r="CL36" s="63" t="str">
        <f ca="1">IF($B36=CL$3,SUMPRODUCT((WEEKDAY(ROW(INDIRECT($C36&amp;":"&amp;$D36)),2)&lt;6)*(COUNTIF(data_aw4,ROW(INDIRECT($C36&amp;":"&amp;$D36)))=0)*(MONTH(ROW(INDIRECT($C36&amp;":"&amp;$D36)))=MONTH(AP$4))*(COUNTIF(data_aw5,ROW(INDIRECT($C36&amp;":"&amp;$D36)))=0)),"")</f>
        <v/>
      </c>
    </row>
    <row r="37" spans="1:90">
      <c r="A37" s="66"/>
      <c r="B37" s="66"/>
      <c r="C37" s="76"/>
      <c r="D37" s="77"/>
      <c r="E37" s="76"/>
      <c r="F37" s="76"/>
      <c r="G37" s="76"/>
      <c r="H37" s="77"/>
      <c r="I37" s="113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6"/>
      <c r="Y37" s="96"/>
      <c r="Z37" s="96"/>
      <c r="AA37" s="96"/>
      <c r="AB37" s="96"/>
      <c r="AC37" s="96"/>
      <c r="AD37" s="96"/>
      <c r="AE37" s="96"/>
      <c r="AF37" s="96"/>
      <c r="AG37" s="96"/>
      <c r="AH37" s="96"/>
      <c r="AI37" s="96"/>
      <c r="AJ37" s="96"/>
      <c r="AK37" s="96"/>
      <c r="AL37" s="96"/>
      <c r="AM37" s="97"/>
      <c r="AN37" s="84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  <c r="BC37" s="62"/>
      <c r="BD37" s="62"/>
      <c r="BE37" s="62"/>
      <c r="BF37" s="62"/>
      <c r="BG37" s="62"/>
      <c r="BH37" s="62"/>
      <c r="BI37" s="62"/>
      <c r="BJ37" s="62"/>
      <c r="BK37" s="62"/>
      <c r="BL37" s="62"/>
      <c r="BM37" s="62"/>
      <c r="BN37" s="62"/>
      <c r="BO37" s="62"/>
      <c r="BP37" s="62"/>
      <c r="BQ37" s="85"/>
      <c r="BR37" s="101"/>
      <c r="BS37" s="96"/>
      <c r="BT37" s="96"/>
      <c r="BU37" s="96"/>
      <c r="BV37" s="96"/>
      <c r="BW37" s="96"/>
      <c r="BX37" s="96"/>
      <c r="BY37" s="96"/>
      <c r="BZ37" s="96"/>
      <c r="CA37" s="96"/>
      <c r="CB37" s="96"/>
      <c r="CC37" s="96"/>
      <c r="CD37" s="96"/>
      <c r="CE37" s="96"/>
      <c r="CF37" s="96"/>
      <c r="CG37" s="96"/>
      <c r="CI37" s="60"/>
      <c r="CJ37" s="60"/>
      <c r="CK37" s="63" t="str">
        <f ca="1">IF($B37=CK$3,SUMPRODUCT((WEEKDAY(ROW(INDIRECT($C37&amp;":"&amp;$D37)),2)&lt;6)*(COUNTIF(data_aw4,ROW(INDIRECT($C37&amp;":"&amp;$D37)))=0)*(MONTH(ROW(INDIRECT($C37&amp;":"&amp;$D37)))=MONTH(AP$4))*(COUNTIF(data_aw5,ROW(INDIRECT($C37&amp;":"&amp;$D37)))=0)),"")</f>
        <v/>
      </c>
      <c r="CL37" s="63" t="str">
        <f ca="1">IF($B37=CL$3,SUMPRODUCT((WEEKDAY(ROW(INDIRECT($C37&amp;":"&amp;$D37)),2)&lt;6)*(COUNTIF(data_aw4,ROW(INDIRECT($C37&amp;":"&amp;$D37)))=0)*(MONTH(ROW(INDIRECT($C37&amp;":"&amp;$D37)))=MONTH(AP$4))*(COUNTIF(data_aw5,ROW(INDIRECT($C37&amp;":"&amp;$D37)))=0)),"")</f>
        <v/>
      </c>
    </row>
    <row r="38" spans="1:90" s="17" customFormat="1">
      <c r="A38" s="69"/>
      <c r="B38" s="69"/>
      <c r="C38" s="78"/>
      <c r="D38" s="79"/>
      <c r="E38" s="78"/>
      <c r="F38" s="78"/>
      <c r="G38" s="78"/>
      <c r="H38" s="79"/>
      <c r="I38" s="114"/>
      <c r="J38" s="115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5"/>
      <c r="AI38" s="115"/>
      <c r="AJ38" s="115"/>
      <c r="AK38" s="115"/>
      <c r="AL38" s="115"/>
      <c r="AM38" s="116"/>
      <c r="AN38" s="117"/>
      <c r="AO38" s="118"/>
      <c r="AP38" s="118"/>
      <c r="AQ38" s="118"/>
      <c r="AR38" s="118"/>
      <c r="AS38" s="118"/>
      <c r="AT38" s="118"/>
      <c r="AU38" s="118"/>
      <c r="AV38" s="118"/>
      <c r="AW38" s="118"/>
      <c r="AX38" s="118"/>
      <c r="AY38" s="118"/>
      <c r="AZ38" s="118"/>
      <c r="BA38" s="118"/>
      <c r="BB38" s="118"/>
      <c r="BC38" s="118"/>
      <c r="BD38" s="118"/>
      <c r="BE38" s="118"/>
      <c r="BF38" s="118"/>
      <c r="BG38" s="118"/>
      <c r="BH38" s="118"/>
      <c r="BI38" s="118"/>
      <c r="BJ38" s="118"/>
      <c r="BK38" s="118"/>
      <c r="BL38" s="118"/>
      <c r="BM38" s="118"/>
      <c r="BN38" s="118"/>
      <c r="BO38" s="118"/>
      <c r="BP38" s="118"/>
      <c r="BQ38" s="119"/>
      <c r="BR38" s="120"/>
      <c r="BS38" s="115"/>
      <c r="BT38" s="115"/>
      <c r="BU38" s="115"/>
      <c r="BV38" s="115"/>
      <c r="BW38" s="115"/>
      <c r="BX38" s="115"/>
      <c r="BY38" s="115"/>
      <c r="BZ38" s="115"/>
      <c r="CA38" s="115"/>
      <c r="CB38" s="115"/>
      <c r="CC38" s="115"/>
      <c r="CD38" s="115"/>
      <c r="CE38" s="115"/>
      <c r="CF38" s="115"/>
      <c r="CG38" s="115"/>
      <c r="CI38" s="70"/>
      <c r="CJ38" s="70"/>
      <c r="CK38" s="71" t="str">
        <f ca="1">IF($B38=CK$3,SUMPRODUCT((WEEKDAY(ROW(INDIRECT($C38&amp;":"&amp;$D38)),2)&lt;6)*(COUNTIF(data_aw4,ROW(INDIRECT($C38&amp;":"&amp;$D38)))=0)*(MONTH(ROW(INDIRECT($C38&amp;":"&amp;$D38)))=MONTH(AP$4))*(COUNTIF(data_aw5,ROW(INDIRECT($C38&amp;":"&amp;$D38)))=0)),"")</f>
        <v/>
      </c>
      <c r="CL38" s="71" t="str">
        <f ca="1">IF($B38=CL$3,SUMPRODUCT((WEEKDAY(ROW(INDIRECT($C38&amp;":"&amp;$D38)),2)&lt;6)*(COUNTIF(data_aw4,ROW(INDIRECT($C38&amp;":"&amp;$D38)))=0)*(MONTH(ROW(INDIRECT($C38&amp;":"&amp;$D38)))=MONTH(AP$4))*(COUNTIF(data_aw5,ROW(INDIRECT($C38&amp;":"&amp;$D38)))=0)),"")</f>
        <v/>
      </c>
    </row>
    <row r="39" spans="1:90"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</row>
    <row r="41" spans="1:90" ht="13.5">
      <c r="Y41" s="106"/>
      <c r="Z41" s="106"/>
      <c r="AA41" s="106"/>
      <c r="AB41" s="106"/>
    </row>
  </sheetData>
  <mergeCells count="10">
    <mergeCell ref="CI3:CI5"/>
    <mergeCell ref="CJ3:CJ5"/>
    <mergeCell ref="CK3:CK5"/>
    <mergeCell ref="CL3:CL5"/>
    <mergeCell ref="BQ1:BR1"/>
    <mergeCell ref="Y41:AB41"/>
    <mergeCell ref="BS3:CG3"/>
    <mergeCell ref="I1:AA1"/>
    <mergeCell ref="AD1:AI1"/>
    <mergeCell ref="I3:AM3"/>
  </mergeCells>
  <conditionalFormatting sqref="I6:CG38">
    <cfRule type="expression" dxfId="6" priority="2">
      <formula>COUNTIF(data_aw6,I$4)&gt;0</formula>
    </cfRule>
    <cfRule type="expression" dxfId="5" priority="3">
      <formula>COUNTIF(data_aw5,I$4)&gt;0</formula>
    </cfRule>
    <cfRule type="expression" dxfId="4" priority="4">
      <formula>COUNTIF(data_aw4,I$4)&gt;0</formula>
    </cfRule>
    <cfRule type="expression" dxfId="3" priority="5">
      <formula>AND(I$4&lt;&gt;0,WEEKDAY(I$4,2)&gt;5)</formula>
    </cfRule>
    <cfRule type="expression" dxfId="2" priority="6">
      <formula>AND($B6="CM",SUMPRODUCT(($C6&lt;=I$4)*($D6&gt;=I$4)))</formula>
    </cfRule>
    <cfRule type="expression" dxfId="1" priority="7">
      <formula>AND($B6="VA",SUMPRODUCT(($C6&lt;=I$4)*($D6&gt;=I$4)))</formula>
    </cfRule>
  </conditionalFormatting>
  <conditionalFormatting sqref="B6:B38">
    <cfRule type="containsText" dxfId="0" priority="1" operator="containsText" text="cm">
      <formula>NOT(ISERROR(SEARCH("cm",B6)))</formula>
    </cfRule>
  </conditionalFormatting>
  <dataValidations count="2">
    <dataValidation type="list" allowBlank="1" showInputMessage="1" showErrorMessage="1" sqref="B6:B38">
      <formula1>datak</formula1>
    </dataValidation>
    <dataValidation type="list" allowBlank="1" showInputMessage="1" showErrorMessage="1" sqref="A6:A38">
      <formula1>datab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0"/>
  <sheetViews>
    <sheetView workbookViewId="0">
      <selection activeCell="F1" sqref="F1"/>
    </sheetView>
  </sheetViews>
  <sheetFormatPr baseColWidth="10" defaultRowHeight="13.5"/>
  <cols>
    <col min="1" max="5" width="11.42578125" style="102"/>
    <col min="6" max="6" width="15.7109375" style="102" bestFit="1" customWidth="1"/>
    <col min="7" max="16384" width="11.42578125" style="102"/>
  </cols>
  <sheetData>
    <row r="1" spans="1:5">
      <c r="A1" s="102" t="s">
        <v>5</v>
      </c>
      <c r="B1" s="102" t="s">
        <v>6</v>
      </c>
      <c r="C1" s="102" t="s">
        <v>12</v>
      </c>
      <c r="D1" s="102" t="s">
        <v>66</v>
      </c>
      <c r="E1" s="102" t="s">
        <v>67</v>
      </c>
    </row>
    <row r="2" spans="1:5">
      <c r="B2" s="102" t="s">
        <v>15</v>
      </c>
      <c r="C2" s="102">
        <v>20</v>
      </c>
    </row>
    <row r="3" spans="1:5">
      <c r="B3" s="102" t="s">
        <v>64</v>
      </c>
      <c r="C3" s="102">
        <v>20</v>
      </c>
    </row>
    <row r="4" spans="1:5">
      <c r="B4" s="102" t="s">
        <v>16</v>
      </c>
      <c r="C4" s="102">
        <v>20</v>
      </c>
    </row>
    <row r="5" spans="1:5">
      <c r="B5" s="102" t="s">
        <v>20</v>
      </c>
    </row>
    <row r="6" spans="1:5">
      <c r="B6" s="102" t="s">
        <v>20</v>
      </c>
    </row>
    <row r="7" spans="1:5">
      <c r="B7" s="102" t="s">
        <v>20</v>
      </c>
    </row>
    <row r="8" spans="1:5">
      <c r="B8" s="102" t="s">
        <v>20</v>
      </c>
    </row>
    <row r="9" spans="1:5">
      <c r="B9" s="102" t="s">
        <v>20</v>
      </c>
    </row>
    <row r="10" spans="1:5">
      <c r="B10" s="102" t="s">
        <v>20</v>
      </c>
    </row>
    <row r="11" spans="1:5">
      <c r="B11" s="102" t="s">
        <v>20</v>
      </c>
    </row>
    <row r="12" spans="1:5">
      <c r="B12" s="102" t="s">
        <v>20</v>
      </c>
    </row>
    <row r="13" spans="1:5">
      <c r="B13" s="102" t="s">
        <v>20</v>
      </c>
    </row>
    <row r="14" spans="1:5">
      <c r="B14" s="102" t="s">
        <v>20</v>
      </c>
    </row>
    <row r="15" spans="1:5">
      <c r="B15" s="102" t="s">
        <v>20</v>
      </c>
    </row>
    <row r="16" spans="1:5">
      <c r="B16" s="102" t="s">
        <v>20</v>
      </c>
    </row>
    <row r="17" spans="2:2">
      <c r="B17" s="102" t="s">
        <v>20</v>
      </c>
    </row>
    <row r="18" spans="2:2">
      <c r="B18" s="102" t="s">
        <v>20</v>
      </c>
    </row>
    <row r="19" spans="2:2">
      <c r="B19" s="102" t="s">
        <v>20</v>
      </c>
    </row>
    <row r="20" spans="2:2">
      <c r="B20" s="102" t="s">
        <v>20</v>
      </c>
    </row>
    <row r="21" spans="2:2">
      <c r="B21" s="102" t="s">
        <v>20</v>
      </c>
    </row>
    <row r="22" spans="2:2">
      <c r="B22" s="102" t="s">
        <v>20</v>
      </c>
    </row>
    <row r="23" spans="2:2">
      <c r="B23" s="102" t="s">
        <v>20</v>
      </c>
    </row>
    <row r="24" spans="2:2">
      <c r="B24" s="102" t="s">
        <v>20</v>
      </c>
    </row>
    <row r="25" spans="2:2">
      <c r="B25" s="102" t="s">
        <v>20</v>
      </c>
    </row>
    <row r="26" spans="2:2">
      <c r="B26" s="102" t="s">
        <v>20</v>
      </c>
    </row>
    <row r="27" spans="2:2">
      <c r="B27" s="102" t="s">
        <v>20</v>
      </c>
    </row>
    <row r="28" spans="2:2">
      <c r="B28" s="102" t="s">
        <v>20</v>
      </c>
    </row>
    <row r="29" spans="2:2">
      <c r="B29" s="102" t="s">
        <v>20</v>
      </c>
    </row>
    <row r="30" spans="2:2">
      <c r="B30" s="102" t="s">
        <v>20</v>
      </c>
    </row>
    <row r="31" spans="2:2">
      <c r="B31" s="102" t="s">
        <v>20</v>
      </c>
    </row>
    <row r="32" spans="2:2">
      <c r="B32" s="102" t="s">
        <v>20</v>
      </c>
    </row>
    <row r="33" spans="1:6">
      <c r="B33" s="102" t="s">
        <v>20</v>
      </c>
    </row>
    <row r="34" spans="1:6">
      <c r="B34" s="102" t="s">
        <v>20</v>
      </c>
    </row>
    <row r="35" spans="1:6">
      <c r="B35" s="102" t="s">
        <v>20</v>
      </c>
    </row>
    <row r="36" spans="1:6">
      <c r="B36" s="102" t="s">
        <v>20</v>
      </c>
    </row>
    <row r="37" spans="1:6">
      <c r="B37" s="102" t="s">
        <v>20</v>
      </c>
    </row>
    <row r="38" spans="1:6">
      <c r="B38" s="102" t="s">
        <v>20</v>
      </c>
    </row>
    <row r="39" spans="1:6">
      <c r="B39" s="102" t="s">
        <v>20</v>
      </c>
    </row>
    <row r="40" spans="1:6">
      <c r="A40" s="131"/>
      <c r="B40" s="131" t="s">
        <v>20</v>
      </c>
      <c r="C40" s="131"/>
      <c r="D40" s="131"/>
      <c r="E40" s="131"/>
      <c r="F40" s="1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B337"/>
  <sheetViews>
    <sheetView workbookViewId="0">
      <selection sqref="A1:F40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6" bestFit="1" customWidth="1"/>
    <col min="49" max="49" width="17.140625" style="4" bestFit="1" customWidth="1"/>
    <col min="50" max="50" width="35.28515625" style="17" bestFit="1" customWidth="1"/>
    <col min="51" max="51" width="17.140625" style="53" bestFit="1" customWidth="1"/>
    <col min="52" max="52" width="36.85546875" style="4" customWidth="1"/>
    <col min="53" max="53" width="15.7109375" bestFit="1" customWidth="1"/>
  </cols>
  <sheetData>
    <row r="1" spans="1:54" ht="18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K1" s="1" t="s">
        <v>12</v>
      </c>
      <c r="N1" s="3">
        <v>41640</v>
      </c>
      <c r="AV1" s="7" t="s">
        <v>22</v>
      </c>
      <c r="AW1" s="8">
        <v>41640</v>
      </c>
      <c r="AX1" s="9" t="s">
        <v>22</v>
      </c>
      <c r="AY1" s="10">
        <v>42005</v>
      </c>
      <c r="AZ1" s="11">
        <f>AW1</f>
        <v>41640</v>
      </c>
      <c r="BA1" s="58">
        <f>AW1</f>
        <v>41640</v>
      </c>
      <c r="BB1" s="3">
        <f>AY1</f>
        <v>42005</v>
      </c>
    </row>
    <row r="2" spans="1:54" ht="18">
      <c r="B2" t="s">
        <v>15</v>
      </c>
      <c r="K2" s="1" t="s">
        <v>21</v>
      </c>
      <c r="N2" s="3">
        <v>41671</v>
      </c>
      <c r="AV2" s="12" t="s">
        <v>23</v>
      </c>
      <c r="AW2" s="13">
        <v>41640</v>
      </c>
      <c r="AX2" s="14" t="s">
        <v>24</v>
      </c>
      <c r="AY2" s="15">
        <v>42005</v>
      </c>
      <c r="AZ2" s="14" t="s">
        <v>24</v>
      </c>
      <c r="BA2" s="58">
        <f t="shared" ref="BA2:BA50" si="0">AW2</f>
        <v>41640</v>
      </c>
      <c r="BB2" s="3">
        <f t="shared" ref="BB2:BB50" si="1">AY2</f>
        <v>42005</v>
      </c>
    </row>
    <row r="3" spans="1:54" ht="18">
      <c r="B3" t="s">
        <v>16</v>
      </c>
      <c r="K3" s="1" t="s">
        <v>11</v>
      </c>
      <c r="N3" s="3">
        <v>41699</v>
      </c>
      <c r="AW3" s="13">
        <v>41750</v>
      </c>
      <c r="AX3" s="4" t="s">
        <v>25</v>
      </c>
      <c r="AY3" s="15">
        <v>42100</v>
      </c>
      <c r="AZ3" s="4" t="s">
        <v>26</v>
      </c>
      <c r="BA3" s="58">
        <f t="shared" si="0"/>
        <v>41750</v>
      </c>
      <c r="BB3" s="3">
        <f t="shared" si="1"/>
        <v>42100</v>
      </c>
    </row>
    <row r="4" spans="1:54" ht="18">
      <c r="B4" t="s">
        <v>17</v>
      </c>
      <c r="K4" s="1" t="s">
        <v>13</v>
      </c>
      <c r="N4" s="3">
        <v>41730</v>
      </c>
      <c r="AW4" s="13">
        <v>41760</v>
      </c>
      <c r="AX4" s="14" t="s">
        <v>27</v>
      </c>
      <c r="AY4" s="15">
        <v>42125</v>
      </c>
      <c r="AZ4" s="14" t="s">
        <v>27</v>
      </c>
      <c r="BA4" s="58">
        <f t="shared" si="0"/>
        <v>41760</v>
      </c>
      <c r="BB4" s="3">
        <f t="shared" si="1"/>
        <v>42125</v>
      </c>
    </row>
    <row r="5" spans="1:54" ht="18">
      <c r="B5" t="s">
        <v>18</v>
      </c>
      <c r="K5" s="1" t="s">
        <v>14</v>
      </c>
      <c r="N5" s="3">
        <v>41760</v>
      </c>
      <c r="AW5" s="13">
        <v>41788</v>
      </c>
      <c r="AX5" s="17" t="s">
        <v>28</v>
      </c>
      <c r="AY5" s="15">
        <v>42133</v>
      </c>
      <c r="AZ5" s="17" t="s">
        <v>28</v>
      </c>
      <c r="BA5" s="58">
        <f t="shared" si="0"/>
        <v>41788</v>
      </c>
      <c r="BB5" s="3">
        <f t="shared" si="1"/>
        <v>42133</v>
      </c>
    </row>
    <row r="6" spans="1:54" ht="18">
      <c r="B6" t="s">
        <v>19</v>
      </c>
      <c r="K6" s="1"/>
      <c r="N6" s="3">
        <v>41791</v>
      </c>
      <c r="AW6" s="13">
        <v>41799</v>
      </c>
      <c r="AX6" s="17" t="s">
        <v>29</v>
      </c>
      <c r="AY6" s="15">
        <v>42144</v>
      </c>
      <c r="AZ6" s="17" t="s">
        <v>29</v>
      </c>
      <c r="BA6" s="58">
        <f t="shared" si="0"/>
        <v>41799</v>
      </c>
      <c r="BB6" s="3">
        <f t="shared" si="1"/>
        <v>42144</v>
      </c>
    </row>
    <row r="7" spans="1:54" ht="18">
      <c r="B7" t="s">
        <v>64</v>
      </c>
      <c r="K7" s="1"/>
      <c r="N7" s="3">
        <v>41821</v>
      </c>
      <c r="AW7" s="13">
        <v>41841</v>
      </c>
      <c r="AX7" s="18" t="s">
        <v>30</v>
      </c>
      <c r="AY7" s="15">
        <v>42206</v>
      </c>
      <c r="AZ7" s="18" t="s">
        <v>30</v>
      </c>
      <c r="BA7" s="58">
        <f t="shared" si="0"/>
        <v>41841</v>
      </c>
      <c r="BB7" s="3">
        <f t="shared" si="1"/>
        <v>42206</v>
      </c>
    </row>
    <row r="8" spans="1:54" ht="18">
      <c r="B8" t="s">
        <v>20</v>
      </c>
      <c r="K8" s="1"/>
      <c r="N8" s="3">
        <v>41852</v>
      </c>
      <c r="AW8" s="13">
        <v>41866</v>
      </c>
      <c r="AX8" s="17" t="s">
        <v>31</v>
      </c>
      <c r="AY8" s="15">
        <v>42231</v>
      </c>
      <c r="AZ8" s="17" t="s">
        <v>31</v>
      </c>
      <c r="BA8" s="58">
        <f t="shared" si="0"/>
        <v>41866</v>
      </c>
      <c r="BB8" s="3">
        <f t="shared" si="1"/>
        <v>42231</v>
      </c>
    </row>
    <row r="9" spans="1:54" ht="15">
      <c r="B9" t="s">
        <v>20</v>
      </c>
      <c r="N9" s="3">
        <v>41883</v>
      </c>
      <c r="AW9" s="13">
        <v>41909</v>
      </c>
      <c r="AX9" s="18" t="s">
        <v>32</v>
      </c>
      <c r="AY9" s="15">
        <v>42274</v>
      </c>
      <c r="AZ9" s="18" t="s">
        <v>33</v>
      </c>
      <c r="BA9" s="58">
        <f t="shared" si="0"/>
        <v>41909</v>
      </c>
      <c r="BB9" s="3">
        <f t="shared" si="1"/>
        <v>42274</v>
      </c>
    </row>
    <row r="10" spans="1:54" ht="15">
      <c r="B10" t="s">
        <v>20</v>
      </c>
      <c r="N10" s="3">
        <v>41913</v>
      </c>
      <c r="AW10" s="13">
        <v>41944</v>
      </c>
      <c r="AX10" s="17" t="s">
        <v>34</v>
      </c>
      <c r="AY10" s="15">
        <v>42309</v>
      </c>
      <c r="AZ10" s="17" t="s">
        <v>34</v>
      </c>
      <c r="BA10" s="58">
        <f t="shared" si="0"/>
        <v>41944</v>
      </c>
      <c r="BB10" s="3">
        <f t="shared" si="1"/>
        <v>42309</v>
      </c>
    </row>
    <row r="11" spans="1:54" ht="15">
      <c r="B11" t="s">
        <v>20</v>
      </c>
      <c r="N11" s="3">
        <v>41944</v>
      </c>
      <c r="AW11" s="13">
        <v>41945</v>
      </c>
      <c r="AX11" s="17" t="s">
        <v>35</v>
      </c>
      <c r="AY11" s="15">
        <v>42310</v>
      </c>
      <c r="AZ11" s="17" t="s">
        <v>35</v>
      </c>
      <c r="BA11" s="58">
        <f t="shared" si="0"/>
        <v>41945</v>
      </c>
      <c r="BB11" s="3">
        <f t="shared" si="1"/>
        <v>42310</v>
      </c>
    </row>
    <row r="12" spans="1:54" ht="15">
      <c r="B12" t="s">
        <v>20</v>
      </c>
      <c r="N12" s="3">
        <v>41974</v>
      </c>
      <c r="AW12" s="13">
        <v>41954</v>
      </c>
      <c r="AX12" s="4" t="s">
        <v>36</v>
      </c>
      <c r="AY12" s="15">
        <v>42319</v>
      </c>
      <c r="AZ12" s="4" t="s">
        <v>36</v>
      </c>
      <c r="BA12" s="58">
        <f t="shared" si="0"/>
        <v>41954</v>
      </c>
      <c r="BB12" s="3">
        <f t="shared" si="1"/>
        <v>42319</v>
      </c>
    </row>
    <row r="13" spans="1:54" ht="15">
      <c r="B13" t="s">
        <v>20</v>
      </c>
      <c r="N13" s="3">
        <v>42005</v>
      </c>
      <c r="AW13" s="13">
        <v>41958</v>
      </c>
      <c r="AX13" s="4" t="s">
        <v>37</v>
      </c>
      <c r="AY13" s="15">
        <v>42323</v>
      </c>
      <c r="AZ13" s="4" t="s">
        <v>37</v>
      </c>
      <c r="BA13" s="58">
        <f t="shared" si="0"/>
        <v>41958</v>
      </c>
      <c r="BB13" s="3">
        <f t="shared" si="1"/>
        <v>42323</v>
      </c>
    </row>
    <row r="14" spans="1:54" ht="15">
      <c r="B14" t="s">
        <v>20</v>
      </c>
      <c r="N14" s="3">
        <v>42036</v>
      </c>
      <c r="AW14" s="13">
        <v>41998</v>
      </c>
      <c r="AX14" s="17" t="s">
        <v>38</v>
      </c>
      <c r="AY14" s="15">
        <v>42363</v>
      </c>
      <c r="AZ14" s="4" t="s">
        <v>39</v>
      </c>
      <c r="BA14" s="58">
        <f t="shared" si="0"/>
        <v>41998</v>
      </c>
      <c r="BB14" s="3">
        <f t="shared" si="1"/>
        <v>42363</v>
      </c>
    </row>
    <row r="15" spans="1:54" ht="15">
      <c r="B15" t="s">
        <v>20</v>
      </c>
      <c r="N15" s="3">
        <v>42064</v>
      </c>
      <c r="AW15" s="13">
        <v>41999</v>
      </c>
      <c r="AX15" s="17" t="s">
        <v>40</v>
      </c>
      <c r="AY15" s="15">
        <v>42364</v>
      </c>
      <c r="AZ15" s="17" t="s">
        <v>41</v>
      </c>
      <c r="BA15" s="58">
        <f t="shared" si="0"/>
        <v>41999</v>
      </c>
      <c r="BB15" s="3">
        <f t="shared" si="1"/>
        <v>42364</v>
      </c>
    </row>
    <row r="16" spans="1:54">
      <c r="B16" t="s">
        <v>20</v>
      </c>
      <c r="N16" s="3">
        <v>42095</v>
      </c>
      <c r="AW16" s="13"/>
      <c r="AY16" s="19"/>
      <c r="BA16" s="58">
        <f t="shared" si="0"/>
        <v>0</v>
      </c>
      <c r="BB16" s="3">
        <f t="shared" si="1"/>
        <v>0</v>
      </c>
    </row>
    <row r="17" spans="2:54" ht="15">
      <c r="B17" t="s">
        <v>20</v>
      </c>
      <c r="N17" s="3">
        <v>42125</v>
      </c>
      <c r="AW17" s="20"/>
      <c r="AY17" s="15"/>
      <c r="BA17" s="58">
        <f t="shared" si="0"/>
        <v>0</v>
      </c>
      <c r="BB17" s="3">
        <f t="shared" si="1"/>
        <v>0</v>
      </c>
    </row>
    <row r="18" spans="2:54" ht="15">
      <c r="B18" t="s">
        <v>20</v>
      </c>
      <c r="N18" s="3">
        <v>42156</v>
      </c>
      <c r="AV18" s="21" t="s">
        <v>42</v>
      </c>
      <c r="AW18" s="22"/>
      <c r="AX18" s="23"/>
      <c r="AY18" s="24"/>
      <c r="AZ18" s="17"/>
      <c r="BA18" s="58">
        <f t="shared" si="0"/>
        <v>0</v>
      </c>
      <c r="BB18" s="3">
        <f t="shared" si="1"/>
        <v>0</v>
      </c>
    </row>
    <row r="19" spans="2:54" ht="15">
      <c r="B19" t="s">
        <v>20</v>
      </c>
      <c r="N19" s="3">
        <v>42186</v>
      </c>
      <c r="AV19" s="25">
        <v>1</v>
      </c>
      <c r="AW19" s="22">
        <v>41743</v>
      </c>
      <c r="AX19" s="26" t="s">
        <v>43</v>
      </c>
      <c r="AY19" s="27"/>
      <c r="BA19" s="58">
        <f t="shared" si="0"/>
        <v>41743</v>
      </c>
      <c r="BB19" s="3">
        <f t="shared" si="1"/>
        <v>0</v>
      </c>
    </row>
    <row r="20" spans="2:54" ht="15">
      <c r="B20" t="s">
        <v>20</v>
      </c>
      <c r="N20" s="3">
        <v>42217</v>
      </c>
      <c r="AV20" s="25">
        <f t="shared" ref="AV20:AV38" si="2">IF(AW20=AW19+IF(WEEKDAY(AW19,1)=6,3,1),AV19,AV19+1)</f>
        <v>1</v>
      </c>
      <c r="AW20" s="22">
        <v>41744</v>
      </c>
      <c r="AX20" s="26" t="s">
        <v>43</v>
      </c>
      <c r="AY20" s="24">
        <v>42101</v>
      </c>
      <c r="AZ20" s="17" t="s">
        <v>44</v>
      </c>
      <c r="BA20" s="58">
        <f t="shared" si="0"/>
        <v>41744</v>
      </c>
      <c r="BB20" s="3">
        <f t="shared" si="1"/>
        <v>42101</v>
      </c>
    </row>
    <row r="21" spans="2:54" ht="15">
      <c r="B21" t="s">
        <v>20</v>
      </c>
      <c r="N21" s="3">
        <v>42248</v>
      </c>
      <c r="AV21" s="25">
        <f t="shared" si="2"/>
        <v>1</v>
      </c>
      <c r="AW21" s="22">
        <v>41745</v>
      </c>
      <c r="AX21" s="26" t="s">
        <v>43</v>
      </c>
      <c r="AY21" s="24">
        <v>42102</v>
      </c>
      <c r="AZ21" s="17" t="s">
        <v>44</v>
      </c>
      <c r="BA21" s="58">
        <f t="shared" si="0"/>
        <v>41745</v>
      </c>
      <c r="BB21" s="3">
        <f t="shared" si="1"/>
        <v>42102</v>
      </c>
    </row>
    <row r="22" spans="2:54" ht="15">
      <c r="B22" t="s">
        <v>20</v>
      </c>
      <c r="N22" s="3">
        <v>42278</v>
      </c>
      <c r="AV22" s="25">
        <f t="shared" si="2"/>
        <v>1</v>
      </c>
      <c r="AW22" s="22">
        <v>41746</v>
      </c>
      <c r="AX22" s="26" t="s">
        <v>43</v>
      </c>
      <c r="AY22" s="24">
        <v>42103</v>
      </c>
      <c r="AZ22" s="17" t="s">
        <v>44</v>
      </c>
      <c r="BA22" s="58">
        <f t="shared" si="0"/>
        <v>41746</v>
      </c>
      <c r="BB22" s="3">
        <f t="shared" si="1"/>
        <v>42103</v>
      </c>
    </row>
    <row r="23" spans="2:54" ht="15">
      <c r="B23" t="s">
        <v>20</v>
      </c>
      <c r="N23" s="3">
        <v>42309</v>
      </c>
      <c r="AV23" s="25">
        <f t="shared" si="2"/>
        <v>1</v>
      </c>
      <c r="AW23" s="22">
        <v>41747</v>
      </c>
      <c r="AX23" s="26" t="s">
        <v>43</v>
      </c>
      <c r="AY23" s="24">
        <v>42104</v>
      </c>
      <c r="AZ23" s="17" t="s">
        <v>44</v>
      </c>
      <c r="BA23" s="58">
        <f t="shared" si="0"/>
        <v>41747</v>
      </c>
      <c r="BB23" s="3">
        <f t="shared" si="1"/>
        <v>42104</v>
      </c>
    </row>
    <row r="24" spans="2:54" ht="15">
      <c r="B24" t="s">
        <v>20</v>
      </c>
      <c r="N24" s="3">
        <v>42339</v>
      </c>
      <c r="AV24" s="25">
        <f t="shared" si="2"/>
        <v>2</v>
      </c>
      <c r="AW24" s="22">
        <v>41834</v>
      </c>
      <c r="AX24" s="17" t="s">
        <v>45</v>
      </c>
      <c r="AY24" s="24">
        <v>42198</v>
      </c>
      <c r="AZ24" s="17" t="s">
        <v>45</v>
      </c>
      <c r="BA24" s="58">
        <f t="shared" si="0"/>
        <v>41834</v>
      </c>
      <c r="BB24" s="3">
        <f t="shared" si="1"/>
        <v>42198</v>
      </c>
    </row>
    <row r="25" spans="2:54" ht="15">
      <c r="B25" t="s">
        <v>20</v>
      </c>
      <c r="N25" s="3">
        <v>42370</v>
      </c>
      <c r="AV25" s="25">
        <f t="shared" si="2"/>
        <v>2</v>
      </c>
      <c r="AW25" s="22">
        <v>41835</v>
      </c>
      <c r="AX25" s="17" t="s">
        <v>45</v>
      </c>
      <c r="AY25" s="24">
        <v>42199</v>
      </c>
      <c r="AZ25" s="17" t="s">
        <v>45</v>
      </c>
      <c r="BA25" s="58">
        <f t="shared" si="0"/>
        <v>41835</v>
      </c>
      <c r="BB25" s="3">
        <f t="shared" si="1"/>
        <v>42199</v>
      </c>
    </row>
    <row r="26" spans="2:54" ht="15">
      <c r="B26" t="s">
        <v>20</v>
      </c>
      <c r="N26" s="3">
        <v>42401</v>
      </c>
      <c r="AV26" s="25">
        <f t="shared" si="2"/>
        <v>2</v>
      </c>
      <c r="AW26" s="22">
        <v>41836</v>
      </c>
      <c r="AX26" s="17" t="s">
        <v>45</v>
      </c>
      <c r="AY26" s="24">
        <v>42200</v>
      </c>
      <c r="AZ26" s="17" t="s">
        <v>45</v>
      </c>
      <c r="BA26" s="58">
        <f t="shared" si="0"/>
        <v>41836</v>
      </c>
      <c r="BB26" s="3">
        <f t="shared" si="1"/>
        <v>42200</v>
      </c>
    </row>
    <row r="27" spans="2:54" ht="15">
      <c r="B27" t="s">
        <v>20</v>
      </c>
      <c r="N27" s="3">
        <v>42430</v>
      </c>
      <c r="AV27" s="25">
        <f t="shared" si="2"/>
        <v>2</v>
      </c>
      <c r="AW27" s="22">
        <v>41837</v>
      </c>
      <c r="AX27" s="17" t="s">
        <v>45</v>
      </c>
      <c r="AY27" s="24">
        <v>42201</v>
      </c>
      <c r="AZ27" s="17" t="s">
        <v>45</v>
      </c>
      <c r="BA27" s="58">
        <f t="shared" si="0"/>
        <v>41837</v>
      </c>
      <c r="BB27" s="3">
        <f t="shared" si="1"/>
        <v>42201</v>
      </c>
    </row>
    <row r="28" spans="2:54" ht="15">
      <c r="B28" t="s">
        <v>20</v>
      </c>
      <c r="N28" s="3">
        <v>42461</v>
      </c>
      <c r="AV28" s="25">
        <f t="shared" si="2"/>
        <v>2</v>
      </c>
      <c r="AW28" s="22">
        <v>41838</v>
      </c>
      <c r="AX28" s="17" t="s">
        <v>45</v>
      </c>
      <c r="AY28" s="24">
        <v>42202</v>
      </c>
      <c r="AZ28" s="17" t="s">
        <v>45</v>
      </c>
      <c r="BA28" s="58">
        <f t="shared" si="0"/>
        <v>41838</v>
      </c>
      <c r="BB28" s="3">
        <f t="shared" si="1"/>
        <v>42202</v>
      </c>
    </row>
    <row r="29" spans="2:54" ht="15">
      <c r="B29" t="s">
        <v>20</v>
      </c>
      <c r="N29" s="3">
        <v>42491</v>
      </c>
      <c r="AV29" s="25">
        <f t="shared" si="2"/>
        <v>3</v>
      </c>
      <c r="AW29" s="22"/>
      <c r="AY29" s="24">
        <v>42205</v>
      </c>
      <c r="AZ29" s="17" t="s">
        <v>45</v>
      </c>
      <c r="BA29" s="58">
        <f t="shared" si="0"/>
        <v>0</v>
      </c>
      <c r="BB29" s="3">
        <f t="shared" si="1"/>
        <v>42205</v>
      </c>
    </row>
    <row r="30" spans="2:54" ht="15">
      <c r="B30" t="s">
        <v>20</v>
      </c>
      <c r="N30" s="3">
        <v>42522</v>
      </c>
      <c r="AV30" s="25">
        <f t="shared" si="2"/>
        <v>4</v>
      </c>
      <c r="AW30" s="22">
        <v>41842</v>
      </c>
      <c r="AX30" s="17" t="s">
        <v>45</v>
      </c>
      <c r="AY30" s="24"/>
      <c r="AZ30" s="17"/>
      <c r="BA30" s="58">
        <f t="shared" si="0"/>
        <v>41842</v>
      </c>
      <c r="BB30" s="3">
        <f t="shared" si="1"/>
        <v>0</v>
      </c>
    </row>
    <row r="31" spans="2:54" ht="15">
      <c r="B31" t="s">
        <v>20</v>
      </c>
      <c r="N31" s="3">
        <v>42552</v>
      </c>
      <c r="AV31" s="25">
        <f t="shared" si="2"/>
        <v>4</v>
      </c>
      <c r="AW31" s="22">
        <v>41843</v>
      </c>
      <c r="AX31" s="17" t="s">
        <v>45</v>
      </c>
      <c r="AY31" s="24">
        <v>42207</v>
      </c>
      <c r="AZ31" s="17" t="s">
        <v>45</v>
      </c>
      <c r="BA31" s="58">
        <f t="shared" si="0"/>
        <v>41843</v>
      </c>
      <c r="BB31" s="3">
        <f t="shared" si="1"/>
        <v>42207</v>
      </c>
    </row>
    <row r="32" spans="2:54" ht="15">
      <c r="B32" t="s">
        <v>20</v>
      </c>
      <c r="N32" s="3">
        <v>42583</v>
      </c>
      <c r="AV32" s="25">
        <f t="shared" si="2"/>
        <v>4</v>
      </c>
      <c r="AW32" s="22">
        <v>41844</v>
      </c>
      <c r="AX32" s="17" t="s">
        <v>45</v>
      </c>
      <c r="AY32" s="24">
        <v>42208</v>
      </c>
      <c r="AZ32" s="17" t="s">
        <v>45</v>
      </c>
      <c r="BA32" s="58">
        <f t="shared" si="0"/>
        <v>41844</v>
      </c>
      <c r="BB32" s="3">
        <f t="shared" si="1"/>
        <v>42208</v>
      </c>
    </row>
    <row r="33" spans="2:54" ht="15">
      <c r="B33" t="s">
        <v>20</v>
      </c>
      <c r="N33" s="3">
        <v>42614</v>
      </c>
      <c r="AV33" s="25">
        <f t="shared" si="2"/>
        <v>4</v>
      </c>
      <c r="AW33" s="22">
        <v>41845</v>
      </c>
      <c r="AX33" s="17" t="s">
        <v>45</v>
      </c>
      <c r="AY33" s="24">
        <v>42209</v>
      </c>
      <c r="AZ33" s="17" t="s">
        <v>45</v>
      </c>
      <c r="BA33" s="58">
        <f t="shared" si="0"/>
        <v>41845</v>
      </c>
      <c r="BB33" s="3">
        <f t="shared" si="1"/>
        <v>42209</v>
      </c>
    </row>
    <row r="34" spans="2:54" ht="15">
      <c r="B34" t="s">
        <v>20</v>
      </c>
      <c r="N34" s="3">
        <v>42644</v>
      </c>
      <c r="AV34" s="25">
        <f t="shared" si="2"/>
        <v>4</v>
      </c>
      <c r="AW34" s="22">
        <v>41848</v>
      </c>
      <c r="AX34" s="17" t="s">
        <v>45</v>
      </c>
      <c r="AY34" s="24">
        <v>42212</v>
      </c>
      <c r="AZ34" s="17" t="s">
        <v>45</v>
      </c>
      <c r="BA34" s="58">
        <f t="shared" si="0"/>
        <v>41848</v>
      </c>
      <c r="BB34" s="3">
        <f t="shared" si="1"/>
        <v>42212</v>
      </c>
    </row>
    <row r="35" spans="2:54" ht="15">
      <c r="B35" t="s">
        <v>20</v>
      </c>
      <c r="N35" s="3">
        <v>42675</v>
      </c>
      <c r="AV35" s="25">
        <f t="shared" si="2"/>
        <v>4</v>
      </c>
      <c r="AW35" s="22">
        <v>41849</v>
      </c>
      <c r="AX35" s="17" t="s">
        <v>45</v>
      </c>
      <c r="AY35" s="24">
        <v>42213</v>
      </c>
      <c r="AZ35" s="17" t="s">
        <v>45</v>
      </c>
      <c r="BA35" s="58">
        <f t="shared" si="0"/>
        <v>41849</v>
      </c>
      <c r="BB35" s="3">
        <f t="shared" si="1"/>
        <v>42213</v>
      </c>
    </row>
    <row r="36" spans="2:54" ht="15">
      <c r="B36" t="s">
        <v>20</v>
      </c>
      <c r="N36" s="3">
        <v>42705</v>
      </c>
      <c r="AV36" s="25">
        <f t="shared" si="2"/>
        <v>4</v>
      </c>
      <c r="AW36" s="22">
        <v>41850</v>
      </c>
      <c r="AX36" s="17" t="s">
        <v>45</v>
      </c>
      <c r="AY36" s="24">
        <v>42214</v>
      </c>
      <c r="AZ36" s="17" t="s">
        <v>45</v>
      </c>
      <c r="BA36" s="58">
        <f t="shared" si="0"/>
        <v>41850</v>
      </c>
      <c r="BB36" s="3">
        <f t="shared" si="1"/>
        <v>42214</v>
      </c>
    </row>
    <row r="37" spans="2:54" ht="15">
      <c r="B37" t="s">
        <v>20</v>
      </c>
      <c r="N37" s="3">
        <v>42736</v>
      </c>
      <c r="AV37" s="25">
        <f t="shared" si="2"/>
        <v>4</v>
      </c>
      <c r="AW37" s="22">
        <v>41851</v>
      </c>
      <c r="AX37" s="17" t="s">
        <v>45</v>
      </c>
      <c r="AY37" s="24">
        <v>42215</v>
      </c>
      <c r="AZ37" s="17" t="s">
        <v>45</v>
      </c>
      <c r="BA37" s="58">
        <f t="shared" si="0"/>
        <v>41851</v>
      </c>
      <c r="BB37" s="3">
        <f t="shared" si="1"/>
        <v>42215</v>
      </c>
    </row>
    <row r="38" spans="2:54" ht="15">
      <c r="B38" t="s">
        <v>20</v>
      </c>
      <c r="N38" s="3">
        <v>42767</v>
      </c>
      <c r="AV38" s="25">
        <f t="shared" si="2"/>
        <v>4</v>
      </c>
      <c r="AW38" s="22">
        <v>41852</v>
      </c>
      <c r="AX38" s="17" t="s">
        <v>45</v>
      </c>
      <c r="AY38" s="24">
        <v>42216</v>
      </c>
      <c r="AZ38" s="17" t="s">
        <v>45</v>
      </c>
      <c r="BA38" s="58">
        <f t="shared" si="0"/>
        <v>41852</v>
      </c>
      <c r="BB38" s="3">
        <f t="shared" si="1"/>
        <v>42216</v>
      </c>
    </row>
    <row r="39" spans="2:54" ht="15">
      <c r="B39" t="s">
        <v>20</v>
      </c>
      <c r="N39" s="3">
        <v>42795</v>
      </c>
      <c r="AV39" s="25">
        <f>IF(AW39=AW38+IF(WEEKDAY(AW38,1)=6,3,1),AV38,AV38+1)</f>
        <v>5</v>
      </c>
      <c r="AW39" s="22"/>
      <c r="AY39" s="24"/>
      <c r="AZ39" s="17"/>
      <c r="BA39" s="58">
        <f t="shared" si="0"/>
        <v>0</v>
      </c>
      <c r="BB39" s="3">
        <f t="shared" si="1"/>
        <v>0</v>
      </c>
    </row>
    <row r="40" spans="2:54" s="2" customFormat="1" ht="15">
      <c r="B40" s="2" t="s">
        <v>20</v>
      </c>
      <c r="N40" s="3">
        <v>42826</v>
      </c>
      <c r="AV40" s="25">
        <f>IF(AW40=AW39+IF(WEEKDAY(AW39,1)=6,3,1),AV39,AV39+1)</f>
        <v>6</v>
      </c>
      <c r="AW40" s="22">
        <v>42002</v>
      </c>
      <c r="AX40" s="17" t="s">
        <v>46</v>
      </c>
      <c r="AY40" s="24">
        <v>42366</v>
      </c>
      <c r="AZ40" s="17" t="s">
        <v>46</v>
      </c>
      <c r="BA40" s="58">
        <f t="shared" si="0"/>
        <v>42002</v>
      </c>
      <c r="BB40" s="3">
        <f t="shared" si="1"/>
        <v>42366</v>
      </c>
    </row>
    <row r="41" spans="2:54" ht="15">
      <c r="N41" s="3">
        <v>42856</v>
      </c>
      <c r="AV41" s="25">
        <f>IF(AW41=AW40+IF(WEEKDAY(AW40,1)=6,3,1),AV40,AV40+1)</f>
        <v>6</v>
      </c>
      <c r="AW41" s="22">
        <v>42003</v>
      </c>
      <c r="AX41" s="17" t="s">
        <v>46</v>
      </c>
      <c r="AY41" s="24">
        <v>42367</v>
      </c>
      <c r="AZ41" s="17" t="s">
        <v>46</v>
      </c>
      <c r="BA41" s="58">
        <f t="shared" si="0"/>
        <v>42003</v>
      </c>
      <c r="BB41" s="3">
        <f t="shared" si="1"/>
        <v>42367</v>
      </c>
    </row>
    <row r="42" spans="2:54" ht="15">
      <c r="N42" s="3">
        <v>42887</v>
      </c>
      <c r="AV42" s="25">
        <f>IF(AW44=AW41+IF(WEEKDAY(AW41,1)=6,3,1),AV41,AV41+1)</f>
        <v>7</v>
      </c>
      <c r="AW42" s="28">
        <v>42004</v>
      </c>
      <c r="AX42" s="17" t="s">
        <v>46</v>
      </c>
      <c r="AY42" s="24">
        <v>42368</v>
      </c>
      <c r="AZ42" s="17" t="s">
        <v>46</v>
      </c>
      <c r="BA42" s="58">
        <f t="shared" si="0"/>
        <v>42004</v>
      </c>
      <c r="BB42" s="3">
        <f t="shared" si="1"/>
        <v>42368</v>
      </c>
    </row>
    <row r="43" spans="2:54" ht="15">
      <c r="N43" s="3">
        <v>42917</v>
      </c>
      <c r="AV43" s="25">
        <f>IF(AW45=AW42+IF(WEEKDAY(AW42,1)=6,3,1),AV42,AV42+1)</f>
        <v>8</v>
      </c>
      <c r="AW43" s="29"/>
      <c r="AY43" s="24">
        <v>42369</v>
      </c>
      <c r="AZ43" s="17" t="s">
        <v>46</v>
      </c>
      <c r="BA43" s="58">
        <f t="shared" si="0"/>
        <v>0</v>
      </c>
      <c r="BB43" s="3">
        <f t="shared" si="1"/>
        <v>42369</v>
      </c>
    </row>
    <row r="44" spans="2:54" ht="15">
      <c r="N44" s="3">
        <v>42948</v>
      </c>
      <c r="AV44" s="25">
        <f t="shared" ref="AV44:AV50" si="3">IF(AW46=AW43+IF(WEEKDAY(AW43,1)=6,3,1),AV43,AV43+1)</f>
        <v>9</v>
      </c>
      <c r="AW44" s="22">
        <v>41946</v>
      </c>
      <c r="AX44" s="18" t="s">
        <v>47</v>
      </c>
      <c r="AY44" s="24"/>
      <c r="BA44" s="58">
        <f t="shared" si="0"/>
        <v>41946</v>
      </c>
      <c r="BB44" s="3">
        <f t="shared" si="1"/>
        <v>0</v>
      </c>
    </row>
    <row r="45" spans="2:54" ht="15">
      <c r="N45" s="3">
        <v>42979</v>
      </c>
      <c r="AV45" s="25">
        <f t="shared" si="3"/>
        <v>10</v>
      </c>
      <c r="AW45" s="22">
        <v>41947</v>
      </c>
      <c r="AX45" s="17" t="s">
        <v>48</v>
      </c>
      <c r="AY45" s="24"/>
      <c r="BA45" s="58">
        <f t="shared" si="0"/>
        <v>41947</v>
      </c>
      <c r="BB45" s="3">
        <f t="shared" si="1"/>
        <v>0</v>
      </c>
    </row>
    <row r="46" spans="2:54" ht="15">
      <c r="N46" s="3">
        <v>43009</v>
      </c>
      <c r="AV46" s="25">
        <f t="shared" si="3"/>
        <v>11</v>
      </c>
      <c r="AW46" s="22">
        <v>41960</v>
      </c>
      <c r="AX46" s="17" t="s">
        <v>49</v>
      </c>
      <c r="AY46" s="30"/>
      <c r="BA46" s="58">
        <f t="shared" si="0"/>
        <v>41960</v>
      </c>
      <c r="BB46" s="3">
        <f t="shared" si="1"/>
        <v>0</v>
      </c>
    </row>
    <row r="47" spans="2:54" ht="15">
      <c r="N47" s="3">
        <v>43040</v>
      </c>
      <c r="AV47" s="25">
        <f t="shared" si="3"/>
        <v>12</v>
      </c>
      <c r="AW47" s="22">
        <v>41911</v>
      </c>
      <c r="AX47" s="17" t="s">
        <v>50</v>
      </c>
      <c r="AY47" s="24"/>
      <c r="BA47" s="58">
        <f t="shared" si="0"/>
        <v>41911</v>
      </c>
      <c r="BB47" s="3">
        <f t="shared" si="1"/>
        <v>0</v>
      </c>
    </row>
    <row r="48" spans="2:54" ht="15">
      <c r="N48" s="3">
        <v>43070</v>
      </c>
      <c r="AV48" s="25">
        <f t="shared" si="3"/>
        <v>13</v>
      </c>
      <c r="AW48" s="22">
        <v>41789</v>
      </c>
      <c r="AX48" s="18" t="s">
        <v>51</v>
      </c>
      <c r="AY48" s="24"/>
      <c r="AZ48" s="4" t="s">
        <v>51</v>
      </c>
      <c r="BA48" s="58">
        <f t="shared" si="0"/>
        <v>41789</v>
      </c>
      <c r="BB48" s="3">
        <f t="shared" si="1"/>
        <v>0</v>
      </c>
    </row>
    <row r="49" spans="14:54" ht="15">
      <c r="N49" s="3">
        <v>43101</v>
      </c>
      <c r="AV49" s="25">
        <f t="shared" si="3"/>
        <v>14</v>
      </c>
      <c r="AW49" s="22">
        <v>41953</v>
      </c>
      <c r="AX49" s="17" t="s">
        <v>51</v>
      </c>
      <c r="AY49" s="27"/>
      <c r="AZ49" s="4" t="s">
        <v>51</v>
      </c>
      <c r="BA49" s="58">
        <f t="shared" si="0"/>
        <v>41953</v>
      </c>
      <c r="BB49" s="3">
        <f t="shared" si="1"/>
        <v>0</v>
      </c>
    </row>
    <row r="50" spans="14:54" ht="15">
      <c r="N50" s="3">
        <v>43132</v>
      </c>
      <c r="AV50" s="25">
        <f t="shared" si="3"/>
        <v>15</v>
      </c>
      <c r="AW50" s="29"/>
      <c r="AY50" s="27"/>
      <c r="BA50" s="58">
        <f t="shared" si="0"/>
        <v>0</v>
      </c>
      <c r="BB50" s="3">
        <f t="shared" si="1"/>
        <v>0</v>
      </c>
    </row>
    <row r="51" spans="14:54" ht="15">
      <c r="N51" s="3">
        <v>43160</v>
      </c>
      <c r="AV51" s="31" t="s">
        <v>52</v>
      </c>
      <c r="AW51" s="32">
        <v>41673</v>
      </c>
      <c r="AX51" s="33" t="str">
        <f>IF(AW51="","","formation - 1")</f>
        <v>formation - 1</v>
      </c>
      <c r="AY51" s="34"/>
      <c r="AZ51" s="17" t="s">
        <v>53</v>
      </c>
      <c r="BA51" s="58"/>
    </row>
    <row r="52" spans="14:54" ht="15">
      <c r="N52" s="3">
        <v>43191</v>
      </c>
      <c r="AV52" s="35"/>
      <c r="AW52" s="36"/>
      <c r="AX52" s="18" t="str">
        <f>IF(AW52="","","formation - 1")</f>
        <v/>
      </c>
      <c r="AY52" s="37"/>
      <c r="AZ52" s="17" t="s">
        <v>54</v>
      </c>
      <c r="BA52" s="58"/>
    </row>
    <row r="53" spans="14:54" ht="15">
      <c r="N53" s="3">
        <v>43221</v>
      </c>
      <c r="AV53" s="35"/>
      <c r="AW53" s="36"/>
      <c r="AX53" s="18" t="str">
        <f>IF(AW53="","","formation - 1")</f>
        <v/>
      </c>
      <c r="AY53" s="37"/>
      <c r="AZ53" s="17" t="s">
        <v>55</v>
      </c>
      <c r="BA53" s="58"/>
    </row>
    <row r="54" spans="14:54" ht="15">
      <c r="N54" s="3">
        <v>43252</v>
      </c>
      <c r="AV54" s="38"/>
      <c r="AW54" s="39"/>
      <c r="AX54" s="18" t="str">
        <f>IF(AW54="","","formation - 1")</f>
        <v/>
      </c>
      <c r="AY54" s="37"/>
      <c r="AZ54" s="17" t="s">
        <v>56</v>
      </c>
      <c r="BA54" s="58"/>
    </row>
    <row r="55" spans="14:54">
      <c r="N55" s="3">
        <v>43282</v>
      </c>
      <c r="AV55" s="35"/>
      <c r="AW55" s="40"/>
      <c r="AX55" s="41"/>
      <c r="AY55" s="42"/>
      <c r="BA55" s="58"/>
    </row>
    <row r="56" spans="14:54">
      <c r="N56" s="3">
        <v>43313</v>
      </c>
      <c r="AV56" s="43" t="s">
        <v>57</v>
      </c>
      <c r="AW56" s="44">
        <v>41736</v>
      </c>
      <c r="AX56" s="26" t="s">
        <v>58</v>
      </c>
      <c r="AY56" s="45"/>
      <c r="AZ56" s="26" t="s">
        <v>58</v>
      </c>
    </row>
    <row r="57" spans="14:54">
      <c r="N57" s="3">
        <v>43344</v>
      </c>
      <c r="AV57" s="35"/>
      <c r="AW57" s="44">
        <v>41737</v>
      </c>
      <c r="AX57" s="26" t="s">
        <v>58</v>
      </c>
      <c r="AY57" s="45"/>
      <c r="AZ57" s="26" t="s">
        <v>58</v>
      </c>
    </row>
    <row r="58" spans="14:54">
      <c r="N58" s="3">
        <v>43374</v>
      </c>
      <c r="AV58" s="35"/>
      <c r="AW58" s="44">
        <v>41738</v>
      </c>
      <c r="AX58" s="26" t="s">
        <v>58</v>
      </c>
      <c r="AY58" s="45"/>
      <c r="AZ58" s="26" t="s">
        <v>58</v>
      </c>
    </row>
    <row r="59" spans="14:54">
      <c r="N59" s="3">
        <v>43405</v>
      </c>
      <c r="AV59" s="35"/>
      <c r="AW59" s="44">
        <v>41739</v>
      </c>
      <c r="AX59" s="26" t="s">
        <v>58</v>
      </c>
      <c r="AY59" s="45"/>
      <c r="AZ59" s="26" t="s">
        <v>58</v>
      </c>
    </row>
    <row r="60" spans="14:54">
      <c r="N60" s="3">
        <v>43435</v>
      </c>
      <c r="AV60" s="35"/>
      <c r="AW60" s="44">
        <v>41740</v>
      </c>
      <c r="AX60" s="26" t="s">
        <v>58</v>
      </c>
      <c r="AY60" s="45"/>
      <c r="AZ60" s="26" t="s">
        <v>58</v>
      </c>
    </row>
    <row r="61" spans="14:54">
      <c r="N61" s="3">
        <v>43466</v>
      </c>
      <c r="AV61" s="35"/>
      <c r="AW61" s="46">
        <v>41769</v>
      </c>
      <c r="AX61" s="4" t="s">
        <v>59</v>
      </c>
      <c r="AY61" s="45">
        <v>42134</v>
      </c>
      <c r="AZ61" s="4" t="s">
        <v>59</v>
      </c>
    </row>
    <row r="62" spans="14:54">
      <c r="N62" s="3">
        <v>43497</v>
      </c>
      <c r="AV62" s="47"/>
      <c r="AW62" s="46">
        <v>41804</v>
      </c>
      <c r="AX62" s="4" t="s">
        <v>60</v>
      </c>
      <c r="AY62" s="45">
        <v>42169</v>
      </c>
      <c r="AZ62" s="4" t="s">
        <v>60</v>
      </c>
    </row>
    <row r="63" spans="14:54" ht="15">
      <c r="N63" s="3">
        <v>43525</v>
      </c>
      <c r="AV63" s="48"/>
      <c r="AW63" s="46">
        <v>41924</v>
      </c>
      <c r="AX63" s="4" t="s">
        <v>61</v>
      </c>
      <c r="AY63" s="45">
        <v>42289</v>
      </c>
      <c r="AZ63" s="4" t="s">
        <v>61</v>
      </c>
    </row>
    <row r="64" spans="14:54" ht="15">
      <c r="N64" s="3">
        <v>43556</v>
      </c>
      <c r="AV64" s="48"/>
      <c r="AW64" s="49"/>
      <c r="AX64" s="26"/>
      <c r="AY64" s="50"/>
    </row>
    <row r="65" spans="14:51">
      <c r="N65" s="3">
        <v>43586</v>
      </c>
      <c r="AV65" s="51"/>
      <c r="AW65" s="49"/>
      <c r="AX65" s="26"/>
      <c r="AY65" s="50"/>
    </row>
    <row r="66" spans="14:51">
      <c r="N66" s="3">
        <v>43617</v>
      </c>
      <c r="AV66" s="51"/>
      <c r="AW66" s="49"/>
      <c r="AX66" s="26"/>
      <c r="AY66" s="50"/>
    </row>
    <row r="67" spans="14:51">
      <c r="N67" s="3">
        <v>43647</v>
      </c>
      <c r="AV67" s="35"/>
      <c r="AW67" s="52"/>
      <c r="AX67" s="18"/>
    </row>
    <row r="68" spans="14:51">
      <c r="N68" s="3">
        <v>43678</v>
      </c>
      <c r="AV68" s="35"/>
      <c r="AW68" s="54"/>
      <c r="AX68" s="18"/>
    </row>
    <row r="69" spans="14:51">
      <c r="N69" s="3">
        <v>43709</v>
      </c>
      <c r="AV69" s="35"/>
      <c r="AW69" s="54"/>
      <c r="AX69" s="18"/>
    </row>
    <row r="70" spans="14:51">
      <c r="N70" s="3">
        <v>43739</v>
      </c>
      <c r="AV70" s="35"/>
      <c r="AW70" s="54"/>
      <c r="AX70" s="18"/>
    </row>
    <row r="71" spans="14:51">
      <c r="N71" s="3">
        <v>43770</v>
      </c>
      <c r="AV71" s="35"/>
      <c r="AW71" s="54"/>
      <c r="AX71" s="18"/>
    </row>
    <row r="72" spans="14:51">
      <c r="N72" s="3">
        <v>43800</v>
      </c>
      <c r="AV72" s="35"/>
      <c r="AW72" s="54"/>
      <c r="AX72" s="18"/>
    </row>
    <row r="73" spans="14:51">
      <c r="N73" s="3">
        <v>43831</v>
      </c>
      <c r="AV73" s="35"/>
      <c r="AW73" s="54"/>
      <c r="AX73" s="18"/>
    </row>
    <row r="74" spans="14:51">
      <c r="N74" s="3">
        <v>43862</v>
      </c>
      <c r="AV74" s="35"/>
      <c r="AW74" s="54"/>
      <c r="AX74" s="18"/>
    </row>
    <row r="75" spans="14:51">
      <c r="N75" s="3">
        <v>43891</v>
      </c>
      <c r="AV75" s="35"/>
      <c r="AW75" s="54"/>
      <c r="AX75" s="18"/>
    </row>
    <row r="76" spans="14:51">
      <c r="N76" s="3">
        <v>43922</v>
      </c>
      <c r="AV76" s="35"/>
      <c r="AW76" s="54"/>
      <c r="AX76" s="18"/>
    </row>
    <row r="77" spans="14:51">
      <c r="N77" s="3">
        <v>43952</v>
      </c>
      <c r="AV77" s="35"/>
      <c r="AW77" s="54"/>
      <c r="AX77" s="18"/>
    </row>
    <row r="78" spans="14:51">
      <c r="N78" s="3">
        <v>43983</v>
      </c>
      <c r="AV78" s="35"/>
      <c r="AW78" s="54"/>
      <c r="AX78" s="18"/>
    </row>
    <row r="79" spans="14:51">
      <c r="N79" s="3">
        <v>44013</v>
      </c>
      <c r="AV79" s="35"/>
      <c r="AW79" s="54"/>
      <c r="AX79" s="18"/>
    </row>
    <row r="80" spans="14:51">
      <c r="N80" s="3">
        <v>44044</v>
      </c>
      <c r="AV80" s="35"/>
      <c r="AW80" s="54"/>
      <c r="AX80" s="18"/>
    </row>
    <row r="81" spans="14:50">
      <c r="N81" s="3">
        <v>44075</v>
      </c>
      <c r="AV81" s="35"/>
      <c r="AW81" s="54"/>
      <c r="AX81" s="18"/>
    </row>
    <row r="82" spans="14:50">
      <c r="N82" s="3">
        <v>44105</v>
      </c>
      <c r="AV82" s="35"/>
      <c r="AW82" s="54"/>
      <c r="AX82" s="18"/>
    </row>
    <row r="83" spans="14:50">
      <c r="N83" s="3">
        <v>44136</v>
      </c>
      <c r="AV83" s="35"/>
      <c r="AW83" s="52"/>
      <c r="AX83" s="18"/>
    </row>
    <row r="84" spans="14:50">
      <c r="N84" s="3">
        <v>44166</v>
      </c>
      <c r="AV84" s="35"/>
      <c r="AW84" s="52"/>
      <c r="AX84" s="18"/>
    </row>
    <row r="85" spans="14:50">
      <c r="N85" s="3">
        <v>44197</v>
      </c>
      <c r="AV85" s="35"/>
      <c r="AW85" s="52"/>
      <c r="AX85" s="18"/>
    </row>
    <row r="86" spans="14:50">
      <c r="N86" s="3">
        <v>44228</v>
      </c>
      <c r="AV86" s="35"/>
      <c r="AW86" s="52"/>
      <c r="AX86" s="18"/>
    </row>
    <row r="87" spans="14:50">
      <c r="N87" s="3">
        <v>44256</v>
      </c>
      <c r="AV87" s="35"/>
      <c r="AW87" s="52"/>
      <c r="AX87" s="18"/>
    </row>
    <row r="88" spans="14:50">
      <c r="N88" s="3">
        <v>44287</v>
      </c>
      <c r="AV88" s="35"/>
      <c r="AW88" s="52"/>
      <c r="AX88" s="18"/>
    </row>
    <row r="89" spans="14:50">
      <c r="N89" s="3">
        <v>44317</v>
      </c>
      <c r="AV89" s="55"/>
      <c r="AW89" s="56"/>
      <c r="AX89" s="18"/>
    </row>
    <row r="90" spans="14:50">
      <c r="N90" s="3">
        <v>44348</v>
      </c>
      <c r="AV90" s="35"/>
      <c r="AW90" s="56"/>
      <c r="AX90" s="18"/>
    </row>
    <row r="91" spans="14:50">
      <c r="N91" s="3">
        <v>44378</v>
      </c>
      <c r="AV91" s="35"/>
      <c r="AW91" s="56"/>
      <c r="AX91" s="18"/>
    </row>
    <row r="92" spans="14:50">
      <c r="N92" s="3">
        <v>44409</v>
      </c>
      <c r="AV92" s="35"/>
      <c r="AW92" s="56"/>
      <c r="AX92" s="18"/>
    </row>
    <row r="93" spans="14:50">
      <c r="N93" s="3">
        <v>44440</v>
      </c>
      <c r="AV93" s="35"/>
      <c r="AW93" s="57"/>
      <c r="AX93" s="18"/>
    </row>
    <row r="94" spans="14:50">
      <c r="N94" s="3">
        <v>44470</v>
      </c>
      <c r="AV94" s="35"/>
      <c r="AW94" s="57"/>
      <c r="AX94" s="18"/>
    </row>
    <row r="95" spans="14:50">
      <c r="N95" s="3">
        <v>44501</v>
      </c>
      <c r="AV95" s="35"/>
      <c r="AW95" s="57"/>
      <c r="AX95" s="18"/>
    </row>
    <row r="96" spans="14:50">
      <c r="N96" s="3">
        <v>44531</v>
      </c>
      <c r="AV96" s="35"/>
      <c r="AW96" s="57"/>
      <c r="AX96" s="18"/>
    </row>
    <row r="97" spans="14:50">
      <c r="N97" s="3">
        <v>44562</v>
      </c>
      <c r="AV97" s="35"/>
      <c r="AW97" s="57"/>
      <c r="AX97" s="18"/>
    </row>
    <row r="98" spans="14:50">
      <c r="N98" s="3">
        <v>44593</v>
      </c>
      <c r="AV98" s="35"/>
      <c r="AW98" s="57"/>
      <c r="AX98" s="18"/>
    </row>
    <row r="99" spans="14:50">
      <c r="N99" s="3">
        <v>44621</v>
      </c>
      <c r="AV99" s="35"/>
      <c r="AW99" s="57"/>
      <c r="AX99" s="18"/>
    </row>
    <row r="100" spans="14:50">
      <c r="N100" s="3">
        <v>44652</v>
      </c>
      <c r="AV100" s="35"/>
      <c r="AW100" s="57"/>
      <c r="AX100" s="18"/>
    </row>
    <row r="101" spans="14:50">
      <c r="N101" s="3">
        <v>44682</v>
      </c>
      <c r="AV101" s="35"/>
      <c r="AW101" s="57"/>
      <c r="AX101" s="18"/>
    </row>
    <row r="102" spans="14:50">
      <c r="N102" s="3">
        <v>44713</v>
      </c>
      <c r="AV102" s="35"/>
      <c r="AW102" s="57"/>
      <c r="AX102" s="18"/>
    </row>
    <row r="103" spans="14:50">
      <c r="N103" s="3">
        <v>44743</v>
      </c>
      <c r="AV103" s="35"/>
      <c r="AW103" s="57"/>
      <c r="AX103" s="18"/>
    </row>
    <row r="104" spans="14:50">
      <c r="N104" s="3">
        <v>44774</v>
      </c>
      <c r="AV104" s="35"/>
      <c r="AW104" s="57"/>
      <c r="AX104" s="18"/>
    </row>
    <row r="105" spans="14:50">
      <c r="N105" s="3">
        <v>44805</v>
      </c>
      <c r="AV105" s="35"/>
      <c r="AW105" s="57"/>
      <c r="AX105" s="18"/>
    </row>
    <row r="106" spans="14:50">
      <c r="N106" s="3">
        <v>44835</v>
      </c>
      <c r="AV106" s="35"/>
      <c r="AW106" s="57"/>
      <c r="AX106" s="18"/>
    </row>
    <row r="107" spans="14:50">
      <c r="N107" s="3">
        <v>44866</v>
      </c>
      <c r="AV107" s="35"/>
      <c r="AW107" s="57"/>
      <c r="AX107" s="18"/>
    </row>
    <row r="108" spans="14:50">
      <c r="N108" s="3">
        <v>44896</v>
      </c>
      <c r="AV108" s="35"/>
      <c r="AW108" s="57"/>
      <c r="AX108" s="18"/>
    </row>
    <row r="109" spans="14:50">
      <c r="N109" s="3">
        <v>44927</v>
      </c>
      <c r="AV109" s="35"/>
      <c r="AW109" s="57"/>
      <c r="AX109" s="18"/>
    </row>
    <row r="110" spans="14:50">
      <c r="N110" s="3">
        <v>44958</v>
      </c>
      <c r="AV110" s="35"/>
      <c r="AW110" s="57"/>
      <c r="AX110" s="18"/>
    </row>
    <row r="111" spans="14:50">
      <c r="N111" s="3">
        <v>44986</v>
      </c>
      <c r="AV111" s="35"/>
      <c r="AW111" s="57"/>
      <c r="AX111" s="18"/>
    </row>
    <row r="112" spans="14:50">
      <c r="N112" s="3">
        <v>45017</v>
      </c>
      <c r="AV112" s="35"/>
      <c r="AW112" s="57"/>
      <c r="AX112" s="18"/>
    </row>
    <row r="113" spans="14:14">
      <c r="N113" s="3">
        <v>45047</v>
      </c>
    </row>
    <row r="114" spans="14:14">
      <c r="N114" s="3">
        <v>45078</v>
      </c>
    </row>
    <row r="115" spans="14:14">
      <c r="N115" s="3">
        <v>45108</v>
      </c>
    </row>
    <row r="116" spans="14:14">
      <c r="N116" s="3">
        <v>45139</v>
      </c>
    </row>
    <row r="117" spans="14:14">
      <c r="N117" s="3">
        <v>45170</v>
      </c>
    </row>
    <row r="118" spans="14:14">
      <c r="N118" s="3">
        <v>45200</v>
      </c>
    </row>
    <row r="119" spans="14:14">
      <c r="N119" s="3">
        <v>45231</v>
      </c>
    </row>
    <row r="120" spans="14:14">
      <c r="N120" s="3">
        <v>45261</v>
      </c>
    </row>
    <row r="121" spans="14:14">
      <c r="N121" s="3">
        <v>45292</v>
      </c>
    </row>
    <row r="122" spans="14:14">
      <c r="N122" s="3">
        <v>45323</v>
      </c>
    </row>
    <row r="123" spans="14:14">
      <c r="N123" s="3">
        <v>45352</v>
      </c>
    </row>
    <row r="124" spans="14:14">
      <c r="N124" s="3">
        <v>45383</v>
      </c>
    </row>
    <row r="125" spans="14:14">
      <c r="N125" s="3">
        <v>45413</v>
      </c>
    </row>
    <row r="126" spans="14:14">
      <c r="N126" s="3">
        <v>45444</v>
      </c>
    </row>
    <row r="127" spans="14:14">
      <c r="N127" s="3">
        <v>45474</v>
      </c>
    </row>
    <row r="128" spans="14:14">
      <c r="N128" s="3">
        <v>45505</v>
      </c>
    </row>
    <row r="129" spans="14:14">
      <c r="N129" s="3">
        <v>45536</v>
      </c>
    </row>
    <row r="130" spans="14:14">
      <c r="N130" s="3">
        <v>45566</v>
      </c>
    </row>
    <row r="131" spans="14:14">
      <c r="N131" s="3">
        <v>45597</v>
      </c>
    </row>
    <row r="132" spans="14:14">
      <c r="N132" s="3">
        <v>45627</v>
      </c>
    </row>
    <row r="133" spans="14:14">
      <c r="N133" s="3">
        <v>45658</v>
      </c>
    </row>
    <row r="134" spans="14:14">
      <c r="N134" s="3">
        <v>45689</v>
      </c>
    </row>
    <row r="135" spans="14:14">
      <c r="N135" s="3">
        <v>45717</v>
      </c>
    </row>
    <row r="136" spans="14:14">
      <c r="N136" s="3">
        <v>45748</v>
      </c>
    </row>
    <row r="137" spans="14:14">
      <c r="N137" s="3">
        <v>45778</v>
      </c>
    </row>
    <row r="138" spans="14:14">
      <c r="N138" s="3">
        <v>45809</v>
      </c>
    </row>
    <row r="139" spans="14:14">
      <c r="N139" s="3">
        <v>45839</v>
      </c>
    </row>
    <row r="140" spans="14:14">
      <c r="N140" s="3">
        <v>45870</v>
      </c>
    </row>
    <row r="141" spans="14:14">
      <c r="N141" s="3">
        <v>45901</v>
      </c>
    </row>
    <row r="142" spans="14:14">
      <c r="N142" s="3">
        <v>45931</v>
      </c>
    </row>
    <row r="143" spans="14:14">
      <c r="N143" s="3">
        <v>45962</v>
      </c>
    </row>
    <row r="144" spans="14:14">
      <c r="N144" s="3">
        <v>45992</v>
      </c>
    </row>
    <row r="145" spans="14:14">
      <c r="N145" s="3">
        <v>46023</v>
      </c>
    </row>
    <row r="146" spans="14:14">
      <c r="N146" s="3">
        <v>46054</v>
      </c>
    </row>
    <row r="147" spans="14:14">
      <c r="N147" s="3">
        <v>46082</v>
      </c>
    </row>
    <row r="148" spans="14:14">
      <c r="N148" s="3">
        <v>46113</v>
      </c>
    </row>
    <row r="149" spans="14:14">
      <c r="N149" s="3">
        <v>46143</v>
      </c>
    </row>
    <row r="150" spans="14:14">
      <c r="N150" s="3">
        <v>46174</v>
      </c>
    </row>
    <row r="151" spans="14:14">
      <c r="N151" s="3">
        <v>46204</v>
      </c>
    </row>
    <row r="152" spans="14:14">
      <c r="N152" s="3">
        <v>46235</v>
      </c>
    </row>
    <row r="153" spans="14:14">
      <c r="N153" s="3">
        <v>46266</v>
      </c>
    </row>
    <row r="154" spans="14:14">
      <c r="N154" s="3">
        <v>46296</v>
      </c>
    </row>
    <row r="155" spans="14:14">
      <c r="N155" s="3">
        <v>46327</v>
      </c>
    </row>
    <row r="156" spans="14:14">
      <c r="N156" s="3">
        <v>46357</v>
      </c>
    </row>
    <row r="157" spans="14:14">
      <c r="N157" s="3">
        <v>46388</v>
      </c>
    </row>
    <row r="158" spans="14:14">
      <c r="N158" s="3">
        <v>46419</v>
      </c>
    </row>
    <row r="159" spans="14:14">
      <c r="N159" s="3">
        <v>46447</v>
      </c>
    </row>
    <row r="160" spans="14:14">
      <c r="N160" s="3">
        <v>46478</v>
      </c>
    </row>
    <row r="161" spans="14:14">
      <c r="N161" s="3">
        <v>46508</v>
      </c>
    </row>
    <row r="162" spans="14:14">
      <c r="N162" s="3">
        <v>46539</v>
      </c>
    </row>
    <row r="163" spans="14:14">
      <c r="N163" s="3">
        <v>46569</v>
      </c>
    </row>
    <row r="164" spans="14:14">
      <c r="N164" s="3">
        <v>46600</v>
      </c>
    </row>
    <row r="165" spans="14:14">
      <c r="N165" s="3">
        <v>46631</v>
      </c>
    </row>
    <row r="166" spans="14:14">
      <c r="N166" s="3">
        <v>46661</v>
      </c>
    </row>
    <row r="167" spans="14:14">
      <c r="N167" s="3">
        <v>46692</v>
      </c>
    </row>
    <row r="168" spans="14:14">
      <c r="N168" s="3">
        <v>46722</v>
      </c>
    </row>
    <row r="169" spans="14:14">
      <c r="N169" s="3">
        <v>46753</v>
      </c>
    </row>
    <row r="170" spans="14:14">
      <c r="N170" s="3">
        <v>46784</v>
      </c>
    </row>
    <row r="171" spans="14:14">
      <c r="N171" s="3">
        <v>46813</v>
      </c>
    </row>
    <row r="172" spans="14:14">
      <c r="N172" s="3">
        <v>46844</v>
      </c>
    </row>
    <row r="173" spans="14:14">
      <c r="N173" s="3">
        <v>46874</v>
      </c>
    </row>
    <row r="174" spans="14:14">
      <c r="N174" s="3">
        <v>46905</v>
      </c>
    </row>
    <row r="175" spans="14:14">
      <c r="N175" s="3">
        <v>46935</v>
      </c>
    </row>
    <row r="176" spans="14:14">
      <c r="N176" s="3">
        <v>46966</v>
      </c>
    </row>
    <row r="177" spans="14:14">
      <c r="N177" s="3">
        <v>46997</v>
      </c>
    </row>
    <row r="178" spans="14:14">
      <c r="N178" s="3">
        <v>47027</v>
      </c>
    </row>
    <row r="179" spans="14:14">
      <c r="N179" s="3">
        <v>47058</v>
      </c>
    </row>
    <row r="180" spans="14:14">
      <c r="N180" s="3">
        <v>47088</v>
      </c>
    </row>
    <row r="181" spans="14:14">
      <c r="N181" s="3">
        <v>47119</v>
      </c>
    </row>
    <row r="182" spans="14:14">
      <c r="N182" s="3">
        <v>47150</v>
      </c>
    </row>
    <row r="183" spans="14:14">
      <c r="N183" s="3">
        <v>47178</v>
      </c>
    </row>
    <row r="184" spans="14:14">
      <c r="N184" s="3">
        <v>47209</v>
      </c>
    </row>
    <row r="185" spans="14:14">
      <c r="N185" s="3">
        <v>47239</v>
      </c>
    </row>
    <row r="186" spans="14:14">
      <c r="N186" s="3">
        <v>47270</v>
      </c>
    </row>
    <row r="187" spans="14:14">
      <c r="N187" s="3">
        <v>47300</v>
      </c>
    </row>
    <row r="188" spans="14:14">
      <c r="N188" s="3">
        <v>47331</v>
      </c>
    </row>
    <row r="189" spans="14:14">
      <c r="N189" s="3">
        <v>47362</v>
      </c>
    </row>
    <row r="190" spans="14:14">
      <c r="N190" s="3">
        <v>47392</v>
      </c>
    </row>
    <row r="191" spans="14:14">
      <c r="N191" s="3">
        <v>47423</v>
      </c>
    </row>
    <row r="192" spans="14:14">
      <c r="N192" s="3">
        <v>47453</v>
      </c>
    </row>
    <row r="193" spans="14:14">
      <c r="N193" s="3">
        <v>47484</v>
      </c>
    </row>
    <row r="194" spans="14:14">
      <c r="N194" s="3">
        <v>47515</v>
      </c>
    </row>
    <row r="195" spans="14:14">
      <c r="N195" s="3">
        <v>47543</v>
      </c>
    </row>
    <row r="196" spans="14:14">
      <c r="N196" s="3">
        <v>47574</v>
      </c>
    </row>
    <row r="197" spans="14:14">
      <c r="N197" s="3">
        <v>47604</v>
      </c>
    </row>
    <row r="198" spans="14:14">
      <c r="N198" s="3">
        <v>47635</v>
      </c>
    </row>
    <row r="199" spans="14:14">
      <c r="N199" s="3">
        <v>47665</v>
      </c>
    </row>
    <row r="200" spans="14:14">
      <c r="N200" s="3">
        <v>47696</v>
      </c>
    </row>
    <row r="201" spans="14:14">
      <c r="N201" s="3">
        <v>47727</v>
      </c>
    </row>
    <row r="202" spans="14:14">
      <c r="N202" s="3">
        <v>47757</v>
      </c>
    </row>
    <row r="203" spans="14:14">
      <c r="N203" s="3">
        <v>47788</v>
      </c>
    </row>
    <row r="204" spans="14:14">
      <c r="N204" s="3">
        <v>47818</v>
      </c>
    </row>
    <row r="205" spans="14:14">
      <c r="N205" s="3">
        <v>47849</v>
      </c>
    </row>
    <row r="206" spans="14:14">
      <c r="N206" s="3">
        <v>47880</v>
      </c>
    </row>
    <row r="207" spans="14:14">
      <c r="N207" s="3">
        <v>47908</v>
      </c>
    </row>
    <row r="208" spans="14:14">
      <c r="N208" s="3">
        <v>47939</v>
      </c>
    </row>
    <row r="209" spans="14:14">
      <c r="N209" s="3">
        <v>47969</v>
      </c>
    </row>
    <row r="210" spans="14:14">
      <c r="N210" s="3">
        <v>48000</v>
      </c>
    </row>
    <row r="211" spans="14:14">
      <c r="N211" s="3">
        <v>48030</v>
      </c>
    </row>
    <row r="212" spans="14:14">
      <c r="N212" s="3">
        <v>48061</v>
      </c>
    </row>
    <row r="213" spans="14:14">
      <c r="N213" s="3">
        <v>48092</v>
      </c>
    </row>
    <row r="214" spans="14:14">
      <c r="N214" s="3">
        <v>48122</v>
      </c>
    </row>
    <row r="215" spans="14:14">
      <c r="N215" s="3">
        <v>48153</v>
      </c>
    </row>
    <row r="216" spans="14:14">
      <c r="N216" s="3">
        <v>48183</v>
      </c>
    </row>
    <row r="217" spans="14:14">
      <c r="N217" s="3">
        <v>48214</v>
      </c>
    </row>
    <row r="218" spans="14:14">
      <c r="N218" s="3">
        <v>48245</v>
      </c>
    </row>
    <row r="219" spans="14:14">
      <c r="N219" s="3">
        <v>48274</v>
      </c>
    </row>
    <row r="220" spans="14:14">
      <c r="N220" s="3">
        <v>48305</v>
      </c>
    </row>
    <row r="221" spans="14:14">
      <c r="N221" s="3">
        <v>48335</v>
      </c>
    </row>
    <row r="222" spans="14:14">
      <c r="N222" s="3">
        <v>48366</v>
      </c>
    </row>
    <row r="223" spans="14:14">
      <c r="N223" s="3">
        <v>48396</v>
      </c>
    </row>
    <row r="224" spans="14:14">
      <c r="N224" s="3">
        <v>48427</v>
      </c>
    </row>
    <row r="225" spans="14:14">
      <c r="N225" s="3">
        <v>48458</v>
      </c>
    </row>
    <row r="226" spans="14:14">
      <c r="N226" s="3">
        <v>48488</v>
      </c>
    </row>
    <row r="227" spans="14:14">
      <c r="N227" s="3">
        <v>48519</v>
      </c>
    </row>
    <row r="228" spans="14:14">
      <c r="N228" s="3">
        <v>48549</v>
      </c>
    </row>
    <row r="229" spans="14:14">
      <c r="N229" s="3">
        <v>48580</v>
      </c>
    </row>
    <row r="230" spans="14:14">
      <c r="N230" s="3">
        <v>48611</v>
      </c>
    </row>
    <row r="231" spans="14:14">
      <c r="N231" s="3">
        <v>48639</v>
      </c>
    </row>
    <row r="232" spans="14:14">
      <c r="N232" s="3">
        <v>48670</v>
      </c>
    </row>
    <row r="233" spans="14:14">
      <c r="N233" s="3">
        <v>48700</v>
      </c>
    </row>
    <row r="234" spans="14:14">
      <c r="N234" s="3">
        <v>48731</v>
      </c>
    </row>
    <row r="235" spans="14:14">
      <c r="N235" s="3">
        <v>48761</v>
      </c>
    </row>
    <row r="236" spans="14:14">
      <c r="N236" s="3">
        <v>48792</v>
      </c>
    </row>
    <row r="237" spans="14:14">
      <c r="N237" s="3">
        <v>48823</v>
      </c>
    </row>
    <row r="238" spans="14:14">
      <c r="N238" s="3">
        <v>48853</v>
      </c>
    </row>
    <row r="239" spans="14:14">
      <c r="N239" s="3">
        <v>48884</v>
      </c>
    </row>
    <row r="240" spans="14:14">
      <c r="N240" s="3">
        <v>48914</v>
      </c>
    </row>
    <row r="241" spans="14:14">
      <c r="N241" s="3">
        <v>48945</v>
      </c>
    </row>
    <row r="242" spans="14:14">
      <c r="N242" s="3">
        <v>48976</v>
      </c>
    </row>
    <row r="243" spans="14:14">
      <c r="N243" s="3">
        <v>49004</v>
      </c>
    </row>
    <row r="244" spans="14:14">
      <c r="N244" s="3">
        <v>49035</v>
      </c>
    </row>
    <row r="245" spans="14:14">
      <c r="N245" s="3">
        <v>49065</v>
      </c>
    </row>
    <row r="246" spans="14:14">
      <c r="N246" s="3">
        <v>49096</v>
      </c>
    </row>
    <row r="247" spans="14:14">
      <c r="N247" s="3">
        <v>49126</v>
      </c>
    </row>
    <row r="248" spans="14:14">
      <c r="N248" s="3">
        <v>49157</v>
      </c>
    </row>
    <row r="249" spans="14:14">
      <c r="N249" s="3">
        <v>49188</v>
      </c>
    </row>
    <row r="250" spans="14:14">
      <c r="N250" s="3">
        <v>49218</v>
      </c>
    </row>
    <row r="251" spans="14:14">
      <c r="N251" s="3">
        <v>49249</v>
      </c>
    </row>
    <row r="252" spans="14:14">
      <c r="N252" s="3">
        <v>49279</v>
      </c>
    </row>
    <row r="253" spans="14:14">
      <c r="N253" s="3">
        <v>49310</v>
      </c>
    </row>
    <row r="254" spans="14:14">
      <c r="N254" s="3">
        <v>49341</v>
      </c>
    </row>
    <row r="255" spans="14:14">
      <c r="N255" s="3">
        <v>49369</v>
      </c>
    </row>
    <row r="256" spans="14:14">
      <c r="N256" s="3">
        <v>49400</v>
      </c>
    </row>
    <row r="257" spans="14:14">
      <c r="N257" s="3">
        <v>49430</v>
      </c>
    </row>
    <row r="258" spans="14:14">
      <c r="N258" s="3">
        <v>49461</v>
      </c>
    </row>
    <row r="259" spans="14:14">
      <c r="N259" s="3">
        <v>49491</v>
      </c>
    </row>
    <row r="260" spans="14:14">
      <c r="N260" s="3">
        <v>49522</v>
      </c>
    </row>
    <row r="261" spans="14:14">
      <c r="N261" s="3">
        <v>49553</v>
      </c>
    </row>
    <row r="262" spans="14:14">
      <c r="N262" s="3">
        <v>49583</v>
      </c>
    </row>
    <row r="263" spans="14:14">
      <c r="N263" s="3">
        <v>49614</v>
      </c>
    </row>
    <row r="264" spans="14:14">
      <c r="N264" s="3">
        <v>49644</v>
      </c>
    </row>
    <row r="265" spans="14:14">
      <c r="N265" s="3">
        <v>49675</v>
      </c>
    </row>
    <row r="266" spans="14:14">
      <c r="N266" s="3">
        <v>49706</v>
      </c>
    </row>
    <row r="267" spans="14:14">
      <c r="N267" s="3">
        <v>49735</v>
      </c>
    </row>
    <row r="268" spans="14:14">
      <c r="N268" s="3">
        <v>49766</v>
      </c>
    </row>
    <row r="269" spans="14:14">
      <c r="N269" s="3">
        <v>49796</v>
      </c>
    </row>
    <row r="270" spans="14:14">
      <c r="N270" s="3">
        <v>49827</v>
      </c>
    </row>
    <row r="271" spans="14:14">
      <c r="N271" s="3">
        <v>49857</v>
      </c>
    </row>
    <row r="272" spans="14:14">
      <c r="N272" s="3">
        <v>49888</v>
      </c>
    </row>
    <row r="273" spans="14:14">
      <c r="N273" s="3">
        <v>49919</v>
      </c>
    </row>
    <row r="274" spans="14:14">
      <c r="N274" s="3">
        <v>49949</v>
      </c>
    </row>
    <row r="275" spans="14:14">
      <c r="N275" s="3">
        <v>49980</v>
      </c>
    </row>
    <row r="276" spans="14:14">
      <c r="N276" s="3">
        <v>50010</v>
      </c>
    </row>
    <row r="277" spans="14:14">
      <c r="N277" s="3">
        <v>50041</v>
      </c>
    </row>
    <row r="278" spans="14:14">
      <c r="N278" s="3">
        <v>50072</v>
      </c>
    </row>
    <row r="279" spans="14:14">
      <c r="N279" s="3">
        <v>50100</v>
      </c>
    </row>
    <row r="280" spans="14:14">
      <c r="N280" s="3">
        <v>50131</v>
      </c>
    </row>
    <row r="281" spans="14:14">
      <c r="N281" s="3">
        <v>50161</v>
      </c>
    </row>
    <row r="282" spans="14:14">
      <c r="N282" s="3">
        <v>50192</v>
      </c>
    </row>
    <row r="283" spans="14:14">
      <c r="N283" s="3">
        <v>50222</v>
      </c>
    </row>
    <row r="284" spans="14:14">
      <c r="N284" s="3">
        <v>50253</v>
      </c>
    </row>
    <row r="285" spans="14:14">
      <c r="N285" s="3">
        <v>50284</v>
      </c>
    </row>
    <row r="286" spans="14:14">
      <c r="N286" s="3">
        <v>50314</v>
      </c>
    </row>
    <row r="287" spans="14:14">
      <c r="N287" s="3">
        <v>50345</v>
      </c>
    </row>
    <row r="288" spans="14:14">
      <c r="N288" s="3">
        <v>50375</v>
      </c>
    </row>
    <row r="289" spans="14:14">
      <c r="N289" s="3">
        <v>50406</v>
      </c>
    </row>
    <row r="290" spans="14:14">
      <c r="N290" s="3">
        <v>50437</v>
      </c>
    </row>
    <row r="291" spans="14:14">
      <c r="N291" s="3">
        <v>50465</v>
      </c>
    </row>
    <row r="292" spans="14:14">
      <c r="N292" s="3">
        <v>50496</v>
      </c>
    </row>
    <row r="293" spans="14:14">
      <c r="N293" s="3">
        <v>50526</v>
      </c>
    </row>
    <row r="294" spans="14:14">
      <c r="N294" s="3">
        <v>50557</v>
      </c>
    </row>
    <row r="295" spans="14:14">
      <c r="N295" s="3">
        <v>50587</v>
      </c>
    </row>
    <row r="296" spans="14:14">
      <c r="N296" s="3">
        <v>50618</v>
      </c>
    </row>
    <row r="297" spans="14:14">
      <c r="N297" s="3">
        <v>50649</v>
      </c>
    </row>
    <row r="298" spans="14:14">
      <c r="N298" s="3">
        <v>50679</v>
      </c>
    </row>
    <row r="299" spans="14:14">
      <c r="N299" s="3">
        <v>50710</v>
      </c>
    </row>
    <row r="300" spans="14:14">
      <c r="N300" s="3">
        <v>50740</v>
      </c>
    </row>
    <row r="301" spans="14:14">
      <c r="N301" s="3">
        <v>50771</v>
      </c>
    </row>
    <row r="302" spans="14:14">
      <c r="N302" s="3">
        <v>50802</v>
      </c>
    </row>
    <row r="303" spans="14:14">
      <c r="N303" s="3">
        <v>50830</v>
      </c>
    </row>
    <row r="304" spans="14:14">
      <c r="N304" s="3">
        <v>50861</v>
      </c>
    </row>
    <row r="305" spans="14:14">
      <c r="N305" s="3">
        <v>50891</v>
      </c>
    </row>
    <row r="306" spans="14:14">
      <c r="N306" s="3">
        <v>50922</v>
      </c>
    </row>
    <row r="307" spans="14:14">
      <c r="N307" s="3">
        <v>50952</v>
      </c>
    </row>
    <row r="308" spans="14:14">
      <c r="N308" s="3">
        <v>50983</v>
      </c>
    </row>
    <row r="309" spans="14:14">
      <c r="N309" s="3">
        <v>51014</v>
      </c>
    </row>
    <row r="310" spans="14:14">
      <c r="N310" s="3">
        <v>51044</v>
      </c>
    </row>
    <row r="311" spans="14:14">
      <c r="N311" s="3">
        <v>51075</v>
      </c>
    </row>
    <row r="312" spans="14:14">
      <c r="N312" s="3">
        <v>51105</v>
      </c>
    </row>
    <row r="313" spans="14:14">
      <c r="N313" s="3">
        <v>51136</v>
      </c>
    </row>
    <row r="314" spans="14:14">
      <c r="N314" s="3">
        <v>51167</v>
      </c>
    </row>
    <row r="315" spans="14:14">
      <c r="N315" s="3">
        <v>51196</v>
      </c>
    </row>
    <row r="316" spans="14:14">
      <c r="N316" s="3">
        <v>51227</v>
      </c>
    </row>
    <row r="317" spans="14:14">
      <c r="N317" s="3">
        <v>51257</v>
      </c>
    </row>
    <row r="318" spans="14:14">
      <c r="N318" s="3">
        <v>51288</v>
      </c>
    </row>
    <row r="319" spans="14:14">
      <c r="N319" s="3">
        <v>51318</v>
      </c>
    </row>
    <row r="320" spans="14:14">
      <c r="N320" s="3">
        <v>51349</v>
      </c>
    </row>
    <row r="321" spans="14:14">
      <c r="N321" s="3">
        <v>51380</v>
      </c>
    </row>
    <row r="322" spans="14:14">
      <c r="N322" s="3">
        <v>51410</v>
      </c>
    </row>
    <row r="323" spans="14:14">
      <c r="N323" s="3">
        <v>51441</v>
      </c>
    </row>
    <row r="324" spans="14:14">
      <c r="N324" s="3">
        <v>51471</v>
      </c>
    </row>
    <row r="325" spans="14:14">
      <c r="N325" s="3">
        <v>51502</v>
      </c>
    </row>
    <row r="326" spans="14:14">
      <c r="N326" s="3">
        <v>51533</v>
      </c>
    </row>
    <row r="327" spans="14:14">
      <c r="N327" s="3">
        <v>51561</v>
      </c>
    </row>
    <row r="328" spans="14:14">
      <c r="N328" s="3">
        <v>51592</v>
      </c>
    </row>
    <row r="329" spans="14:14">
      <c r="N329" s="3">
        <v>51622</v>
      </c>
    </row>
    <row r="330" spans="14:14">
      <c r="N330" s="3">
        <v>51653</v>
      </c>
    </row>
    <row r="331" spans="14:14">
      <c r="N331" s="3">
        <v>51683</v>
      </c>
    </row>
    <row r="332" spans="14:14">
      <c r="N332" s="3">
        <v>51714</v>
      </c>
    </row>
    <row r="333" spans="14:14">
      <c r="N333" s="3">
        <v>51745</v>
      </c>
    </row>
    <row r="334" spans="14:14">
      <c r="N334" s="3">
        <v>51775</v>
      </c>
    </row>
    <row r="335" spans="14:14">
      <c r="N335" s="3">
        <v>51806</v>
      </c>
    </row>
    <row r="336" spans="14:14">
      <c r="N336" s="3">
        <v>51836</v>
      </c>
    </row>
    <row r="337" spans="14:14">
      <c r="N337" s="3">
        <v>51867</v>
      </c>
    </row>
  </sheetData>
  <conditionalFormatting sqref="AW2:AY17">
    <cfRule type="containsText" dxfId="7" priority="1" stopIfTrue="1" operator="containsText" text="dim">
      <formula>NOT(ISERROR(SEARCH("dim",AW2)))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BdD</vt:lpstr>
      <vt:lpstr>DATA</vt:lpstr>
      <vt:lpstr>AN</vt:lpstr>
      <vt:lpstr>data_aw4</vt:lpstr>
      <vt:lpstr>data_aw5</vt:lpstr>
      <vt:lpstr>data_aw6</vt:lpstr>
      <vt:lpstr>data_aw7</vt:lpstr>
      <vt:lpstr>datab</vt:lpstr>
      <vt:lpstr>datak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2014-04-15T20:02:10Z</dcterms:modified>
</cp:coreProperties>
</file>