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showInkAnnotation="0" codeName="ThisWorkbook" autoCompressPictures="0"/>
  <bookViews>
    <workbookView xWindow="-15" yWindow="-15" windowWidth="15330" windowHeight="4275" tabRatio="564" activeTab="1"/>
  </bookViews>
  <sheets>
    <sheet name="Init" sheetId="3" r:id="rId1"/>
    <sheet name="Juin" sheetId="10" r:id="rId2"/>
    <sheet name="Juillet" sheetId="4" r:id="rId3"/>
    <sheet name="Août" sheetId="1" r:id="rId4"/>
    <sheet name="Septembre" sheetId="2" r:id="rId5"/>
    <sheet name="Octobre" sheetId="9" r:id="rId6"/>
    <sheet name="Novembre" sheetId="8" r:id="rId7"/>
    <sheet name="Décembre" sheetId="7" r:id="rId8"/>
    <sheet name="BILAN" sheetId="5" r:id="rId9"/>
    <sheet name="Annexe" sheetId="11" r:id="rId10"/>
  </sheets>
  <externalReferences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calcPr calcId="114210" concurrentCalc="0"/>
</workbook>
</file>

<file path=xl/calcChain.xml><?xml version="1.0" encoding="utf-8"?>
<calcChain xmlns="http://schemas.openxmlformats.org/spreadsheetml/2006/main">
  <c r="G43" i="10"/>
  <c r="G37"/>
  <c r="G22"/>
  <c r="G15"/>
  <c r="G9"/>
  <c r="G3"/>
  <c r="F43"/>
  <c r="F37"/>
  <c r="F22"/>
  <c r="F15"/>
  <c r="F9"/>
  <c r="F3"/>
  <c r="E43"/>
  <c r="E37"/>
  <c r="E22"/>
  <c r="E15"/>
  <c r="E9"/>
  <c r="E3"/>
  <c r="D43"/>
  <c r="D37"/>
  <c r="D22"/>
  <c r="D15"/>
  <c r="D9"/>
  <c r="D3"/>
  <c r="G82"/>
  <c r="G79"/>
  <c r="G76"/>
  <c r="G73"/>
  <c r="G63"/>
  <c r="G54"/>
  <c r="G31"/>
  <c r="G27"/>
  <c r="G23"/>
  <c r="G16"/>
  <c r="G10"/>
  <c r="G4"/>
  <c r="F82"/>
  <c r="F79"/>
  <c r="F76"/>
  <c r="F73"/>
  <c r="F63"/>
  <c r="F54"/>
  <c r="F31"/>
  <c r="F27"/>
  <c r="F23"/>
  <c r="F16"/>
  <c r="F10"/>
  <c r="F4"/>
  <c r="E82"/>
  <c r="E79"/>
  <c r="E76"/>
  <c r="E73"/>
  <c r="E63"/>
  <c r="E54"/>
  <c r="E31"/>
  <c r="E27"/>
  <c r="E23"/>
  <c r="E16"/>
  <c r="E10"/>
  <c r="E4"/>
  <c r="D82"/>
  <c r="D79"/>
  <c r="D76"/>
  <c r="D73"/>
  <c r="D63"/>
  <c r="D54"/>
  <c r="D31"/>
  <c r="D27"/>
  <c r="D23"/>
  <c r="D16"/>
  <c r="D10"/>
  <c r="D4"/>
  <c r="G74"/>
  <c r="G71"/>
  <c r="G44"/>
  <c r="F74"/>
  <c r="F71"/>
  <c r="F44"/>
  <c r="E74"/>
  <c r="E71"/>
  <c r="E44"/>
  <c r="D74"/>
  <c r="D71"/>
  <c r="D44"/>
  <c r="H36"/>
  <c r="D21"/>
  <c r="D25"/>
  <c r="D29"/>
  <c r="D33"/>
  <c r="E77"/>
  <c r="E80"/>
  <c r="F77"/>
  <c r="F80"/>
  <c r="G77"/>
  <c r="G80"/>
  <c r="D77"/>
  <c r="D80"/>
  <c r="H46" i="7"/>
  <c r="H44"/>
  <c r="H42"/>
  <c r="H40"/>
  <c r="H38"/>
  <c r="H36"/>
  <c r="H46" i="8"/>
  <c r="H44"/>
  <c r="H42"/>
  <c r="H40"/>
  <c r="H38"/>
  <c r="H36"/>
  <c r="H46" i="9"/>
  <c r="H44"/>
  <c r="H42"/>
  <c r="H40"/>
  <c r="H38"/>
  <c r="H36"/>
  <c r="H46" i="2"/>
  <c r="H44"/>
  <c r="H42"/>
  <c r="H40"/>
  <c r="H38"/>
  <c r="H36"/>
  <c r="H46" i="1"/>
  <c r="H44"/>
  <c r="H42"/>
  <c r="H40"/>
  <c r="H38"/>
  <c r="H36"/>
  <c r="H48" i="4"/>
  <c r="H46"/>
  <c r="H44"/>
  <c r="H42"/>
  <c r="H40"/>
  <c r="H38"/>
  <c r="D56"/>
  <c r="D57"/>
  <c r="D58"/>
  <c r="D55"/>
  <c r="E56"/>
  <c r="E57"/>
  <c r="E58"/>
  <c r="E55"/>
  <c r="F56"/>
  <c r="F57"/>
  <c r="F58"/>
  <c r="F55"/>
  <c r="G56"/>
  <c r="G57"/>
  <c r="G58"/>
  <c r="G55"/>
  <c r="H55"/>
  <c r="H56"/>
  <c r="H57"/>
  <c r="H58"/>
  <c r="D59"/>
  <c r="E59"/>
  <c r="F59"/>
  <c r="G59"/>
  <c r="H59"/>
  <c r="D60"/>
  <c r="E60"/>
  <c r="F60"/>
  <c r="G60"/>
  <c r="D62"/>
  <c r="D63"/>
  <c r="D61"/>
  <c r="E62"/>
  <c r="E63"/>
  <c r="E61"/>
  <c r="F62"/>
  <c r="F63"/>
  <c r="F61"/>
  <c r="G62"/>
  <c r="G63"/>
  <c r="G61"/>
  <c r="H61"/>
  <c r="H38" i="10"/>
  <c r="H40"/>
  <c r="H42"/>
  <c r="H44"/>
  <c r="H46"/>
  <c r="D2"/>
  <c r="D8"/>
  <c r="D14"/>
  <c r="D20"/>
  <c r="D26"/>
  <c r="D34"/>
  <c r="E2"/>
  <c r="E8"/>
  <c r="E14"/>
  <c r="E20"/>
  <c r="E21"/>
  <c r="E26"/>
  <c r="E25"/>
  <c r="E29"/>
  <c r="E33"/>
  <c r="E34"/>
  <c r="F2"/>
  <c r="F8"/>
  <c r="F14"/>
  <c r="F20"/>
  <c r="F21"/>
  <c r="F26"/>
  <c r="F25"/>
  <c r="F29"/>
  <c r="F33"/>
  <c r="F34"/>
  <c r="G2"/>
  <c r="G8"/>
  <c r="G14"/>
  <c r="G20"/>
  <c r="G21"/>
  <c r="G26"/>
  <c r="G25"/>
  <c r="G29"/>
  <c r="G33"/>
  <c r="G34"/>
  <c r="H56"/>
  <c r="D78" i="7"/>
  <c r="D79"/>
  <c r="D77"/>
  <c r="D75"/>
  <c r="D76"/>
  <c r="D74"/>
  <c r="D73"/>
  <c r="D72"/>
  <c r="D71"/>
  <c r="D80"/>
  <c r="D81"/>
  <c r="D82"/>
  <c r="D83"/>
  <c r="D84"/>
  <c r="E78"/>
  <c r="E79"/>
  <c r="E77"/>
  <c r="E75"/>
  <c r="E76"/>
  <c r="E74"/>
  <c r="E73"/>
  <c r="E72"/>
  <c r="E71"/>
  <c r="E80"/>
  <c r="E81"/>
  <c r="E82"/>
  <c r="E83"/>
  <c r="E84"/>
  <c r="F78"/>
  <c r="F79"/>
  <c r="F77"/>
  <c r="F75"/>
  <c r="F76"/>
  <c r="F74"/>
  <c r="F73"/>
  <c r="F72"/>
  <c r="F71"/>
  <c r="F80"/>
  <c r="F81"/>
  <c r="F82"/>
  <c r="F83"/>
  <c r="F84"/>
  <c r="G78"/>
  <c r="G79"/>
  <c r="G77"/>
  <c r="G75"/>
  <c r="G76"/>
  <c r="G74"/>
  <c r="G73"/>
  <c r="G72"/>
  <c r="G71"/>
  <c r="G80"/>
  <c r="G81"/>
  <c r="G82"/>
  <c r="G83"/>
  <c r="G84"/>
  <c r="H84"/>
  <c r="E8" i="11"/>
  <c r="D78" i="8"/>
  <c r="D79"/>
  <c r="D77"/>
  <c r="D75"/>
  <c r="D76"/>
  <c r="D74"/>
  <c r="D73"/>
  <c r="D72"/>
  <c r="D71"/>
  <c r="D80"/>
  <c r="D84"/>
  <c r="E78"/>
  <c r="E79"/>
  <c r="E77"/>
  <c r="E75"/>
  <c r="E76"/>
  <c r="E74"/>
  <c r="E73"/>
  <c r="E72"/>
  <c r="E71"/>
  <c r="E80"/>
  <c r="E84"/>
  <c r="F78"/>
  <c r="F79"/>
  <c r="F77"/>
  <c r="F75"/>
  <c r="F76"/>
  <c r="F74"/>
  <c r="F73"/>
  <c r="F72"/>
  <c r="F71"/>
  <c r="F80"/>
  <c r="F84"/>
  <c r="G78"/>
  <c r="G79"/>
  <c r="G77"/>
  <c r="G75"/>
  <c r="G76"/>
  <c r="G74"/>
  <c r="G73"/>
  <c r="G72"/>
  <c r="G71"/>
  <c r="G80"/>
  <c r="G84"/>
  <c r="H84"/>
  <c r="E7" i="11"/>
  <c r="D78" i="9"/>
  <c r="D79"/>
  <c r="D77"/>
  <c r="D75"/>
  <c r="D76"/>
  <c r="D74"/>
  <c r="D73"/>
  <c r="D72"/>
  <c r="D71"/>
  <c r="D80"/>
  <c r="D84"/>
  <c r="E78"/>
  <c r="E79"/>
  <c r="E77"/>
  <c r="E75"/>
  <c r="E76"/>
  <c r="E74"/>
  <c r="E73"/>
  <c r="E72"/>
  <c r="E71"/>
  <c r="E80"/>
  <c r="E84"/>
  <c r="F78"/>
  <c r="F79"/>
  <c r="F77"/>
  <c r="F75"/>
  <c r="F76"/>
  <c r="F74"/>
  <c r="F73"/>
  <c r="F72"/>
  <c r="F71"/>
  <c r="F80"/>
  <c r="F84"/>
  <c r="G78"/>
  <c r="G79"/>
  <c r="G77"/>
  <c r="G75"/>
  <c r="G76"/>
  <c r="G74"/>
  <c r="G73"/>
  <c r="G72"/>
  <c r="G71"/>
  <c r="G80"/>
  <c r="G84"/>
  <c r="H84"/>
  <c r="E6" i="11"/>
  <c r="D78" i="2"/>
  <c r="D79"/>
  <c r="D77"/>
  <c r="D75"/>
  <c r="D76"/>
  <c r="D74"/>
  <c r="D73"/>
  <c r="D72"/>
  <c r="D71"/>
  <c r="D80"/>
  <c r="D81"/>
  <c r="D82"/>
  <c r="D83"/>
  <c r="D84"/>
  <c r="E78"/>
  <c r="E79"/>
  <c r="E77"/>
  <c r="E75"/>
  <c r="E76"/>
  <c r="E74"/>
  <c r="E73"/>
  <c r="E72"/>
  <c r="E71"/>
  <c r="E80"/>
  <c r="E81"/>
  <c r="E82"/>
  <c r="E83"/>
  <c r="E84"/>
  <c r="F78"/>
  <c r="F79"/>
  <c r="F77"/>
  <c r="F75"/>
  <c r="F76"/>
  <c r="F74"/>
  <c r="F73"/>
  <c r="F72"/>
  <c r="F71"/>
  <c r="F80"/>
  <c r="F81"/>
  <c r="F82"/>
  <c r="F83"/>
  <c r="F84"/>
  <c r="G78"/>
  <c r="G79"/>
  <c r="G77"/>
  <c r="G75"/>
  <c r="G76"/>
  <c r="G74"/>
  <c r="G73"/>
  <c r="G72"/>
  <c r="G71"/>
  <c r="G80"/>
  <c r="G81"/>
  <c r="G82"/>
  <c r="G83"/>
  <c r="G84"/>
  <c r="H84"/>
  <c r="E5" i="11"/>
  <c r="D76" i="1"/>
  <c r="D75"/>
  <c r="D74"/>
  <c r="E76"/>
  <c r="E75"/>
  <c r="E74"/>
  <c r="F76"/>
  <c r="F75"/>
  <c r="F74"/>
  <c r="G76"/>
  <c r="G75"/>
  <c r="G74"/>
  <c r="E4" i="11"/>
  <c r="D88" i="4"/>
  <c r="D87"/>
  <c r="D86"/>
  <c r="D89"/>
  <c r="D90"/>
  <c r="E88"/>
  <c r="E87"/>
  <c r="E86"/>
  <c r="E89"/>
  <c r="E90"/>
  <c r="F88"/>
  <c r="F87"/>
  <c r="F86"/>
  <c r="F89"/>
  <c r="F90"/>
  <c r="G88"/>
  <c r="G87"/>
  <c r="G86"/>
  <c r="G89"/>
  <c r="G90"/>
  <c r="H90"/>
  <c r="E3" i="11"/>
  <c r="D83" i="10"/>
  <c r="D84"/>
  <c r="E83"/>
  <c r="E84"/>
  <c r="F83"/>
  <c r="F84"/>
  <c r="G83"/>
  <c r="G84"/>
  <c r="H84"/>
  <c r="E2" i="11"/>
  <c r="D62" i="7"/>
  <c r="D63"/>
  <c r="D61"/>
  <c r="D64"/>
  <c r="D65"/>
  <c r="D66"/>
  <c r="D67"/>
  <c r="E62"/>
  <c r="E63"/>
  <c r="E61"/>
  <c r="E64"/>
  <c r="E65"/>
  <c r="E66"/>
  <c r="E67"/>
  <c r="F62"/>
  <c r="F63"/>
  <c r="F61"/>
  <c r="F64"/>
  <c r="F65"/>
  <c r="F66"/>
  <c r="F67"/>
  <c r="G62"/>
  <c r="G63"/>
  <c r="G61"/>
  <c r="G64"/>
  <c r="G65"/>
  <c r="G66"/>
  <c r="G67"/>
  <c r="H67"/>
  <c r="D8" i="11"/>
  <c r="D62" i="8"/>
  <c r="D63"/>
  <c r="D61"/>
  <c r="D64"/>
  <c r="D65"/>
  <c r="D66"/>
  <c r="D67"/>
  <c r="E62"/>
  <c r="E63"/>
  <c r="E61"/>
  <c r="E64"/>
  <c r="E65"/>
  <c r="E66"/>
  <c r="E67"/>
  <c r="F62"/>
  <c r="F63"/>
  <c r="F61"/>
  <c r="F64"/>
  <c r="F65"/>
  <c r="F66"/>
  <c r="F67"/>
  <c r="G62"/>
  <c r="G63"/>
  <c r="G61"/>
  <c r="G64"/>
  <c r="G65"/>
  <c r="G66"/>
  <c r="G67"/>
  <c r="H67"/>
  <c r="D7" i="11"/>
  <c r="D63" i="9"/>
  <c r="D62"/>
  <c r="D61"/>
  <c r="D64"/>
  <c r="D65"/>
  <c r="D66"/>
  <c r="D67"/>
  <c r="E62"/>
  <c r="E63"/>
  <c r="E61"/>
  <c r="E64"/>
  <c r="E65"/>
  <c r="E66"/>
  <c r="E67"/>
  <c r="F62"/>
  <c r="F63"/>
  <c r="F61"/>
  <c r="F64"/>
  <c r="F65"/>
  <c r="F66"/>
  <c r="F67"/>
  <c r="G62"/>
  <c r="G63"/>
  <c r="G61"/>
  <c r="G64"/>
  <c r="G65"/>
  <c r="G66"/>
  <c r="G67"/>
  <c r="H67"/>
  <c r="D6" i="11"/>
  <c r="D63" i="2"/>
  <c r="D62"/>
  <c r="D61"/>
  <c r="D64"/>
  <c r="D65"/>
  <c r="D66"/>
  <c r="D67"/>
  <c r="E63"/>
  <c r="E62"/>
  <c r="E61"/>
  <c r="E64"/>
  <c r="E65"/>
  <c r="E66"/>
  <c r="E67"/>
  <c r="F63"/>
  <c r="F62"/>
  <c r="F61"/>
  <c r="F64"/>
  <c r="F65"/>
  <c r="F66"/>
  <c r="F67"/>
  <c r="G63"/>
  <c r="G62"/>
  <c r="G61"/>
  <c r="G64"/>
  <c r="G65"/>
  <c r="G66"/>
  <c r="G67"/>
  <c r="H67"/>
  <c r="D5" i="11"/>
  <c r="D61" i="1"/>
  <c r="E61"/>
  <c r="F61"/>
  <c r="G61"/>
  <c r="H61"/>
  <c r="D4" i="11"/>
  <c r="D67" i="4"/>
  <c r="D65"/>
  <c r="D66"/>
  <c r="D68"/>
  <c r="D69"/>
  <c r="D70"/>
  <c r="D71"/>
  <c r="E67"/>
  <c r="E65"/>
  <c r="E66"/>
  <c r="E68"/>
  <c r="E69"/>
  <c r="E70"/>
  <c r="E71"/>
  <c r="F67"/>
  <c r="F65"/>
  <c r="F66"/>
  <c r="F68"/>
  <c r="F69"/>
  <c r="F70"/>
  <c r="F71"/>
  <c r="G67"/>
  <c r="G65"/>
  <c r="G66"/>
  <c r="G68"/>
  <c r="G69"/>
  <c r="G70"/>
  <c r="G71"/>
  <c r="H71"/>
  <c r="D3" i="11"/>
  <c r="D67" i="10"/>
  <c r="E67"/>
  <c r="F67"/>
  <c r="G67"/>
  <c r="H67"/>
  <c r="D2" i="11"/>
  <c r="D15" i="7"/>
  <c r="D19"/>
  <c r="D17"/>
  <c r="D16"/>
  <c r="D18"/>
  <c r="D14"/>
  <c r="D9"/>
  <c r="D13"/>
  <c r="D11"/>
  <c r="D10"/>
  <c r="D12"/>
  <c r="D8"/>
  <c r="D3"/>
  <c r="D7"/>
  <c r="D5"/>
  <c r="D4"/>
  <c r="D6"/>
  <c r="D2"/>
  <c r="D20"/>
  <c r="D22"/>
  <c r="D24"/>
  <c r="D23"/>
  <c r="D21"/>
  <c r="D28"/>
  <c r="D26"/>
  <c r="D27"/>
  <c r="D25"/>
  <c r="D32"/>
  <c r="D31"/>
  <c r="D29"/>
  <c r="D33"/>
  <c r="D34"/>
  <c r="E15"/>
  <c r="E19"/>
  <c r="E17"/>
  <c r="E16"/>
  <c r="E18"/>
  <c r="E14"/>
  <c r="E9"/>
  <c r="E13"/>
  <c r="E11"/>
  <c r="E10"/>
  <c r="E12"/>
  <c r="E8"/>
  <c r="E3"/>
  <c r="E7"/>
  <c r="E5"/>
  <c r="E4"/>
  <c r="E6"/>
  <c r="E2"/>
  <c r="E20"/>
  <c r="E22"/>
  <c r="E24"/>
  <c r="E23"/>
  <c r="E21"/>
  <c r="E28"/>
  <c r="E26"/>
  <c r="E27"/>
  <c r="E25"/>
  <c r="E32"/>
  <c r="E31"/>
  <c r="E29"/>
  <c r="E33"/>
  <c r="E34"/>
  <c r="F15"/>
  <c r="F19"/>
  <c r="F17"/>
  <c r="F16"/>
  <c r="F18"/>
  <c r="F14"/>
  <c r="F9"/>
  <c r="F13"/>
  <c r="F11"/>
  <c r="F10"/>
  <c r="F12"/>
  <c r="F8"/>
  <c r="F3"/>
  <c r="F7"/>
  <c r="F5"/>
  <c r="F4"/>
  <c r="F6"/>
  <c r="F2"/>
  <c r="F20"/>
  <c r="F22"/>
  <c r="F24"/>
  <c r="F23"/>
  <c r="F21"/>
  <c r="F28"/>
  <c r="F26"/>
  <c r="F27"/>
  <c r="F25"/>
  <c r="F32"/>
  <c r="F31"/>
  <c r="F29"/>
  <c r="F33"/>
  <c r="F34"/>
  <c r="G15"/>
  <c r="G19"/>
  <c r="G17"/>
  <c r="G16"/>
  <c r="G18"/>
  <c r="G14"/>
  <c r="G9"/>
  <c r="G13"/>
  <c r="G11"/>
  <c r="G10"/>
  <c r="G12"/>
  <c r="G8"/>
  <c r="G3"/>
  <c r="G7"/>
  <c r="G5"/>
  <c r="G4"/>
  <c r="G6"/>
  <c r="G2"/>
  <c r="G20"/>
  <c r="G22"/>
  <c r="G24"/>
  <c r="G23"/>
  <c r="G21"/>
  <c r="G28"/>
  <c r="G26"/>
  <c r="G27"/>
  <c r="G25"/>
  <c r="G32"/>
  <c r="G31"/>
  <c r="G29"/>
  <c r="G33"/>
  <c r="G34"/>
  <c r="H34"/>
  <c r="C8" i="11"/>
  <c r="D15" i="8"/>
  <c r="D19"/>
  <c r="D17"/>
  <c r="D16"/>
  <c r="D18"/>
  <c r="D14"/>
  <c r="D9"/>
  <c r="D13"/>
  <c r="D11"/>
  <c r="D10"/>
  <c r="D12"/>
  <c r="D8"/>
  <c r="D3"/>
  <c r="D7"/>
  <c r="D5"/>
  <c r="D4"/>
  <c r="D6"/>
  <c r="D2"/>
  <c r="D20"/>
  <c r="D22"/>
  <c r="D24"/>
  <c r="D23"/>
  <c r="D21"/>
  <c r="D28"/>
  <c r="D26"/>
  <c r="D27"/>
  <c r="D25"/>
  <c r="D32"/>
  <c r="D31"/>
  <c r="D29"/>
  <c r="D33"/>
  <c r="D34"/>
  <c r="E15"/>
  <c r="E19"/>
  <c r="E17"/>
  <c r="E16"/>
  <c r="E18"/>
  <c r="E14"/>
  <c r="E9"/>
  <c r="E13"/>
  <c r="E11"/>
  <c r="E10"/>
  <c r="E12"/>
  <c r="E8"/>
  <c r="E3"/>
  <c r="E7"/>
  <c r="E5"/>
  <c r="E4"/>
  <c r="E6"/>
  <c r="E2"/>
  <c r="E20"/>
  <c r="E22"/>
  <c r="E24"/>
  <c r="E23"/>
  <c r="E21"/>
  <c r="E28"/>
  <c r="E26"/>
  <c r="E27"/>
  <c r="E25"/>
  <c r="E32"/>
  <c r="E31"/>
  <c r="E29"/>
  <c r="E33"/>
  <c r="E34"/>
  <c r="F15"/>
  <c r="F19"/>
  <c r="F17"/>
  <c r="F16"/>
  <c r="F18"/>
  <c r="F14"/>
  <c r="F9"/>
  <c r="F13"/>
  <c r="F11"/>
  <c r="F10"/>
  <c r="F12"/>
  <c r="F8"/>
  <c r="F3"/>
  <c r="F7"/>
  <c r="F5"/>
  <c r="F4"/>
  <c r="F6"/>
  <c r="F2"/>
  <c r="F20"/>
  <c r="F22"/>
  <c r="F24"/>
  <c r="F23"/>
  <c r="F21"/>
  <c r="F28"/>
  <c r="F26"/>
  <c r="F27"/>
  <c r="F25"/>
  <c r="F32"/>
  <c r="F31"/>
  <c r="F29"/>
  <c r="F33"/>
  <c r="F34"/>
  <c r="G15"/>
  <c r="G19"/>
  <c r="G17"/>
  <c r="G16"/>
  <c r="G18"/>
  <c r="G14"/>
  <c r="G9"/>
  <c r="G13"/>
  <c r="G11"/>
  <c r="G10"/>
  <c r="G12"/>
  <c r="G8"/>
  <c r="G3"/>
  <c r="G7"/>
  <c r="G5"/>
  <c r="G4"/>
  <c r="G6"/>
  <c r="G2"/>
  <c r="G20"/>
  <c r="G22"/>
  <c r="G24"/>
  <c r="G23"/>
  <c r="G21"/>
  <c r="G28"/>
  <c r="G26"/>
  <c r="G27"/>
  <c r="G25"/>
  <c r="G32"/>
  <c r="G31"/>
  <c r="G29"/>
  <c r="G33"/>
  <c r="G34"/>
  <c r="H34"/>
  <c r="C7" i="11"/>
  <c r="D4" i="9"/>
  <c r="D3"/>
  <c r="D7"/>
  <c r="D5"/>
  <c r="D6"/>
  <c r="D2"/>
  <c r="D16"/>
  <c r="D15"/>
  <c r="D19"/>
  <c r="D17"/>
  <c r="D18"/>
  <c r="D14"/>
  <c r="D10"/>
  <c r="D9"/>
  <c r="D13"/>
  <c r="D11"/>
  <c r="D12"/>
  <c r="D8"/>
  <c r="D20"/>
  <c r="D23"/>
  <c r="D22"/>
  <c r="D24"/>
  <c r="D21"/>
  <c r="D27"/>
  <c r="D28"/>
  <c r="D26"/>
  <c r="D25"/>
  <c r="D31"/>
  <c r="D32"/>
  <c r="D29"/>
  <c r="D33"/>
  <c r="D34"/>
  <c r="E3"/>
  <c r="E7"/>
  <c r="E5"/>
  <c r="E4"/>
  <c r="E6"/>
  <c r="E2"/>
  <c r="E15"/>
  <c r="E19"/>
  <c r="E17"/>
  <c r="E16"/>
  <c r="E18"/>
  <c r="E14"/>
  <c r="E9"/>
  <c r="E13"/>
  <c r="E11"/>
  <c r="E10"/>
  <c r="E12"/>
  <c r="E8"/>
  <c r="E20"/>
  <c r="E22"/>
  <c r="E24"/>
  <c r="E23"/>
  <c r="E21"/>
  <c r="E28"/>
  <c r="E26"/>
  <c r="E27"/>
  <c r="E25"/>
  <c r="E32"/>
  <c r="E31"/>
  <c r="E29"/>
  <c r="E33"/>
  <c r="E34"/>
  <c r="F3"/>
  <c r="F7"/>
  <c r="F5"/>
  <c r="F4"/>
  <c r="F6"/>
  <c r="F2"/>
  <c r="F15"/>
  <c r="F19"/>
  <c r="F17"/>
  <c r="F16"/>
  <c r="F18"/>
  <c r="F14"/>
  <c r="F9"/>
  <c r="F13"/>
  <c r="F11"/>
  <c r="F10"/>
  <c r="F12"/>
  <c r="F8"/>
  <c r="F20"/>
  <c r="F22"/>
  <c r="F24"/>
  <c r="F23"/>
  <c r="F21"/>
  <c r="F28"/>
  <c r="F26"/>
  <c r="F27"/>
  <c r="F25"/>
  <c r="F32"/>
  <c r="F31"/>
  <c r="F29"/>
  <c r="F33"/>
  <c r="F34"/>
  <c r="G3"/>
  <c r="G7"/>
  <c r="G5"/>
  <c r="G4"/>
  <c r="G6"/>
  <c r="G2"/>
  <c r="G15"/>
  <c r="G19"/>
  <c r="G17"/>
  <c r="G16"/>
  <c r="G18"/>
  <c r="G14"/>
  <c r="G9"/>
  <c r="G13"/>
  <c r="G11"/>
  <c r="G10"/>
  <c r="G12"/>
  <c r="G8"/>
  <c r="G20"/>
  <c r="G22"/>
  <c r="G24"/>
  <c r="G23"/>
  <c r="G21"/>
  <c r="G28"/>
  <c r="G26"/>
  <c r="G27"/>
  <c r="G25"/>
  <c r="G32"/>
  <c r="G31"/>
  <c r="G29"/>
  <c r="G33"/>
  <c r="G34"/>
  <c r="H34"/>
  <c r="C6" i="11"/>
  <c r="D4" i="2"/>
  <c r="D3"/>
  <c r="D7"/>
  <c r="D5"/>
  <c r="D6"/>
  <c r="D2"/>
  <c r="D10"/>
  <c r="D9"/>
  <c r="D13"/>
  <c r="D11"/>
  <c r="D12"/>
  <c r="D8"/>
  <c r="D16"/>
  <c r="D15"/>
  <c r="D19"/>
  <c r="D17"/>
  <c r="D18"/>
  <c r="D14"/>
  <c r="D20"/>
  <c r="D23"/>
  <c r="D22"/>
  <c r="D24"/>
  <c r="D21"/>
  <c r="D27"/>
  <c r="D28"/>
  <c r="D26"/>
  <c r="D25"/>
  <c r="D31"/>
  <c r="D32"/>
  <c r="D29"/>
  <c r="D33"/>
  <c r="D34"/>
  <c r="E4"/>
  <c r="E3"/>
  <c r="E7"/>
  <c r="E5"/>
  <c r="E6"/>
  <c r="E2"/>
  <c r="E10"/>
  <c r="E9"/>
  <c r="E13"/>
  <c r="E11"/>
  <c r="E12"/>
  <c r="E8"/>
  <c r="E16"/>
  <c r="E15"/>
  <c r="E19"/>
  <c r="E17"/>
  <c r="E18"/>
  <c r="E14"/>
  <c r="E20"/>
  <c r="E23"/>
  <c r="E22"/>
  <c r="E24"/>
  <c r="E21"/>
  <c r="E27"/>
  <c r="E28"/>
  <c r="E26"/>
  <c r="E25"/>
  <c r="E31"/>
  <c r="E32"/>
  <c r="E29"/>
  <c r="E33"/>
  <c r="E34"/>
  <c r="F4"/>
  <c r="F3"/>
  <c r="F7"/>
  <c r="F5"/>
  <c r="F6"/>
  <c r="F2"/>
  <c r="F10"/>
  <c r="F9"/>
  <c r="F13"/>
  <c r="F11"/>
  <c r="F12"/>
  <c r="F8"/>
  <c r="F16"/>
  <c r="F15"/>
  <c r="F19"/>
  <c r="F17"/>
  <c r="F18"/>
  <c r="F14"/>
  <c r="F20"/>
  <c r="F23"/>
  <c r="F22"/>
  <c r="F24"/>
  <c r="F21"/>
  <c r="F27"/>
  <c r="F28"/>
  <c r="F26"/>
  <c r="F25"/>
  <c r="F31"/>
  <c r="F32"/>
  <c r="F29"/>
  <c r="F33"/>
  <c r="F34"/>
  <c r="G4"/>
  <c r="G3"/>
  <c r="G7"/>
  <c r="G5"/>
  <c r="G6"/>
  <c r="G2"/>
  <c r="G10"/>
  <c r="G9"/>
  <c r="G13"/>
  <c r="G11"/>
  <c r="G12"/>
  <c r="G8"/>
  <c r="G16"/>
  <c r="G15"/>
  <c r="G19"/>
  <c r="G17"/>
  <c r="G18"/>
  <c r="G14"/>
  <c r="G20"/>
  <c r="G23"/>
  <c r="G22"/>
  <c r="G24"/>
  <c r="G21"/>
  <c r="G27"/>
  <c r="G28"/>
  <c r="G26"/>
  <c r="G25"/>
  <c r="G31"/>
  <c r="G32"/>
  <c r="G29"/>
  <c r="G33"/>
  <c r="G34"/>
  <c r="H34"/>
  <c r="C5" i="11"/>
  <c r="D4" i="1"/>
  <c r="D3"/>
  <c r="D7"/>
  <c r="D5"/>
  <c r="D6"/>
  <c r="D2"/>
  <c r="D10"/>
  <c r="D9"/>
  <c r="D13"/>
  <c r="D11"/>
  <c r="D12"/>
  <c r="D8"/>
  <c r="D16"/>
  <c r="D15"/>
  <c r="D19"/>
  <c r="D17"/>
  <c r="D18"/>
  <c r="D14"/>
  <c r="D20"/>
  <c r="D23"/>
  <c r="D22"/>
  <c r="D24"/>
  <c r="D21"/>
  <c r="D27"/>
  <c r="D28"/>
  <c r="D26"/>
  <c r="D25"/>
  <c r="D31"/>
  <c r="D32"/>
  <c r="D29"/>
  <c r="D33"/>
  <c r="D34"/>
  <c r="E4"/>
  <c r="E3"/>
  <c r="E7"/>
  <c r="E5"/>
  <c r="E6"/>
  <c r="E2"/>
  <c r="E10"/>
  <c r="E9"/>
  <c r="E13"/>
  <c r="E11"/>
  <c r="E12"/>
  <c r="E8"/>
  <c r="E16"/>
  <c r="E15"/>
  <c r="E19"/>
  <c r="E17"/>
  <c r="E18"/>
  <c r="E14"/>
  <c r="E20"/>
  <c r="E23"/>
  <c r="E22"/>
  <c r="E24"/>
  <c r="E21"/>
  <c r="E27"/>
  <c r="E28"/>
  <c r="E26"/>
  <c r="E25"/>
  <c r="E31"/>
  <c r="E32"/>
  <c r="E29"/>
  <c r="E33"/>
  <c r="E34"/>
  <c r="F4"/>
  <c r="F3"/>
  <c r="F7"/>
  <c r="F5"/>
  <c r="F6"/>
  <c r="F2"/>
  <c r="F10"/>
  <c r="F9"/>
  <c r="F13"/>
  <c r="F11"/>
  <c r="F12"/>
  <c r="F8"/>
  <c r="F16"/>
  <c r="F15"/>
  <c r="F19"/>
  <c r="F17"/>
  <c r="F18"/>
  <c r="F14"/>
  <c r="F20"/>
  <c r="F23"/>
  <c r="F22"/>
  <c r="F24"/>
  <c r="F21"/>
  <c r="F27"/>
  <c r="F28"/>
  <c r="F26"/>
  <c r="F25"/>
  <c r="F31"/>
  <c r="F32"/>
  <c r="F29"/>
  <c r="F33"/>
  <c r="F34"/>
  <c r="G4"/>
  <c r="G3"/>
  <c r="G7"/>
  <c r="G5"/>
  <c r="G6"/>
  <c r="G2"/>
  <c r="G10"/>
  <c r="G9"/>
  <c r="G13"/>
  <c r="G11"/>
  <c r="G12"/>
  <c r="G8"/>
  <c r="G16"/>
  <c r="G15"/>
  <c r="G19"/>
  <c r="G17"/>
  <c r="G18"/>
  <c r="G14"/>
  <c r="G20"/>
  <c r="G23"/>
  <c r="G22"/>
  <c r="G24"/>
  <c r="G21"/>
  <c r="G27"/>
  <c r="G28"/>
  <c r="G26"/>
  <c r="G25"/>
  <c r="G31"/>
  <c r="G32"/>
  <c r="G29"/>
  <c r="G33"/>
  <c r="G34"/>
  <c r="H34"/>
  <c r="C4" i="11"/>
  <c r="D6" i="4"/>
  <c r="D5"/>
  <c r="D9"/>
  <c r="D7"/>
  <c r="D8"/>
  <c r="D4"/>
  <c r="D12"/>
  <c r="D11"/>
  <c r="D15"/>
  <c r="D13"/>
  <c r="D14"/>
  <c r="D10"/>
  <c r="D18"/>
  <c r="D17"/>
  <c r="D21"/>
  <c r="D19"/>
  <c r="D20"/>
  <c r="D16"/>
  <c r="D22"/>
  <c r="D25"/>
  <c r="D24"/>
  <c r="D26"/>
  <c r="D23"/>
  <c r="D29"/>
  <c r="D30"/>
  <c r="D28"/>
  <c r="D27"/>
  <c r="D33"/>
  <c r="D34"/>
  <c r="D31"/>
  <c r="D35"/>
  <c r="D36"/>
  <c r="E6"/>
  <c r="E5"/>
  <c r="E9"/>
  <c r="E7"/>
  <c r="E8"/>
  <c r="E4"/>
  <c r="E12"/>
  <c r="E11"/>
  <c r="E15"/>
  <c r="E13"/>
  <c r="E14"/>
  <c r="E10"/>
  <c r="E18"/>
  <c r="E17"/>
  <c r="E21"/>
  <c r="E19"/>
  <c r="E20"/>
  <c r="E16"/>
  <c r="E22"/>
  <c r="E25"/>
  <c r="E24"/>
  <c r="E26"/>
  <c r="E23"/>
  <c r="E29"/>
  <c r="E30"/>
  <c r="E28"/>
  <c r="E27"/>
  <c r="E33"/>
  <c r="E34"/>
  <c r="E31"/>
  <c r="E35"/>
  <c r="E36"/>
  <c r="F6"/>
  <c r="F5"/>
  <c r="F9"/>
  <c r="F7"/>
  <c r="F8"/>
  <c r="F4"/>
  <c r="F12"/>
  <c r="F11"/>
  <c r="F15"/>
  <c r="F13"/>
  <c r="F14"/>
  <c r="F10"/>
  <c r="F18"/>
  <c r="F17"/>
  <c r="F21"/>
  <c r="F19"/>
  <c r="F20"/>
  <c r="F16"/>
  <c r="F22"/>
  <c r="F25"/>
  <c r="F24"/>
  <c r="F26"/>
  <c r="F23"/>
  <c r="F29"/>
  <c r="F30"/>
  <c r="F28"/>
  <c r="F27"/>
  <c r="F33"/>
  <c r="F34"/>
  <c r="F31"/>
  <c r="F35"/>
  <c r="F36"/>
  <c r="G6"/>
  <c r="G5"/>
  <c r="G9"/>
  <c r="G7"/>
  <c r="G8"/>
  <c r="G4"/>
  <c r="G12"/>
  <c r="G11"/>
  <c r="G15"/>
  <c r="G13"/>
  <c r="G14"/>
  <c r="G10"/>
  <c r="G18"/>
  <c r="G17"/>
  <c r="G21"/>
  <c r="G19"/>
  <c r="G20"/>
  <c r="G16"/>
  <c r="G22"/>
  <c r="G25"/>
  <c r="G24"/>
  <c r="G26"/>
  <c r="G23"/>
  <c r="G29"/>
  <c r="G30"/>
  <c r="G28"/>
  <c r="G27"/>
  <c r="G33"/>
  <c r="G34"/>
  <c r="G31"/>
  <c r="G35"/>
  <c r="G36"/>
  <c r="H36"/>
  <c r="C3" i="11"/>
  <c r="H34" i="10"/>
  <c r="C2" i="11"/>
  <c r="C3" i="5"/>
  <c r="C4"/>
  <c r="C5"/>
  <c r="G84" i="4"/>
  <c r="G81"/>
  <c r="G79"/>
  <c r="F84"/>
  <c r="F81"/>
  <c r="F79"/>
  <c r="E84"/>
  <c r="E81"/>
  <c r="E79"/>
  <c r="D84"/>
  <c r="D81"/>
  <c r="D79"/>
  <c r="G85"/>
  <c r="G82"/>
  <c r="F85"/>
  <c r="F82"/>
  <c r="E85"/>
  <c r="E82"/>
  <c r="D85"/>
  <c r="D82"/>
  <c r="D51" i="10"/>
  <c r="D57"/>
  <c r="D60"/>
  <c r="H83"/>
  <c r="H80"/>
  <c r="H79"/>
  <c r="H78"/>
  <c r="H77"/>
  <c r="H76"/>
  <c r="H75"/>
  <c r="H74"/>
  <c r="H73"/>
  <c r="H72"/>
  <c r="H71"/>
  <c r="H66"/>
  <c r="H65"/>
  <c r="H64"/>
  <c r="H63"/>
  <c r="H62"/>
  <c r="H61"/>
  <c r="E57"/>
  <c r="E51"/>
  <c r="E60"/>
  <c r="F57"/>
  <c r="F51"/>
  <c r="F60"/>
  <c r="G57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17"/>
  <c r="H16"/>
  <c r="H15"/>
  <c r="H14"/>
  <c r="H11"/>
  <c r="H10"/>
  <c r="H9"/>
  <c r="H8"/>
  <c r="H5"/>
  <c r="H4"/>
  <c r="H3"/>
  <c r="H2"/>
  <c r="H6" i="7"/>
  <c r="H7"/>
  <c r="H8"/>
  <c r="H9"/>
  <c r="H10"/>
  <c r="H11"/>
  <c r="H12"/>
  <c r="H13"/>
  <c r="H14"/>
  <c r="H15"/>
  <c r="H16"/>
  <c r="H17"/>
  <c r="H18"/>
  <c r="H19"/>
  <c r="G56"/>
  <c r="F56"/>
  <c r="E56"/>
  <c r="D56"/>
  <c r="G59"/>
  <c r="G58"/>
  <c r="F59"/>
  <c r="F58"/>
  <c r="E59"/>
  <c r="E58"/>
  <c r="D59"/>
  <c r="D58"/>
  <c r="G55"/>
  <c r="F55"/>
  <c r="E55"/>
  <c r="D55"/>
  <c r="G53"/>
  <c r="G52"/>
  <c r="F53"/>
  <c r="F52"/>
  <c r="E53"/>
  <c r="E52"/>
  <c r="D53"/>
  <c r="D52"/>
  <c r="D54"/>
  <c r="D51"/>
  <c r="D57"/>
  <c r="D60"/>
  <c r="H6" i="1"/>
  <c r="H7"/>
  <c r="H8"/>
  <c r="H9"/>
  <c r="H10"/>
  <c r="H11"/>
  <c r="H12"/>
  <c r="H13"/>
  <c r="H14"/>
  <c r="H15"/>
  <c r="H16"/>
  <c r="H17"/>
  <c r="H18"/>
  <c r="H19"/>
  <c r="H12" i="2"/>
  <c r="H13"/>
  <c r="H14"/>
  <c r="H15"/>
  <c r="H16"/>
  <c r="H17"/>
  <c r="H18"/>
  <c r="H19"/>
  <c r="H6"/>
  <c r="H7"/>
  <c r="H18" i="8"/>
  <c r="H19"/>
  <c r="H12"/>
  <c r="H13"/>
  <c r="H6"/>
  <c r="H7"/>
  <c r="G56"/>
  <c r="F56"/>
  <c r="E56"/>
  <c r="D56"/>
  <c r="G59"/>
  <c r="G58"/>
  <c r="F59"/>
  <c r="F58"/>
  <c r="E59"/>
  <c r="E58"/>
  <c r="D59"/>
  <c r="D58"/>
  <c r="G55"/>
  <c r="F55"/>
  <c r="E55"/>
  <c r="D55"/>
  <c r="G53"/>
  <c r="G52"/>
  <c r="F53"/>
  <c r="F52"/>
  <c r="E53"/>
  <c r="E52"/>
  <c r="D53"/>
  <c r="D52"/>
  <c r="G81"/>
  <c r="F81"/>
  <c r="E81"/>
  <c r="D81"/>
  <c r="H12" i="9"/>
  <c r="H13"/>
  <c r="G56"/>
  <c r="F56"/>
  <c r="E56"/>
  <c r="D56"/>
  <c r="G59"/>
  <c r="G58"/>
  <c r="F59"/>
  <c r="F58"/>
  <c r="E59"/>
  <c r="E58"/>
  <c r="D59"/>
  <c r="D58"/>
  <c r="G55"/>
  <c r="F55"/>
  <c r="E55"/>
  <c r="D55"/>
  <c r="G53"/>
  <c r="G52"/>
  <c r="F53"/>
  <c r="F52"/>
  <c r="E53"/>
  <c r="E52"/>
  <c r="D53"/>
  <c r="D52"/>
  <c r="G81"/>
  <c r="F81"/>
  <c r="E81"/>
  <c r="D81"/>
  <c r="D82"/>
  <c r="D54"/>
  <c r="D54" i="2"/>
  <c r="D52"/>
  <c r="D53"/>
  <c r="D51"/>
  <c r="D55"/>
  <c r="D58"/>
  <c r="D59"/>
  <c r="D57"/>
  <c r="D60"/>
  <c r="G56"/>
  <c r="F56"/>
  <c r="E56"/>
  <c r="D56"/>
  <c r="G59"/>
  <c r="G58"/>
  <c r="F59"/>
  <c r="F58"/>
  <c r="E59"/>
  <c r="E58"/>
  <c r="G55"/>
  <c r="F55"/>
  <c r="E55"/>
  <c r="G53"/>
  <c r="G52"/>
  <c r="F53"/>
  <c r="F52"/>
  <c r="E53"/>
  <c r="E52"/>
  <c r="G54"/>
  <c r="F54"/>
  <c r="E54"/>
  <c r="D64" i="4"/>
  <c r="G56" i="1"/>
  <c r="F56"/>
  <c r="E56"/>
  <c r="D56"/>
  <c r="G59"/>
  <c r="G58"/>
  <c r="F59"/>
  <c r="F58"/>
  <c r="E59"/>
  <c r="E58"/>
  <c r="D59"/>
  <c r="D58"/>
  <c r="G55"/>
  <c r="F55"/>
  <c r="E55"/>
  <c r="D55"/>
  <c r="G53"/>
  <c r="G52"/>
  <c r="F53"/>
  <c r="F52"/>
  <c r="E53"/>
  <c r="E52"/>
  <c r="D53"/>
  <c r="D52"/>
  <c r="G72"/>
  <c r="G69"/>
  <c r="G67"/>
  <c r="F72"/>
  <c r="F69"/>
  <c r="F67"/>
  <c r="E72"/>
  <c r="E69"/>
  <c r="E67"/>
  <c r="D72"/>
  <c r="D69"/>
  <c r="D67"/>
  <c r="G73"/>
  <c r="G70"/>
  <c r="G54"/>
  <c r="F73"/>
  <c r="F70"/>
  <c r="F54"/>
  <c r="E73"/>
  <c r="E70"/>
  <c r="E54"/>
  <c r="D73"/>
  <c r="D70"/>
  <c r="D54"/>
  <c r="H77"/>
  <c r="H76"/>
  <c r="H75"/>
  <c r="H74"/>
  <c r="H73"/>
  <c r="H72"/>
  <c r="D71"/>
  <c r="E71"/>
  <c r="F71"/>
  <c r="G71"/>
  <c r="H71"/>
  <c r="H70"/>
  <c r="H69"/>
  <c r="D68"/>
  <c r="E68"/>
  <c r="F68"/>
  <c r="G68"/>
  <c r="H68"/>
  <c r="H67"/>
  <c r="D66"/>
  <c r="E66"/>
  <c r="F66"/>
  <c r="G66"/>
  <c r="H66"/>
  <c r="D65"/>
  <c r="E65"/>
  <c r="F65"/>
  <c r="G65"/>
  <c r="H65"/>
  <c r="D57"/>
  <c r="D51"/>
  <c r="D60"/>
  <c r="E57"/>
  <c r="E51"/>
  <c r="E60"/>
  <c r="F57"/>
  <c r="F51"/>
  <c r="F60"/>
  <c r="G57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5"/>
  <c r="H4"/>
  <c r="H3"/>
  <c r="H2"/>
  <c r="E64" i="4"/>
  <c r="E78"/>
  <c r="E77"/>
  <c r="F78"/>
  <c r="F77"/>
  <c r="G78"/>
  <c r="G77"/>
  <c r="D78"/>
  <c r="D77"/>
  <c r="E83"/>
  <c r="F83"/>
  <c r="G83"/>
  <c r="D83"/>
  <c r="G80"/>
  <c r="F80"/>
  <c r="E80"/>
  <c r="D80"/>
  <c r="H83" i="2"/>
  <c r="H82"/>
  <c r="H81"/>
  <c r="H80"/>
  <c r="H79"/>
  <c r="H78"/>
  <c r="H77"/>
  <c r="H76"/>
  <c r="H75"/>
  <c r="H74"/>
  <c r="H73"/>
  <c r="H72"/>
  <c r="H71"/>
  <c r="H66"/>
  <c r="H65"/>
  <c r="H64"/>
  <c r="H63"/>
  <c r="H62"/>
  <c r="H61"/>
  <c r="E57"/>
  <c r="E51"/>
  <c r="E60"/>
  <c r="F57"/>
  <c r="F51"/>
  <c r="F60"/>
  <c r="G57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11"/>
  <c r="H10"/>
  <c r="H9"/>
  <c r="H8"/>
  <c r="H5"/>
  <c r="H4"/>
  <c r="H3"/>
  <c r="H2"/>
  <c r="H83" i="7"/>
  <c r="H82"/>
  <c r="H81"/>
  <c r="H80"/>
  <c r="H79"/>
  <c r="H78"/>
  <c r="H77"/>
  <c r="H76"/>
  <c r="H75"/>
  <c r="H74"/>
  <c r="H73"/>
  <c r="H72"/>
  <c r="H71"/>
  <c r="H66"/>
  <c r="H65"/>
  <c r="H64"/>
  <c r="H63"/>
  <c r="H62"/>
  <c r="H61"/>
  <c r="E57"/>
  <c r="E54"/>
  <c r="E51"/>
  <c r="E60"/>
  <c r="F57"/>
  <c r="F54"/>
  <c r="F51"/>
  <c r="F60"/>
  <c r="G57"/>
  <c r="G54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5"/>
  <c r="H4"/>
  <c r="H3"/>
  <c r="H2"/>
  <c r="H83" i="8"/>
  <c r="D82"/>
  <c r="E82"/>
  <c r="F82"/>
  <c r="G82"/>
  <c r="H82"/>
  <c r="H81"/>
  <c r="H80"/>
  <c r="H79"/>
  <c r="H78"/>
  <c r="H77"/>
  <c r="H76"/>
  <c r="H75"/>
  <c r="H74"/>
  <c r="H73"/>
  <c r="H72"/>
  <c r="H71"/>
  <c r="H66"/>
  <c r="H65"/>
  <c r="H64"/>
  <c r="H63"/>
  <c r="H62"/>
  <c r="H61"/>
  <c r="D57"/>
  <c r="D54"/>
  <c r="D51"/>
  <c r="D60"/>
  <c r="E57"/>
  <c r="E54"/>
  <c r="E51"/>
  <c r="E60"/>
  <c r="F57"/>
  <c r="F54"/>
  <c r="F51"/>
  <c r="F60"/>
  <c r="G57"/>
  <c r="G54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17"/>
  <c r="H16"/>
  <c r="H15"/>
  <c r="H14"/>
  <c r="H11"/>
  <c r="H10"/>
  <c r="H9"/>
  <c r="H8"/>
  <c r="H5"/>
  <c r="H4"/>
  <c r="H3"/>
  <c r="H2"/>
  <c r="H83" i="9"/>
  <c r="E82"/>
  <c r="F82"/>
  <c r="G82"/>
  <c r="H82"/>
  <c r="H81"/>
  <c r="H80"/>
  <c r="H79"/>
  <c r="H78"/>
  <c r="H77"/>
  <c r="H76"/>
  <c r="H75"/>
  <c r="H74"/>
  <c r="H73"/>
  <c r="H72"/>
  <c r="H71"/>
  <c r="H66"/>
  <c r="H65"/>
  <c r="H64"/>
  <c r="H63"/>
  <c r="H62"/>
  <c r="H61"/>
  <c r="D57"/>
  <c r="D51"/>
  <c r="D60"/>
  <c r="E57"/>
  <c r="E54"/>
  <c r="E51"/>
  <c r="E60"/>
  <c r="F57"/>
  <c r="F54"/>
  <c r="F51"/>
  <c r="F60"/>
  <c r="G57"/>
  <c r="G54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17"/>
  <c r="H16"/>
  <c r="H15"/>
  <c r="H14"/>
  <c r="H11"/>
  <c r="H10"/>
  <c r="H9"/>
  <c r="H8"/>
  <c r="H5"/>
  <c r="H4"/>
  <c r="H3"/>
  <c r="H2"/>
  <c r="H89" i="4"/>
  <c r="H88"/>
  <c r="H87"/>
  <c r="H86"/>
  <c r="H85"/>
  <c r="H84"/>
  <c r="H83"/>
  <c r="H82"/>
  <c r="H81"/>
  <c r="H80"/>
  <c r="H79"/>
  <c r="H78"/>
  <c r="H77"/>
  <c r="H70"/>
  <c r="H69"/>
  <c r="H68"/>
  <c r="H67"/>
  <c r="H66"/>
  <c r="H65"/>
  <c r="F64"/>
  <c r="G64"/>
  <c r="H64"/>
  <c r="H63"/>
  <c r="H62"/>
  <c r="H35"/>
  <c r="H34"/>
  <c r="H32"/>
  <c r="H31"/>
  <c r="H29"/>
  <c r="H28"/>
  <c r="H27"/>
  <c r="H25"/>
  <c r="H24"/>
  <c r="H23"/>
  <c r="H22"/>
  <c r="H19"/>
  <c r="H18"/>
  <c r="H17"/>
  <c r="H16"/>
  <c r="H13"/>
  <c r="H12"/>
  <c r="H11"/>
  <c r="H10"/>
  <c r="H7"/>
  <c r="H6"/>
  <c r="H5"/>
  <c r="H4"/>
</calcChain>
</file>

<file path=xl/sharedStrings.xml><?xml version="1.0" encoding="utf-8"?>
<sst xmlns="http://schemas.openxmlformats.org/spreadsheetml/2006/main" count="1070" uniqueCount="125">
  <si>
    <t>RECEPTION</t>
  </si>
  <si>
    <t>Nature de la livraison</t>
  </si>
  <si>
    <t>Nature des produits</t>
  </si>
  <si>
    <t>Navette</t>
  </si>
  <si>
    <t>Nb de palettes SEC déchargées</t>
  </si>
  <si>
    <t>Reception SEC</t>
  </si>
  <si>
    <t>Equipe de nuit</t>
  </si>
  <si>
    <t>Nb de palettes ULF déchargées</t>
  </si>
  <si>
    <t>Nb de palettes F&amp;L déchargées</t>
  </si>
  <si>
    <t>Total des palettes déchargées des navettes</t>
  </si>
  <si>
    <t>FRANCO&amp;ENLEVEMENT</t>
  </si>
  <si>
    <t>Total des palettes déchargées des FRANCO</t>
  </si>
  <si>
    <t>TOTAL DES PALETTES RECEPTIONNEES</t>
  </si>
  <si>
    <t>SEMAINE 32</t>
  </si>
  <si>
    <t>SEMAINE 33</t>
  </si>
  <si>
    <t>SEMAINE 34</t>
  </si>
  <si>
    <t>TOTAL</t>
  </si>
  <si>
    <t>Réception SEC</t>
  </si>
  <si>
    <t>Réception ULF</t>
  </si>
  <si>
    <t>Réception FL</t>
  </si>
  <si>
    <t>FLUX INTERNE PFCNE</t>
  </si>
  <si>
    <t>PREPARATION</t>
  </si>
  <si>
    <t>Nature de la préparation</t>
  </si>
  <si>
    <t>Préparation</t>
  </si>
  <si>
    <t>Nb de colis SEC préparés</t>
  </si>
  <si>
    <t>IPF</t>
  </si>
  <si>
    <t>Magasin</t>
  </si>
  <si>
    <t>Nb de colis ULF préparés</t>
  </si>
  <si>
    <t>Préparation stock</t>
  </si>
  <si>
    <t>Préparation Préco</t>
  </si>
  <si>
    <t>Total des colis préparés</t>
  </si>
  <si>
    <t>Réapprovisionnement</t>
  </si>
  <si>
    <t>Nb de palettes réapprovionnées SEC</t>
  </si>
  <si>
    <t>Réappro SEC</t>
  </si>
  <si>
    <t>Nb de palettes réapprovisionnées COSM</t>
  </si>
  <si>
    <t>Nb de palettes réapprovisionnées F&amp;L</t>
  </si>
  <si>
    <t>Nb de palettes réapprovisionnées ULF</t>
  </si>
  <si>
    <t>Total des palettes réapprovisionnées</t>
  </si>
  <si>
    <t>FLUX SORTANT PFCNE</t>
  </si>
  <si>
    <t>EXPEDITION</t>
  </si>
  <si>
    <t>TOTAL DES PALETTES Expédiées</t>
  </si>
  <si>
    <t>Expédition</t>
  </si>
  <si>
    <t>Nb de palettes SEC chargées</t>
  </si>
  <si>
    <t>Nb de palettes ULF chargées</t>
  </si>
  <si>
    <t>Nb de palettes F&amp;L chargées</t>
  </si>
  <si>
    <t>MAGASIN</t>
  </si>
  <si>
    <t>Total des palettes déchargées des navettes / semaine</t>
  </si>
  <si>
    <t>Total des palettes déchargées des FRANCO / semaine</t>
  </si>
  <si>
    <t>SEMAINE 31</t>
  </si>
  <si>
    <t>SEMAINE 30</t>
  </si>
  <si>
    <t>SEMAINE 27</t>
  </si>
  <si>
    <t>SEMAINE 28</t>
  </si>
  <si>
    <t>SEMAINE 29</t>
  </si>
  <si>
    <t>FLUX ENTRANT PFCNE</t>
  </si>
  <si>
    <t>Nb de prises COSM préparés</t>
  </si>
  <si>
    <t>Nb de colis F&amp;L préparés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</si>
  <si>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</si>
  <si>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</si>
  <si>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</si>
  <si>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</si>
  <si>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</si>
  <si>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</si>
  <si>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</si>
  <si>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</si>
  <si>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</si>
  <si>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</si>
  <si>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</si>
  <si>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</si>
  <si>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</si>
  <si>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</si>
  <si>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</si>
  <si>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</si>
  <si>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Total des palettes chargées pour les magasins</t>
  </si>
  <si>
    <t>Total des palettes chargées (navettes)</t>
  </si>
  <si>
    <t>SEMAINE 26</t>
  </si>
  <si>
    <t>SEMAINE 23</t>
  </si>
  <si>
    <t>SEMAINE 24</t>
  </si>
  <si>
    <t>SEMAINE 25</t>
  </si>
  <si>
    <t>TOTAL Réception</t>
  </si>
  <si>
    <t>TOTAL Expédition</t>
  </si>
  <si>
    <t>SOLDE</t>
  </si>
  <si>
    <t xml:space="preserve">PFCNE : Activité Juin - Décembre 2011 </t>
  </si>
  <si>
    <t>Mois</t>
  </si>
  <si>
    <t>Réception</t>
  </si>
  <si>
    <t>Juin</t>
  </si>
  <si>
    <t>Juillet</t>
  </si>
  <si>
    <t>Août</t>
  </si>
  <si>
    <t>Septembre</t>
  </si>
  <si>
    <t>Octobre</t>
  </si>
  <si>
    <t>Novembre</t>
  </si>
  <si>
    <t>Décembre</t>
  </si>
  <si>
    <t>Contrôle</t>
  </si>
  <si>
    <t>Rangement</t>
  </si>
  <si>
    <t>Nb de références SEC traitées</t>
  </si>
  <si>
    <t>Réception COSM</t>
  </si>
  <si>
    <t>Nb de références ULF traitées</t>
  </si>
  <si>
    <t>Nb de références F&amp;L traitées</t>
  </si>
  <si>
    <t>Nb de références SEC stockées</t>
  </si>
  <si>
    <t>Nb de références ULF stockées</t>
  </si>
  <si>
    <t>Nb de références F&amp;L stockées</t>
  </si>
  <si>
    <t>Total des références traités</t>
  </si>
  <si>
    <t>Total des références stockées</t>
  </si>
  <si>
    <t>Nb de prises SEC préparés</t>
  </si>
  <si>
    <t>Nb de prises F&amp;L préparés</t>
  </si>
  <si>
    <t>Nb de prises ULF préparés</t>
  </si>
  <si>
    <t>PERFORMANCE</t>
  </si>
  <si>
    <t>Nb de palettes déchargées par heure</t>
  </si>
  <si>
    <t>Nb de palettes déchargées par heure (NAVETTE)</t>
  </si>
  <si>
    <t>Nb de palettes déchargées par heure (LIVRAISON&amp;FRANCO)</t>
  </si>
  <si>
    <t>Nb de palettes stockées par  heure</t>
  </si>
  <si>
    <t>Nb de palettes traitées par heure</t>
  </si>
  <si>
    <t>Nb de références stockées par heure</t>
  </si>
  <si>
    <t>Nb de références traitées par heure</t>
  </si>
  <si>
    <t>Réception F&amp;L</t>
  </si>
  <si>
    <t>Préparation SEC</t>
  </si>
  <si>
    <t>Nb de prises IPF par heure</t>
  </si>
  <si>
    <t>Nb de prises MAGASIN par heure</t>
  </si>
  <si>
    <t>Nb de palettes réapprovisionnées par heure</t>
  </si>
  <si>
    <t>Préparation ULF</t>
  </si>
  <si>
    <t>Nb de prises préparation stock par heure</t>
  </si>
  <si>
    <t>Nb de prises préco stock par heure</t>
  </si>
  <si>
    <t>Préparation F&amp;L</t>
  </si>
  <si>
    <t>Nb de prises par heure</t>
  </si>
  <si>
    <t>Préparation COSM</t>
  </si>
  <si>
    <t>Nb de palettes chargées par heure</t>
  </si>
</sst>
</file>

<file path=xl/styles.xml><?xml version="1.0" encoding="utf-8"?>
<styleSheet xmlns="http://schemas.openxmlformats.org/spreadsheetml/2006/main">
  <fonts count="28">
    <font>
      <sz val="12"/>
      <color theme="1"/>
      <name val="Calibri"/>
      <family val="2"/>
      <scheme val="minor"/>
    </font>
    <font>
      <sz val="24"/>
      <color indexed="9"/>
      <name val="Arial"/>
    </font>
    <font>
      <b/>
      <sz val="10"/>
      <name val="Arial"/>
      <family val="2"/>
    </font>
    <font>
      <b/>
      <sz val="11"/>
      <color indexed="49"/>
      <name val="Arial"/>
    </font>
    <font>
      <sz val="10"/>
      <color indexed="48"/>
      <name val="Arial"/>
    </font>
    <font>
      <i/>
      <sz val="26"/>
      <name val="Arial"/>
    </font>
    <font>
      <sz val="12"/>
      <name val="Arial"/>
    </font>
    <font>
      <b/>
      <sz val="16"/>
      <color indexed="10"/>
      <name val="Arial"/>
    </font>
    <font>
      <sz val="8"/>
      <name val="Calibri"/>
      <family val="2"/>
    </font>
    <font>
      <b/>
      <sz val="10"/>
      <color indexed="10"/>
      <name val="Arial"/>
    </font>
    <font>
      <b/>
      <sz val="16"/>
      <name val="Arial"/>
    </font>
    <font>
      <b/>
      <sz val="14"/>
      <color indexed="48"/>
      <name val="Arial"/>
    </font>
    <font>
      <b/>
      <sz val="14"/>
      <name val="Arial"/>
    </font>
    <font>
      <b/>
      <sz val="14"/>
      <color indexed="57"/>
      <name val="Arial"/>
    </font>
    <font>
      <b/>
      <sz val="12"/>
      <color indexed="8"/>
      <name val="Calibri"/>
      <family val="2"/>
    </font>
    <font>
      <i/>
      <sz val="26"/>
      <name val="Arial"/>
      <family val="2"/>
    </font>
    <font>
      <sz val="12"/>
      <name val="Calibri"/>
      <family val="2"/>
    </font>
    <font>
      <sz val="12"/>
      <color indexed="8"/>
      <name val="Calibri"/>
      <family val="2"/>
    </font>
    <font>
      <b/>
      <sz val="14"/>
      <color indexed="57"/>
      <name val="Calibri"/>
      <family val="2"/>
    </font>
    <font>
      <b/>
      <sz val="28"/>
      <color indexed="9"/>
      <name val="Arial"/>
      <family val="2"/>
    </font>
    <font>
      <b/>
      <sz val="16"/>
      <color indexed="57"/>
      <name val="Arial"/>
    </font>
    <font>
      <sz val="14"/>
      <color indexed="8"/>
      <name val="Calibri"/>
      <family val="2"/>
    </font>
    <font>
      <sz val="14"/>
      <name val="Calibri"/>
      <family val="2"/>
    </font>
    <font>
      <b/>
      <i/>
      <sz val="18"/>
      <name val="Arial"/>
    </font>
    <font>
      <b/>
      <i/>
      <sz val="18"/>
      <name val="Arial"/>
      <family val="2"/>
    </font>
    <font>
      <b/>
      <sz val="18"/>
      <color indexed="8"/>
      <name val="Calibri"/>
      <family val="2"/>
    </font>
    <font>
      <b/>
      <sz val="16"/>
      <color indexed="8"/>
      <name val="Arial"/>
    </font>
    <font>
      <b/>
      <sz val="16"/>
      <color indexed="4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8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/>
      <right/>
      <top style="thick">
        <color indexed="10"/>
      </top>
      <bottom/>
      <diagonal/>
    </border>
    <border>
      <left/>
      <right/>
      <top/>
      <bottom style="thick">
        <color indexed="1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10"/>
      </left>
      <right style="thick">
        <color indexed="10"/>
      </right>
      <top style="medium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10"/>
      </right>
      <top style="thick">
        <color indexed="64"/>
      </top>
      <bottom/>
      <diagonal/>
    </border>
    <border>
      <left style="thick">
        <color indexed="64"/>
      </left>
      <right style="thick">
        <color indexed="10"/>
      </right>
      <top/>
      <bottom/>
      <diagonal/>
    </border>
    <border>
      <left style="thick">
        <color indexed="64"/>
      </left>
      <right style="thick">
        <color indexed="10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82">
    <xf numFmtId="0" fontId="0" fillId="0" borderId="0" xfId="0"/>
    <xf numFmtId="3" fontId="0" fillId="0" borderId="1" xfId="0" applyNumberFormat="1" applyFill="1" applyBorder="1" applyAlignment="1">
      <alignment horizontal="left" vertical="center"/>
    </xf>
    <xf numFmtId="3" fontId="2" fillId="0" borderId="2" xfId="0" applyNumberFormat="1" applyFont="1" applyBorder="1" applyAlignment="1">
      <alignment vertical="center"/>
    </xf>
    <xf numFmtId="3" fontId="0" fillId="0" borderId="1" xfId="0" applyNumberFormat="1" applyFill="1" applyBorder="1" applyAlignment="1">
      <alignment horizontal="center" vertical="center"/>
    </xf>
    <xf numFmtId="3" fontId="2" fillId="2" borderId="2" xfId="0" applyNumberFormat="1" applyFont="1" applyFill="1" applyBorder="1" applyAlignment="1">
      <alignment vertical="center"/>
    </xf>
    <xf numFmtId="0" fontId="0" fillId="0" borderId="3" xfId="0" applyFont="1" applyFill="1" applyBorder="1" applyAlignment="1">
      <alignment horizontal="left"/>
    </xf>
    <xf numFmtId="3" fontId="2" fillId="0" borderId="2" xfId="0" applyNumberFormat="1" applyFont="1" applyFill="1" applyBorder="1" applyAlignment="1">
      <alignment vertical="center"/>
    </xf>
    <xf numFmtId="3" fontId="2" fillId="0" borderId="4" xfId="0" applyNumberFormat="1" applyFont="1" applyFill="1" applyBorder="1" applyAlignment="1">
      <alignment vertical="center"/>
    </xf>
    <xf numFmtId="3" fontId="2" fillId="0" borderId="0" xfId="0" applyNumberFormat="1" applyFont="1" applyBorder="1" applyAlignment="1">
      <alignment vertical="center"/>
    </xf>
    <xf numFmtId="3" fontId="2" fillId="0" borderId="5" xfId="0" applyNumberFormat="1" applyFont="1" applyBorder="1" applyAlignment="1">
      <alignment vertical="center"/>
    </xf>
    <xf numFmtId="3" fontId="2" fillId="0" borderId="4" xfId="0" applyNumberFormat="1" applyFont="1" applyBorder="1" applyAlignment="1">
      <alignment vertical="center"/>
    </xf>
    <xf numFmtId="0" fontId="0" fillId="2" borderId="0" xfId="0" applyFill="1"/>
    <xf numFmtId="3" fontId="2" fillId="0" borderId="6" xfId="0" applyNumberFormat="1" applyFont="1" applyBorder="1" applyAlignment="1">
      <alignment vertical="center"/>
    </xf>
    <xf numFmtId="3" fontId="2" fillId="0" borderId="7" xfId="0" applyNumberFormat="1" applyFont="1" applyBorder="1" applyAlignment="1">
      <alignment vertical="center"/>
    </xf>
    <xf numFmtId="0" fontId="0" fillId="3" borderId="0" xfId="0" applyFill="1"/>
    <xf numFmtId="3" fontId="2" fillId="2" borderId="8" xfId="0" applyNumberFormat="1" applyFont="1" applyFill="1" applyBorder="1" applyAlignment="1">
      <alignment vertical="center"/>
    </xf>
    <xf numFmtId="3" fontId="2" fillId="2" borderId="9" xfId="0" applyNumberFormat="1" applyFont="1" applyFill="1" applyBorder="1" applyAlignment="1">
      <alignment vertical="center"/>
    </xf>
    <xf numFmtId="3" fontId="2" fillId="0" borderId="10" xfId="0" applyNumberFormat="1" applyFont="1" applyBorder="1" applyAlignment="1">
      <alignment vertical="center"/>
    </xf>
    <xf numFmtId="3" fontId="2" fillId="0" borderId="1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Font="1" applyFill="1" applyBorder="1" applyAlignment="1">
      <alignment horizontal="center"/>
    </xf>
    <xf numFmtId="17" fontId="10" fillId="0" borderId="0" xfId="0" applyNumberFormat="1" applyFont="1" applyAlignment="1">
      <alignment vertical="center"/>
    </xf>
    <xf numFmtId="3" fontId="0" fillId="0" borderId="12" xfId="0" applyNumberFormat="1" applyFill="1" applyBorder="1" applyAlignment="1">
      <alignment horizontal="center" vertical="center"/>
    </xf>
    <xf numFmtId="3" fontId="2" fillId="0" borderId="6" xfId="0" quotePrefix="1" applyNumberFormat="1" applyFont="1" applyBorder="1" applyAlignment="1">
      <alignment vertical="center"/>
    </xf>
    <xf numFmtId="3" fontId="9" fillId="0" borderId="13" xfId="0" applyNumberFormat="1" applyFont="1" applyBorder="1" applyAlignment="1">
      <alignment horizontal="center" vertical="center"/>
    </xf>
    <xf numFmtId="3" fontId="9" fillId="0" borderId="14" xfId="0" applyNumberFormat="1" applyFont="1" applyBorder="1" applyAlignment="1">
      <alignment horizontal="center" vertical="center"/>
    </xf>
    <xf numFmtId="3" fontId="9" fillId="0" borderId="15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3" fontId="9" fillId="0" borderId="16" xfId="0" applyNumberFormat="1" applyFont="1" applyBorder="1" applyAlignment="1">
      <alignment horizontal="center" vertical="center"/>
    </xf>
    <xf numFmtId="3" fontId="2" fillId="0" borderId="2" xfId="0" quotePrefix="1" applyNumberFormat="1" applyFont="1" applyBorder="1" applyAlignment="1">
      <alignment vertical="center"/>
    </xf>
    <xf numFmtId="3" fontId="2" fillId="0" borderId="7" xfId="0" quotePrefix="1" applyNumberFormat="1" applyFont="1" applyBorder="1" applyAlignment="1">
      <alignment vertical="center"/>
    </xf>
    <xf numFmtId="3" fontId="2" fillId="2" borderId="4" xfId="0" applyNumberFormat="1" applyFont="1" applyFill="1" applyBorder="1" applyAlignment="1">
      <alignment vertical="center"/>
    </xf>
    <xf numFmtId="3" fontId="2" fillId="0" borderId="4" xfId="0" quotePrefix="1" applyNumberFormat="1" applyFont="1" applyBorder="1" applyAlignment="1">
      <alignment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3" fontId="9" fillId="0" borderId="15" xfId="0" applyNumberFormat="1" applyFont="1" applyFill="1" applyBorder="1" applyAlignment="1">
      <alignment horizontal="center" vertical="center"/>
    </xf>
    <xf numFmtId="0" fontId="0" fillId="0" borderId="19" xfId="0" applyBorder="1"/>
    <xf numFmtId="3" fontId="0" fillId="0" borderId="19" xfId="0" applyNumberFormat="1" applyBorder="1"/>
    <xf numFmtId="0" fontId="14" fillId="4" borderId="19" xfId="0" applyFont="1" applyFill="1" applyBorder="1"/>
    <xf numFmtId="3" fontId="14" fillId="4" borderId="19" xfId="0" applyNumberFormat="1" applyFont="1" applyFill="1" applyBorder="1"/>
    <xf numFmtId="3" fontId="0" fillId="0" borderId="0" xfId="0" applyNumberFormat="1"/>
    <xf numFmtId="3" fontId="2" fillId="0" borderId="20" xfId="0" applyNumberFormat="1" applyFont="1" applyBorder="1" applyAlignment="1">
      <alignment horizontal="center" vertical="center"/>
    </xf>
    <xf numFmtId="3" fontId="2" fillId="0" borderId="21" xfId="0" applyNumberFormat="1" applyFont="1" applyBorder="1" applyAlignment="1">
      <alignment horizontal="center" vertical="center"/>
    </xf>
    <xf numFmtId="3" fontId="9" fillId="0" borderId="22" xfId="0" applyNumberFormat="1" applyFont="1" applyBorder="1" applyAlignment="1">
      <alignment horizontal="center" vertical="center"/>
    </xf>
    <xf numFmtId="3" fontId="2" fillId="0" borderId="6" xfId="0" applyNumberFormat="1" applyFont="1" applyFill="1" applyBorder="1" applyAlignment="1">
      <alignment vertical="center"/>
    </xf>
    <xf numFmtId="3" fontId="2" fillId="0" borderId="23" xfId="0" applyNumberFormat="1" applyFont="1" applyFill="1" applyBorder="1" applyAlignment="1">
      <alignment vertical="center"/>
    </xf>
    <xf numFmtId="3" fontId="2" fillId="0" borderId="21" xfId="0" applyNumberFormat="1" applyFont="1" applyFill="1" applyBorder="1" applyAlignment="1">
      <alignment vertical="center"/>
    </xf>
    <xf numFmtId="0" fontId="16" fillId="0" borderId="24" xfId="0" applyFont="1" applyFill="1" applyBorder="1" applyAlignment="1"/>
    <xf numFmtId="0" fontId="16" fillId="0" borderId="1" xfId="0" applyFont="1" applyFill="1" applyBorder="1" applyAlignment="1">
      <alignment horizontal="center"/>
    </xf>
    <xf numFmtId="0" fontId="16" fillId="0" borderId="1" xfId="0" applyFont="1" applyFill="1" applyBorder="1" applyAlignment="1"/>
    <xf numFmtId="0" fontId="17" fillId="0" borderId="1" xfId="0" applyFont="1" applyBorder="1"/>
    <xf numFmtId="0" fontId="17" fillId="0" borderId="1" xfId="0" applyFont="1" applyBorder="1" applyAlignment="1">
      <alignment horizontal="center"/>
    </xf>
    <xf numFmtId="3" fontId="2" fillId="0" borderId="25" xfId="0" applyNumberFormat="1" applyFont="1" applyFill="1" applyBorder="1" applyAlignment="1">
      <alignment vertical="center"/>
    </xf>
    <xf numFmtId="3" fontId="2" fillId="0" borderId="26" xfId="0" applyNumberFormat="1" applyFont="1" applyFill="1" applyBorder="1" applyAlignment="1">
      <alignment vertical="center"/>
    </xf>
    <xf numFmtId="3" fontId="2" fillId="2" borderId="27" xfId="0" applyNumberFormat="1" applyFont="1" applyFill="1" applyBorder="1" applyAlignment="1">
      <alignment vertical="center"/>
    </xf>
    <xf numFmtId="3" fontId="2" fillId="0" borderId="0" xfId="0" applyNumberFormat="1" applyFont="1" applyFill="1" applyBorder="1" applyAlignment="1">
      <alignment vertical="center"/>
    </xf>
    <xf numFmtId="3" fontId="2" fillId="2" borderId="28" xfId="0" applyNumberFormat="1" applyFont="1" applyFill="1" applyBorder="1" applyAlignment="1">
      <alignment vertical="center"/>
    </xf>
    <xf numFmtId="0" fontId="13" fillId="0" borderId="29" xfId="0" applyFont="1" applyFill="1" applyBorder="1" applyAlignment="1">
      <alignment vertical="center"/>
    </xf>
    <xf numFmtId="0" fontId="13" fillId="0" borderId="30" xfId="0" applyFont="1" applyFill="1" applyBorder="1" applyAlignment="1">
      <alignment vertical="center"/>
    </xf>
    <xf numFmtId="0" fontId="11" fillId="0" borderId="0" xfId="0" applyFont="1" applyFill="1" applyBorder="1" applyAlignment="1">
      <alignment textRotation="255"/>
    </xf>
    <xf numFmtId="3" fontId="2" fillId="0" borderId="31" xfId="0" applyNumberFormat="1" applyFont="1" applyBorder="1" applyAlignment="1">
      <alignment horizontal="center" vertical="center"/>
    </xf>
    <xf numFmtId="0" fontId="18" fillId="0" borderId="32" xfId="0" applyFont="1" applyBorder="1" applyAlignment="1">
      <alignment vertical="center" textRotation="255"/>
    </xf>
    <xf numFmtId="3" fontId="21" fillId="0" borderId="1" xfId="0" applyNumberFormat="1" applyFont="1" applyFill="1" applyBorder="1" applyAlignment="1">
      <alignment horizontal="left" vertical="center"/>
    </xf>
    <xf numFmtId="3" fontId="21" fillId="0" borderId="1" xfId="0" applyNumberFormat="1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left"/>
    </xf>
    <xf numFmtId="3" fontId="21" fillId="0" borderId="12" xfId="0" applyNumberFormat="1" applyFont="1" applyFill="1" applyBorder="1" applyAlignment="1">
      <alignment horizontal="center" vertical="center"/>
    </xf>
    <xf numFmtId="0" fontId="22" fillId="0" borderId="24" xfId="0" applyFont="1" applyFill="1" applyBorder="1" applyAlignment="1"/>
    <xf numFmtId="0" fontId="22" fillId="0" borderId="1" xfId="0" applyFont="1" applyFill="1" applyBorder="1" applyAlignment="1">
      <alignment horizontal="center"/>
    </xf>
    <xf numFmtId="0" fontId="22" fillId="0" borderId="1" xfId="0" applyFont="1" applyFill="1" applyBorder="1" applyAlignment="1"/>
    <xf numFmtId="0" fontId="21" fillId="0" borderId="1" xfId="0" applyFont="1" applyBorder="1"/>
    <xf numFmtId="0" fontId="21" fillId="0" borderId="1" xfId="0" applyFont="1" applyBorder="1" applyAlignment="1">
      <alignment horizontal="center"/>
    </xf>
    <xf numFmtId="0" fontId="21" fillId="0" borderId="0" xfId="0" applyFont="1"/>
    <xf numFmtId="0" fontId="21" fillId="0" borderId="1" xfId="0" applyFont="1" applyFill="1" applyBorder="1" applyAlignment="1">
      <alignment horizontal="center"/>
    </xf>
    <xf numFmtId="3" fontId="21" fillId="0" borderId="1" xfId="0" applyNumberFormat="1" applyFont="1" applyFill="1" applyBorder="1" applyAlignment="1">
      <alignment horizontal="left" vertical="center" wrapText="1"/>
    </xf>
    <xf numFmtId="0" fontId="25" fillId="0" borderId="0" xfId="0" applyFont="1"/>
    <xf numFmtId="3" fontId="21" fillId="0" borderId="33" xfId="0" applyNumberFormat="1" applyFont="1" applyFill="1" applyBorder="1" applyAlignment="1">
      <alignment horizontal="left" vertical="center" wrapText="1"/>
    </xf>
    <xf numFmtId="3" fontId="2" fillId="0" borderId="34" xfId="0" applyNumberFormat="1" applyFont="1" applyBorder="1" applyAlignment="1">
      <alignment vertical="center"/>
    </xf>
    <xf numFmtId="3" fontId="2" fillId="0" borderId="35" xfId="0" applyNumberFormat="1" applyFont="1" applyBorder="1" applyAlignment="1">
      <alignment vertical="center"/>
    </xf>
    <xf numFmtId="0" fontId="23" fillId="0" borderId="36" xfId="0" applyFont="1" applyFill="1" applyBorder="1" applyAlignment="1">
      <alignment horizontal="center" vertical="center"/>
    </xf>
    <xf numFmtId="3" fontId="2" fillId="0" borderId="37" xfId="0" applyNumberFormat="1" applyFont="1" applyBorder="1" applyAlignment="1">
      <alignment vertical="center"/>
    </xf>
    <xf numFmtId="3" fontId="2" fillId="0" borderId="38" xfId="0" applyNumberFormat="1" applyFont="1" applyBorder="1" applyAlignment="1">
      <alignment vertical="center"/>
    </xf>
    <xf numFmtId="3" fontId="21" fillId="0" borderId="39" xfId="0" applyNumberFormat="1" applyFont="1" applyFill="1" applyBorder="1" applyAlignment="1">
      <alignment horizontal="left" vertical="center"/>
    </xf>
    <xf numFmtId="3" fontId="9" fillId="0" borderId="40" xfId="0" applyNumberFormat="1" applyFont="1" applyBorder="1" applyAlignment="1">
      <alignment horizontal="center" vertical="center"/>
    </xf>
    <xf numFmtId="2" fontId="0" fillId="0" borderId="0" xfId="0" applyNumberFormat="1"/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" fillId="2" borderId="28" xfId="0" applyFont="1" applyFill="1" applyBorder="1" applyAlignment="1">
      <alignment horizontal="center"/>
    </xf>
    <xf numFmtId="0" fontId="23" fillId="0" borderId="26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10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/>
    </xf>
    <xf numFmtId="0" fontId="6" fillId="2" borderId="58" xfId="0" applyFont="1" applyFill="1" applyBorder="1" applyAlignment="1">
      <alignment horizontal="center"/>
    </xf>
    <xf numFmtId="0" fontId="23" fillId="0" borderId="61" xfId="0" applyFont="1" applyFill="1" applyBorder="1" applyAlignment="1">
      <alignment horizontal="center" vertical="center"/>
    </xf>
    <xf numFmtId="0" fontId="23" fillId="0" borderId="5" xfId="0" applyFont="1" applyFill="1" applyBorder="1" applyAlignment="1">
      <alignment horizontal="center" vertical="center"/>
    </xf>
    <xf numFmtId="0" fontId="23" fillId="0" borderId="11" xfId="0" applyFont="1" applyFill="1" applyBorder="1" applyAlignment="1">
      <alignment horizontal="center" vertical="center"/>
    </xf>
    <xf numFmtId="0" fontId="6" fillId="2" borderId="59" xfId="0" applyFont="1" applyFill="1" applyBorder="1" applyAlignment="1">
      <alignment horizontal="center"/>
    </xf>
    <xf numFmtId="0" fontId="24" fillId="0" borderId="62" xfId="0" applyFont="1" applyFill="1" applyBorder="1" applyAlignment="1">
      <alignment horizontal="center" vertical="center"/>
    </xf>
    <xf numFmtId="0" fontId="24" fillId="0" borderId="5" xfId="0" applyFont="1" applyFill="1" applyBorder="1" applyAlignment="1">
      <alignment horizontal="center" vertical="center"/>
    </xf>
    <xf numFmtId="0" fontId="24" fillId="0" borderId="11" xfId="0" applyFont="1" applyFill="1" applyBorder="1" applyAlignment="1">
      <alignment horizontal="center" vertical="center"/>
    </xf>
    <xf numFmtId="0" fontId="24" fillId="0" borderId="6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63" xfId="0" applyFont="1" applyFill="1" applyBorder="1" applyAlignment="1">
      <alignment horizontal="center" vertical="center"/>
    </xf>
    <xf numFmtId="0" fontId="7" fillId="0" borderId="64" xfId="0" applyFont="1" applyFill="1" applyBorder="1" applyAlignment="1">
      <alignment horizontal="center" vertical="center"/>
    </xf>
    <xf numFmtId="0" fontId="7" fillId="0" borderId="51" xfId="0" applyFont="1" applyFill="1" applyBorder="1" applyAlignment="1">
      <alignment horizontal="center" vertical="center"/>
    </xf>
    <xf numFmtId="3" fontId="9" fillId="0" borderId="14" xfId="0" applyNumberFormat="1" applyFont="1" applyBorder="1" applyAlignment="1">
      <alignment horizontal="center" vertical="center"/>
    </xf>
    <xf numFmtId="3" fontId="2" fillId="0" borderId="6" xfId="0" applyNumberFormat="1" applyFont="1" applyBorder="1" applyAlignment="1">
      <alignment horizontal="center" vertical="center"/>
    </xf>
    <xf numFmtId="3" fontId="2" fillId="0" borderId="52" xfId="0" applyNumberFormat="1" applyFont="1" applyBorder="1" applyAlignment="1">
      <alignment horizontal="center" vertical="center"/>
    </xf>
    <xf numFmtId="3" fontId="2" fillId="0" borderId="7" xfId="0" applyNumberFormat="1" applyFont="1" applyBorder="1" applyAlignment="1">
      <alignment horizontal="center" vertical="center"/>
    </xf>
    <xf numFmtId="3" fontId="2" fillId="0" borderId="41" xfId="0" applyNumberFormat="1" applyFont="1" applyBorder="1" applyAlignment="1">
      <alignment horizontal="center" vertical="center"/>
    </xf>
    <xf numFmtId="3" fontId="9" fillId="0" borderId="13" xfId="0" applyNumberFormat="1" applyFont="1" applyBorder="1" applyAlignment="1">
      <alignment horizontal="center" vertical="center"/>
    </xf>
    <xf numFmtId="3" fontId="9" fillId="0" borderId="16" xfId="0" applyNumberFormat="1" applyFont="1" applyBorder="1" applyAlignment="1">
      <alignment horizontal="center" vertical="center"/>
    </xf>
    <xf numFmtId="0" fontId="6" fillId="2" borderId="57" xfId="0" applyFont="1" applyFill="1" applyBorder="1" applyAlignment="1">
      <alignment horizontal="center"/>
    </xf>
    <xf numFmtId="0" fontId="23" fillId="0" borderId="60" xfId="0" applyFont="1" applyFill="1" applyBorder="1" applyAlignment="1">
      <alignment horizontal="center" vertical="center"/>
    </xf>
    <xf numFmtId="0" fontId="23" fillId="0" borderId="44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13" fillId="0" borderId="32" xfId="0" applyFont="1" applyFill="1" applyBorder="1" applyAlignment="1">
      <alignment horizontal="center" vertical="center" textRotation="255"/>
    </xf>
    <xf numFmtId="0" fontId="13" fillId="0" borderId="53" xfId="0" applyFont="1" applyFill="1" applyBorder="1" applyAlignment="1">
      <alignment horizontal="center" vertical="center" textRotation="255"/>
    </xf>
    <xf numFmtId="0" fontId="13" fillId="0" borderId="54" xfId="0" applyFont="1" applyFill="1" applyBorder="1" applyAlignment="1">
      <alignment horizontal="center" vertical="center" textRotation="255"/>
    </xf>
    <xf numFmtId="0" fontId="12" fillId="0" borderId="55" xfId="0" applyFont="1" applyFill="1" applyBorder="1" applyAlignment="1">
      <alignment horizontal="center" vertical="center" textRotation="255"/>
    </xf>
    <xf numFmtId="0" fontId="12" fillId="0" borderId="56" xfId="0" applyFont="1" applyFill="1" applyBorder="1" applyAlignment="1">
      <alignment horizontal="center" vertical="center" textRotation="255"/>
    </xf>
    <xf numFmtId="0" fontId="11" fillId="0" borderId="55" xfId="0" applyFont="1" applyFill="1" applyBorder="1" applyAlignment="1">
      <alignment horizontal="center" vertical="center" textRotation="255"/>
    </xf>
    <xf numFmtId="0" fontId="11" fillId="0" borderId="56" xfId="0" applyFont="1" applyFill="1" applyBorder="1" applyAlignment="1">
      <alignment horizontal="center" vertical="center" textRotation="255"/>
    </xf>
    <xf numFmtId="0" fontId="7" fillId="0" borderId="20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41" xfId="0" applyFont="1" applyFill="1" applyBorder="1" applyAlignment="1">
      <alignment horizontal="center" vertical="center"/>
    </xf>
    <xf numFmtId="0" fontId="23" fillId="0" borderId="48" xfId="0" applyFont="1" applyFill="1" applyBorder="1" applyAlignment="1">
      <alignment horizontal="center" vertical="center"/>
    </xf>
    <xf numFmtId="0" fontId="23" fillId="0" borderId="47" xfId="0" applyFont="1" applyFill="1" applyBorder="1" applyAlignment="1">
      <alignment horizontal="center" vertical="center"/>
    </xf>
    <xf numFmtId="0" fontId="23" fillId="0" borderId="50" xfId="0" applyFont="1" applyFill="1" applyBorder="1" applyAlignment="1">
      <alignment horizontal="center" vertical="center"/>
    </xf>
    <xf numFmtId="0" fontId="19" fillId="5" borderId="48" xfId="0" applyFont="1" applyFill="1" applyBorder="1" applyAlignment="1">
      <alignment horizontal="center"/>
    </xf>
    <xf numFmtId="0" fontId="19" fillId="5" borderId="42" xfId="0" applyFont="1" applyFill="1" applyBorder="1" applyAlignment="1">
      <alignment horizontal="center"/>
    </xf>
    <xf numFmtId="0" fontId="23" fillId="0" borderId="49" xfId="0" applyFont="1" applyFill="1" applyBorder="1" applyAlignment="1">
      <alignment horizontal="center" vertical="center"/>
    </xf>
    <xf numFmtId="17" fontId="20" fillId="0" borderId="43" xfId="0" applyNumberFormat="1" applyFont="1" applyFill="1" applyBorder="1" applyAlignment="1">
      <alignment horizontal="center" vertical="center" textRotation="255"/>
    </xf>
    <xf numFmtId="17" fontId="20" fillId="0" borderId="44" xfId="0" applyNumberFormat="1" applyFont="1" applyFill="1" applyBorder="1" applyAlignment="1">
      <alignment horizontal="center" vertical="center" textRotation="255"/>
    </xf>
    <xf numFmtId="17" fontId="20" fillId="0" borderId="45" xfId="0" applyNumberFormat="1" applyFont="1" applyFill="1" applyBorder="1" applyAlignment="1">
      <alignment horizontal="center" vertical="center" textRotation="255"/>
    </xf>
    <xf numFmtId="17" fontId="26" fillId="0" borderId="43" xfId="0" applyNumberFormat="1" applyFont="1" applyFill="1" applyBorder="1" applyAlignment="1">
      <alignment horizontal="center" vertical="center" textRotation="255"/>
    </xf>
    <xf numFmtId="17" fontId="26" fillId="0" borderId="44" xfId="0" applyNumberFormat="1" applyFont="1" applyFill="1" applyBorder="1" applyAlignment="1">
      <alignment horizontal="center" vertical="center" textRotation="255"/>
    </xf>
    <xf numFmtId="17" fontId="26" fillId="0" borderId="45" xfId="0" applyNumberFormat="1" applyFont="1" applyFill="1" applyBorder="1" applyAlignment="1">
      <alignment horizontal="center" vertical="center" textRotation="255"/>
    </xf>
    <xf numFmtId="0" fontId="23" fillId="0" borderId="46" xfId="0" applyFont="1" applyFill="1" applyBorder="1" applyAlignment="1">
      <alignment horizontal="center" vertical="center"/>
    </xf>
    <xf numFmtId="17" fontId="27" fillId="0" borderId="43" xfId="0" applyNumberFormat="1" applyFont="1" applyFill="1" applyBorder="1" applyAlignment="1">
      <alignment horizontal="center" vertical="center" textRotation="255"/>
    </xf>
    <xf numFmtId="17" fontId="27" fillId="0" borderId="44" xfId="0" applyNumberFormat="1" applyFont="1" applyFill="1" applyBorder="1" applyAlignment="1">
      <alignment horizontal="center" vertical="center" textRotation="255"/>
    </xf>
    <xf numFmtId="17" fontId="27" fillId="0" borderId="45" xfId="0" applyNumberFormat="1" applyFont="1" applyFill="1" applyBorder="1" applyAlignment="1">
      <alignment horizontal="center" vertical="center" textRotation="255"/>
    </xf>
    <xf numFmtId="3" fontId="2" fillId="0" borderId="70" xfId="0" applyNumberFormat="1" applyFont="1" applyBorder="1" applyAlignment="1">
      <alignment horizontal="center" vertical="center"/>
    </xf>
    <xf numFmtId="3" fontId="2" fillId="0" borderId="71" xfId="0" applyNumberFormat="1" applyFont="1" applyBorder="1" applyAlignment="1">
      <alignment horizontal="center" vertical="center"/>
    </xf>
    <xf numFmtId="3" fontId="2" fillId="0" borderId="72" xfId="0" applyNumberFormat="1" applyFont="1" applyBorder="1" applyAlignment="1">
      <alignment horizontal="center" vertical="center"/>
    </xf>
    <xf numFmtId="3" fontId="2" fillId="0" borderId="21" xfId="0" applyNumberFormat="1" applyFont="1" applyBorder="1" applyAlignment="1">
      <alignment horizontal="center" vertical="center"/>
    </xf>
    <xf numFmtId="3" fontId="2" fillId="0" borderId="23" xfId="0" applyNumberFormat="1" applyFont="1" applyBorder="1" applyAlignment="1">
      <alignment horizontal="center" vertical="center"/>
    </xf>
    <xf numFmtId="3" fontId="2" fillId="0" borderId="65" xfId="0" applyNumberFormat="1" applyFont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4" fillId="0" borderId="68" xfId="0" applyFont="1" applyFill="1" applyBorder="1" applyAlignment="1">
      <alignment horizontal="center" vertical="center"/>
    </xf>
    <xf numFmtId="0" fontId="4" fillId="0" borderId="69" xfId="0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61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1" fillId="2" borderId="58" xfId="0" applyFont="1" applyFill="1" applyBorder="1" applyAlignment="1">
      <alignment horizontal="center"/>
    </xf>
    <xf numFmtId="0" fontId="15" fillId="0" borderId="61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0" fontId="12" fillId="0" borderId="66" xfId="0" applyFont="1" applyFill="1" applyBorder="1" applyAlignment="1">
      <alignment horizontal="center" vertical="center" textRotation="255"/>
    </xf>
    <xf numFmtId="0" fontId="3" fillId="0" borderId="60" xfId="0" applyFont="1" applyFill="1" applyBorder="1" applyAlignment="1">
      <alignment horizontal="center" vertical="center"/>
    </xf>
    <xf numFmtId="0" fontId="3" fillId="0" borderId="67" xfId="0" applyFont="1" applyFill="1" applyBorder="1" applyAlignment="1">
      <alignment horizontal="center" vertical="center"/>
    </xf>
    <xf numFmtId="0" fontId="15" fillId="0" borderId="62" xfId="0" applyFont="1" applyFill="1" applyBorder="1" applyAlignment="1">
      <alignment horizontal="center" vertical="center"/>
    </xf>
    <xf numFmtId="0" fontId="11" fillId="0" borderId="66" xfId="0" applyFont="1" applyFill="1" applyBorder="1" applyAlignment="1">
      <alignment horizontal="center" vertical="center" textRotation="255"/>
    </xf>
    <xf numFmtId="0" fontId="5" fillId="0" borderId="60" xfId="0" applyFont="1" applyFill="1" applyBorder="1" applyAlignment="1">
      <alignment horizontal="center" vertical="center"/>
    </xf>
    <xf numFmtId="0" fontId="5" fillId="0" borderId="44" xfId="0" applyFont="1" applyFill="1" applyBorder="1" applyAlignment="1">
      <alignment horizontal="center" vertical="center"/>
    </xf>
    <xf numFmtId="0" fontId="11" fillId="0" borderId="32" xfId="0" applyFont="1" applyFill="1" applyBorder="1" applyAlignment="1">
      <alignment horizontal="center" textRotation="255"/>
    </xf>
    <xf numFmtId="0" fontId="11" fillId="0" borderId="53" xfId="0" applyFont="1" applyFill="1" applyBorder="1" applyAlignment="1">
      <alignment horizontal="center" textRotation="255"/>
    </xf>
    <xf numFmtId="0" fontId="11" fillId="0" borderId="54" xfId="0" applyFont="1" applyFill="1" applyBorder="1" applyAlignment="1">
      <alignment horizontal="center" textRotation="255"/>
    </xf>
    <xf numFmtId="0" fontId="1" fillId="2" borderId="59" xfId="0" applyFont="1" applyFill="1" applyBorder="1" applyAlignment="1">
      <alignment horizontal="center"/>
    </xf>
    <xf numFmtId="0" fontId="18" fillId="0" borderId="32" xfId="0" applyFont="1" applyBorder="1" applyAlignment="1">
      <alignment horizontal="center" vertical="center" textRotation="255"/>
    </xf>
    <xf numFmtId="0" fontId="18" fillId="0" borderId="53" xfId="0" applyFont="1" applyBorder="1" applyAlignment="1">
      <alignment horizontal="center" vertical="center" textRotation="255"/>
    </xf>
    <xf numFmtId="0" fontId="18" fillId="0" borderId="54" xfId="0" applyFont="1" applyBorder="1" applyAlignment="1">
      <alignment horizontal="center" vertical="center" textRotation="255"/>
    </xf>
    <xf numFmtId="0" fontId="11" fillId="0" borderId="32" xfId="0" applyFont="1" applyFill="1" applyBorder="1" applyAlignment="1">
      <alignment horizontal="center" vertical="center" textRotation="255"/>
    </xf>
    <xf numFmtId="0" fontId="11" fillId="0" borderId="53" xfId="0" applyFont="1" applyFill="1" applyBorder="1" applyAlignment="1">
      <alignment horizontal="center" vertical="center" textRotation="255"/>
    </xf>
    <xf numFmtId="0" fontId="11" fillId="0" borderId="54" xfId="0" applyFont="1" applyFill="1" applyBorder="1" applyAlignment="1">
      <alignment horizontal="center" vertical="center" textRotation="255"/>
    </xf>
    <xf numFmtId="0" fontId="12" fillId="0" borderId="32" xfId="0" applyFont="1" applyFill="1" applyBorder="1" applyAlignment="1">
      <alignment horizontal="center" vertical="center" textRotation="255"/>
    </xf>
    <xf numFmtId="0" fontId="12" fillId="0" borderId="53" xfId="0" applyFont="1" applyFill="1" applyBorder="1" applyAlignment="1">
      <alignment horizontal="center" vertical="center" textRotation="255"/>
    </xf>
    <xf numFmtId="0" fontId="12" fillId="0" borderId="54" xfId="0" applyFont="1" applyFill="1" applyBorder="1" applyAlignment="1">
      <alignment horizontal="center" vertical="center" textRotation="255"/>
    </xf>
    <xf numFmtId="0" fontId="0" fillId="2" borderId="73" xfId="0" applyFill="1" applyBorder="1" applyAlignment="1">
      <alignment horizontal="center"/>
    </xf>
    <xf numFmtId="0" fontId="0" fillId="2" borderId="7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externalLink" Target="externalLinks/externalLink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1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externalLink" Target="externalLinks/externalLink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6.xml"/><Relationship Id="rId20" Type="http://schemas.openxmlformats.org/officeDocument/2006/relationships/externalLink" Target="externalLinks/externalLink1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1270491803278689"/>
          <c:y val="9.1228070175438603E-2"/>
          <c:w val="0.79098360655737709"/>
          <c:h val="0.61052631578947369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gradFill rotWithShape="0">
                <a:gsLst>
                  <a:gs pos="0">
                    <a:srgbClr val="808080">
                      <a:gamma/>
                      <a:tint val="30196"/>
                      <a:invGamma/>
                    </a:srgbClr>
                  </a:gs>
                  <a:gs pos="100000">
                    <a:srgbClr val="808080"/>
                  </a:gs>
                </a:gsLst>
                <a:lin ang="5400000" scaled="1"/>
              </a:gra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Annexe!$B$2:$B$8</c:f>
              <c:strCache>
                <c:ptCount val="7"/>
                <c:pt idx="0">
                  <c:v>Juin</c:v>
                </c:pt>
                <c:pt idx="1">
                  <c:v>Juillet</c:v>
                </c:pt>
                <c:pt idx="2">
                  <c:v>Août</c:v>
                </c:pt>
                <c:pt idx="3">
                  <c:v>Septembre</c:v>
                </c:pt>
                <c:pt idx="4">
                  <c:v>Octobre</c:v>
                </c:pt>
                <c:pt idx="5">
                  <c:v>Novembre</c:v>
                </c:pt>
                <c:pt idx="6">
                  <c:v>Décembre</c:v>
                </c:pt>
              </c:strCache>
            </c:strRef>
          </c:cat>
          <c:val>
            <c:numRef>
              <c:f>Annexe!$B$2:$B$8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cat>
            <c:strRef>
              <c:f>Annexe!$B$2:$B$8</c:f>
              <c:strCache>
                <c:ptCount val="7"/>
                <c:pt idx="0">
                  <c:v>Juin</c:v>
                </c:pt>
                <c:pt idx="1">
                  <c:v>Juillet</c:v>
                </c:pt>
                <c:pt idx="2">
                  <c:v>Août</c:v>
                </c:pt>
                <c:pt idx="3">
                  <c:v>Septembre</c:v>
                </c:pt>
                <c:pt idx="4">
                  <c:v>Octobre</c:v>
                </c:pt>
                <c:pt idx="5">
                  <c:v>Novembre</c:v>
                </c:pt>
                <c:pt idx="6">
                  <c:v>Décembre</c:v>
                </c:pt>
              </c:strCache>
            </c:strRef>
          </c:cat>
          <c:val>
            <c:numRef>
              <c:f>Annexe!$C$2:$C$8</c:f>
              <c:numCache>
                <c:formatCode>#,##0</c:formatCode>
                <c:ptCount val="7"/>
                <c:pt idx="0">
                  <c:v>2888</c:v>
                </c:pt>
                <c:pt idx="1">
                  <c:v>2984</c:v>
                </c:pt>
                <c:pt idx="2">
                  <c:v>3007.5</c:v>
                </c:pt>
                <c:pt idx="3">
                  <c:v>3532</c:v>
                </c:pt>
                <c:pt idx="4">
                  <c:v>3758</c:v>
                </c:pt>
                <c:pt idx="5">
                  <c:v>3527</c:v>
                </c:pt>
                <c:pt idx="6">
                  <c:v>3210.5</c:v>
                </c:pt>
              </c:numCache>
            </c:numRef>
          </c:val>
        </c:ser>
        <c:ser>
          <c:idx val="2"/>
          <c:order val="2"/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cat>
            <c:strRef>
              <c:f>Annexe!$B$2:$B$8</c:f>
              <c:strCache>
                <c:ptCount val="7"/>
                <c:pt idx="0">
                  <c:v>Juin</c:v>
                </c:pt>
                <c:pt idx="1">
                  <c:v>Juillet</c:v>
                </c:pt>
                <c:pt idx="2">
                  <c:v>Août</c:v>
                </c:pt>
                <c:pt idx="3">
                  <c:v>Septembre</c:v>
                </c:pt>
                <c:pt idx="4">
                  <c:v>Octobre</c:v>
                </c:pt>
                <c:pt idx="5">
                  <c:v>Novembre</c:v>
                </c:pt>
                <c:pt idx="6">
                  <c:v>Décembre</c:v>
                </c:pt>
              </c:strCache>
            </c:strRef>
          </c:cat>
          <c:val>
            <c:numRef>
              <c:f>Annexe!$E$2:$E$8</c:f>
              <c:numCache>
                <c:formatCode>#,##0</c:formatCode>
                <c:ptCount val="7"/>
                <c:pt idx="0">
                  <c:v>0</c:v>
                </c:pt>
                <c:pt idx="1">
                  <c:v>2445</c:v>
                </c:pt>
                <c:pt idx="2">
                  <c:v>0</c:v>
                </c:pt>
                <c:pt idx="3">
                  <c:v>2833.2</c:v>
                </c:pt>
                <c:pt idx="4">
                  <c:v>1819.5</c:v>
                </c:pt>
                <c:pt idx="5">
                  <c:v>1649.5</c:v>
                </c:pt>
                <c:pt idx="6">
                  <c:v>3021</c:v>
                </c:pt>
              </c:numCache>
            </c:numRef>
          </c:val>
        </c:ser>
        <c:marker val="1"/>
        <c:axId val="38296960"/>
        <c:axId val="38307328"/>
      </c:lineChart>
      <c:catAx>
        <c:axId val="38296960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8307328"/>
        <c:crosses val="autoZero"/>
        <c:auto val="1"/>
        <c:lblAlgn val="ctr"/>
        <c:lblOffset val="100"/>
        <c:tickLblSkip val="1"/>
        <c:tickMarkSkip val="1"/>
      </c:catAx>
      <c:valAx>
        <c:axId val="3830732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8296960"/>
        <c:crosses val="autoZero"/>
        <c:crossBetween val="midCat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C0C0C0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5" footer="0.5"/>
    <c:pageSetup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6</xdr:row>
      <xdr:rowOff>66675</xdr:rowOff>
    </xdr:from>
    <xdr:to>
      <xdr:col>6</xdr:col>
      <xdr:colOff>809625</xdr:colOff>
      <xdr:row>19</xdr:row>
      <xdr:rowOff>180975</xdr:rowOff>
    </xdr:to>
    <xdr:graphicFrame macro="">
      <xdr:nvGraphicFramePr>
        <xdr:cNvPr id="14337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R&#233;ception%20SEC%202011%20Juin%20&#224;%20D&#233;cemb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Equipe%20de%20nuit%202011%20Juin%20&#224;%20D&#233;cembr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R&#233;ception%20ULF&amp;FEL%202011%20Juin%20&#224;%20D&#233;cembr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TB%20R&#233;ception%20ULF&amp;FEL%202011%20Juin%20&#224;%20D&#233;cembre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Exp&#233;dition%202011%20Juin%20&#224;%20D&#233;cembr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pr&#233;paration%20SEC%202011%20Juin%20&#224;%20D&#233;cembre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pr&#233;paration%20COSM%20Juin%20&#224;%20D&#233;cembre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pr&#233;paration%20FEL%202011%20Juin%20&#224;%20D&#233;cembr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pr&#233;paration%20ULF%202011%20Juin%20&#224;%20D&#233;cembre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microsoft.com/office/2006/relationships/xlExternalLinkPath/xlPathMissing" Target="TB%20Exp&#233;dition%202011%20Juin%20&#224;%20D&#233;cembre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B%20Equipe%20de%20nuit%202011%20Juin%20&#224;%20D&#233;cembr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B recep SEC"/>
      <sheetName val="Temps de travail"/>
      <sheetName val="Feuil3"/>
    </sheetNames>
    <sheetDataSet>
      <sheetData sheetId="0">
        <row r="10">
          <cell r="J10">
            <v>33</v>
          </cell>
          <cell r="K10">
            <v>17</v>
          </cell>
          <cell r="L10">
            <v>57</v>
          </cell>
          <cell r="M10">
            <v>20</v>
          </cell>
          <cell r="N10">
            <v>26</v>
          </cell>
          <cell r="R10">
            <v>0</v>
          </cell>
          <cell r="S10">
            <v>47</v>
          </cell>
          <cell r="T10">
            <v>16</v>
          </cell>
          <cell r="U10">
            <v>18</v>
          </cell>
          <cell r="X10">
            <v>33</v>
          </cell>
          <cell r="Y10">
            <v>63</v>
          </cell>
          <cell r="Z10">
            <v>50</v>
          </cell>
          <cell r="AA10">
            <v>14</v>
          </cell>
          <cell r="AB10">
            <v>50</v>
          </cell>
          <cell r="AE10">
            <v>23</v>
          </cell>
          <cell r="AF10">
            <v>19</v>
          </cell>
          <cell r="AG10">
            <v>55</v>
          </cell>
          <cell r="AH10">
            <v>15</v>
          </cell>
          <cell r="AI10">
            <v>53</v>
          </cell>
          <cell r="AL10">
            <v>0</v>
          </cell>
          <cell r="AM10">
            <v>21</v>
          </cell>
          <cell r="AN10">
            <v>22</v>
          </cell>
          <cell r="AO10">
            <v>50</v>
          </cell>
          <cell r="AP10">
            <v>16</v>
          </cell>
          <cell r="AQ10">
            <v>13</v>
          </cell>
          <cell r="AS10">
            <v>0</v>
          </cell>
          <cell r="AT10">
            <v>50</v>
          </cell>
          <cell r="AU10">
            <v>21</v>
          </cell>
          <cell r="AW10">
            <v>17</v>
          </cell>
          <cell r="AZ10">
            <v>66</v>
          </cell>
          <cell r="BA10">
            <v>12</v>
          </cell>
          <cell r="BB10">
            <v>24</v>
          </cell>
          <cell r="BC10">
            <v>21</v>
          </cell>
          <cell r="BD10">
            <v>25.5</v>
          </cell>
          <cell r="BG10">
            <v>0</v>
          </cell>
          <cell r="BH10">
            <v>16</v>
          </cell>
          <cell r="BJ10">
            <v>22</v>
          </cell>
          <cell r="BK10">
            <v>23</v>
          </cell>
          <cell r="BN10">
            <v>0</v>
          </cell>
          <cell r="BO10">
            <v>28</v>
          </cell>
          <cell r="BP10">
            <v>22</v>
          </cell>
          <cell r="BQ10">
            <v>18</v>
          </cell>
          <cell r="BR10">
            <v>56.5</v>
          </cell>
          <cell r="BU10">
            <v>33</v>
          </cell>
          <cell r="BV10">
            <v>18</v>
          </cell>
          <cell r="BW10">
            <v>22</v>
          </cell>
          <cell r="BX10">
            <v>16</v>
          </cell>
          <cell r="BY10">
            <v>13</v>
          </cell>
          <cell r="CC10">
            <v>0</v>
          </cell>
          <cell r="CD10">
            <v>59</v>
          </cell>
          <cell r="CE10">
            <v>16</v>
          </cell>
          <cell r="CF10">
            <v>51</v>
          </cell>
          <cell r="CI10">
            <v>0</v>
          </cell>
          <cell r="CJ10">
            <v>19</v>
          </cell>
          <cell r="CK10">
            <v>19</v>
          </cell>
          <cell r="CL10">
            <v>15</v>
          </cell>
          <cell r="CM10">
            <v>15</v>
          </cell>
          <cell r="CN10">
            <v>12</v>
          </cell>
          <cell r="CP10">
            <v>0</v>
          </cell>
          <cell r="CQ10">
            <v>15</v>
          </cell>
          <cell r="CR10">
            <v>19</v>
          </cell>
          <cell r="CS10">
            <v>15</v>
          </cell>
          <cell r="CT10">
            <v>24</v>
          </cell>
          <cell r="CW10">
            <v>0</v>
          </cell>
          <cell r="CX10">
            <v>12</v>
          </cell>
          <cell r="CY10">
            <v>16</v>
          </cell>
          <cell r="CZ10">
            <v>14</v>
          </cell>
          <cell r="DA10">
            <v>54</v>
          </cell>
          <cell r="DD10">
            <v>33</v>
          </cell>
          <cell r="DE10">
            <v>19</v>
          </cell>
          <cell r="DF10">
            <v>56</v>
          </cell>
          <cell r="DG10">
            <v>44</v>
          </cell>
          <cell r="DH10">
            <v>17</v>
          </cell>
          <cell r="DK10">
            <v>0</v>
          </cell>
          <cell r="DL10">
            <v>13</v>
          </cell>
          <cell r="DM10">
            <v>50</v>
          </cell>
          <cell r="DN10">
            <v>19</v>
          </cell>
          <cell r="DO10">
            <v>22</v>
          </cell>
          <cell r="DR10">
            <v>0</v>
          </cell>
          <cell r="DS10">
            <v>46</v>
          </cell>
          <cell r="DT10">
            <v>46</v>
          </cell>
          <cell r="DU10">
            <v>53</v>
          </cell>
          <cell r="DV10">
            <v>16</v>
          </cell>
          <cell r="DY10">
            <v>0</v>
          </cell>
          <cell r="DZ10">
            <v>53</v>
          </cell>
          <cell r="EA10">
            <v>20</v>
          </cell>
          <cell r="EB10">
            <v>19</v>
          </cell>
          <cell r="EC10">
            <v>54</v>
          </cell>
          <cell r="EF10">
            <v>33</v>
          </cell>
          <cell r="EG10">
            <v>22</v>
          </cell>
          <cell r="EH10">
            <v>54</v>
          </cell>
          <cell r="EI10">
            <v>49</v>
          </cell>
          <cell r="EJ10">
            <v>14</v>
          </cell>
          <cell r="EM10">
            <v>33</v>
          </cell>
          <cell r="EN10">
            <v>57.5</v>
          </cell>
          <cell r="EO10">
            <v>60</v>
          </cell>
          <cell r="EP10">
            <v>23.5</v>
          </cell>
          <cell r="EQ10">
            <v>22</v>
          </cell>
          <cell r="ET10">
            <v>33</v>
          </cell>
          <cell r="EU10">
            <v>50</v>
          </cell>
          <cell r="EV10">
            <v>22</v>
          </cell>
          <cell r="EW10">
            <v>22</v>
          </cell>
          <cell r="EX10">
            <v>21</v>
          </cell>
          <cell r="FA10">
            <v>33</v>
          </cell>
          <cell r="FC10">
            <v>15</v>
          </cell>
          <cell r="FD10">
            <v>18</v>
          </cell>
          <cell r="FE10">
            <v>85</v>
          </cell>
          <cell r="FH10">
            <v>0</v>
          </cell>
          <cell r="FI10">
            <v>48</v>
          </cell>
          <cell r="FJ10">
            <v>19</v>
          </cell>
          <cell r="FK10">
            <v>15</v>
          </cell>
          <cell r="FO10">
            <v>33</v>
          </cell>
          <cell r="FP10">
            <v>45</v>
          </cell>
          <cell r="FQ10">
            <v>54</v>
          </cell>
          <cell r="FR10">
            <v>19</v>
          </cell>
          <cell r="FS10">
            <v>21</v>
          </cell>
          <cell r="FV10">
            <v>33</v>
          </cell>
          <cell r="FW10">
            <v>48</v>
          </cell>
          <cell r="FX10">
            <v>22</v>
          </cell>
          <cell r="FY10">
            <v>17</v>
          </cell>
          <cell r="FZ10">
            <v>13</v>
          </cell>
          <cell r="GC10">
            <v>0</v>
          </cell>
          <cell r="GD10">
            <v>15</v>
          </cell>
          <cell r="GE10">
            <v>52.5</v>
          </cell>
          <cell r="GF10">
            <v>22</v>
          </cell>
          <cell r="GG10">
            <v>18</v>
          </cell>
          <cell r="GJ10">
            <v>0</v>
          </cell>
          <cell r="GK10">
            <v>51</v>
          </cell>
          <cell r="GL10">
            <v>23</v>
          </cell>
          <cell r="GM10">
            <v>24</v>
          </cell>
          <cell r="GN10">
            <v>26</v>
          </cell>
          <cell r="GQ10">
            <v>0</v>
          </cell>
          <cell r="GR10">
            <v>12</v>
          </cell>
          <cell r="GS10">
            <v>56</v>
          </cell>
          <cell r="GT10">
            <v>23</v>
          </cell>
          <cell r="GU10">
            <v>54</v>
          </cell>
        </row>
        <row r="11"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R11">
            <v>0</v>
          </cell>
          <cell r="T11">
            <v>0</v>
          </cell>
          <cell r="U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S11">
            <v>0</v>
          </cell>
          <cell r="AT11">
            <v>0</v>
          </cell>
          <cell r="AU11">
            <v>0</v>
          </cell>
          <cell r="AW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G11">
            <v>0</v>
          </cell>
          <cell r="BH11">
            <v>0</v>
          </cell>
          <cell r="BJ11">
            <v>0</v>
          </cell>
          <cell r="BK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4</v>
          </cell>
          <cell r="BR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  <cell r="CP11">
            <v>0</v>
          </cell>
          <cell r="CQ11">
            <v>0</v>
          </cell>
          <cell r="CW11">
            <v>0</v>
          </cell>
          <cell r="CX11">
            <v>0</v>
          </cell>
          <cell r="CZ11">
            <v>7</v>
          </cell>
          <cell r="DE11">
            <v>4</v>
          </cell>
          <cell r="DF11">
            <v>2</v>
          </cell>
          <cell r="DH11">
            <v>0</v>
          </cell>
          <cell r="DK11">
            <v>0</v>
          </cell>
          <cell r="DM11">
            <v>0</v>
          </cell>
          <cell r="DN11">
            <v>0</v>
          </cell>
          <cell r="DO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Y11">
            <v>0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F11">
            <v>0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M11">
            <v>0</v>
          </cell>
          <cell r="EN11">
            <v>0</v>
          </cell>
          <cell r="EO11">
            <v>0</v>
          </cell>
          <cell r="EP11">
            <v>0</v>
          </cell>
          <cell r="EQ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>
            <v>0</v>
          </cell>
          <cell r="FA11">
            <v>0</v>
          </cell>
          <cell r="FC11">
            <v>0</v>
          </cell>
          <cell r="FD11">
            <v>0</v>
          </cell>
          <cell r="FE11">
            <v>0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O11">
            <v>0</v>
          </cell>
          <cell r="FP11">
            <v>0</v>
          </cell>
          <cell r="FQ11">
            <v>0</v>
          </cell>
          <cell r="FR11">
            <v>0</v>
          </cell>
          <cell r="FS11">
            <v>0</v>
          </cell>
          <cell r="FV11">
            <v>0</v>
          </cell>
          <cell r="FW11">
            <v>0</v>
          </cell>
          <cell r="FX11">
            <v>0</v>
          </cell>
          <cell r="FY11">
            <v>0</v>
          </cell>
          <cell r="FZ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3</v>
          </cell>
          <cell r="GQ11">
            <v>0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</row>
        <row r="12"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S12">
            <v>0</v>
          </cell>
          <cell r="AT12">
            <v>0</v>
          </cell>
          <cell r="AU12">
            <v>0</v>
          </cell>
          <cell r="AW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G12">
            <v>0</v>
          </cell>
          <cell r="BH12">
            <v>0</v>
          </cell>
          <cell r="BJ12">
            <v>0</v>
          </cell>
          <cell r="BK12">
            <v>5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P12">
            <v>0</v>
          </cell>
          <cell r="CQ12">
            <v>0</v>
          </cell>
          <cell r="CW12">
            <v>0</v>
          </cell>
          <cell r="CX12">
            <v>0</v>
          </cell>
          <cell r="CZ12">
            <v>9</v>
          </cell>
          <cell r="DE12">
            <v>0</v>
          </cell>
          <cell r="DF12">
            <v>0</v>
          </cell>
          <cell r="DG12">
            <v>0</v>
          </cell>
          <cell r="DH12">
            <v>0</v>
          </cell>
          <cell r="DK12">
            <v>0</v>
          </cell>
          <cell r="DM12">
            <v>0</v>
          </cell>
          <cell r="DN12">
            <v>0</v>
          </cell>
          <cell r="DO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FA12">
            <v>0</v>
          </cell>
          <cell r="FC12">
            <v>0</v>
          </cell>
          <cell r="FD12">
            <v>0</v>
          </cell>
          <cell r="FE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O12">
            <v>0</v>
          </cell>
          <cell r="FP12">
            <v>0</v>
          </cell>
          <cell r="FQ12">
            <v>0</v>
          </cell>
          <cell r="FR12">
            <v>0</v>
          </cell>
          <cell r="FS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1</v>
          </cell>
          <cell r="GQ12">
            <v>0</v>
          </cell>
          <cell r="GR12">
            <v>0</v>
          </cell>
          <cell r="GS12">
            <v>4</v>
          </cell>
          <cell r="GT12">
            <v>0</v>
          </cell>
          <cell r="GU12">
            <v>0</v>
          </cell>
        </row>
        <row r="30">
          <cell r="J30">
            <v>101</v>
          </cell>
          <cell r="K30">
            <v>58</v>
          </cell>
          <cell r="L30">
            <v>45</v>
          </cell>
          <cell r="M30">
            <v>43</v>
          </cell>
          <cell r="N30">
            <v>71.5</v>
          </cell>
          <cell r="R30">
            <v>74.5</v>
          </cell>
          <cell r="S30">
            <v>18</v>
          </cell>
          <cell r="T30">
            <v>77.5</v>
          </cell>
          <cell r="U30">
            <v>88</v>
          </cell>
          <cell r="X30">
            <v>92</v>
          </cell>
          <cell r="Y30">
            <v>67</v>
          </cell>
          <cell r="Z30">
            <v>118</v>
          </cell>
          <cell r="AA30">
            <v>35</v>
          </cell>
          <cell r="AB30">
            <v>121.5</v>
          </cell>
          <cell r="AE30">
            <v>38</v>
          </cell>
          <cell r="AF30">
            <v>8</v>
          </cell>
          <cell r="AG30">
            <v>46.5</v>
          </cell>
          <cell r="AH30">
            <v>12</v>
          </cell>
          <cell r="AI30">
            <v>226</v>
          </cell>
          <cell r="AL30">
            <v>55</v>
          </cell>
          <cell r="AM30">
            <v>11</v>
          </cell>
          <cell r="AN30">
            <v>26</v>
          </cell>
          <cell r="AO30">
            <v>65</v>
          </cell>
          <cell r="AP30">
            <v>89</v>
          </cell>
          <cell r="AQ30">
            <v>0</v>
          </cell>
          <cell r="AS30">
            <v>33</v>
          </cell>
          <cell r="AT30">
            <v>18</v>
          </cell>
          <cell r="AU30">
            <v>103</v>
          </cell>
          <cell r="AW30">
            <v>229</v>
          </cell>
          <cell r="AZ30">
            <v>84</v>
          </cell>
          <cell r="BA30">
            <v>9</v>
          </cell>
          <cell r="BB30">
            <v>21</v>
          </cell>
          <cell r="BC30">
            <v>30</v>
          </cell>
          <cell r="BD30">
            <v>109</v>
          </cell>
          <cell r="BG30">
            <v>69</v>
          </cell>
          <cell r="BH30">
            <v>9</v>
          </cell>
          <cell r="BJ30">
            <v>97</v>
          </cell>
          <cell r="BK30">
            <v>18</v>
          </cell>
          <cell r="BN30">
            <v>69</v>
          </cell>
          <cell r="BO30">
            <v>2</v>
          </cell>
          <cell r="BP30">
            <v>67</v>
          </cell>
          <cell r="BQ30">
            <v>28</v>
          </cell>
          <cell r="BR30">
            <v>15</v>
          </cell>
          <cell r="BU30">
            <v>18</v>
          </cell>
          <cell r="BV30">
            <v>3</v>
          </cell>
          <cell r="BW30">
            <v>112</v>
          </cell>
          <cell r="BX30">
            <v>86</v>
          </cell>
          <cell r="BY30">
            <v>94</v>
          </cell>
          <cell r="CC30">
            <v>56</v>
          </cell>
          <cell r="CD30">
            <v>2</v>
          </cell>
          <cell r="CE30">
            <v>136</v>
          </cell>
          <cell r="CF30">
            <v>56</v>
          </cell>
          <cell r="CI30">
            <v>39</v>
          </cell>
          <cell r="CJ30">
            <v>63</v>
          </cell>
          <cell r="CK30">
            <v>85</v>
          </cell>
          <cell r="CL30">
            <v>68</v>
          </cell>
          <cell r="CM30">
            <v>104</v>
          </cell>
          <cell r="CN30">
            <v>0</v>
          </cell>
          <cell r="CP30">
            <v>1</v>
          </cell>
          <cell r="CQ30">
            <v>6</v>
          </cell>
          <cell r="CR30">
            <v>34.5</v>
          </cell>
          <cell r="CS30">
            <v>77</v>
          </cell>
          <cell r="CT30">
            <v>95.5</v>
          </cell>
          <cell r="CW30">
            <v>9</v>
          </cell>
          <cell r="CX30">
            <v>46</v>
          </cell>
          <cell r="CY30">
            <v>59</v>
          </cell>
          <cell r="CZ30">
            <v>76</v>
          </cell>
          <cell r="DA30">
            <v>84.5</v>
          </cell>
          <cell r="DD30">
            <v>14.5</v>
          </cell>
          <cell r="DE30">
            <v>54</v>
          </cell>
          <cell r="DF30">
            <v>63</v>
          </cell>
          <cell r="DG30">
            <v>61.5</v>
          </cell>
          <cell r="DH30">
            <v>168</v>
          </cell>
          <cell r="DK30">
            <v>92</v>
          </cell>
          <cell r="DL30">
            <v>29</v>
          </cell>
          <cell r="DM30">
            <v>76.5</v>
          </cell>
          <cell r="DN30">
            <v>72.5</v>
          </cell>
          <cell r="DO30">
            <v>146</v>
          </cell>
          <cell r="DR30">
            <v>35</v>
          </cell>
          <cell r="DS30">
            <v>12.5</v>
          </cell>
          <cell r="DT30">
            <v>158</v>
          </cell>
          <cell r="DU30">
            <v>46</v>
          </cell>
          <cell r="DV30">
            <v>119.5</v>
          </cell>
          <cell r="DY30">
            <v>52</v>
          </cell>
          <cell r="DZ30">
            <v>25</v>
          </cell>
          <cell r="EA30">
            <v>94.5</v>
          </cell>
          <cell r="EB30">
            <v>112</v>
          </cell>
          <cell r="EC30">
            <v>83</v>
          </cell>
          <cell r="EF30">
            <v>58</v>
          </cell>
          <cell r="EG30">
            <v>5</v>
          </cell>
          <cell r="EH30">
            <v>53.5</v>
          </cell>
          <cell r="EI30">
            <v>112</v>
          </cell>
          <cell r="EJ30">
            <v>83.5</v>
          </cell>
          <cell r="EM30">
            <v>54</v>
          </cell>
          <cell r="EN30">
            <v>46</v>
          </cell>
          <cell r="EO30">
            <v>64.5</v>
          </cell>
          <cell r="EP30">
            <v>89</v>
          </cell>
          <cell r="EQ30">
            <v>91</v>
          </cell>
          <cell r="ET30">
            <v>79</v>
          </cell>
          <cell r="EU30">
            <v>52</v>
          </cell>
          <cell r="EV30">
            <v>84.5</v>
          </cell>
          <cell r="EW30">
            <v>66</v>
          </cell>
          <cell r="EX30">
            <v>123</v>
          </cell>
          <cell r="FA30">
            <v>37</v>
          </cell>
          <cell r="FC30">
            <v>34</v>
          </cell>
          <cell r="FD30">
            <v>169</v>
          </cell>
          <cell r="FE30">
            <v>103</v>
          </cell>
          <cell r="FH30">
            <v>44.5</v>
          </cell>
          <cell r="FI30">
            <v>74</v>
          </cell>
          <cell r="FJ30">
            <v>79</v>
          </cell>
          <cell r="FK30">
            <v>72</v>
          </cell>
          <cell r="FO30">
            <v>26</v>
          </cell>
          <cell r="FP30">
            <v>14</v>
          </cell>
          <cell r="FQ30">
            <v>71.5</v>
          </cell>
          <cell r="FR30">
            <v>51</v>
          </cell>
          <cell r="FS30">
            <v>143</v>
          </cell>
          <cell r="FV30">
            <v>78.5</v>
          </cell>
          <cell r="FW30">
            <v>4</v>
          </cell>
          <cell r="FX30">
            <v>82.5</v>
          </cell>
          <cell r="FY30">
            <v>77.5</v>
          </cell>
          <cell r="FZ30">
            <v>75.5</v>
          </cell>
          <cell r="GC30">
            <v>3.5</v>
          </cell>
          <cell r="GD30">
            <v>8</v>
          </cell>
          <cell r="GE30">
            <v>68</v>
          </cell>
          <cell r="GF30">
            <v>85</v>
          </cell>
          <cell r="GG30">
            <v>112</v>
          </cell>
          <cell r="GJ30">
            <v>30</v>
          </cell>
          <cell r="GK30">
            <v>8</v>
          </cell>
          <cell r="GL30">
            <v>95</v>
          </cell>
          <cell r="GM30">
            <v>30</v>
          </cell>
          <cell r="GN30">
            <v>67</v>
          </cell>
          <cell r="GQ30">
            <v>31.5</v>
          </cell>
          <cell r="GR30">
            <v>9.5</v>
          </cell>
          <cell r="GS30">
            <v>51.5</v>
          </cell>
          <cell r="GT30">
            <v>39.5</v>
          </cell>
          <cell r="GU30">
            <v>73</v>
          </cell>
        </row>
        <row r="34">
          <cell r="J34">
            <v>137</v>
          </cell>
          <cell r="K34">
            <v>60</v>
          </cell>
          <cell r="L34">
            <v>198</v>
          </cell>
          <cell r="M34">
            <v>274</v>
          </cell>
          <cell r="N34">
            <v>217</v>
          </cell>
          <cell r="R34">
            <v>150</v>
          </cell>
          <cell r="S34">
            <v>52</v>
          </cell>
          <cell r="T34">
            <v>173</v>
          </cell>
          <cell r="U34">
            <v>158</v>
          </cell>
          <cell r="X34">
            <v>158</v>
          </cell>
          <cell r="Y34">
            <v>92</v>
          </cell>
          <cell r="Z34">
            <v>158</v>
          </cell>
          <cell r="AA34">
            <v>166</v>
          </cell>
          <cell r="AB34">
            <v>190</v>
          </cell>
          <cell r="AE34">
            <v>139</v>
          </cell>
          <cell r="AF34">
            <v>73</v>
          </cell>
          <cell r="AG34">
            <v>162</v>
          </cell>
          <cell r="AH34">
            <v>155</v>
          </cell>
          <cell r="AI34">
            <v>105</v>
          </cell>
        </row>
        <row r="62">
          <cell r="J62">
            <v>11.5</v>
          </cell>
          <cell r="K62">
            <v>10</v>
          </cell>
          <cell r="L62">
            <v>13</v>
          </cell>
          <cell r="M62">
            <v>13</v>
          </cell>
          <cell r="N62">
            <v>14</v>
          </cell>
          <cell r="R62">
            <v>5</v>
          </cell>
          <cell r="S62">
            <v>11.5</v>
          </cell>
          <cell r="T62">
            <v>12.75</v>
          </cell>
          <cell r="U62">
            <v>12.75</v>
          </cell>
          <cell r="X62">
            <v>10</v>
          </cell>
          <cell r="Y62">
            <v>6</v>
          </cell>
          <cell r="Z62">
            <v>13.25</v>
          </cell>
          <cell r="AA62">
            <v>13</v>
          </cell>
          <cell r="AB62">
            <v>12.5</v>
          </cell>
          <cell r="AE62">
            <v>9</v>
          </cell>
          <cell r="AF62">
            <v>8.5</v>
          </cell>
          <cell r="AG62">
            <v>11</v>
          </cell>
          <cell r="AH62">
            <v>11</v>
          </cell>
          <cell r="AI62">
            <v>12.25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B Nuit"/>
      <sheetName val="Temps de travail"/>
      <sheetName val="Feuil3"/>
    </sheetNames>
    <sheetDataSet>
      <sheetData sheetId="0">
        <row r="20">
          <cell r="L20">
            <v>33</v>
          </cell>
          <cell r="M20">
            <v>33</v>
          </cell>
          <cell r="S20">
            <v>32</v>
          </cell>
          <cell r="Z20">
            <v>33</v>
          </cell>
          <cell r="AA20">
            <v>32</v>
          </cell>
          <cell r="AG20">
            <v>31.5</v>
          </cell>
          <cell r="AN20">
            <v>31.5</v>
          </cell>
          <cell r="BB20">
            <v>33</v>
          </cell>
          <cell r="BI20">
            <v>27</v>
          </cell>
          <cell r="BP20">
            <v>33</v>
          </cell>
          <cell r="BU20">
            <v>19</v>
          </cell>
          <cell r="BW20">
            <v>32</v>
          </cell>
          <cell r="CY20">
            <v>22</v>
          </cell>
          <cell r="DF20">
            <v>31</v>
          </cell>
          <cell r="DM20">
            <v>30</v>
          </cell>
          <cell r="DT20">
            <v>25</v>
          </cell>
        </row>
        <row r="21">
          <cell r="BI21">
            <v>4</v>
          </cell>
          <cell r="BU21">
            <v>3</v>
          </cell>
        </row>
        <row r="22">
          <cell r="BI22">
            <v>1</v>
          </cell>
          <cell r="BU22">
            <v>8</v>
          </cell>
        </row>
        <row r="40">
          <cell r="L40">
            <v>24</v>
          </cell>
          <cell r="M40">
            <v>15</v>
          </cell>
          <cell r="Z40">
            <v>30</v>
          </cell>
          <cell r="AA40">
            <v>31.5</v>
          </cell>
          <cell r="AG40">
            <v>4</v>
          </cell>
          <cell r="BB40">
            <v>5</v>
          </cell>
        </row>
        <row r="41">
          <cell r="M41">
            <v>1</v>
          </cell>
          <cell r="AA41">
            <v>1</v>
          </cell>
          <cell r="BP41">
            <v>5</v>
          </cell>
          <cell r="BW41">
            <v>8</v>
          </cell>
        </row>
        <row r="42">
          <cell r="CY42">
            <v>0.2</v>
          </cell>
        </row>
        <row r="61">
          <cell r="J61">
            <v>4</v>
          </cell>
          <cell r="M61">
            <v>62</v>
          </cell>
          <cell r="R61">
            <v>2</v>
          </cell>
          <cell r="T61">
            <v>28</v>
          </cell>
          <cell r="U61">
            <v>13</v>
          </cell>
          <cell r="Y61">
            <v>15</v>
          </cell>
          <cell r="Z61">
            <v>31</v>
          </cell>
          <cell r="AA61">
            <v>104</v>
          </cell>
          <cell r="AD61">
            <v>33</v>
          </cell>
          <cell r="AF61">
            <v>18</v>
          </cell>
          <cell r="AK61">
            <v>34</v>
          </cell>
          <cell r="AO61">
            <v>1</v>
          </cell>
          <cell r="AT61">
            <v>19</v>
          </cell>
          <cell r="AV61">
            <v>28</v>
          </cell>
          <cell r="BA61">
            <v>19</v>
          </cell>
          <cell r="BB61">
            <v>49</v>
          </cell>
          <cell r="BC61">
            <v>30</v>
          </cell>
          <cell r="BG61">
            <v>18</v>
          </cell>
          <cell r="BH61">
            <v>13</v>
          </cell>
          <cell r="BJ61">
            <v>9</v>
          </cell>
          <cell r="BP61">
            <v>17</v>
          </cell>
          <cell r="BQ61">
            <v>17</v>
          </cell>
          <cell r="BU61">
            <v>5</v>
          </cell>
          <cell r="BX61">
            <v>4</v>
          </cell>
          <cell r="CD61">
            <v>3</v>
          </cell>
          <cell r="CE61">
            <v>46</v>
          </cell>
          <cell r="CH61">
            <v>25</v>
          </cell>
          <cell r="CK61">
            <v>49</v>
          </cell>
          <cell r="CL61">
            <v>35</v>
          </cell>
          <cell r="CO61">
            <v>22</v>
          </cell>
          <cell r="CS61">
            <v>52</v>
          </cell>
          <cell r="CV61">
            <v>10</v>
          </cell>
          <cell r="CX61">
            <v>22</v>
          </cell>
          <cell r="CY61">
            <v>26</v>
          </cell>
          <cell r="CZ61">
            <v>50</v>
          </cell>
          <cell r="DA61">
            <v>54</v>
          </cell>
          <cell r="DE61">
            <v>13</v>
          </cell>
          <cell r="DF61">
            <v>29</v>
          </cell>
          <cell r="DG61">
            <v>33</v>
          </cell>
          <cell r="DN61">
            <v>13</v>
          </cell>
          <cell r="DQ61">
            <v>31</v>
          </cell>
          <cell r="DS61">
            <v>17</v>
          </cell>
          <cell r="DU61">
            <v>19</v>
          </cell>
        </row>
        <row r="80">
          <cell r="R80">
            <v>1</v>
          </cell>
          <cell r="T80">
            <v>1</v>
          </cell>
          <cell r="Y80">
            <v>2</v>
          </cell>
          <cell r="Z80">
            <v>2</v>
          </cell>
          <cell r="AD80">
            <v>7</v>
          </cell>
          <cell r="AF80">
            <v>4</v>
          </cell>
          <cell r="AT80">
            <v>4</v>
          </cell>
          <cell r="BH80">
            <v>2</v>
          </cell>
          <cell r="BI80">
            <v>5</v>
          </cell>
          <cell r="BV80">
            <v>1</v>
          </cell>
          <cell r="CS80">
            <v>6</v>
          </cell>
          <cell r="CT80">
            <v>3</v>
          </cell>
          <cell r="CX80">
            <v>2</v>
          </cell>
          <cell r="CZ80">
            <v>3</v>
          </cell>
          <cell r="DC80">
            <v>3</v>
          </cell>
          <cell r="DE80">
            <v>2</v>
          </cell>
          <cell r="DH80">
            <v>2</v>
          </cell>
          <cell r="DM80">
            <v>5</v>
          </cell>
          <cell r="DT80">
            <v>4</v>
          </cell>
        </row>
        <row r="97">
          <cell r="K97">
            <v>10</v>
          </cell>
          <cell r="L97">
            <v>9</v>
          </cell>
          <cell r="M97">
            <v>10</v>
          </cell>
          <cell r="Q97">
            <v>8</v>
          </cell>
          <cell r="R97">
            <v>6</v>
          </cell>
          <cell r="S97">
            <v>1</v>
          </cell>
          <cell r="U97">
            <v>3</v>
          </cell>
          <cell r="W97">
            <v>9</v>
          </cell>
          <cell r="Y97">
            <v>32</v>
          </cell>
          <cell r="Z97">
            <v>2</v>
          </cell>
          <cell r="AA97">
            <v>1</v>
          </cell>
          <cell r="AF97">
            <v>2</v>
          </cell>
          <cell r="AG97">
            <v>7</v>
          </cell>
          <cell r="AH97">
            <v>2</v>
          </cell>
          <cell r="AL97">
            <v>17</v>
          </cell>
          <cell r="AN97">
            <v>7</v>
          </cell>
          <cell r="AP97">
            <v>11</v>
          </cell>
          <cell r="AR97">
            <v>6</v>
          </cell>
          <cell r="AS97">
            <v>3</v>
          </cell>
          <cell r="AT97">
            <v>8</v>
          </cell>
          <cell r="AY97">
            <v>6</v>
          </cell>
          <cell r="AZ97">
            <v>4</v>
          </cell>
          <cell r="BB97">
            <v>4</v>
          </cell>
          <cell r="BC97">
            <v>3</v>
          </cell>
          <cell r="BF97">
            <v>4</v>
          </cell>
          <cell r="BG97">
            <v>2</v>
          </cell>
          <cell r="BH97">
            <v>5</v>
          </cell>
          <cell r="BI97">
            <v>2</v>
          </cell>
          <cell r="BJ97">
            <v>2</v>
          </cell>
          <cell r="BK97">
            <v>1</v>
          </cell>
          <cell r="BN97">
            <v>1</v>
          </cell>
          <cell r="BO97">
            <v>2</v>
          </cell>
          <cell r="BR97">
            <v>2</v>
          </cell>
          <cell r="BT97">
            <v>4</v>
          </cell>
          <cell r="BU97">
            <v>2</v>
          </cell>
          <cell r="BV97">
            <v>3</v>
          </cell>
          <cell r="BW97">
            <v>4</v>
          </cell>
          <cell r="BX97">
            <v>3</v>
          </cell>
          <cell r="BY97">
            <v>3</v>
          </cell>
          <cell r="CB97">
            <v>5</v>
          </cell>
          <cell r="CD97">
            <v>6</v>
          </cell>
          <cell r="CE97">
            <v>5</v>
          </cell>
          <cell r="CF97">
            <v>5</v>
          </cell>
          <cell r="CH97">
            <v>4</v>
          </cell>
          <cell r="CI97">
            <v>6</v>
          </cell>
          <cell r="CJ97">
            <v>5</v>
          </cell>
          <cell r="CK97">
            <v>2</v>
          </cell>
          <cell r="CL97">
            <v>1</v>
          </cell>
          <cell r="CM97">
            <v>10</v>
          </cell>
          <cell r="CO97">
            <v>7</v>
          </cell>
          <cell r="CP97">
            <v>2</v>
          </cell>
          <cell r="CQ97">
            <v>10</v>
          </cell>
          <cell r="CR97">
            <v>5</v>
          </cell>
          <cell r="CV97">
            <v>7</v>
          </cell>
          <cell r="CW97">
            <v>13</v>
          </cell>
          <cell r="CZ97">
            <v>7</v>
          </cell>
          <cell r="DA97">
            <v>2</v>
          </cell>
          <cell r="DC97">
            <v>8</v>
          </cell>
          <cell r="DE97">
            <v>7</v>
          </cell>
          <cell r="DF97">
            <v>5</v>
          </cell>
          <cell r="DG97">
            <v>4</v>
          </cell>
          <cell r="DH97">
            <v>5</v>
          </cell>
          <cell r="DJ97">
            <v>10</v>
          </cell>
          <cell r="DK97">
            <v>4</v>
          </cell>
          <cell r="DL97">
            <v>8</v>
          </cell>
          <cell r="DM97">
            <v>2</v>
          </cell>
          <cell r="DO97">
            <v>2</v>
          </cell>
          <cell r="DQ97">
            <v>4</v>
          </cell>
          <cell r="DR97">
            <v>2</v>
          </cell>
          <cell r="DS97">
            <v>8</v>
          </cell>
          <cell r="DT97">
            <v>9</v>
          </cell>
          <cell r="DU97">
            <v>1</v>
          </cell>
          <cell r="DX97">
            <v>6</v>
          </cell>
        </row>
        <row r="122">
          <cell r="K122">
            <v>153</v>
          </cell>
          <cell r="L122">
            <v>12</v>
          </cell>
          <cell r="M122">
            <v>11</v>
          </cell>
          <cell r="N122">
            <v>3</v>
          </cell>
          <cell r="Q122">
            <v>83</v>
          </cell>
          <cell r="R122">
            <v>123</v>
          </cell>
          <cell r="S122">
            <v>134</v>
          </cell>
          <cell r="T122">
            <v>8</v>
          </cell>
          <cell r="U122">
            <v>21</v>
          </cell>
          <cell r="W122">
            <v>63</v>
          </cell>
          <cell r="X122">
            <v>69</v>
          </cell>
          <cell r="Y122">
            <v>111</v>
          </cell>
          <cell r="Z122">
            <v>53</v>
          </cell>
          <cell r="AA122">
            <v>56</v>
          </cell>
          <cell r="AB122">
            <v>15</v>
          </cell>
          <cell r="AD122">
            <v>44</v>
          </cell>
          <cell r="AE122">
            <v>128</v>
          </cell>
          <cell r="AF122">
            <v>49</v>
          </cell>
          <cell r="AG122">
            <v>32</v>
          </cell>
          <cell r="AH122">
            <v>28</v>
          </cell>
          <cell r="AK122">
            <v>2</v>
          </cell>
          <cell r="AL122">
            <v>56</v>
          </cell>
          <cell r="AM122">
            <v>108</v>
          </cell>
          <cell r="AN122">
            <v>33</v>
          </cell>
          <cell r="AO122">
            <v>31</v>
          </cell>
          <cell r="AP122">
            <v>1</v>
          </cell>
          <cell r="AS122">
            <v>58</v>
          </cell>
          <cell r="AT122">
            <v>9</v>
          </cell>
          <cell r="AV122">
            <v>44</v>
          </cell>
          <cell r="AY122">
            <v>27</v>
          </cell>
          <cell r="BA122">
            <v>3</v>
          </cell>
          <cell r="BB122">
            <v>84</v>
          </cell>
          <cell r="BC122">
            <v>19</v>
          </cell>
          <cell r="BF122">
            <v>8</v>
          </cell>
          <cell r="BG122">
            <v>96</v>
          </cell>
          <cell r="BH122">
            <v>114</v>
          </cell>
          <cell r="BI122">
            <v>30</v>
          </cell>
          <cell r="BJ122">
            <v>34</v>
          </cell>
          <cell r="BK122">
            <v>22</v>
          </cell>
          <cell r="CP122">
            <v>59</v>
          </cell>
          <cell r="CQ122">
            <v>12</v>
          </cell>
          <cell r="CR122">
            <v>28</v>
          </cell>
          <cell r="CS122">
            <v>68</v>
          </cell>
          <cell r="CT122">
            <v>28</v>
          </cell>
          <cell r="CV122">
            <v>50</v>
          </cell>
          <cell r="CW122">
            <v>88</v>
          </cell>
          <cell r="CX122">
            <v>92</v>
          </cell>
          <cell r="CY122">
            <v>55</v>
          </cell>
          <cell r="CZ122">
            <v>110</v>
          </cell>
          <cell r="DC122">
            <v>48</v>
          </cell>
          <cell r="DD122">
            <v>94</v>
          </cell>
          <cell r="DE122">
            <v>85</v>
          </cell>
          <cell r="DF122">
            <v>42</v>
          </cell>
          <cell r="DG122">
            <v>22</v>
          </cell>
          <cell r="DH122">
            <v>5</v>
          </cell>
          <cell r="DJ122">
            <v>33</v>
          </cell>
          <cell r="DK122">
            <v>85</v>
          </cell>
          <cell r="DL122">
            <v>78</v>
          </cell>
          <cell r="DM122">
            <v>39</v>
          </cell>
          <cell r="DN122">
            <v>61</v>
          </cell>
          <cell r="DO122">
            <v>16</v>
          </cell>
          <cell r="DQ122">
            <v>6</v>
          </cell>
          <cell r="DR122">
            <v>42</v>
          </cell>
          <cell r="DS122">
            <v>82</v>
          </cell>
          <cell r="DT122">
            <v>18</v>
          </cell>
          <cell r="DU122">
            <v>68</v>
          </cell>
          <cell r="DV122">
            <v>13</v>
          </cell>
          <cell r="DX122">
            <v>10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B recep ULF"/>
      <sheetName val="TB recep FEL"/>
      <sheetName val="Temp de travail"/>
    </sheetNames>
    <sheetDataSet>
      <sheetData sheetId="0">
        <row r="10">
          <cell r="AM10">
            <v>4</v>
          </cell>
          <cell r="AN10">
            <v>4</v>
          </cell>
          <cell r="AO10">
            <v>4</v>
          </cell>
          <cell r="AP10">
            <v>3</v>
          </cell>
          <cell r="AQ10">
            <v>7.5</v>
          </cell>
          <cell r="AT10">
            <v>5</v>
          </cell>
          <cell r="AU10">
            <v>1</v>
          </cell>
          <cell r="AW10">
            <v>6</v>
          </cell>
          <cell r="AX10">
            <v>7</v>
          </cell>
          <cell r="BA10">
            <v>5</v>
          </cell>
          <cell r="BB10">
            <v>3</v>
          </cell>
          <cell r="BC10">
            <v>5</v>
          </cell>
          <cell r="BD10">
            <v>6</v>
          </cell>
          <cell r="BE10">
            <v>9</v>
          </cell>
          <cell r="BJ10">
            <v>4</v>
          </cell>
          <cell r="BK10">
            <v>2</v>
          </cell>
          <cell r="BL10">
            <v>9</v>
          </cell>
          <cell r="BO10">
            <v>4</v>
          </cell>
          <cell r="BQ10">
            <v>5</v>
          </cell>
          <cell r="BR10">
            <v>1</v>
          </cell>
          <cell r="BV10">
            <v>5</v>
          </cell>
          <cell r="BX10">
            <v>4</v>
          </cell>
          <cell r="BY10">
            <v>2</v>
          </cell>
          <cell r="BZ10">
            <v>9</v>
          </cell>
          <cell r="CD10">
            <v>1</v>
          </cell>
          <cell r="CE10">
            <v>5</v>
          </cell>
          <cell r="CF10">
            <v>2</v>
          </cell>
          <cell r="CG10">
            <v>7</v>
          </cell>
          <cell r="CJ10">
            <v>4</v>
          </cell>
          <cell r="CK10">
            <v>1</v>
          </cell>
          <cell r="CL10">
            <v>6</v>
          </cell>
          <cell r="CM10">
            <v>3</v>
          </cell>
          <cell r="CN10">
            <v>7</v>
          </cell>
          <cell r="CQ10">
            <v>3</v>
          </cell>
          <cell r="CR10">
            <v>3</v>
          </cell>
          <cell r="CS10">
            <v>5</v>
          </cell>
          <cell r="CT10">
            <v>2</v>
          </cell>
          <cell r="CX10">
            <v>6</v>
          </cell>
          <cell r="CZ10">
            <v>8</v>
          </cell>
          <cell r="DA10">
            <v>4</v>
          </cell>
          <cell r="DE10">
            <v>5</v>
          </cell>
          <cell r="DG10">
            <v>7</v>
          </cell>
          <cell r="DH10">
            <v>4</v>
          </cell>
          <cell r="DI10">
            <v>13</v>
          </cell>
          <cell r="DL10">
            <v>5</v>
          </cell>
          <cell r="DM10">
            <v>1</v>
          </cell>
          <cell r="DN10">
            <v>7</v>
          </cell>
          <cell r="DO10">
            <v>2</v>
          </cell>
          <cell r="DP10">
            <v>9</v>
          </cell>
          <cell r="DS10">
            <v>4</v>
          </cell>
          <cell r="DT10">
            <v>1</v>
          </cell>
          <cell r="DU10">
            <v>5</v>
          </cell>
          <cell r="DV10">
            <v>3</v>
          </cell>
          <cell r="DW10">
            <v>8</v>
          </cell>
          <cell r="DZ10">
            <v>4</v>
          </cell>
          <cell r="EA10">
            <v>4</v>
          </cell>
          <cell r="EB10">
            <v>6</v>
          </cell>
          <cell r="EC10">
            <v>5</v>
          </cell>
          <cell r="ED10">
            <v>10</v>
          </cell>
          <cell r="EG10">
            <v>5</v>
          </cell>
          <cell r="EH10">
            <v>1</v>
          </cell>
          <cell r="EI10">
            <v>4</v>
          </cell>
          <cell r="EJ10">
            <v>3</v>
          </cell>
          <cell r="EK10">
            <v>10</v>
          </cell>
          <cell r="EN10">
            <v>3</v>
          </cell>
          <cell r="EO10">
            <v>7</v>
          </cell>
          <cell r="EP10">
            <v>3</v>
          </cell>
          <cell r="EQ10">
            <v>2</v>
          </cell>
          <cell r="ER10">
            <v>12</v>
          </cell>
          <cell r="EU10">
            <v>6</v>
          </cell>
          <cell r="EV10">
            <v>4</v>
          </cell>
          <cell r="EW10">
            <v>5</v>
          </cell>
          <cell r="EX10">
            <v>2</v>
          </cell>
          <cell r="EY10">
            <v>10</v>
          </cell>
          <cell r="FC10">
            <v>2</v>
          </cell>
          <cell r="FD10">
            <v>6</v>
          </cell>
          <cell r="FE10">
            <v>2</v>
          </cell>
          <cell r="FF10">
            <v>8</v>
          </cell>
          <cell r="FI10">
            <v>4</v>
          </cell>
          <cell r="FJ10">
            <v>4</v>
          </cell>
          <cell r="FM10">
            <v>11</v>
          </cell>
          <cell r="FP10">
            <v>4</v>
          </cell>
          <cell r="FQ10">
            <v>2</v>
          </cell>
          <cell r="FR10">
            <v>6</v>
          </cell>
          <cell r="FS10">
            <v>3</v>
          </cell>
          <cell r="FT10">
            <v>13</v>
          </cell>
          <cell r="FW10">
            <v>5</v>
          </cell>
          <cell r="FY10">
            <v>6</v>
          </cell>
          <cell r="FZ10">
            <v>5</v>
          </cell>
          <cell r="GA10">
            <v>7</v>
          </cell>
          <cell r="GD10">
            <v>5</v>
          </cell>
          <cell r="GE10">
            <v>4</v>
          </cell>
          <cell r="GF10">
            <v>6</v>
          </cell>
          <cell r="GG10">
            <v>2</v>
          </cell>
          <cell r="GH10">
            <v>9</v>
          </cell>
          <cell r="GK10">
            <v>6</v>
          </cell>
          <cell r="GL10">
            <v>1</v>
          </cell>
          <cell r="GM10">
            <v>6</v>
          </cell>
          <cell r="GN10">
            <v>1</v>
          </cell>
          <cell r="GR10">
            <v>6</v>
          </cell>
          <cell r="GS10">
            <v>1</v>
          </cell>
          <cell r="GT10">
            <v>6</v>
          </cell>
          <cell r="GU10">
            <v>3</v>
          </cell>
          <cell r="GV10">
            <v>14</v>
          </cell>
        </row>
        <row r="29">
          <cell r="R29">
            <v>13</v>
          </cell>
          <cell r="S29">
            <v>30</v>
          </cell>
          <cell r="T29">
            <v>28</v>
          </cell>
          <cell r="U29">
            <v>24</v>
          </cell>
          <cell r="V29">
            <v>14</v>
          </cell>
          <cell r="X29">
            <v>18</v>
          </cell>
          <cell r="Y29">
            <v>12</v>
          </cell>
          <cell r="Z29">
            <v>19</v>
          </cell>
          <cell r="AA29">
            <v>18</v>
          </cell>
          <cell r="AB29">
            <v>25</v>
          </cell>
          <cell r="AC29">
            <v>15</v>
          </cell>
          <cell r="AE29">
            <v>7</v>
          </cell>
          <cell r="AF29">
            <v>6</v>
          </cell>
          <cell r="AG29">
            <v>18</v>
          </cell>
          <cell r="AH29">
            <v>9</v>
          </cell>
          <cell r="AI29">
            <v>18</v>
          </cell>
          <cell r="AJ29">
            <v>7</v>
          </cell>
          <cell r="AL29">
            <v>16</v>
          </cell>
          <cell r="AM29">
            <v>10</v>
          </cell>
          <cell r="AN29">
            <v>18</v>
          </cell>
          <cell r="AO29">
            <v>15</v>
          </cell>
          <cell r="AP29">
            <v>40</v>
          </cell>
          <cell r="AQ29">
            <v>13</v>
          </cell>
          <cell r="AS29">
            <v>8</v>
          </cell>
          <cell r="AT29">
            <v>7</v>
          </cell>
          <cell r="AU29">
            <v>11</v>
          </cell>
          <cell r="AW29">
            <v>19</v>
          </cell>
          <cell r="AX29">
            <v>12</v>
          </cell>
          <cell r="AZ29">
            <v>14</v>
          </cell>
          <cell r="BA29">
            <v>9</v>
          </cell>
          <cell r="BB29">
            <v>15</v>
          </cell>
          <cell r="BC29">
            <v>12</v>
          </cell>
          <cell r="BD29">
            <v>17</v>
          </cell>
          <cell r="BE29">
            <v>11</v>
          </cell>
          <cell r="BG29">
            <v>1</v>
          </cell>
          <cell r="BI29">
            <v>16</v>
          </cell>
          <cell r="BJ29">
            <v>10</v>
          </cell>
          <cell r="BK29">
            <v>23</v>
          </cell>
          <cell r="BL29">
            <v>8</v>
          </cell>
          <cell r="BN29">
            <v>6</v>
          </cell>
          <cell r="BO29">
            <v>11</v>
          </cell>
          <cell r="BP29">
            <v>16</v>
          </cell>
          <cell r="BQ29">
            <v>13</v>
          </cell>
          <cell r="BR29">
            <v>16</v>
          </cell>
          <cell r="BV29">
            <v>11</v>
          </cell>
          <cell r="BW29">
            <v>14</v>
          </cell>
          <cell r="BX29">
            <v>10</v>
          </cell>
          <cell r="BY29">
            <v>18</v>
          </cell>
          <cell r="BZ29">
            <v>11</v>
          </cell>
          <cell r="CC29">
            <v>16</v>
          </cell>
          <cell r="CD29">
            <v>14</v>
          </cell>
          <cell r="CE29">
            <v>17</v>
          </cell>
          <cell r="CF29">
            <v>30</v>
          </cell>
          <cell r="CG29">
            <v>18</v>
          </cell>
          <cell r="CI29">
            <v>7</v>
          </cell>
          <cell r="CJ29">
            <v>6</v>
          </cell>
          <cell r="CL29">
            <v>13</v>
          </cell>
          <cell r="CM29">
            <v>20</v>
          </cell>
          <cell r="CN29">
            <v>11</v>
          </cell>
          <cell r="CP29">
            <v>19</v>
          </cell>
          <cell r="CQ29">
            <v>7</v>
          </cell>
          <cell r="CR29">
            <v>22</v>
          </cell>
          <cell r="CS29">
            <v>28</v>
          </cell>
          <cell r="CT29">
            <v>35</v>
          </cell>
          <cell r="CX29">
            <v>9</v>
          </cell>
          <cell r="CY29">
            <v>28</v>
          </cell>
          <cell r="CZ29">
            <v>16</v>
          </cell>
          <cell r="DA29">
            <v>23</v>
          </cell>
          <cell r="DD29">
            <v>27</v>
          </cell>
          <cell r="DE29">
            <v>11</v>
          </cell>
          <cell r="DF29">
            <v>16</v>
          </cell>
          <cell r="DG29">
            <v>16</v>
          </cell>
          <cell r="DH29">
            <v>34</v>
          </cell>
          <cell r="DI29">
            <v>13</v>
          </cell>
          <cell r="DK29">
            <v>14</v>
          </cell>
          <cell r="DL29">
            <v>7</v>
          </cell>
          <cell r="DM29">
            <v>23</v>
          </cell>
          <cell r="DN29">
            <v>15</v>
          </cell>
          <cell r="DO29">
            <v>24</v>
          </cell>
          <cell r="DP29">
            <v>14</v>
          </cell>
          <cell r="DR29">
            <v>23</v>
          </cell>
          <cell r="DS29">
            <v>7</v>
          </cell>
          <cell r="DT29">
            <v>21</v>
          </cell>
          <cell r="DU29">
            <v>15</v>
          </cell>
          <cell r="DV29">
            <v>26</v>
          </cell>
          <cell r="DW29">
            <v>13</v>
          </cell>
          <cell r="DY29">
            <v>9</v>
          </cell>
          <cell r="DZ29">
            <v>11</v>
          </cell>
          <cell r="EA29">
            <v>19</v>
          </cell>
          <cell r="EB29">
            <v>13</v>
          </cell>
          <cell r="EC29">
            <v>26</v>
          </cell>
          <cell r="ED29">
            <v>7</v>
          </cell>
          <cell r="EF29">
            <v>19</v>
          </cell>
          <cell r="EG29">
            <v>13</v>
          </cell>
          <cell r="EH29">
            <v>21</v>
          </cell>
          <cell r="EI29">
            <v>15</v>
          </cell>
          <cell r="EJ29">
            <v>28</v>
          </cell>
          <cell r="EK29">
            <v>13</v>
          </cell>
          <cell r="EM29">
            <v>15</v>
          </cell>
          <cell r="EN29">
            <v>12</v>
          </cell>
          <cell r="EO29">
            <v>15</v>
          </cell>
          <cell r="EP29">
            <v>19</v>
          </cell>
          <cell r="EQ29">
            <v>26</v>
          </cell>
          <cell r="ER29">
            <v>12</v>
          </cell>
          <cell r="ET29">
            <v>18</v>
          </cell>
          <cell r="EU29">
            <v>7</v>
          </cell>
          <cell r="EV29">
            <v>21</v>
          </cell>
          <cell r="EW29">
            <v>13.5</v>
          </cell>
          <cell r="EX29">
            <v>47</v>
          </cell>
          <cell r="EY29">
            <v>8</v>
          </cell>
          <cell r="FA29">
            <v>10</v>
          </cell>
          <cell r="FC29">
            <v>10</v>
          </cell>
          <cell r="FD29">
            <v>16</v>
          </cell>
          <cell r="FE29">
            <v>23</v>
          </cell>
          <cell r="FF29">
            <v>21</v>
          </cell>
          <cell r="FH29">
            <v>11</v>
          </cell>
          <cell r="FI29">
            <v>11</v>
          </cell>
          <cell r="FJ29">
            <v>20</v>
          </cell>
          <cell r="FM29">
            <v>10</v>
          </cell>
          <cell r="FO29">
            <v>14</v>
          </cell>
          <cell r="FP29">
            <v>8</v>
          </cell>
          <cell r="FQ29">
            <v>21</v>
          </cell>
          <cell r="FR29">
            <v>16</v>
          </cell>
          <cell r="FS29">
            <v>20</v>
          </cell>
          <cell r="FT29">
            <v>9</v>
          </cell>
          <cell r="FV29">
            <v>25.5</v>
          </cell>
          <cell r="FW29">
            <v>8</v>
          </cell>
          <cell r="FY29">
            <v>17</v>
          </cell>
          <cell r="FZ29">
            <v>48</v>
          </cell>
          <cell r="GC29">
            <v>17.5</v>
          </cell>
          <cell r="GD29">
            <v>8</v>
          </cell>
          <cell r="GE29">
            <v>16.5</v>
          </cell>
          <cell r="GF29">
            <v>16</v>
          </cell>
          <cell r="GG29">
            <v>23</v>
          </cell>
          <cell r="GH29">
            <v>12</v>
          </cell>
          <cell r="GJ29">
            <v>22</v>
          </cell>
          <cell r="GK29">
            <v>10</v>
          </cell>
          <cell r="GL29">
            <v>19</v>
          </cell>
          <cell r="GM29">
            <v>15</v>
          </cell>
          <cell r="GN29">
            <v>40</v>
          </cell>
          <cell r="GR29">
            <v>15</v>
          </cell>
          <cell r="GS29">
            <v>26</v>
          </cell>
          <cell r="GT29">
            <v>18</v>
          </cell>
          <cell r="GU29">
            <v>26</v>
          </cell>
          <cell r="GV29">
            <v>6</v>
          </cell>
        </row>
      </sheetData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B recep ULF"/>
      <sheetName val="TB recep FEL"/>
      <sheetName val="Temp de travail"/>
    </sheetNames>
    <sheetDataSet>
      <sheetData sheetId="0"/>
      <sheetData sheetId="1">
        <row r="11">
          <cell r="BZ11">
            <v>4</v>
          </cell>
          <cell r="CE11">
            <v>8</v>
          </cell>
          <cell r="CJ11">
            <v>7</v>
          </cell>
          <cell r="CK11">
            <v>7</v>
          </cell>
          <cell r="CL11">
            <v>8</v>
          </cell>
          <cell r="CM11">
            <v>8</v>
          </cell>
          <cell r="CN11">
            <v>7</v>
          </cell>
          <cell r="CQ11">
            <v>10</v>
          </cell>
          <cell r="CR11">
            <v>9</v>
          </cell>
          <cell r="CS11">
            <v>9</v>
          </cell>
          <cell r="CT11">
            <v>4</v>
          </cell>
        </row>
      </sheetData>
      <sheetData sheetId="2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Tb expédition"/>
      <sheetName val="temp de travail"/>
      <sheetName val="Feuil3"/>
    </sheetNames>
    <sheetDataSet>
      <sheetData sheetId="0">
        <row r="10">
          <cell r="AL10">
            <v>139.5</v>
          </cell>
          <cell r="AM10">
            <v>34.5</v>
          </cell>
          <cell r="AN10">
            <v>51.5</v>
          </cell>
          <cell r="AO10">
            <v>81</v>
          </cell>
          <cell r="AP10">
            <v>36.5</v>
          </cell>
          <cell r="AS10">
            <v>125.5</v>
          </cell>
          <cell r="AT10">
            <v>36</v>
          </cell>
          <cell r="AU10">
            <v>45.5</v>
          </cell>
          <cell r="AW10">
            <v>38.5</v>
          </cell>
          <cell r="AZ10">
            <v>115</v>
          </cell>
          <cell r="BA10">
            <v>32.5</v>
          </cell>
          <cell r="BB10">
            <v>50.5</v>
          </cell>
          <cell r="BC10">
            <v>84</v>
          </cell>
          <cell r="BD10">
            <v>31.5</v>
          </cell>
          <cell r="BG10">
            <v>115.5</v>
          </cell>
          <cell r="BH10">
            <v>36</v>
          </cell>
          <cell r="BI10">
            <v>48</v>
          </cell>
          <cell r="BJ10">
            <v>84</v>
          </cell>
          <cell r="BK10">
            <v>37</v>
          </cell>
          <cell r="BN10">
            <v>103</v>
          </cell>
          <cell r="BO10">
            <v>35</v>
          </cell>
          <cell r="BP10">
            <v>51.5</v>
          </cell>
          <cell r="BQ10">
            <v>81</v>
          </cell>
          <cell r="BR10">
            <v>29.5</v>
          </cell>
          <cell r="BU10">
            <v>89.5</v>
          </cell>
          <cell r="BV10">
            <v>48</v>
          </cell>
          <cell r="BW10">
            <v>43.5</v>
          </cell>
          <cell r="BX10">
            <v>95</v>
          </cell>
          <cell r="BY10">
            <v>26</v>
          </cell>
          <cell r="CC10">
            <v>106</v>
          </cell>
          <cell r="CD10">
            <v>34</v>
          </cell>
          <cell r="CE10">
            <v>89</v>
          </cell>
          <cell r="CF10">
            <v>31.5</v>
          </cell>
          <cell r="CI10">
            <v>106</v>
          </cell>
          <cell r="CJ10">
            <v>38</v>
          </cell>
          <cell r="CK10">
            <v>48.5</v>
          </cell>
          <cell r="CL10">
            <v>78.5</v>
          </cell>
          <cell r="CM10">
            <v>39</v>
          </cell>
          <cell r="CP10">
            <v>113</v>
          </cell>
          <cell r="CQ10">
            <v>32</v>
          </cell>
          <cell r="CR10">
            <v>47.5</v>
          </cell>
          <cell r="CS10">
            <v>92.5</v>
          </cell>
          <cell r="CT10">
            <v>45</v>
          </cell>
          <cell r="CW10">
            <v>121</v>
          </cell>
          <cell r="CX10">
            <v>41.5</v>
          </cell>
          <cell r="CY10">
            <v>58.5</v>
          </cell>
          <cell r="CZ10">
            <v>30.5</v>
          </cell>
          <cell r="DA10">
            <v>45</v>
          </cell>
          <cell r="DD10">
            <v>137</v>
          </cell>
          <cell r="DE10">
            <v>37</v>
          </cell>
          <cell r="DF10">
            <v>56</v>
          </cell>
          <cell r="DG10">
            <v>88</v>
          </cell>
          <cell r="DH10">
            <v>41</v>
          </cell>
          <cell r="DK10">
            <v>130</v>
          </cell>
          <cell r="DL10">
            <v>30</v>
          </cell>
          <cell r="DM10">
            <v>55</v>
          </cell>
          <cell r="DN10">
            <v>51</v>
          </cell>
          <cell r="DO10">
            <v>30</v>
          </cell>
          <cell r="DR10">
            <v>64.5</v>
          </cell>
          <cell r="DS10">
            <v>28.5</v>
          </cell>
          <cell r="DT10">
            <v>48.5</v>
          </cell>
          <cell r="DU10">
            <v>89.5</v>
          </cell>
          <cell r="DV10">
            <v>42</v>
          </cell>
          <cell r="DY10">
            <v>119.5</v>
          </cell>
          <cell r="DZ10">
            <v>53</v>
          </cell>
          <cell r="EA10">
            <v>68</v>
          </cell>
          <cell r="EB10">
            <v>83</v>
          </cell>
          <cell r="EC10">
            <v>46</v>
          </cell>
          <cell r="EF10">
            <v>128</v>
          </cell>
          <cell r="EG10">
            <v>35</v>
          </cell>
          <cell r="EH10">
            <v>41.5</v>
          </cell>
          <cell r="EI10">
            <v>97.5</v>
          </cell>
          <cell r="EJ10">
            <v>42</v>
          </cell>
          <cell r="EM10">
            <v>126</v>
          </cell>
          <cell r="EN10">
            <v>39</v>
          </cell>
          <cell r="EO10">
            <v>59.5</v>
          </cell>
          <cell r="EP10">
            <v>92</v>
          </cell>
          <cell r="EQ10">
            <v>49.5</v>
          </cell>
          <cell r="ET10">
            <v>117.4</v>
          </cell>
          <cell r="EU10">
            <v>39</v>
          </cell>
          <cell r="EV10">
            <v>69</v>
          </cell>
          <cell r="EW10">
            <v>91.03</v>
          </cell>
          <cell r="EX10">
            <v>12.5</v>
          </cell>
          <cell r="FA10">
            <v>136.5</v>
          </cell>
          <cell r="FC10">
            <v>71.5</v>
          </cell>
          <cell r="FD10">
            <v>104</v>
          </cell>
          <cell r="FE10">
            <v>41</v>
          </cell>
          <cell r="FH10">
            <v>131.5</v>
          </cell>
          <cell r="FI10">
            <v>31.5</v>
          </cell>
          <cell r="FJ10">
            <v>63.5</v>
          </cell>
          <cell r="FK10">
            <v>72</v>
          </cell>
          <cell r="FO10">
            <v>102</v>
          </cell>
          <cell r="FP10">
            <v>61</v>
          </cell>
          <cell r="FQ10">
            <v>55</v>
          </cell>
          <cell r="FR10">
            <v>98.5</v>
          </cell>
          <cell r="FS10">
            <v>46.5</v>
          </cell>
          <cell r="FV10">
            <v>68.5</v>
          </cell>
          <cell r="FW10">
            <v>35.5</v>
          </cell>
          <cell r="FX10">
            <v>61.5</v>
          </cell>
          <cell r="FY10">
            <v>74</v>
          </cell>
          <cell r="FZ10">
            <v>13</v>
          </cell>
          <cell r="GC10">
            <v>124.5</v>
          </cell>
          <cell r="GD10">
            <v>43</v>
          </cell>
          <cell r="GE10">
            <v>45.5</v>
          </cell>
          <cell r="GF10">
            <v>90</v>
          </cell>
          <cell r="GG10">
            <v>57</v>
          </cell>
          <cell r="GJ10">
            <v>62</v>
          </cell>
          <cell r="GK10">
            <v>34.5</v>
          </cell>
          <cell r="GL10">
            <v>55.5</v>
          </cell>
          <cell r="GM10">
            <v>98</v>
          </cell>
          <cell r="GN10">
            <v>10.5</v>
          </cell>
          <cell r="GQ10">
            <v>112.5</v>
          </cell>
          <cell r="GR10">
            <v>36</v>
          </cell>
          <cell r="GS10">
            <v>74.5</v>
          </cell>
          <cell r="GT10">
            <v>94.5</v>
          </cell>
          <cell r="GU10">
            <v>46</v>
          </cell>
        </row>
        <row r="25">
          <cell r="AN25">
            <v>19</v>
          </cell>
          <cell r="AS25">
            <v>22</v>
          </cell>
          <cell r="AZ25">
            <v>3</v>
          </cell>
          <cell r="BB25">
            <v>17</v>
          </cell>
          <cell r="BU25">
            <v>13</v>
          </cell>
          <cell r="BW25">
            <v>16</v>
          </cell>
          <cell r="CC25">
            <v>16</v>
          </cell>
          <cell r="CI25">
            <v>17</v>
          </cell>
          <cell r="CJ25">
            <v>6</v>
          </cell>
          <cell r="CK25">
            <v>27.5</v>
          </cell>
          <cell r="CM25">
            <v>2</v>
          </cell>
          <cell r="CP25">
            <v>10</v>
          </cell>
          <cell r="CR25">
            <v>28</v>
          </cell>
          <cell r="CY25">
            <v>6</v>
          </cell>
          <cell r="DD25">
            <v>14</v>
          </cell>
          <cell r="DR25">
            <v>15</v>
          </cell>
          <cell r="DT25">
            <v>19</v>
          </cell>
          <cell r="DY25">
            <v>15</v>
          </cell>
          <cell r="EF25">
            <v>14</v>
          </cell>
          <cell r="EH25">
            <v>15</v>
          </cell>
          <cell r="EI25">
            <v>2</v>
          </cell>
          <cell r="EJ25">
            <v>3</v>
          </cell>
          <cell r="EM25">
            <v>12</v>
          </cell>
          <cell r="ET25">
            <v>13</v>
          </cell>
          <cell r="EV25">
            <v>20</v>
          </cell>
          <cell r="FA25">
            <v>24</v>
          </cell>
          <cell r="FH25">
            <v>25</v>
          </cell>
          <cell r="FJ25">
            <v>33</v>
          </cell>
          <cell r="FO25">
            <v>18</v>
          </cell>
          <cell r="FP25">
            <v>30</v>
          </cell>
          <cell r="FR25">
            <v>24</v>
          </cell>
          <cell r="GC25">
            <v>13</v>
          </cell>
          <cell r="GD25">
            <v>2</v>
          </cell>
          <cell r="GE25">
            <v>26.5</v>
          </cell>
          <cell r="GL25">
            <v>18</v>
          </cell>
          <cell r="GQ25">
            <v>13</v>
          </cell>
          <cell r="GS25">
            <v>28</v>
          </cell>
        </row>
        <row r="26">
          <cell r="AS26">
            <v>3</v>
          </cell>
          <cell r="AZ26">
            <v>4</v>
          </cell>
          <cell r="BN26">
            <v>3</v>
          </cell>
          <cell r="BU26">
            <v>5</v>
          </cell>
          <cell r="CC26">
            <v>4</v>
          </cell>
          <cell r="CI26">
            <v>6</v>
          </cell>
          <cell r="CP26">
            <v>7</v>
          </cell>
          <cell r="CW26">
            <v>5</v>
          </cell>
          <cell r="DK26">
            <v>5</v>
          </cell>
          <cell r="DR26">
            <v>5</v>
          </cell>
          <cell r="DY26">
            <v>4</v>
          </cell>
          <cell r="EF26">
            <v>4</v>
          </cell>
          <cell r="EM26">
            <v>4</v>
          </cell>
          <cell r="ET26">
            <v>5</v>
          </cell>
          <cell r="FA26">
            <v>5</v>
          </cell>
          <cell r="FH26">
            <v>5</v>
          </cell>
          <cell r="FO26">
            <v>7</v>
          </cell>
          <cell r="GC26">
            <v>6</v>
          </cell>
          <cell r="GQ26">
            <v>5</v>
          </cell>
        </row>
        <row r="27">
          <cell r="BU27">
            <v>1</v>
          </cell>
          <cell r="CR27">
            <v>1</v>
          </cell>
        </row>
        <row r="34">
          <cell r="AL34">
            <v>21</v>
          </cell>
          <cell r="AN34">
            <v>29</v>
          </cell>
          <cell r="AO34">
            <v>9</v>
          </cell>
          <cell r="AP34">
            <v>23</v>
          </cell>
          <cell r="AS34">
            <v>20</v>
          </cell>
          <cell r="AT34">
            <v>1</v>
          </cell>
          <cell r="AU34">
            <v>5</v>
          </cell>
          <cell r="AW34">
            <v>23</v>
          </cell>
          <cell r="AZ34">
            <v>9.5</v>
          </cell>
          <cell r="BA34">
            <v>4</v>
          </cell>
          <cell r="BB34">
            <v>28</v>
          </cell>
          <cell r="BC34">
            <v>15</v>
          </cell>
          <cell r="BD34">
            <v>18</v>
          </cell>
          <cell r="BG34">
            <v>23</v>
          </cell>
          <cell r="BI34">
            <v>27</v>
          </cell>
          <cell r="BJ34">
            <v>2</v>
          </cell>
          <cell r="BK34">
            <v>26</v>
          </cell>
          <cell r="BN34">
            <v>16</v>
          </cell>
          <cell r="BO34">
            <v>4.5</v>
          </cell>
          <cell r="BP34">
            <v>27.5</v>
          </cell>
          <cell r="BQ34">
            <v>13</v>
          </cell>
          <cell r="BR34">
            <v>27.5</v>
          </cell>
          <cell r="BU34">
            <v>23</v>
          </cell>
          <cell r="BV34">
            <v>3</v>
          </cell>
          <cell r="BW34">
            <v>21</v>
          </cell>
          <cell r="BX34">
            <v>11</v>
          </cell>
          <cell r="BY34">
            <v>21</v>
          </cell>
          <cell r="CC34">
            <v>4</v>
          </cell>
          <cell r="CD34">
            <v>19</v>
          </cell>
          <cell r="CE34">
            <v>14</v>
          </cell>
          <cell r="CF34">
            <v>25</v>
          </cell>
          <cell r="CI34">
            <v>13</v>
          </cell>
          <cell r="CJ34">
            <v>2</v>
          </cell>
          <cell r="CK34">
            <v>26</v>
          </cell>
          <cell r="CL34">
            <v>10</v>
          </cell>
          <cell r="CP34">
            <v>14</v>
          </cell>
          <cell r="CQ34">
            <v>12</v>
          </cell>
          <cell r="CR34">
            <v>24</v>
          </cell>
          <cell r="CS34">
            <v>2.5</v>
          </cell>
          <cell r="CT34">
            <v>27.5</v>
          </cell>
          <cell r="CW34">
            <v>19</v>
          </cell>
          <cell r="CX34">
            <v>8.5</v>
          </cell>
          <cell r="CY34">
            <v>25</v>
          </cell>
          <cell r="DA34">
            <v>26</v>
          </cell>
          <cell r="DD34">
            <v>18</v>
          </cell>
          <cell r="DF34">
            <v>33</v>
          </cell>
          <cell r="DG34">
            <v>4</v>
          </cell>
          <cell r="DH34">
            <v>18</v>
          </cell>
          <cell r="DK34">
            <v>20</v>
          </cell>
          <cell r="DL34">
            <v>12</v>
          </cell>
          <cell r="DM34">
            <v>30</v>
          </cell>
          <cell r="DN34">
            <v>8</v>
          </cell>
          <cell r="DO34">
            <v>27</v>
          </cell>
          <cell r="DR34">
            <v>16</v>
          </cell>
          <cell r="DS34">
            <v>10</v>
          </cell>
          <cell r="DT34">
            <v>28</v>
          </cell>
          <cell r="DV34">
            <v>24</v>
          </cell>
          <cell r="DY34">
            <v>17</v>
          </cell>
          <cell r="DZ34">
            <v>6</v>
          </cell>
          <cell r="EA34">
            <v>28</v>
          </cell>
          <cell r="EB34">
            <v>10</v>
          </cell>
          <cell r="EC34">
            <v>27</v>
          </cell>
          <cell r="EF34">
            <v>13</v>
          </cell>
          <cell r="EG34">
            <v>7</v>
          </cell>
          <cell r="EH34">
            <v>28</v>
          </cell>
          <cell r="EJ34">
            <v>19</v>
          </cell>
          <cell r="EM34">
            <v>14</v>
          </cell>
          <cell r="EN34">
            <v>12</v>
          </cell>
          <cell r="EO34">
            <v>28</v>
          </cell>
          <cell r="EQ34">
            <v>25</v>
          </cell>
          <cell r="ET34">
            <v>19</v>
          </cell>
          <cell r="EU34">
            <v>8</v>
          </cell>
          <cell r="EV34">
            <v>26</v>
          </cell>
          <cell r="EW34">
            <v>12</v>
          </cell>
          <cell r="EX34">
            <v>32</v>
          </cell>
          <cell r="FA34">
            <v>15</v>
          </cell>
          <cell r="FC34">
            <v>22</v>
          </cell>
          <cell r="FD34">
            <v>9</v>
          </cell>
          <cell r="FE34">
            <v>22</v>
          </cell>
          <cell r="FH34">
            <v>17</v>
          </cell>
          <cell r="FI34">
            <v>8</v>
          </cell>
          <cell r="FJ34">
            <v>27</v>
          </cell>
          <cell r="FK34">
            <v>9</v>
          </cell>
          <cell r="FO34">
            <v>14</v>
          </cell>
          <cell r="FP34">
            <v>6</v>
          </cell>
          <cell r="FQ34">
            <v>27</v>
          </cell>
          <cell r="FS34">
            <v>19</v>
          </cell>
          <cell r="FV34">
            <v>16</v>
          </cell>
          <cell r="FW34">
            <v>8</v>
          </cell>
          <cell r="FX34">
            <v>24.5</v>
          </cell>
          <cell r="FY34">
            <v>4</v>
          </cell>
          <cell r="FZ34">
            <v>12</v>
          </cell>
          <cell r="GC34">
            <v>18</v>
          </cell>
          <cell r="GD34">
            <v>11</v>
          </cell>
          <cell r="GE34">
            <v>28</v>
          </cell>
          <cell r="GF34">
            <v>10</v>
          </cell>
          <cell r="GG34">
            <v>27</v>
          </cell>
          <cell r="GJ34">
            <v>20</v>
          </cell>
          <cell r="GK34">
            <v>14</v>
          </cell>
          <cell r="GL34">
            <v>29</v>
          </cell>
          <cell r="GM34">
            <v>5</v>
          </cell>
          <cell r="GN34">
            <v>17</v>
          </cell>
          <cell r="GQ34">
            <v>22</v>
          </cell>
          <cell r="GR34">
            <v>10</v>
          </cell>
          <cell r="GS34">
            <v>29</v>
          </cell>
          <cell r="GT34">
            <v>10.5</v>
          </cell>
          <cell r="GU34">
            <v>25.5</v>
          </cell>
        </row>
        <row r="35">
          <cell r="AL35">
            <v>11</v>
          </cell>
          <cell r="AM35">
            <v>33</v>
          </cell>
          <cell r="AN35">
            <v>4</v>
          </cell>
          <cell r="AO35">
            <v>19</v>
          </cell>
          <cell r="AP35">
            <v>3</v>
          </cell>
          <cell r="AS35">
            <v>8</v>
          </cell>
          <cell r="AT35">
            <v>31</v>
          </cell>
          <cell r="AU35">
            <v>27</v>
          </cell>
          <cell r="AW35">
            <v>8</v>
          </cell>
          <cell r="AZ35">
            <v>10</v>
          </cell>
          <cell r="BA35">
            <v>27</v>
          </cell>
          <cell r="BB35">
            <v>3</v>
          </cell>
          <cell r="BC35">
            <v>17</v>
          </cell>
          <cell r="BD35">
            <v>3.5</v>
          </cell>
          <cell r="BG35">
            <v>9</v>
          </cell>
          <cell r="BH35">
            <v>28</v>
          </cell>
          <cell r="BI35">
            <v>4</v>
          </cell>
          <cell r="BJ35">
            <v>17</v>
          </cell>
          <cell r="BK35">
            <v>3.5</v>
          </cell>
          <cell r="BN35">
            <v>10</v>
          </cell>
          <cell r="BO35">
            <v>25</v>
          </cell>
          <cell r="BP35">
            <v>4</v>
          </cell>
          <cell r="BQ35">
            <v>18</v>
          </cell>
          <cell r="BR35">
            <v>2</v>
          </cell>
          <cell r="BU35">
            <v>9</v>
          </cell>
          <cell r="BV35">
            <v>29</v>
          </cell>
          <cell r="BW35">
            <v>5</v>
          </cell>
          <cell r="BX35">
            <v>15</v>
          </cell>
          <cell r="BY35">
            <v>4</v>
          </cell>
          <cell r="CC35">
            <v>27</v>
          </cell>
          <cell r="CD35">
            <v>13</v>
          </cell>
          <cell r="CE35">
            <v>18</v>
          </cell>
          <cell r="CF35">
            <v>3</v>
          </cell>
          <cell r="CI35">
            <v>8</v>
          </cell>
          <cell r="CJ35">
            <v>20</v>
          </cell>
          <cell r="CK35">
            <v>5</v>
          </cell>
          <cell r="CL35">
            <v>20</v>
          </cell>
          <cell r="CM35">
            <v>4</v>
          </cell>
          <cell r="CP35">
            <v>12</v>
          </cell>
          <cell r="CQ35">
            <v>20</v>
          </cell>
          <cell r="CR35">
            <v>5</v>
          </cell>
          <cell r="CS35">
            <v>30</v>
          </cell>
          <cell r="CT35">
            <v>4</v>
          </cell>
          <cell r="CW35">
            <v>11</v>
          </cell>
          <cell r="CX35">
            <v>21</v>
          </cell>
          <cell r="CY35">
            <v>6</v>
          </cell>
          <cell r="CZ35">
            <v>33</v>
          </cell>
          <cell r="DA35">
            <v>5</v>
          </cell>
          <cell r="DD35">
            <v>12</v>
          </cell>
          <cell r="DE35">
            <v>25</v>
          </cell>
          <cell r="DG35">
            <v>25</v>
          </cell>
          <cell r="DH35">
            <v>3</v>
          </cell>
          <cell r="DK35">
            <v>8</v>
          </cell>
          <cell r="DL35">
            <v>18</v>
          </cell>
          <cell r="DN35">
            <v>22</v>
          </cell>
          <cell r="DO35">
            <v>2.5</v>
          </cell>
          <cell r="DR35">
            <v>11</v>
          </cell>
          <cell r="DS35">
            <v>20</v>
          </cell>
          <cell r="DT35">
            <v>4</v>
          </cell>
          <cell r="DU35">
            <v>27</v>
          </cell>
          <cell r="DV35">
            <v>4</v>
          </cell>
          <cell r="DY35">
            <v>11</v>
          </cell>
          <cell r="DZ35">
            <v>21</v>
          </cell>
          <cell r="EA35">
            <v>2</v>
          </cell>
          <cell r="EB35">
            <v>22</v>
          </cell>
          <cell r="EC35">
            <v>5</v>
          </cell>
          <cell r="EF35">
            <v>13</v>
          </cell>
          <cell r="EG35">
            <v>22</v>
          </cell>
          <cell r="EH35">
            <v>3</v>
          </cell>
          <cell r="EI35">
            <v>27</v>
          </cell>
          <cell r="EJ35">
            <v>5</v>
          </cell>
          <cell r="EM35">
            <v>12</v>
          </cell>
          <cell r="EN35">
            <v>21</v>
          </cell>
          <cell r="EO35">
            <v>4</v>
          </cell>
          <cell r="EP35">
            <v>27</v>
          </cell>
          <cell r="EQ35">
            <v>4</v>
          </cell>
          <cell r="ET35">
            <v>12</v>
          </cell>
          <cell r="EU35">
            <v>22</v>
          </cell>
          <cell r="EV35">
            <v>5</v>
          </cell>
          <cell r="EW35">
            <v>19</v>
          </cell>
          <cell r="EX35">
            <v>3.5</v>
          </cell>
          <cell r="FA35">
            <v>17</v>
          </cell>
          <cell r="FC35">
            <v>10</v>
          </cell>
          <cell r="FD35">
            <v>19</v>
          </cell>
          <cell r="FE35">
            <v>5</v>
          </cell>
          <cell r="FH35">
            <v>14</v>
          </cell>
          <cell r="FI35">
            <v>25</v>
          </cell>
          <cell r="FJ35">
            <v>4</v>
          </cell>
          <cell r="FK35">
            <v>23</v>
          </cell>
          <cell r="FO35">
            <v>16</v>
          </cell>
          <cell r="FP35">
            <v>21</v>
          </cell>
          <cell r="FQ35">
            <v>5</v>
          </cell>
          <cell r="FR35">
            <v>32</v>
          </cell>
          <cell r="FS35">
            <v>5</v>
          </cell>
          <cell r="FV35">
            <v>12</v>
          </cell>
          <cell r="FW35">
            <v>25</v>
          </cell>
          <cell r="FX35">
            <v>5</v>
          </cell>
          <cell r="FY35">
            <v>28</v>
          </cell>
          <cell r="FZ35">
            <v>2</v>
          </cell>
          <cell r="GC35">
            <v>12</v>
          </cell>
          <cell r="GD35">
            <v>16</v>
          </cell>
          <cell r="GE35">
            <v>4</v>
          </cell>
          <cell r="GF35">
            <v>23</v>
          </cell>
          <cell r="GG35">
            <v>5</v>
          </cell>
          <cell r="GJ35">
            <v>12</v>
          </cell>
          <cell r="GK35">
            <v>19</v>
          </cell>
          <cell r="GL35">
            <v>2</v>
          </cell>
          <cell r="GM35">
            <v>28</v>
          </cell>
          <cell r="GN35">
            <v>6</v>
          </cell>
          <cell r="GQ35">
            <v>10</v>
          </cell>
          <cell r="GR35">
            <v>23</v>
          </cell>
          <cell r="GS35">
            <v>2</v>
          </cell>
          <cell r="GT35">
            <v>21</v>
          </cell>
          <cell r="GU35">
            <v>4</v>
          </cell>
        </row>
        <row r="36">
          <cell r="AO36">
            <v>2</v>
          </cell>
          <cell r="AS36">
            <v>1</v>
          </cell>
          <cell r="AT36">
            <v>1</v>
          </cell>
          <cell r="AZ36">
            <v>3</v>
          </cell>
          <cell r="BA36">
            <v>2</v>
          </cell>
          <cell r="BB36">
            <v>1</v>
          </cell>
          <cell r="BD36">
            <v>3</v>
          </cell>
          <cell r="BH36">
            <v>2</v>
          </cell>
          <cell r="BI36">
            <v>1</v>
          </cell>
          <cell r="BJ36">
            <v>1</v>
          </cell>
          <cell r="BN36">
            <v>1</v>
          </cell>
          <cell r="BO36">
            <v>1</v>
          </cell>
          <cell r="BQ36">
            <v>1</v>
          </cell>
          <cell r="BV36">
            <v>1</v>
          </cell>
          <cell r="BX36">
            <v>1</v>
          </cell>
          <cell r="CC36">
            <v>2</v>
          </cell>
          <cell r="CM36">
            <v>1</v>
          </cell>
          <cell r="CQ36">
            <v>1</v>
          </cell>
          <cell r="CR36">
            <v>4</v>
          </cell>
          <cell r="CT36">
            <v>1.5</v>
          </cell>
          <cell r="CW36">
            <v>3</v>
          </cell>
          <cell r="CY36">
            <v>1</v>
          </cell>
          <cell r="DD36">
            <v>1</v>
          </cell>
          <cell r="DE36">
            <v>8</v>
          </cell>
          <cell r="DK36">
            <v>3</v>
          </cell>
          <cell r="DR36">
            <v>4</v>
          </cell>
          <cell r="DS36">
            <v>1</v>
          </cell>
          <cell r="DY36">
            <v>4</v>
          </cell>
          <cell r="DZ36">
            <v>1</v>
          </cell>
          <cell r="EA36">
            <v>2</v>
          </cell>
          <cell r="EF36">
            <v>5</v>
          </cell>
          <cell r="EG36">
            <v>2</v>
          </cell>
          <cell r="EH36">
            <v>1</v>
          </cell>
          <cell r="EJ36">
            <v>1</v>
          </cell>
          <cell r="EM36">
            <v>4</v>
          </cell>
          <cell r="EV36">
            <v>1</v>
          </cell>
          <cell r="FD36">
            <v>1</v>
          </cell>
          <cell r="FE36">
            <v>1</v>
          </cell>
          <cell r="FH36">
            <v>1</v>
          </cell>
          <cell r="FJ36">
            <v>1</v>
          </cell>
          <cell r="FO36">
            <v>2</v>
          </cell>
          <cell r="FV36">
            <v>4</v>
          </cell>
          <cell r="FX36">
            <v>2</v>
          </cell>
          <cell r="FY36">
            <v>1</v>
          </cell>
          <cell r="GG36">
            <v>1</v>
          </cell>
          <cell r="GL36">
            <v>0.5</v>
          </cell>
          <cell r="GN36">
            <v>2</v>
          </cell>
          <cell r="GS36">
            <v>1</v>
          </cell>
        </row>
        <row r="55">
          <cell r="AL55">
            <v>7</v>
          </cell>
          <cell r="AM55">
            <v>19</v>
          </cell>
          <cell r="AN55">
            <v>4.5</v>
          </cell>
          <cell r="AO55">
            <v>5</v>
          </cell>
          <cell r="AP55">
            <v>12</v>
          </cell>
          <cell r="AS55">
            <v>6</v>
          </cell>
          <cell r="AT55">
            <v>21.5</v>
          </cell>
          <cell r="AU55">
            <v>17</v>
          </cell>
          <cell r="AW55">
            <v>4</v>
          </cell>
          <cell r="AZ55">
            <v>14</v>
          </cell>
          <cell r="BA55">
            <v>14</v>
          </cell>
          <cell r="BB55">
            <v>5</v>
          </cell>
          <cell r="BC55">
            <v>7</v>
          </cell>
          <cell r="BD55">
            <v>6.5</v>
          </cell>
          <cell r="BG55">
            <v>6</v>
          </cell>
          <cell r="BH55">
            <v>17</v>
          </cell>
          <cell r="BI55">
            <v>5.5</v>
          </cell>
          <cell r="BJ55">
            <v>2</v>
          </cell>
          <cell r="BN55">
            <v>9</v>
          </cell>
          <cell r="BO55">
            <v>14</v>
          </cell>
          <cell r="BP55">
            <v>6</v>
          </cell>
          <cell r="BQ55">
            <v>6</v>
          </cell>
          <cell r="BR55">
            <v>8.5</v>
          </cell>
          <cell r="BU55">
            <v>7</v>
          </cell>
          <cell r="BV55">
            <v>16</v>
          </cell>
          <cell r="BW55">
            <v>5</v>
          </cell>
          <cell r="BX55">
            <v>2</v>
          </cell>
          <cell r="BY55">
            <v>9</v>
          </cell>
          <cell r="CC55">
            <v>19</v>
          </cell>
          <cell r="CD55">
            <v>11</v>
          </cell>
          <cell r="CE55">
            <v>2</v>
          </cell>
          <cell r="CF55">
            <v>34</v>
          </cell>
          <cell r="CI55">
            <v>9</v>
          </cell>
          <cell r="CJ55">
            <v>5</v>
          </cell>
          <cell r="CK55">
            <v>4.5</v>
          </cell>
          <cell r="CL55">
            <v>9</v>
          </cell>
          <cell r="CM55">
            <v>8</v>
          </cell>
          <cell r="CP55">
            <v>9</v>
          </cell>
          <cell r="CQ55">
            <v>4</v>
          </cell>
          <cell r="CR55">
            <v>5.5</v>
          </cell>
          <cell r="CS55">
            <v>7</v>
          </cell>
          <cell r="CT55">
            <v>6.5</v>
          </cell>
          <cell r="CW55">
            <v>7.5</v>
          </cell>
          <cell r="CX55">
            <v>3</v>
          </cell>
          <cell r="CY55">
            <v>5.5</v>
          </cell>
          <cell r="CZ55">
            <v>1.5</v>
          </cell>
          <cell r="DA55">
            <v>9</v>
          </cell>
          <cell r="DD55">
            <v>9</v>
          </cell>
          <cell r="DE55">
            <v>16</v>
          </cell>
          <cell r="DF55">
            <v>5</v>
          </cell>
          <cell r="DG55">
            <v>3</v>
          </cell>
          <cell r="DH55">
            <v>12</v>
          </cell>
          <cell r="DK55">
            <v>7</v>
          </cell>
          <cell r="DL55">
            <v>4</v>
          </cell>
          <cell r="DM55">
            <v>7</v>
          </cell>
          <cell r="DN55">
            <v>2</v>
          </cell>
          <cell r="DO55">
            <v>7.5</v>
          </cell>
          <cell r="DR55">
            <v>7</v>
          </cell>
          <cell r="DS55">
            <v>4</v>
          </cell>
          <cell r="DT55">
            <v>6</v>
          </cell>
          <cell r="DU55">
            <v>5</v>
          </cell>
          <cell r="DV55">
            <v>13</v>
          </cell>
          <cell r="DY55">
            <v>7.5</v>
          </cell>
          <cell r="DZ55">
            <v>4</v>
          </cell>
          <cell r="EA55">
            <v>4.5</v>
          </cell>
          <cell r="EB55">
            <v>2.5</v>
          </cell>
          <cell r="EC55">
            <v>8</v>
          </cell>
          <cell r="EF55">
            <v>8</v>
          </cell>
          <cell r="EG55">
            <v>4.5</v>
          </cell>
          <cell r="EH55">
            <v>5.5</v>
          </cell>
          <cell r="EI55">
            <v>3</v>
          </cell>
          <cell r="EJ55">
            <v>16</v>
          </cell>
          <cell r="EM55">
            <v>8</v>
          </cell>
          <cell r="EN55">
            <v>5</v>
          </cell>
          <cell r="EO55">
            <v>4</v>
          </cell>
          <cell r="EP55">
            <v>2.5</v>
          </cell>
          <cell r="EQ55">
            <v>9</v>
          </cell>
          <cell r="ET55">
            <v>9</v>
          </cell>
          <cell r="EU55">
            <v>3</v>
          </cell>
          <cell r="EV55">
            <v>5.5</v>
          </cell>
          <cell r="EW55">
            <v>2</v>
          </cell>
          <cell r="EX55">
            <v>14</v>
          </cell>
          <cell r="FA55">
            <v>7.5</v>
          </cell>
          <cell r="FC55">
            <v>6.5</v>
          </cell>
          <cell r="FD55">
            <v>6</v>
          </cell>
          <cell r="FE55">
            <v>2</v>
          </cell>
          <cell r="FH55">
            <v>13</v>
          </cell>
          <cell r="FI55">
            <v>5</v>
          </cell>
          <cell r="FJ55">
            <v>4.5</v>
          </cell>
          <cell r="FK55">
            <v>11</v>
          </cell>
          <cell r="FO55">
            <v>12</v>
          </cell>
          <cell r="FP55">
            <v>8</v>
          </cell>
          <cell r="FQ55">
            <v>5.5</v>
          </cell>
          <cell r="FR55">
            <v>2</v>
          </cell>
          <cell r="FS55">
            <v>8</v>
          </cell>
          <cell r="FV55">
            <v>11</v>
          </cell>
          <cell r="FW55">
            <v>4</v>
          </cell>
          <cell r="FX55">
            <v>5</v>
          </cell>
          <cell r="FY55">
            <v>2.5</v>
          </cell>
          <cell r="FZ55">
            <v>14</v>
          </cell>
          <cell r="GC55">
            <v>10</v>
          </cell>
          <cell r="GD55">
            <v>4</v>
          </cell>
          <cell r="GE55">
            <v>4.5</v>
          </cell>
          <cell r="GF55">
            <v>1.5</v>
          </cell>
          <cell r="GG55">
            <v>8</v>
          </cell>
          <cell r="GJ55">
            <v>9</v>
          </cell>
          <cell r="GK55">
            <v>3</v>
          </cell>
          <cell r="GL55">
            <v>3.5</v>
          </cell>
          <cell r="GM55">
            <v>4</v>
          </cell>
          <cell r="GN55">
            <v>13</v>
          </cell>
          <cell r="GQ55">
            <v>10</v>
          </cell>
          <cell r="GR55">
            <v>4</v>
          </cell>
          <cell r="GS55">
            <v>4</v>
          </cell>
          <cell r="GT55">
            <v>2</v>
          </cell>
          <cell r="GU55">
            <v>11</v>
          </cell>
        </row>
        <row r="56">
          <cell r="AL56">
            <v>1</v>
          </cell>
          <cell r="AM56">
            <v>5</v>
          </cell>
          <cell r="AN56">
            <v>3</v>
          </cell>
          <cell r="AO56">
            <v>16</v>
          </cell>
          <cell r="AP56">
            <v>5</v>
          </cell>
          <cell r="AS56">
            <v>6</v>
          </cell>
          <cell r="AT56">
            <v>6</v>
          </cell>
          <cell r="AU56">
            <v>1</v>
          </cell>
          <cell r="AZ56">
            <v>1</v>
          </cell>
          <cell r="BA56">
            <v>1</v>
          </cell>
          <cell r="BB56">
            <v>16</v>
          </cell>
          <cell r="BC56">
            <v>3</v>
          </cell>
          <cell r="BD56">
            <v>6</v>
          </cell>
          <cell r="BG56">
            <v>3</v>
          </cell>
          <cell r="BH56">
            <v>6</v>
          </cell>
          <cell r="BI56">
            <v>13.5</v>
          </cell>
          <cell r="BJ56">
            <v>2</v>
          </cell>
          <cell r="BO56">
            <v>9</v>
          </cell>
          <cell r="BP56">
            <v>2</v>
          </cell>
          <cell r="BQ56">
            <v>1</v>
          </cell>
          <cell r="BR56">
            <v>5</v>
          </cell>
          <cell r="BU56">
            <v>1</v>
          </cell>
          <cell r="BV56">
            <v>7</v>
          </cell>
          <cell r="BW56">
            <v>4</v>
          </cell>
          <cell r="BY56">
            <v>6</v>
          </cell>
          <cell r="CC56">
            <v>7</v>
          </cell>
          <cell r="CE56">
            <v>2</v>
          </cell>
          <cell r="CF56">
            <v>2</v>
          </cell>
          <cell r="CI56">
            <v>8</v>
          </cell>
          <cell r="CJ56">
            <v>4.5</v>
          </cell>
          <cell r="CK56">
            <v>3</v>
          </cell>
          <cell r="CL56">
            <v>8</v>
          </cell>
          <cell r="CM56">
            <v>3</v>
          </cell>
          <cell r="CP56">
            <v>3</v>
          </cell>
          <cell r="CQ56">
            <v>6</v>
          </cell>
          <cell r="CR56">
            <v>2</v>
          </cell>
          <cell r="CS56">
            <v>2</v>
          </cell>
          <cell r="CT56">
            <v>6.5</v>
          </cell>
          <cell r="CW56">
            <v>2</v>
          </cell>
          <cell r="CX56">
            <v>6</v>
          </cell>
          <cell r="CY56">
            <v>4</v>
          </cell>
          <cell r="CZ56">
            <v>1</v>
          </cell>
          <cell r="DA56">
            <v>4</v>
          </cell>
          <cell r="DD56">
            <v>2</v>
          </cell>
          <cell r="DE56">
            <v>7</v>
          </cell>
          <cell r="DG56">
            <v>1</v>
          </cell>
          <cell r="DH56">
            <v>5</v>
          </cell>
          <cell r="DK56">
            <v>7</v>
          </cell>
          <cell r="DL56">
            <v>9</v>
          </cell>
          <cell r="DM56">
            <v>1</v>
          </cell>
          <cell r="DN56">
            <v>1</v>
          </cell>
          <cell r="DO56">
            <v>10</v>
          </cell>
          <cell r="DR56">
            <v>2</v>
          </cell>
          <cell r="DS56">
            <v>7</v>
          </cell>
          <cell r="DT56">
            <v>1</v>
          </cell>
          <cell r="DU56">
            <v>1</v>
          </cell>
          <cell r="DV56">
            <v>5</v>
          </cell>
          <cell r="DZ56">
            <v>9</v>
          </cell>
          <cell r="EA56">
            <v>7</v>
          </cell>
          <cell r="EC56">
            <v>8</v>
          </cell>
          <cell r="EF56">
            <v>8</v>
          </cell>
          <cell r="EG56">
            <v>5</v>
          </cell>
          <cell r="EH56">
            <v>3</v>
          </cell>
          <cell r="EI56">
            <v>5</v>
          </cell>
          <cell r="EJ56">
            <v>10</v>
          </cell>
          <cell r="EM56">
            <v>2</v>
          </cell>
          <cell r="EN56">
            <v>6</v>
          </cell>
          <cell r="EO56">
            <v>2</v>
          </cell>
          <cell r="EP56">
            <v>2</v>
          </cell>
          <cell r="EQ56">
            <v>12</v>
          </cell>
          <cell r="EU56">
            <v>13</v>
          </cell>
          <cell r="EV56">
            <v>2</v>
          </cell>
          <cell r="EW56">
            <v>1</v>
          </cell>
          <cell r="EX56">
            <v>5</v>
          </cell>
          <cell r="FA56">
            <v>3</v>
          </cell>
          <cell r="FC56">
            <v>3</v>
          </cell>
          <cell r="FD56">
            <v>2</v>
          </cell>
          <cell r="FE56">
            <v>3</v>
          </cell>
          <cell r="FH56">
            <v>2</v>
          </cell>
          <cell r="FI56">
            <v>8</v>
          </cell>
          <cell r="FJ56">
            <v>3</v>
          </cell>
          <cell r="FK56">
            <v>2</v>
          </cell>
          <cell r="FO56">
            <v>2</v>
          </cell>
          <cell r="FP56">
            <v>8</v>
          </cell>
          <cell r="FQ56">
            <v>1</v>
          </cell>
          <cell r="FR56">
            <v>11</v>
          </cell>
          <cell r="FS56">
            <v>5</v>
          </cell>
          <cell r="FV56">
            <v>5</v>
          </cell>
          <cell r="FW56">
            <v>5</v>
          </cell>
          <cell r="FX56">
            <v>4</v>
          </cell>
          <cell r="FY56">
            <v>4</v>
          </cell>
          <cell r="FZ56">
            <v>7</v>
          </cell>
          <cell r="GC56">
            <v>6</v>
          </cell>
          <cell r="GD56">
            <v>9</v>
          </cell>
          <cell r="GE56">
            <v>4</v>
          </cell>
          <cell r="GF56">
            <v>2</v>
          </cell>
          <cell r="GG56">
            <v>12.5</v>
          </cell>
          <cell r="GK56">
            <v>7</v>
          </cell>
          <cell r="GL56">
            <v>3.5</v>
          </cell>
          <cell r="GM56">
            <v>2.5</v>
          </cell>
          <cell r="GN56">
            <v>10</v>
          </cell>
          <cell r="GQ56">
            <v>5</v>
          </cell>
          <cell r="GR56">
            <v>8</v>
          </cell>
          <cell r="GS56">
            <v>5</v>
          </cell>
          <cell r="GT56">
            <v>4</v>
          </cell>
          <cell r="GU56">
            <v>10.5</v>
          </cell>
        </row>
        <row r="57">
          <cell r="AL57">
            <v>61</v>
          </cell>
          <cell r="AM57">
            <v>63</v>
          </cell>
          <cell r="AN57">
            <v>39.5</v>
          </cell>
          <cell r="AO57">
            <v>44</v>
          </cell>
          <cell r="AP57">
            <v>94</v>
          </cell>
          <cell r="AQ57">
            <v>0</v>
          </cell>
          <cell r="AR57">
            <v>0</v>
          </cell>
          <cell r="AS57">
            <v>61.5</v>
          </cell>
          <cell r="AT57">
            <v>50</v>
          </cell>
          <cell r="AU57">
            <v>87</v>
          </cell>
          <cell r="AV57">
            <v>0</v>
          </cell>
          <cell r="AW57">
            <v>132.5</v>
          </cell>
          <cell r="AX57">
            <v>0</v>
          </cell>
          <cell r="AY57">
            <v>0</v>
          </cell>
          <cell r="AZ57">
            <v>65.5</v>
          </cell>
          <cell r="BA57">
            <v>53</v>
          </cell>
          <cell r="BB57">
            <v>65</v>
          </cell>
          <cell r="BC57">
            <v>39</v>
          </cell>
          <cell r="BD57">
            <v>85.5</v>
          </cell>
          <cell r="BE57">
            <v>0</v>
          </cell>
          <cell r="BF57">
            <v>0</v>
          </cell>
          <cell r="BG57">
            <v>45</v>
          </cell>
          <cell r="BH57">
            <v>43</v>
          </cell>
          <cell r="BI57">
            <v>50</v>
          </cell>
          <cell r="BJ57">
            <v>64</v>
          </cell>
          <cell r="BK57">
            <v>32</v>
          </cell>
          <cell r="BL57">
            <v>0</v>
          </cell>
          <cell r="BM57">
            <v>0</v>
          </cell>
          <cell r="BN57">
            <v>94</v>
          </cell>
          <cell r="BO57">
            <v>30.5</v>
          </cell>
          <cell r="BP57">
            <v>70</v>
          </cell>
          <cell r="BQ57">
            <v>35</v>
          </cell>
          <cell r="BR57">
            <v>96.5</v>
          </cell>
          <cell r="BS57">
            <v>0</v>
          </cell>
          <cell r="BT57">
            <v>0</v>
          </cell>
          <cell r="BU57">
            <v>58.5</v>
          </cell>
          <cell r="BV57">
            <v>49.5</v>
          </cell>
          <cell r="BW57">
            <v>89</v>
          </cell>
          <cell r="BX57">
            <v>39</v>
          </cell>
          <cell r="BY57">
            <v>91.7</v>
          </cell>
          <cell r="BZ57">
            <v>0</v>
          </cell>
          <cell r="CA57">
            <v>0</v>
          </cell>
          <cell r="CB57">
            <v>0</v>
          </cell>
          <cell r="CC57">
            <v>88.5</v>
          </cell>
          <cell r="CD57">
            <v>42</v>
          </cell>
          <cell r="CE57">
            <v>53</v>
          </cell>
          <cell r="CF57">
            <v>101.5</v>
          </cell>
          <cell r="CG57">
            <v>0</v>
          </cell>
          <cell r="CH57">
            <v>0</v>
          </cell>
          <cell r="CI57">
            <v>62</v>
          </cell>
          <cell r="CJ57">
            <v>61.5</v>
          </cell>
          <cell r="CK57">
            <v>56.5</v>
          </cell>
          <cell r="CL57">
            <v>50.5</v>
          </cell>
          <cell r="CM57">
            <v>136.5</v>
          </cell>
          <cell r="CN57">
            <v>0</v>
          </cell>
          <cell r="CO57">
            <v>0</v>
          </cell>
          <cell r="CP57">
            <v>43</v>
          </cell>
          <cell r="CQ57">
            <v>29.5</v>
          </cell>
          <cell r="CR57">
            <v>42</v>
          </cell>
          <cell r="CS57">
            <v>55</v>
          </cell>
          <cell r="CT57">
            <v>83</v>
          </cell>
          <cell r="CU57">
            <v>0</v>
          </cell>
          <cell r="CV57">
            <v>0</v>
          </cell>
          <cell r="CW57">
            <v>25.5</v>
          </cell>
          <cell r="CX57">
            <v>46</v>
          </cell>
          <cell r="CY57">
            <v>44.5</v>
          </cell>
          <cell r="CZ57">
            <v>63.5</v>
          </cell>
          <cell r="DA57">
            <v>116.5</v>
          </cell>
          <cell r="DB57">
            <v>0</v>
          </cell>
          <cell r="DC57">
            <v>0</v>
          </cell>
          <cell r="DD57">
            <v>67</v>
          </cell>
          <cell r="DE57">
            <v>61</v>
          </cell>
          <cell r="DF57">
            <v>48</v>
          </cell>
          <cell r="DG57">
            <v>35</v>
          </cell>
          <cell r="DH57">
            <v>96</v>
          </cell>
          <cell r="DI57">
            <v>0</v>
          </cell>
          <cell r="DJ57">
            <v>0</v>
          </cell>
          <cell r="DK57">
            <v>64</v>
          </cell>
          <cell r="DL57">
            <v>58</v>
          </cell>
          <cell r="DM57">
            <v>62</v>
          </cell>
          <cell r="DN57">
            <v>45</v>
          </cell>
          <cell r="DO57">
            <v>83.5</v>
          </cell>
          <cell r="DP57">
            <v>0</v>
          </cell>
          <cell r="DQ57">
            <v>0</v>
          </cell>
          <cell r="DR57">
            <v>94</v>
          </cell>
          <cell r="DS57">
            <v>82</v>
          </cell>
          <cell r="DT57">
            <v>62</v>
          </cell>
          <cell r="DU57">
            <v>38</v>
          </cell>
          <cell r="DV57">
            <v>97.5</v>
          </cell>
          <cell r="DW57">
            <v>0</v>
          </cell>
          <cell r="DX57">
            <v>0</v>
          </cell>
          <cell r="DY57">
            <v>65.5</v>
          </cell>
          <cell r="DZ57">
            <v>55</v>
          </cell>
          <cell r="EA57">
            <v>58.5</v>
          </cell>
          <cell r="EB57">
            <v>52.5</v>
          </cell>
          <cell r="EC57">
            <v>186.5</v>
          </cell>
          <cell r="ED57">
            <v>0</v>
          </cell>
          <cell r="EE57">
            <v>0</v>
          </cell>
          <cell r="EF57">
            <v>52</v>
          </cell>
          <cell r="EG57">
            <v>44.5</v>
          </cell>
          <cell r="EH57">
            <v>49.5</v>
          </cell>
          <cell r="EI57">
            <v>50.5</v>
          </cell>
          <cell r="EJ57">
            <v>92</v>
          </cell>
          <cell r="EK57">
            <v>0</v>
          </cell>
          <cell r="EL57">
            <v>0</v>
          </cell>
          <cell r="EM57">
            <v>65</v>
          </cell>
          <cell r="EN57">
            <v>75.5</v>
          </cell>
          <cell r="EO57">
            <v>49</v>
          </cell>
          <cell r="EP57">
            <v>63.5</v>
          </cell>
          <cell r="EQ57">
            <v>91.5</v>
          </cell>
          <cell r="ER57">
            <v>0</v>
          </cell>
          <cell r="ES57">
            <v>0</v>
          </cell>
          <cell r="ET57">
            <v>66</v>
          </cell>
          <cell r="EU57">
            <v>56</v>
          </cell>
          <cell r="EV57">
            <v>83.5</v>
          </cell>
          <cell r="EW57">
            <v>55</v>
          </cell>
          <cell r="EX57">
            <v>147</v>
          </cell>
          <cell r="EY57">
            <v>0</v>
          </cell>
          <cell r="EZ57">
            <v>0</v>
          </cell>
          <cell r="FA57">
            <v>61.5</v>
          </cell>
          <cell r="FB57">
            <v>0</v>
          </cell>
          <cell r="FC57">
            <v>46</v>
          </cell>
          <cell r="FD57">
            <v>61.5</v>
          </cell>
          <cell r="FE57">
            <v>66</v>
          </cell>
          <cell r="FF57">
            <v>0</v>
          </cell>
          <cell r="FG57">
            <v>0</v>
          </cell>
          <cell r="FH57">
            <v>65</v>
          </cell>
          <cell r="FI57">
            <v>62.5</v>
          </cell>
          <cell r="FJ57">
            <v>94</v>
          </cell>
          <cell r="FK57">
            <v>65</v>
          </cell>
          <cell r="FL57">
            <v>0</v>
          </cell>
          <cell r="FM57">
            <v>0</v>
          </cell>
          <cell r="FN57">
            <v>0</v>
          </cell>
          <cell r="FO57">
            <v>65</v>
          </cell>
          <cell r="FP57">
            <v>80.5</v>
          </cell>
          <cell r="FQ57">
            <v>54.5</v>
          </cell>
          <cell r="FR57">
            <v>55</v>
          </cell>
          <cell r="FS57">
            <v>94</v>
          </cell>
          <cell r="FT57">
            <v>0</v>
          </cell>
          <cell r="FU57">
            <v>0</v>
          </cell>
          <cell r="FV57">
            <v>61</v>
          </cell>
          <cell r="FW57">
            <v>41.5</v>
          </cell>
          <cell r="FX57">
            <v>64</v>
          </cell>
          <cell r="FY57">
            <v>53.5</v>
          </cell>
          <cell r="FZ57">
            <v>92</v>
          </cell>
          <cell r="GA57">
            <v>0</v>
          </cell>
          <cell r="GB57">
            <v>0</v>
          </cell>
          <cell r="GC57">
            <v>53</v>
          </cell>
          <cell r="GD57">
            <v>61</v>
          </cell>
          <cell r="GE57">
            <v>49</v>
          </cell>
          <cell r="GF57">
            <v>48.5</v>
          </cell>
          <cell r="GG57">
            <v>119</v>
          </cell>
          <cell r="GH57">
            <v>0</v>
          </cell>
          <cell r="GI57">
            <v>0</v>
          </cell>
          <cell r="GJ57">
            <v>65</v>
          </cell>
          <cell r="GK57">
            <v>49.5</v>
          </cell>
          <cell r="GL57">
            <v>63</v>
          </cell>
          <cell r="GM57">
            <v>60.5</v>
          </cell>
          <cell r="GN57">
            <v>146</v>
          </cell>
          <cell r="GO57">
            <v>0</v>
          </cell>
          <cell r="GP57">
            <v>0</v>
          </cell>
          <cell r="GQ57">
            <v>33</v>
          </cell>
          <cell r="GR57">
            <v>43.5</v>
          </cell>
          <cell r="GS57">
            <v>44</v>
          </cell>
          <cell r="GT57">
            <v>62</v>
          </cell>
          <cell r="GU57">
            <v>160.5</v>
          </cell>
          <cell r="GV57">
            <v>0</v>
          </cell>
          <cell r="GW57">
            <v>0</v>
          </cell>
        </row>
        <row r="62"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  <cell r="BK62">
            <v>0</v>
          </cell>
          <cell r="BL62">
            <v>0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  <cell r="BQ62">
            <v>0</v>
          </cell>
          <cell r="BR62">
            <v>0</v>
          </cell>
          <cell r="BS62">
            <v>0</v>
          </cell>
          <cell r="BT62">
            <v>0</v>
          </cell>
          <cell r="BU62">
            <v>0</v>
          </cell>
          <cell r="BV62">
            <v>0</v>
          </cell>
          <cell r="BW62">
            <v>0</v>
          </cell>
          <cell r="BX62">
            <v>0</v>
          </cell>
          <cell r="BY62">
            <v>0</v>
          </cell>
          <cell r="BZ62">
            <v>0</v>
          </cell>
          <cell r="CA62">
            <v>0</v>
          </cell>
          <cell r="CB62">
            <v>0</v>
          </cell>
          <cell r="CC62">
            <v>0</v>
          </cell>
          <cell r="CD62">
            <v>0</v>
          </cell>
          <cell r="CE62">
            <v>0</v>
          </cell>
          <cell r="CF62">
            <v>0</v>
          </cell>
          <cell r="CG62">
            <v>0</v>
          </cell>
          <cell r="CH62">
            <v>0</v>
          </cell>
          <cell r="CI62">
            <v>0</v>
          </cell>
          <cell r="CJ62">
            <v>0</v>
          </cell>
          <cell r="CK62">
            <v>0</v>
          </cell>
          <cell r="CL62">
            <v>0</v>
          </cell>
          <cell r="CM62">
            <v>0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0</v>
          </cell>
          <cell r="DB62">
            <v>0</v>
          </cell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  <cell r="DH62">
            <v>0</v>
          </cell>
          <cell r="DI62">
            <v>0</v>
          </cell>
          <cell r="DJ62">
            <v>0</v>
          </cell>
          <cell r="DK62">
            <v>0</v>
          </cell>
          <cell r="DL62">
            <v>0</v>
          </cell>
          <cell r="DM62">
            <v>0</v>
          </cell>
          <cell r="DN62">
            <v>0</v>
          </cell>
          <cell r="DO62">
            <v>0</v>
          </cell>
          <cell r="DP62">
            <v>0</v>
          </cell>
          <cell r="DQ62">
            <v>0</v>
          </cell>
          <cell r="DR62">
            <v>0</v>
          </cell>
          <cell r="DS62">
            <v>0</v>
          </cell>
          <cell r="DT62">
            <v>0</v>
          </cell>
          <cell r="DU62">
            <v>0</v>
          </cell>
          <cell r="DV62">
            <v>0</v>
          </cell>
          <cell r="DW62">
            <v>0</v>
          </cell>
          <cell r="DX62">
            <v>0</v>
          </cell>
          <cell r="DY62">
            <v>0</v>
          </cell>
          <cell r="DZ62">
            <v>0</v>
          </cell>
          <cell r="EA62">
            <v>0</v>
          </cell>
          <cell r="EB62">
            <v>0</v>
          </cell>
          <cell r="EC62">
            <v>0</v>
          </cell>
          <cell r="ED62">
            <v>0</v>
          </cell>
          <cell r="EE62">
            <v>0</v>
          </cell>
          <cell r="EF62">
            <v>0</v>
          </cell>
          <cell r="EG62">
            <v>0</v>
          </cell>
          <cell r="EH62">
            <v>0</v>
          </cell>
          <cell r="EI62">
            <v>0</v>
          </cell>
          <cell r="EJ62">
            <v>0</v>
          </cell>
          <cell r="EK62">
            <v>0</v>
          </cell>
          <cell r="EL62">
            <v>0</v>
          </cell>
          <cell r="EM62">
            <v>0</v>
          </cell>
          <cell r="EN62">
            <v>0</v>
          </cell>
          <cell r="EO62">
            <v>0</v>
          </cell>
          <cell r="EP62">
            <v>0</v>
          </cell>
          <cell r="EQ62">
            <v>0</v>
          </cell>
          <cell r="ER62">
            <v>0</v>
          </cell>
          <cell r="ES62">
            <v>0</v>
          </cell>
          <cell r="ET62">
            <v>0</v>
          </cell>
          <cell r="EU62">
            <v>0</v>
          </cell>
          <cell r="EV62">
            <v>0</v>
          </cell>
          <cell r="EW62">
            <v>0</v>
          </cell>
          <cell r="EX62">
            <v>0</v>
          </cell>
          <cell r="EY62">
            <v>0</v>
          </cell>
          <cell r="EZ62">
            <v>0</v>
          </cell>
          <cell r="FA62">
            <v>0</v>
          </cell>
          <cell r="FB62">
            <v>0</v>
          </cell>
          <cell r="FC62">
            <v>0</v>
          </cell>
          <cell r="FD62">
            <v>0</v>
          </cell>
          <cell r="FE62">
            <v>0</v>
          </cell>
          <cell r="FF62">
            <v>0</v>
          </cell>
          <cell r="FG62">
            <v>0</v>
          </cell>
          <cell r="FH62">
            <v>0</v>
          </cell>
          <cell r="FI62">
            <v>0</v>
          </cell>
          <cell r="FJ62">
            <v>0</v>
          </cell>
          <cell r="FK62">
            <v>0</v>
          </cell>
          <cell r="FL62">
            <v>0</v>
          </cell>
          <cell r="FM62">
            <v>0</v>
          </cell>
          <cell r="FN62">
            <v>0</v>
          </cell>
          <cell r="FO62">
            <v>0</v>
          </cell>
          <cell r="FP62">
            <v>0</v>
          </cell>
          <cell r="FQ62">
            <v>0</v>
          </cell>
          <cell r="FR62">
            <v>0</v>
          </cell>
          <cell r="FS62">
            <v>0</v>
          </cell>
          <cell r="FT62">
            <v>0</v>
          </cell>
          <cell r="FU62">
            <v>0</v>
          </cell>
          <cell r="FV62">
            <v>0</v>
          </cell>
          <cell r="FW62">
            <v>0</v>
          </cell>
          <cell r="FX62">
            <v>0</v>
          </cell>
          <cell r="FY62">
            <v>0</v>
          </cell>
          <cell r="FZ62">
            <v>0</v>
          </cell>
          <cell r="GA62">
            <v>0</v>
          </cell>
          <cell r="GB62">
            <v>0</v>
          </cell>
          <cell r="GC62">
            <v>0</v>
          </cell>
          <cell r="GD62">
            <v>0</v>
          </cell>
          <cell r="GE62">
            <v>0</v>
          </cell>
          <cell r="GF62">
            <v>0</v>
          </cell>
          <cell r="GG62">
            <v>0</v>
          </cell>
          <cell r="GH62">
            <v>0</v>
          </cell>
          <cell r="GI62">
            <v>0</v>
          </cell>
          <cell r="GJ62">
            <v>0</v>
          </cell>
          <cell r="GK62">
            <v>0</v>
          </cell>
          <cell r="GL62">
            <v>0</v>
          </cell>
          <cell r="GM62">
            <v>0</v>
          </cell>
          <cell r="GN62">
            <v>0</v>
          </cell>
          <cell r="GO62">
            <v>0</v>
          </cell>
          <cell r="GP62">
            <v>0</v>
          </cell>
          <cell r="GQ62">
            <v>0</v>
          </cell>
          <cell r="GR62">
            <v>0</v>
          </cell>
          <cell r="GS62">
            <v>0</v>
          </cell>
          <cell r="GT62">
            <v>0</v>
          </cell>
          <cell r="GU62">
            <v>0</v>
          </cell>
          <cell r="GV62">
            <v>0</v>
          </cell>
          <cell r="GW62">
            <v>0</v>
          </cell>
        </row>
        <row r="67"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0</v>
          </cell>
          <cell r="BS67">
            <v>0</v>
          </cell>
          <cell r="BT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BY67">
            <v>0</v>
          </cell>
          <cell r="BZ67">
            <v>0</v>
          </cell>
          <cell r="CA67">
            <v>0</v>
          </cell>
          <cell r="CB67">
            <v>0</v>
          </cell>
          <cell r="CC67">
            <v>0</v>
          </cell>
          <cell r="CD67">
            <v>0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J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P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W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I67">
            <v>0</v>
          </cell>
          <cell r="DJ67">
            <v>0</v>
          </cell>
          <cell r="DK67">
            <v>0</v>
          </cell>
          <cell r="DL67">
            <v>0</v>
          </cell>
          <cell r="DM67">
            <v>0</v>
          </cell>
          <cell r="DN67">
            <v>0</v>
          </cell>
          <cell r="DO67">
            <v>0</v>
          </cell>
          <cell r="DP67">
            <v>0</v>
          </cell>
          <cell r="DQ67">
            <v>0</v>
          </cell>
          <cell r="DR67">
            <v>0</v>
          </cell>
          <cell r="DS67">
            <v>0</v>
          </cell>
          <cell r="DT67">
            <v>0</v>
          </cell>
          <cell r="DU67">
            <v>0</v>
          </cell>
          <cell r="DV67">
            <v>0</v>
          </cell>
          <cell r="DW67">
            <v>0</v>
          </cell>
          <cell r="DX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O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EV67">
            <v>0</v>
          </cell>
          <cell r="EW67">
            <v>0</v>
          </cell>
          <cell r="EX67">
            <v>0</v>
          </cell>
          <cell r="EY67">
            <v>0</v>
          </cell>
          <cell r="EZ67">
            <v>0</v>
          </cell>
          <cell r="FA67">
            <v>0</v>
          </cell>
          <cell r="FB67">
            <v>0</v>
          </cell>
          <cell r="FC67">
            <v>0</v>
          </cell>
          <cell r="FD67">
            <v>0</v>
          </cell>
          <cell r="FE67">
            <v>0</v>
          </cell>
          <cell r="FF67">
            <v>0</v>
          </cell>
          <cell r="FG67">
            <v>0</v>
          </cell>
          <cell r="FH67">
            <v>0</v>
          </cell>
          <cell r="FI67">
            <v>0</v>
          </cell>
          <cell r="FJ67">
            <v>0</v>
          </cell>
          <cell r="FK67">
            <v>0</v>
          </cell>
          <cell r="FL67">
            <v>0</v>
          </cell>
          <cell r="FM67">
            <v>0</v>
          </cell>
          <cell r="FN67">
            <v>0</v>
          </cell>
          <cell r="FO67">
            <v>0</v>
          </cell>
          <cell r="FP67">
            <v>0</v>
          </cell>
          <cell r="FQ67">
            <v>0</v>
          </cell>
          <cell r="FR67">
            <v>0</v>
          </cell>
          <cell r="FS67">
            <v>0</v>
          </cell>
          <cell r="FT67">
            <v>0</v>
          </cell>
          <cell r="FU67">
            <v>0</v>
          </cell>
          <cell r="FV67">
            <v>0</v>
          </cell>
          <cell r="FW67">
            <v>0</v>
          </cell>
          <cell r="FX67">
            <v>0</v>
          </cell>
          <cell r="FY67">
            <v>0</v>
          </cell>
          <cell r="FZ67">
            <v>0</v>
          </cell>
          <cell r="GA67">
            <v>0</v>
          </cell>
          <cell r="GB67">
            <v>0</v>
          </cell>
          <cell r="GC67">
            <v>0</v>
          </cell>
          <cell r="GD67">
            <v>0</v>
          </cell>
          <cell r="GE67">
            <v>0</v>
          </cell>
          <cell r="GF67">
            <v>0</v>
          </cell>
          <cell r="GG67">
            <v>0</v>
          </cell>
          <cell r="GH67">
            <v>0</v>
          </cell>
          <cell r="GI67">
            <v>0</v>
          </cell>
          <cell r="GJ67">
            <v>0</v>
          </cell>
          <cell r="GK67">
            <v>0</v>
          </cell>
          <cell r="GL67">
            <v>0</v>
          </cell>
          <cell r="GM67">
            <v>0</v>
          </cell>
          <cell r="GN67">
            <v>0</v>
          </cell>
          <cell r="GO67">
            <v>0</v>
          </cell>
          <cell r="GP67">
            <v>0</v>
          </cell>
          <cell r="GQ67">
            <v>0</v>
          </cell>
          <cell r="GR67">
            <v>0</v>
          </cell>
          <cell r="GS67">
            <v>0</v>
          </cell>
          <cell r="GT67">
            <v>0</v>
          </cell>
          <cell r="GU67">
            <v>0</v>
          </cell>
          <cell r="GV67">
            <v>0</v>
          </cell>
          <cell r="GW67">
            <v>0</v>
          </cell>
        </row>
      </sheetData>
      <sheetData sheetId="1" refreshError="1"/>
      <sheetData sheetId="2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Tb prépa SEC"/>
      <sheetName val="Temps de travail"/>
      <sheetName val="Feuil3"/>
    </sheetNames>
    <sheetDataSet>
      <sheetData sheetId="0">
        <row r="10">
          <cell r="AM10">
            <v>6</v>
          </cell>
          <cell r="AN10">
            <v>3</v>
          </cell>
          <cell r="AO10">
            <v>1</v>
          </cell>
          <cell r="AP10">
            <v>1</v>
          </cell>
          <cell r="AQ10">
            <v>0</v>
          </cell>
          <cell r="AS10">
            <v>16</v>
          </cell>
          <cell r="AT10">
            <v>9</v>
          </cell>
          <cell r="AU10">
            <v>3</v>
          </cell>
          <cell r="AW10">
            <v>2</v>
          </cell>
          <cell r="AX10">
            <v>0</v>
          </cell>
          <cell r="AZ10">
            <v>4</v>
          </cell>
          <cell r="BA10">
            <v>0</v>
          </cell>
          <cell r="BB10">
            <v>1</v>
          </cell>
          <cell r="BC10">
            <v>3</v>
          </cell>
          <cell r="BD10">
            <v>1</v>
          </cell>
          <cell r="BG10">
            <v>1</v>
          </cell>
          <cell r="BH10">
            <v>1</v>
          </cell>
          <cell r="BI10">
            <v>0</v>
          </cell>
          <cell r="BJ10">
            <v>2</v>
          </cell>
          <cell r="BK10">
            <v>2</v>
          </cell>
          <cell r="BN10">
            <v>0</v>
          </cell>
          <cell r="BO10">
            <v>1</v>
          </cell>
          <cell r="BP10">
            <v>30</v>
          </cell>
          <cell r="BQ10">
            <v>14</v>
          </cell>
          <cell r="BR10">
            <v>1</v>
          </cell>
          <cell r="BU10">
            <v>0</v>
          </cell>
          <cell r="BV10">
            <v>3</v>
          </cell>
          <cell r="BW10">
            <v>0</v>
          </cell>
          <cell r="BX10">
            <v>1</v>
          </cell>
          <cell r="BY10">
            <v>0</v>
          </cell>
          <cell r="BZ10">
            <v>0</v>
          </cell>
          <cell r="CC10">
            <v>4</v>
          </cell>
          <cell r="CD10">
            <v>3</v>
          </cell>
          <cell r="CE10">
            <v>2</v>
          </cell>
          <cell r="CF10">
            <v>2</v>
          </cell>
          <cell r="CG10">
            <v>0</v>
          </cell>
          <cell r="CI10">
            <v>1</v>
          </cell>
          <cell r="CJ10">
            <v>2</v>
          </cell>
          <cell r="CK10">
            <v>24</v>
          </cell>
          <cell r="CL10">
            <v>6</v>
          </cell>
          <cell r="CP10">
            <v>1</v>
          </cell>
          <cell r="CQ10">
            <v>46</v>
          </cell>
          <cell r="CR10">
            <v>1</v>
          </cell>
          <cell r="CS10">
            <v>1</v>
          </cell>
          <cell r="CT10">
            <v>3</v>
          </cell>
          <cell r="CU10">
            <v>0</v>
          </cell>
          <cell r="CW10">
            <v>3</v>
          </cell>
          <cell r="CX10">
            <v>0</v>
          </cell>
          <cell r="CY10">
            <v>4</v>
          </cell>
          <cell r="CZ10">
            <v>2</v>
          </cell>
          <cell r="DA10">
            <v>6</v>
          </cell>
          <cell r="DB10">
            <v>0</v>
          </cell>
          <cell r="DD10">
            <v>3</v>
          </cell>
          <cell r="DE10">
            <v>1</v>
          </cell>
          <cell r="DF10">
            <v>0</v>
          </cell>
          <cell r="DG10">
            <v>4</v>
          </cell>
          <cell r="DH10">
            <v>3</v>
          </cell>
          <cell r="DI10">
            <v>1</v>
          </cell>
          <cell r="DK10">
            <v>4</v>
          </cell>
          <cell r="DL10">
            <v>5</v>
          </cell>
          <cell r="DM10">
            <v>4</v>
          </cell>
          <cell r="DN10">
            <v>2</v>
          </cell>
          <cell r="DO10">
            <v>1</v>
          </cell>
          <cell r="DP10">
            <v>2</v>
          </cell>
          <cell r="DR10">
            <v>2</v>
          </cell>
          <cell r="DS10">
            <v>2</v>
          </cell>
          <cell r="DT10">
            <v>3</v>
          </cell>
          <cell r="DU10">
            <v>2</v>
          </cell>
          <cell r="DV10">
            <v>2</v>
          </cell>
          <cell r="DW10">
            <v>2</v>
          </cell>
          <cell r="DY10">
            <v>1</v>
          </cell>
          <cell r="DZ10">
            <v>3</v>
          </cell>
          <cell r="EA10">
            <v>5</v>
          </cell>
          <cell r="EB10">
            <v>1</v>
          </cell>
          <cell r="EC10">
            <v>28</v>
          </cell>
          <cell r="ED10">
            <v>0</v>
          </cell>
          <cell r="EF10">
            <v>8</v>
          </cell>
          <cell r="EG10">
            <v>8</v>
          </cell>
          <cell r="EH10">
            <v>3</v>
          </cell>
          <cell r="EI10">
            <v>4</v>
          </cell>
          <cell r="EJ10">
            <v>3</v>
          </cell>
          <cell r="EM10">
            <v>1</v>
          </cell>
          <cell r="EN10">
            <v>0</v>
          </cell>
          <cell r="EO10">
            <v>3</v>
          </cell>
          <cell r="EP10">
            <v>3</v>
          </cell>
          <cell r="EQ10">
            <v>5</v>
          </cell>
          <cell r="ER10">
            <v>0</v>
          </cell>
          <cell r="ET10">
            <v>2</v>
          </cell>
          <cell r="EU10">
            <v>2</v>
          </cell>
          <cell r="EV10">
            <v>0</v>
          </cell>
          <cell r="EW10">
            <v>0</v>
          </cell>
          <cell r="EX10">
            <v>3</v>
          </cell>
          <cell r="EY10">
            <v>0</v>
          </cell>
          <cell r="FA10">
            <v>5</v>
          </cell>
          <cell r="FC10">
            <v>3</v>
          </cell>
          <cell r="FD10">
            <v>5</v>
          </cell>
          <cell r="FE10">
            <v>3</v>
          </cell>
          <cell r="FF10">
            <v>0</v>
          </cell>
          <cell r="FH10">
            <v>3</v>
          </cell>
          <cell r="FI10">
            <v>5</v>
          </cell>
          <cell r="FJ10">
            <v>2</v>
          </cell>
          <cell r="FO10">
            <v>3</v>
          </cell>
          <cell r="FP10">
            <v>0</v>
          </cell>
          <cell r="FQ10">
            <v>1</v>
          </cell>
          <cell r="FR10">
            <v>5</v>
          </cell>
          <cell r="FS10">
            <v>2</v>
          </cell>
          <cell r="FV10">
            <v>1</v>
          </cell>
          <cell r="FW10">
            <v>4</v>
          </cell>
          <cell r="FX10">
            <v>1</v>
          </cell>
          <cell r="FY10">
            <v>4</v>
          </cell>
          <cell r="FZ10">
            <v>4</v>
          </cell>
          <cell r="GC10">
            <v>2</v>
          </cell>
          <cell r="GD10">
            <v>6</v>
          </cell>
          <cell r="GE10">
            <v>1</v>
          </cell>
          <cell r="GF10">
            <v>0</v>
          </cell>
          <cell r="GG10">
            <v>2</v>
          </cell>
          <cell r="GH10">
            <v>0</v>
          </cell>
          <cell r="GJ10">
            <v>4</v>
          </cell>
          <cell r="GK10">
            <v>2</v>
          </cell>
          <cell r="GL10">
            <v>4</v>
          </cell>
          <cell r="GM10">
            <v>2</v>
          </cell>
          <cell r="GN10">
            <v>4</v>
          </cell>
          <cell r="GO10">
            <v>0</v>
          </cell>
          <cell r="GQ10">
            <v>2</v>
          </cell>
          <cell r="GR10">
            <v>4</v>
          </cell>
          <cell r="GS10">
            <v>3</v>
          </cell>
          <cell r="GT10">
            <v>1</v>
          </cell>
          <cell r="GU10">
            <v>8</v>
          </cell>
          <cell r="GV10">
            <v>1</v>
          </cell>
        </row>
        <row r="44">
          <cell r="AL44">
            <v>184</v>
          </cell>
          <cell r="AM44">
            <v>205</v>
          </cell>
          <cell r="AN44">
            <v>202</v>
          </cell>
          <cell r="AO44">
            <v>244</v>
          </cell>
          <cell r="AP44">
            <v>135</v>
          </cell>
          <cell r="AS44">
            <v>134</v>
          </cell>
          <cell r="AT44">
            <v>196</v>
          </cell>
          <cell r="AU44">
            <v>137</v>
          </cell>
          <cell r="AW44">
            <v>190</v>
          </cell>
          <cell r="AX44">
            <v>5</v>
          </cell>
          <cell r="AZ44">
            <v>220</v>
          </cell>
          <cell r="BA44">
            <v>205</v>
          </cell>
          <cell r="BB44">
            <v>195</v>
          </cell>
          <cell r="BC44">
            <v>147</v>
          </cell>
          <cell r="BD44">
            <v>152</v>
          </cell>
          <cell r="BE44">
            <v>65</v>
          </cell>
          <cell r="BG44">
            <v>123</v>
          </cell>
          <cell r="BH44">
            <v>127</v>
          </cell>
          <cell r="BI44">
            <v>123</v>
          </cell>
          <cell r="BJ44">
            <v>117</v>
          </cell>
          <cell r="BK44">
            <v>147</v>
          </cell>
          <cell r="CQ44">
            <v>189</v>
          </cell>
          <cell r="CR44">
            <v>107</v>
          </cell>
          <cell r="CS44">
            <v>170</v>
          </cell>
          <cell r="CT44">
            <v>224</v>
          </cell>
          <cell r="CW44">
            <v>115</v>
          </cell>
          <cell r="CX44">
            <v>131</v>
          </cell>
          <cell r="CY44">
            <v>138</v>
          </cell>
          <cell r="CZ44">
            <v>198</v>
          </cell>
          <cell r="DA44">
            <v>246</v>
          </cell>
          <cell r="DD44">
            <v>119</v>
          </cell>
          <cell r="DE44">
            <v>121</v>
          </cell>
          <cell r="DF44">
            <v>198</v>
          </cell>
          <cell r="DG44">
            <v>218</v>
          </cell>
          <cell r="DH44">
            <v>245</v>
          </cell>
          <cell r="DK44">
            <v>113</v>
          </cell>
          <cell r="DL44">
            <v>158</v>
          </cell>
          <cell r="DM44">
            <v>146</v>
          </cell>
          <cell r="DN44">
            <v>143</v>
          </cell>
          <cell r="DO44">
            <v>153</v>
          </cell>
          <cell r="DR44">
            <v>143</v>
          </cell>
          <cell r="DS44">
            <v>113</v>
          </cell>
          <cell r="DT44">
            <v>164</v>
          </cell>
          <cell r="DU44">
            <v>95</v>
          </cell>
          <cell r="DV44">
            <v>135</v>
          </cell>
          <cell r="DY44">
            <v>160</v>
          </cell>
          <cell r="DZ44">
            <v>153</v>
          </cell>
          <cell r="EA44">
            <v>126</v>
          </cell>
          <cell r="EB44">
            <v>141</v>
          </cell>
          <cell r="EC44">
            <v>142</v>
          </cell>
          <cell r="EF44">
            <v>153</v>
          </cell>
          <cell r="EG44">
            <v>142</v>
          </cell>
          <cell r="EH44">
            <v>111</v>
          </cell>
          <cell r="EI44">
            <v>163</v>
          </cell>
          <cell r="EJ44">
            <v>127</v>
          </cell>
          <cell r="EM44">
            <v>242</v>
          </cell>
          <cell r="EN44">
            <v>152</v>
          </cell>
          <cell r="EO44">
            <v>164</v>
          </cell>
          <cell r="EP44">
            <v>178</v>
          </cell>
          <cell r="EQ44">
            <v>149</v>
          </cell>
          <cell r="ET44">
            <v>148</v>
          </cell>
          <cell r="EU44">
            <v>156</v>
          </cell>
          <cell r="EV44">
            <v>200</v>
          </cell>
          <cell r="EW44">
            <v>143</v>
          </cell>
          <cell r="EX44">
            <v>179</v>
          </cell>
          <cell r="FA44">
            <v>130</v>
          </cell>
          <cell r="FC44">
            <v>153</v>
          </cell>
          <cell r="FD44">
            <v>131</v>
          </cell>
          <cell r="FE44">
            <v>159</v>
          </cell>
          <cell r="FH44">
            <v>133</v>
          </cell>
          <cell r="FI44">
            <v>179</v>
          </cell>
          <cell r="FJ44">
            <v>152</v>
          </cell>
          <cell r="FK44">
            <v>110</v>
          </cell>
          <cell r="FO44">
            <v>162</v>
          </cell>
          <cell r="FP44">
            <v>171</v>
          </cell>
          <cell r="FQ44">
            <v>160</v>
          </cell>
          <cell r="FR44">
            <v>134</v>
          </cell>
          <cell r="FS44">
            <v>161</v>
          </cell>
          <cell r="FV44">
            <v>145</v>
          </cell>
          <cell r="FW44">
            <v>91</v>
          </cell>
          <cell r="FX44">
            <v>151</v>
          </cell>
          <cell r="FY44">
            <v>100</v>
          </cell>
          <cell r="FZ44">
            <v>62</v>
          </cell>
          <cell r="GC44">
            <v>151</v>
          </cell>
          <cell r="GD44">
            <v>167</v>
          </cell>
          <cell r="GE44">
            <v>179</v>
          </cell>
          <cell r="GF44">
            <v>132</v>
          </cell>
          <cell r="GG44">
            <v>91</v>
          </cell>
          <cell r="GJ44">
            <v>165</v>
          </cell>
          <cell r="GK44">
            <v>115</v>
          </cell>
          <cell r="GL44">
            <v>157</v>
          </cell>
          <cell r="GM44">
            <v>95</v>
          </cell>
          <cell r="GN44">
            <v>145</v>
          </cell>
          <cell r="GQ44">
            <v>175</v>
          </cell>
          <cell r="GR44">
            <v>146</v>
          </cell>
          <cell r="GS44">
            <v>133</v>
          </cell>
          <cell r="GT44">
            <v>131</v>
          </cell>
          <cell r="GU44">
            <v>195</v>
          </cell>
        </row>
      </sheetData>
      <sheetData sheetId="1" refreshError="1"/>
      <sheetData sheetId="2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Tb prépa Cosm"/>
      <sheetName val="Temp de travail"/>
      <sheetName val="Feuil3"/>
    </sheetNames>
    <sheetDataSet>
      <sheetData sheetId="0">
        <row r="10">
          <cell r="AK10">
            <v>26.68</v>
          </cell>
          <cell r="AL10">
            <v>27.85</v>
          </cell>
          <cell r="AM10">
            <v>26.6</v>
          </cell>
          <cell r="AN10">
            <v>24.18</v>
          </cell>
          <cell r="AO10">
            <v>22.43</v>
          </cell>
          <cell r="AP10">
            <v>1</v>
          </cell>
          <cell r="AR10">
            <v>23.93</v>
          </cell>
          <cell r="AS10">
            <v>21.03</v>
          </cell>
          <cell r="AT10">
            <v>28.1</v>
          </cell>
          <cell r="AV10">
            <v>20.43</v>
          </cell>
          <cell r="AW10">
            <v>2.5</v>
          </cell>
          <cell r="AY10">
            <v>29.6</v>
          </cell>
          <cell r="AZ10">
            <v>20.93</v>
          </cell>
          <cell r="BA10">
            <v>31.1</v>
          </cell>
          <cell r="BB10">
            <v>30.35</v>
          </cell>
          <cell r="BC10">
            <v>17.760000000000002</v>
          </cell>
          <cell r="BD10">
            <v>2.5</v>
          </cell>
          <cell r="BF10">
            <v>23.43</v>
          </cell>
          <cell r="BG10">
            <v>24.43</v>
          </cell>
          <cell r="BH10">
            <v>25.43</v>
          </cell>
          <cell r="BI10">
            <v>24.43</v>
          </cell>
          <cell r="BJ10">
            <v>19.010000000000002</v>
          </cell>
          <cell r="BK10">
            <v>0.92</v>
          </cell>
          <cell r="BM10">
            <v>26.35</v>
          </cell>
          <cell r="BN10">
            <v>22.68</v>
          </cell>
          <cell r="BO10">
            <v>24.18</v>
          </cell>
          <cell r="BP10">
            <v>19.760000000000002</v>
          </cell>
          <cell r="BQ10">
            <v>23.43</v>
          </cell>
          <cell r="BR10">
            <v>2</v>
          </cell>
          <cell r="BT10">
            <v>19.260000000000002</v>
          </cell>
          <cell r="BU10">
            <v>23.93</v>
          </cell>
          <cell r="BV10">
            <v>21.93</v>
          </cell>
          <cell r="BW10">
            <v>26.68</v>
          </cell>
          <cell r="BX10">
            <v>26.68</v>
          </cell>
          <cell r="BY10">
            <v>6.67</v>
          </cell>
          <cell r="CB10">
            <v>20.010000000000002</v>
          </cell>
          <cell r="CC10">
            <v>17.260000000000002</v>
          </cell>
          <cell r="CD10">
            <v>18.010000000000002</v>
          </cell>
          <cell r="CE10">
            <v>26.68</v>
          </cell>
          <cell r="CH10">
            <v>25.68</v>
          </cell>
          <cell r="CI10">
            <v>18.010000000000002</v>
          </cell>
          <cell r="CJ10">
            <v>33.35</v>
          </cell>
          <cell r="CK10">
            <v>33.35</v>
          </cell>
          <cell r="CL10">
            <v>25.18</v>
          </cell>
          <cell r="CO10">
            <v>24.93</v>
          </cell>
          <cell r="CP10">
            <v>23.18</v>
          </cell>
          <cell r="CQ10">
            <v>24.68</v>
          </cell>
          <cell r="CR10">
            <v>24.43</v>
          </cell>
          <cell r="CS10">
            <v>21.68</v>
          </cell>
          <cell r="CT10">
            <v>6.67</v>
          </cell>
          <cell r="CV10">
            <v>32.85</v>
          </cell>
          <cell r="CW10">
            <v>28.1</v>
          </cell>
          <cell r="CX10">
            <v>38.520000000000003</v>
          </cell>
          <cell r="CY10">
            <v>33.520000000000003</v>
          </cell>
          <cell r="CZ10">
            <v>27.35</v>
          </cell>
          <cell r="DA10">
            <v>4.42</v>
          </cell>
          <cell r="DC10">
            <v>22.93</v>
          </cell>
          <cell r="DD10">
            <v>33.35</v>
          </cell>
          <cell r="DE10">
            <v>29.35</v>
          </cell>
          <cell r="DF10">
            <v>22.68</v>
          </cell>
          <cell r="DG10">
            <v>23.68</v>
          </cell>
          <cell r="DH10">
            <v>4.17</v>
          </cell>
          <cell r="DJ10">
            <v>23.18</v>
          </cell>
          <cell r="DK10">
            <v>23.18</v>
          </cell>
          <cell r="DL10">
            <v>28.1</v>
          </cell>
          <cell r="DM10">
            <v>29.6</v>
          </cell>
          <cell r="DN10">
            <v>21.93</v>
          </cell>
          <cell r="DO10">
            <v>6.67</v>
          </cell>
          <cell r="DQ10">
            <v>26.68</v>
          </cell>
          <cell r="DR10">
            <v>21.43</v>
          </cell>
          <cell r="DS10">
            <v>22.68</v>
          </cell>
          <cell r="DT10">
            <v>27.6</v>
          </cell>
          <cell r="DU10">
            <v>25.35</v>
          </cell>
          <cell r="DV10">
            <v>5.67</v>
          </cell>
          <cell r="DX10">
            <v>27.6</v>
          </cell>
          <cell r="DY10">
            <v>35.85</v>
          </cell>
          <cell r="DZ10">
            <v>33.35</v>
          </cell>
          <cell r="EA10">
            <v>31.1</v>
          </cell>
          <cell r="EB10">
            <v>23.85</v>
          </cell>
          <cell r="EC10">
            <v>5.5</v>
          </cell>
          <cell r="EE10">
            <v>33.35</v>
          </cell>
          <cell r="EF10">
            <v>26.68</v>
          </cell>
          <cell r="EG10">
            <v>25.18</v>
          </cell>
          <cell r="EH10">
            <v>33.35</v>
          </cell>
          <cell r="EI10">
            <v>26.68</v>
          </cell>
          <cell r="EJ10">
            <v>6.67</v>
          </cell>
          <cell r="EL10">
            <v>23.93</v>
          </cell>
          <cell r="EM10">
            <v>18.010000000000002</v>
          </cell>
          <cell r="EN10">
            <v>25.18</v>
          </cell>
          <cell r="EO10">
            <v>26.68</v>
          </cell>
          <cell r="EP10">
            <v>25.43</v>
          </cell>
          <cell r="EQ10">
            <v>4.67</v>
          </cell>
          <cell r="ES10">
            <v>26.68</v>
          </cell>
          <cell r="ET10">
            <v>26.68</v>
          </cell>
          <cell r="EU10">
            <v>26.68</v>
          </cell>
          <cell r="EV10">
            <v>26.68</v>
          </cell>
          <cell r="EW10">
            <v>26.68</v>
          </cell>
          <cell r="EX10">
            <v>6.67</v>
          </cell>
          <cell r="EZ10">
            <v>26.68</v>
          </cell>
          <cell r="FB10">
            <v>40.020000000000003</v>
          </cell>
          <cell r="FC10">
            <v>33.35</v>
          </cell>
          <cell r="FD10">
            <v>33.35</v>
          </cell>
          <cell r="FE10">
            <v>6.67</v>
          </cell>
          <cell r="FG10">
            <v>20.010000000000002</v>
          </cell>
          <cell r="FH10">
            <v>26.68</v>
          </cell>
          <cell r="FI10">
            <v>26.68</v>
          </cell>
          <cell r="FJ10">
            <v>26.68</v>
          </cell>
          <cell r="FL10">
            <v>6.67</v>
          </cell>
          <cell r="FN10">
            <v>26.68</v>
          </cell>
          <cell r="FO10">
            <v>33.35</v>
          </cell>
          <cell r="FP10">
            <v>28.35</v>
          </cell>
          <cell r="FQ10">
            <v>33.35</v>
          </cell>
          <cell r="FR10">
            <v>33.35</v>
          </cell>
          <cell r="FU10">
            <v>26.68</v>
          </cell>
          <cell r="FV10">
            <v>20.010000000000002</v>
          </cell>
          <cell r="FW10">
            <v>33.35</v>
          </cell>
          <cell r="FX10">
            <v>20.68</v>
          </cell>
          <cell r="FY10">
            <v>40.020000000000003</v>
          </cell>
          <cell r="GB10">
            <v>26.68</v>
          </cell>
          <cell r="GC10">
            <v>26.68</v>
          </cell>
          <cell r="GD10">
            <v>33.35</v>
          </cell>
          <cell r="GE10">
            <v>33.35</v>
          </cell>
          <cell r="GF10">
            <v>26.68</v>
          </cell>
          <cell r="GG10">
            <v>6.67</v>
          </cell>
          <cell r="GI10">
            <v>26.68</v>
          </cell>
          <cell r="GJ10">
            <v>33.35</v>
          </cell>
          <cell r="GK10">
            <v>25.35</v>
          </cell>
          <cell r="GL10">
            <v>30.85</v>
          </cell>
          <cell r="GM10">
            <v>26.68</v>
          </cell>
          <cell r="GN10">
            <v>6.67</v>
          </cell>
          <cell r="GP10">
            <v>26.68</v>
          </cell>
          <cell r="GQ10">
            <v>33.35</v>
          </cell>
          <cell r="GR10">
            <v>27.1</v>
          </cell>
          <cell r="GS10">
            <v>30.35</v>
          </cell>
          <cell r="GT10">
            <v>27.68</v>
          </cell>
          <cell r="GU10">
            <v>6.67</v>
          </cell>
        </row>
      </sheetData>
      <sheetData sheetId="1" refreshError="1"/>
      <sheetData sheetId="2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Tb Prépa FEL"/>
      <sheetName val="Temps de travail"/>
      <sheetName val="Feuil3"/>
    </sheetNames>
    <sheetDataSet>
      <sheetData sheetId="0">
        <row r="10">
          <cell r="AL10">
            <v>28</v>
          </cell>
          <cell r="AM10">
            <v>28</v>
          </cell>
          <cell r="AN10">
            <v>28</v>
          </cell>
          <cell r="AO10">
            <v>28</v>
          </cell>
          <cell r="AP10">
            <v>5</v>
          </cell>
          <cell r="AR10">
            <v>35</v>
          </cell>
          <cell r="AS10">
            <v>35</v>
          </cell>
          <cell r="AT10">
            <v>28</v>
          </cell>
          <cell r="AU10" t="str">
            <v>ferie</v>
          </cell>
          <cell r="AV10">
            <v>35</v>
          </cell>
          <cell r="AW10">
            <v>7</v>
          </cell>
          <cell r="AY10">
            <v>35</v>
          </cell>
          <cell r="AZ10">
            <v>28</v>
          </cell>
          <cell r="BA10">
            <v>35</v>
          </cell>
          <cell r="BB10">
            <v>35</v>
          </cell>
          <cell r="BC10">
            <v>35</v>
          </cell>
          <cell r="BD10">
            <v>7</v>
          </cell>
          <cell r="BF10">
            <v>28</v>
          </cell>
          <cell r="BG10">
            <v>14</v>
          </cell>
          <cell r="BH10">
            <v>28</v>
          </cell>
          <cell r="BI10">
            <v>28</v>
          </cell>
          <cell r="CA10" t="str">
            <v>ferie</v>
          </cell>
          <cell r="DX10">
            <v>44</v>
          </cell>
          <cell r="DY10">
            <v>27</v>
          </cell>
          <cell r="DZ10">
            <v>37</v>
          </cell>
          <cell r="EA10">
            <v>42</v>
          </cell>
          <cell r="FA10" t="str">
            <v>ferie</v>
          </cell>
          <cell r="FK10" t="str">
            <v>ferie</v>
          </cell>
          <cell r="FN10">
            <v>51</v>
          </cell>
          <cell r="FO10">
            <v>33</v>
          </cell>
          <cell r="FP10">
            <v>34</v>
          </cell>
          <cell r="FQ10">
            <v>48</v>
          </cell>
          <cell r="FR10">
            <v>37</v>
          </cell>
          <cell r="FS10">
            <v>6</v>
          </cell>
          <cell r="FU10">
            <v>53</v>
          </cell>
          <cell r="FV10">
            <v>33</v>
          </cell>
          <cell r="FW10">
            <v>37</v>
          </cell>
          <cell r="FX10">
            <v>41</v>
          </cell>
          <cell r="FY10">
            <v>43.5</v>
          </cell>
          <cell r="GB10">
            <v>53</v>
          </cell>
          <cell r="GC10">
            <v>22</v>
          </cell>
          <cell r="GD10">
            <v>39</v>
          </cell>
          <cell r="GE10">
            <v>56</v>
          </cell>
          <cell r="GF10">
            <v>24</v>
          </cell>
          <cell r="GG10">
            <v>6</v>
          </cell>
          <cell r="GI10">
            <v>41</v>
          </cell>
          <cell r="GJ10">
            <v>26.5</v>
          </cell>
          <cell r="GK10">
            <v>30.5</v>
          </cell>
          <cell r="GL10">
            <v>30.5</v>
          </cell>
          <cell r="GM10">
            <v>25</v>
          </cell>
          <cell r="GN10">
            <v>6</v>
          </cell>
          <cell r="GP10">
            <v>40</v>
          </cell>
          <cell r="GQ10">
            <v>27</v>
          </cell>
          <cell r="GR10">
            <v>29.5</v>
          </cell>
          <cell r="GS10">
            <v>30.5</v>
          </cell>
          <cell r="GT10">
            <v>30.5</v>
          </cell>
          <cell r="GU10">
            <v>5.5</v>
          </cell>
        </row>
        <row r="13">
          <cell r="AL13">
            <v>0</v>
          </cell>
          <cell r="AM13">
            <v>8</v>
          </cell>
          <cell r="AN13">
            <v>12</v>
          </cell>
          <cell r="AO13">
            <v>8</v>
          </cell>
          <cell r="AP13">
            <v>0</v>
          </cell>
          <cell r="AR13">
            <v>8</v>
          </cell>
          <cell r="AS13">
            <v>12</v>
          </cell>
          <cell r="AT13">
            <v>5</v>
          </cell>
          <cell r="AU13" t="str">
            <v>ferie</v>
          </cell>
          <cell r="AV13">
            <v>8</v>
          </cell>
          <cell r="AW13">
            <v>0</v>
          </cell>
          <cell r="AY13">
            <v>8</v>
          </cell>
          <cell r="AZ13">
            <v>0</v>
          </cell>
          <cell r="BA13">
            <v>30</v>
          </cell>
          <cell r="BB13">
            <v>8</v>
          </cell>
          <cell r="BC13">
            <v>8</v>
          </cell>
          <cell r="BD13">
            <v>0</v>
          </cell>
          <cell r="BF13">
            <v>8</v>
          </cell>
          <cell r="BG13">
            <v>0</v>
          </cell>
          <cell r="BH13">
            <v>8</v>
          </cell>
          <cell r="BI13">
            <v>8</v>
          </cell>
          <cell r="DY13">
            <v>6</v>
          </cell>
          <cell r="DZ13">
            <v>7</v>
          </cell>
          <cell r="EA13">
            <v>5</v>
          </cell>
          <cell r="FA13" t="str">
            <v>ferie</v>
          </cell>
          <cell r="FK13" t="str">
            <v>ferie</v>
          </cell>
          <cell r="FN13">
            <v>6</v>
          </cell>
          <cell r="FO13">
            <v>4</v>
          </cell>
          <cell r="FP13">
            <v>5</v>
          </cell>
          <cell r="FU13">
            <v>5</v>
          </cell>
          <cell r="FV13">
            <v>4</v>
          </cell>
          <cell r="FW13">
            <v>5</v>
          </cell>
          <cell r="FX13">
            <v>6</v>
          </cell>
          <cell r="FY13">
            <v>5</v>
          </cell>
          <cell r="FZ13">
            <v>0</v>
          </cell>
          <cell r="GB13">
            <v>6</v>
          </cell>
          <cell r="GC13">
            <v>5</v>
          </cell>
          <cell r="GD13">
            <v>5</v>
          </cell>
          <cell r="GE13">
            <v>6</v>
          </cell>
          <cell r="GF13">
            <v>4</v>
          </cell>
          <cell r="GG13">
            <v>0</v>
          </cell>
          <cell r="GI13">
            <v>7</v>
          </cell>
          <cell r="GJ13">
            <v>5</v>
          </cell>
          <cell r="GK13">
            <v>6</v>
          </cell>
          <cell r="GL13">
            <v>6</v>
          </cell>
          <cell r="GM13">
            <v>5</v>
          </cell>
          <cell r="GN13">
            <v>0</v>
          </cell>
          <cell r="GP13">
            <v>7</v>
          </cell>
          <cell r="GQ13">
            <v>5</v>
          </cell>
          <cell r="GR13">
            <v>6</v>
          </cell>
          <cell r="GS13">
            <v>6</v>
          </cell>
          <cell r="GT13">
            <v>7</v>
          </cell>
          <cell r="GU13">
            <v>0</v>
          </cell>
        </row>
      </sheetData>
      <sheetData sheetId="1" refreshError="1"/>
      <sheetData sheetId="2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Tb prépa ULF"/>
      <sheetName val="Temps de travail"/>
      <sheetName val="Feuil3"/>
    </sheetNames>
    <sheetDataSet>
      <sheetData sheetId="0">
        <row r="9">
          <cell r="AL9">
            <v>3787</v>
          </cell>
          <cell r="AM9">
            <v>3595.5</v>
          </cell>
          <cell r="AN9">
            <v>5583.5</v>
          </cell>
          <cell r="AO9">
            <v>4210.5</v>
          </cell>
          <cell r="AP9">
            <v>527</v>
          </cell>
          <cell r="AR9">
            <v>8995</v>
          </cell>
          <cell r="AS9">
            <v>2613.5</v>
          </cell>
          <cell r="AT9">
            <v>5087</v>
          </cell>
          <cell r="AU9">
            <v>0</v>
          </cell>
          <cell r="AV9">
            <v>4486</v>
          </cell>
          <cell r="AW9">
            <v>500</v>
          </cell>
          <cell r="AY9">
            <v>8748</v>
          </cell>
          <cell r="AZ9">
            <v>2726</v>
          </cell>
          <cell r="BA9">
            <v>3186</v>
          </cell>
          <cell r="BB9">
            <v>5488</v>
          </cell>
          <cell r="BC9">
            <v>4117</v>
          </cell>
          <cell r="BD9">
            <v>389</v>
          </cell>
          <cell r="BF9">
            <v>8122</v>
          </cell>
          <cell r="BG9">
            <v>1386</v>
          </cell>
          <cell r="BH9">
            <v>2858</v>
          </cell>
          <cell r="BI9">
            <v>5168</v>
          </cell>
          <cell r="BJ9">
            <v>4139</v>
          </cell>
          <cell r="BK9">
            <v>425</v>
          </cell>
          <cell r="BM9">
            <v>7745</v>
          </cell>
          <cell r="BN9">
            <v>3148</v>
          </cell>
          <cell r="BO9">
            <v>3414</v>
          </cell>
          <cell r="BP9">
            <v>5296</v>
          </cell>
          <cell r="BQ9">
            <v>3918.5</v>
          </cell>
          <cell r="BR9">
            <v>418</v>
          </cell>
          <cell r="BT9">
            <v>7151.5</v>
          </cell>
          <cell r="BU9">
            <v>2867.5</v>
          </cell>
          <cell r="BV9">
            <v>3486</v>
          </cell>
          <cell r="BW9">
            <v>5093.5</v>
          </cell>
          <cell r="BX9">
            <v>4019</v>
          </cell>
          <cell r="BY9">
            <v>616</v>
          </cell>
          <cell r="CB9">
            <v>7851.2719999999999</v>
          </cell>
          <cell r="CC9">
            <v>3667.7539999999999</v>
          </cell>
          <cell r="CD9">
            <v>7015</v>
          </cell>
          <cell r="CE9">
            <v>4649.5</v>
          </cell>
          <cell r="CF9">
            <v>701</v>
          </cell>
          <cell r="CH9">
            <v>8380</v>
          </cell>
          <cell r="CI9">
            <v>2867</v>
          </cell>
          <cell r="CJ9">
            <v>4372.5</v>
          </cell>
          <cell r="CK9">
            <v>6062.5</v>
          </cell>
          <cell r="CL9">
            <v>4856</v>
          </cell>
          <cell r="CM9">
            <v>771</v>
          </cell>
          <cell r="CO9">
            <v>8898</v>
          </cell>
          <cell r="CP9">
            <v>3490</v>
          </cell>
          <cell r="CQ9">
            <v>5085</v>
          </cell>
          <cell r="CR9">
            <v>6741.5</v>
          </cell>
          <cell r="CS9">
            <v>5788</v>
          </cell>
          <cell r="CT9">
            <v>894.5</v>
          </cell>
          <cell r="CV9">
            <v>3976</v>
          </cell>
          <cell r="CX9">
            <v>4589</v>
          </cell>
          <cell r="CY9">
            <v>6987</v>
          </cell>
          <cell r="CZ9">
            <v>5259</v>
          </cell>
          <cell r="DA9">
            <v>943</v>
          </cell>
          <cell r="DC9">
            <v>9186</v>
          </cell>
          <cell r="DD9">
            <v>3525</v>
          </cell>
          <cell r="DE9">
            <v>4085.5</v>
          </cell>
          <cell r="DF9">
            <v>6861</v>
          </cell>
          <cell r="DG9">
            <v>5130</v>
          </cell>
          <cell r="DH9">
            <v>812.5</v>
          </cell>
          <cell r="DJ9">
            <v>9570</v>
          </cell>
          <cell r="DK9">
            <v>3361</v>
          </cell>
          <cell r="DL9">
            <v>4074</v>
          </cell>
          <cell r="DM9">
            <v>6886</v>
          </cell>
          <cell r="DN9">
            <v>5376</v>
          </cell>
          <cell r="DO9">
            <v>931</v>
          </cell>
          <cell r="DQ9">
            <v>9322</v>
          </cell>
          <cell r="DR9">
            <v>3627</v>
          </cell>
          <cell r="DS9">
            <v>4433</v>
          </cell>
          <cell r="DT9">
            <v>6350</v>
          </cell>
          <cell r="DU9">
            <v>5691</v>
          </cell>
          <cell r="DV9">
            <v>1089</v>
          </cell>
          <cell r="DX9">
            <v>9460</v>
          </cell>
          <cell r="DY9">
            <v>3335</v>
          </cell>
          <cell r="DZ9">
            <v>4334</v>
          </cell>
          <cell r="EA9">
            <v>6891</v>
          </cell>
          <cell r="EB9">
            <v>5620</v>
          </cell>
          <cell r="EC9">
            <v>1031</v>
          </cell>
          <cell r="EE9">
            <v>10272</v>
          </cell>
          <cell r="EF9">
            <v>3635</v>
          </cell>
          <cell r="EG9">
            <v>4453</v>
          </cell>
          <cell r="EH9">
            <v>6606.5</v>
          </cell>
          <cell r="EI9">
            <v>5515</v>
          </cell>
          <cell r="EJ9">
            <v>988</v>
          </cell>
          <cell r="EL9">
            <v>10159.5</v>
          </cell>
          <cell r="EM9">
            <v>3721</v>
          </cell>
          <cell r="EN9">
            <v>3956</v>
          </cell>
          <cell r="EO9">
            <v>6615</v>
          </cell>
          <cell r="EP9">
            <v>5813</v>
          </cell>
          <cell r="EQ9">
            <v>889</v>
          </cell>
          <cell r="ES9">
            <v>9318</v>
          </cell>
          <cell r="ET9">
            <v>3043</v>
          </cell>
          <cell r="EU9">
            <v>3906</v>
          </cell>
          <cell r="EV9">
            <v>5439</v>
          </cell>
          <cell r="EW9">
            <v>4587</v>
          </cell>
          <cell r="EX9">
            <v>970</v>
          </cell>
          <cell r="EZ9">
            <v>9138</v>
          </cell>
          <cell r="FA9">
            <v>0</v>
          </cell>
          <cell r="FB9">
            <v>3754.5</v>
          </cell>
          <cell r="FC9">
            <v>7248</v>
          </cell>
          <cell r="FD9">
            <v>6104</v>
          </cell>
          <cell r="FE9">
            <v>800</v>
          </cell>
          <cell r="FG9">
            <v>11123</v>
          </cell>
          <cell r="FH9">
            <v>4617</v>
          </cell>
          <cell r="FI9">
            <v>6798</v>
          </cell>
          <cell r="FJ9">
            <v>9185</v>
          </cell>
          <cell r="FK9">
            <v>0</v>
          </cell>
          <cell r="FN9">
            <v>10712</v>
          </cell>
          <cell r="FO9">
            <v>3523</v>
          </cell>
          <cell r="FP9">
            <v>6045</v>
          </cell>
          <cell r="FQ9">
            <v>7216</v>
          </cell>
          <cell r="FR9">
            <v>6121</v>
          </cell>
          <cell r="FS9">
            <v>1203</v>
          </cell>
          <cell r="FU9">
            <v>10572</v>
          </cell>
          <cell r="FV9">
            <v>3651</v>
          </cell>
          <cell r="FW9">
            <v>4464</v>
          </cell>
          <cell r="FX9">
            <v>6982</v>
          </cell>
          <cell r="FY9">
            <v>7105.5</v>
          </cell>
          <cell r="GB9">
            <v>10292</v>
          </cell>
          <cell r="GC9">
            <v>3324</v>
          </cell>
          <cell r="GD9">
            <v>4201.5</v>
          </cell>
          <cell r="GE9">
            <v>6797</v>
          </cell>
          <cell r="GF9">
            <v>6217</v>
          </cell>
          <cell r="GG9">
            <v>1308</v>
          </cell>
          <cell r="GI9">
            <v>10230</v>
          </cell>
          <cell r="GJ9">
            <v>3128</v>
          </cell>
          <cell r="GK9">
            <v>4750</v>
          </cell>
          <cell r="GL9">
            <v>6684</v>
          </cell>
          <cell r="GM9">
            <v>5435</v>
          </cell>
          <cell r="GN9">
            <v>1039</v>
          </cell>
          <cell r="GP9">
            <v>9943</v>
          </cell>
          <cell r="GQ9">
            <v>3733</v>
          </cell>
          <cell r="GR9">
            <v>3918</v>
          </cell>
          <cell r="GS9">
            <v>6503</v>
          </cell>
          <cell r="GT9">
            <v>5880</v>
          </cell>
          <cell r="GU9">
            <v>1073</v>
          </cell>
        </row>
        <row r="22">
          <cell r="AL22">
            <v>649</v>
          </cell>
          <cell r="AM22">
            <v>1398</v>
          </cell>
          <cell r="AN22">
            <v>684</v>
          </cell>
          <cell r="AO22">
            <v>46</v>
          </cell>
          <cell r="AP22">
            <v>0</v>
          </cell>
          <cell r="AR22">
            <v>762</v>
          </cell>
          <cell r="AS22">
            <v>857</v>
          </cell>
          <cell r="AT22">
            <v>1555</v>
          </cell>
          <cell r="AU22">
            <v>0</v>
          </cell>
          <cell r="AV22">
            <v>16</v>
          </cell>
          <cell r="AW22">
            <v>0</v>
          </cell>
          <cell r="AY22">
            <v>652</v>
          </cell>
          <cell r="AZ22">
            <v>672</v>
          </cell>
          <cell r="BA22">
            <v>1141</v>
          </cell>
          <cell r="BB22">
            <v>621</v>
          </cell>
          <cell r="BC22">
            <v>44</v>
          </cell>
          <cell r="BD22">
            <v>27</v>
          </cell>
          <cell r="BF22">
            <v>668</v>
          </cell>
          <cell r="BG22">
            <v>1788</v>
          </cell>
          <cell r="BH22">
            <v>1695</v>
          </cell>
          <cell r="BI22">
            <v>690</v>
          </cell>
          <cell r="BJ22">
            <v>81</v>
          </cell>
          <cell r="BK22">
            <v>0</v>
          </cell>
          <cell r="BM22">
            <v>789</v>
          </cell>
          <cell r="BN22">
            <v>502</v>
          </cell>
          <cell r="BO22">
            <v>1253</v>
          </cell>
          <cell r="BP22">
            <v>736</v>
          </cell>
          <cell r="BQ22">
            <v>69</v>
          </cell>
          <cell r="BR22">
            <v>0</v>
          </cell>
          <cell r="BT22">
            <v>962</v>
          </cell>
          <cell r="BU22">
            <v>644</v>
          </cell>
          <cell r="BV22">
            <v>1257</v>
          </cell>
          <cell r="BW22">
            <v>598</v>
          </cell>
          <cell r="BX22">
            <v>805</v>
          </cell>
          <cell r="BY22">
            <v>0</v>
          </cell>
          <cell r="CB22">
            <v>501</v>
          </cell>
          <cell r="CC22">
            <v>73</v>
          </cell>
          <cell r="CD22">
            <v>1029</v>
          </cell>
          <cell r="CE22">
            <v>770</v>
          </cell>
          <cell r="CF22">
            <v>0</v>
          </cell>
          <cell r="CH22">
            <v>804</v>
          </cell>
          <cell r="CI22">
            <v>647</v>
          </cell>
          <cell r="CJ22">
            <v>1263</v>
          </cell>
          <cell r="CK22">
            <v>956</v>
          </cell>
          <cell r="CL22">
            <v>69</v>
          </cell>
          <cell r="CM22">
            <v>0</v>
          </cell>
          <cell r="CO22">
            <v>1032</v>
          </cell>
          <cell r="CP22">
            <v>687</v>
          </cell>
          <cell r="CQ22">
            <v>1521</v>
          </cell>
          <cell r="CR22">
            <v>808</v>
          </cell>
          <cell r="CS22">
            <v>124.2</v>
          </cell>
          <cell r="CT22">
            <v>0</v>
          </cell>
          <cell r="CV22">
            <v>1126</v>
          </cell>
          <cell r="CX22">
            <v>2192</v>
          </cell>
          <cell r="CY22">
            <v>1138</v>
          </cell>
          <cell r="CZ22">
            <v>517</v>
          </cell>
          <cell r="DA22">
            <v>0</v>
          </cell>
          <cell r="DC22">
            <v>1548</v>
          </cell>
          <cell r="DD22">
            <v>864</v>
          </cell>
          <cell r="DE22">
            <v>1742</v>
          </cell>
          <cell r="DF22">
            <v>782</v>
          </cell>
          <cell r="DG22">
            <v>630</v>
          </cell>
          <cell r="DH22">
            <v>0</v>
          </cell>
          <cell r="DJ22">
            <v>1052</v>
          </cell>
          <cell r="DK22">
            <v>1035</v>
          </cell>
          <cell r="DL22">
            <v>1554</v>
          </cell>
          <cell r="DM22">
            <v>917</v>
          </cell>
          <cell r="DN22">
            <v>90</v>
          </cell>
          <cell r="DO22">
            <v>0</v>
          </cell>
          <cell r="DQ22">
            <v>1275</v>
          </cell>
          <cell r="DR22">
            <v>805</v>
          </cell>
          <cell r="DS22">
            <v>1713</v>
          </cell>
          <cell r="DT22">
            <v>1054</v>
          </cell>
          <cell r="DU22">
            <v>121</v>
          </cell>
          <cell r="DV22">
            <v>0</v>
          </cell>
          <cell r="DX22">
            <v>1380</v>
          </cell>
          <cell r="DY22">
            <v>1344</v>
          </cell>
          <cell r="DZ22">
            <v>2056</v>
          </cell>
          <cell r="EA22">
            <v>997</v>
          </cell>
          <cell r="EB22">
            <v>55</v>
          </cell>
          <cell r="EC22">
            <v>0</v>
          </cell>
          <cell r="EE22">
            <v>1371</v>
          </cell>
          <cell r="EF22">
            <v>888</v>
          </cell>
          <cell r="EG22">
            <v>1827</v>
          </cell>
          <cell r="EH22">
            <v>962</v>
          </cell>
          <cell r="EI22">
            <v>71</v>
          </cell>
          <cell r="EJ22">
            <v>0</v>
          </cell>
          <cell r="EL22">
            <v>1129</v>
          </cell>
          <cell r="EM22">
            <v>895</v>
          </cell>
          <cell r="EN22">
            <v>1922</v>
          </cell>
          <cell r="EO22">
            <v>875</v>
          </cell>
          <cell r="EP22">
            <v>88</v>
          </cell>
          <cell r="EQ22">
            <v>0</v>
          </cell>
          <cell r="ES22">
            <v>1284</v>
          </cell>
          <cell r="ET22">
            <v>682</v>
          </cell>
          <cell r="EU22">
            <v>1728</v>
          </cell>
          <cell r="EV22">
            <v>1017</v>
          </cell>
          <cell r="EW22">
            <v>84</v>
          </cell>
          <cell r="EX22">
            <v>0</v>
          </cell>
          <cell r="EZ22">
            <v>951</v>
          </cell>
          <cell r="FA22">
            <v>0</v>
          </cell>
          <cell r="FB22">
            <v>333</v>
          </cell>
          <cell r="FC22">
            <v>1286</v>
          </cell>
          <cell r="FD22">
            <v>204</v>
          </cell>
          <cell r="FE22">
            <v>0</v>
          </cell>
          <cell r="FG22">
            <v>975</v>
          </cell>
          <cell r="FH22">
            <v>82</v>
          </cell>
          <cell r="FI22">
            <v>2387</v>
          </cell>
          <cell r="FK22">
            <v>0</v>
          </cell>
          <cell r="FN22">
            <v>594</v>
          </cell>
          <cell r="FO22">
            <v>987</v>
          </cell>
          <cell r="FP22">
            <v>1830</v>
          </cell>
          <cell r="FQ22">
            <v>997.5</v>
          </cell>
          <cell r="FR22">
            <v>163</v>
          </cell>
          <cell r="FS22">
            <v>0</v>
          </cell>
          <cell r="FU22">
            <v>1491</v>
          </cell>
          <cell r="FV22">
            <v>715.5</v>
          </cell>
          <cell r="FW22">
            <v>2034</v>
          </cell>
          <cell r="FX22">
            <v>1085</v>
          </cell>
          <cell r="FY22">
            <v>98</v>
          </cell>
          <cell r="FZ22">
            <v>0</v>
          </cell>
          <cell r="GB22">
            <v>1393.5</v>
          </cell>
          <cell r="GC22">
            <v>737.5</v>
          </cell>
          <cell r="GD22">
            <v>2102</v>
          </cell>
          <cell r="GE22">
            <v>984.5</v>
          </cell>
          <cell r="GF22">
            <v>103.5</v>
          </cell>
          <cell r="GG22">
            <v>0</v>
          </cell>
          <cell r="GI22">
            <v>1258.5</v>
          </cell>
          <cell r="GJ22">
            <v>1955</v>
          </cell>
          <cell r="GK22">
            <v>2625.5</v>
          </cell>
          <cell r="GL22">
            <v>1246</v>
          </cell>
          <cell r="GM22">
            <v>188</v>
          </cell>
          <cell r="GN22">
            <v>0</v>
          </cell>
          <cell r="GP22">
            <v>1283</v>
          </cell>
          <cell r="GQ22">
            <v>797.25</v>
          </cell>
          <cell r="GR22">
            <v>1993.75</v>
          </cell>
          <cell r="GS22">
            <v>1008</v>
          </cell>
          <cell r="GT22">
            <v>107</v>
          </cell>
          <cell r="GU22">
            <v>0</v>
          </cell>
        </row>
        <row r="34">
          <cell r="AK34">
            <v>38</v>
          </cell>
          <cell r="AM34">
            <v>335</v>
          </cell>
          <cell r="AN34">
            <v>523</v>
          </cell>
          <cell r="AO34">
            <v>246</v>
          </cell>
          <cell r="AP34">
            <v>350</v>
          </cell>
          <cell r="AQ34">
            <v>372</v>
          </cell>
          <cell r="AR34">
            <v>45</v>
          </cell>
          <cell r="AT34">
            <v>233</v>
          </cell>
          <cell r="AU34">
            <v>520</v>
          </cell>
          <cell r="AV34">
            <v>280</v>
          </cell>
          <cell r="AW34">
            <v>0</v>
          </cell>
          <cell r="AX34">
            <v>265</v>
          </cell>
          <cell r="AY34">
            <v>250</v>
          </cell>
          <cell r="BA34">
            <v>240</v>
          </cell>
          <cell r="BB34">
            <v>245</v>
          </cell>
          <cell r="BC34">
            <v>255</v>
          </cell>
          <cell r="BD34">
            <v>220</v>
          </cell>
          <cell r="BE34">
            <v>235</v>
          </cell>
          <cell r="BF34">
            <v>200</v>
          </cell>
          <cell r="BH34">
            <v>236</v>
          </cell>
          <cell r="BI34">
            <v>330</v>
          </cell>
          <cell r="BJ34">
            <v>325</v>
          </cell>
          <cell r="BK34">
            <v>270</v>
          </cell>
          <cell r="BL34">
            <v>240</v>
          </cell>
          <cell r="CO34">
            <v>123</v>
          </cell>
          <cell r="CQ34">
            <v>157</v>
          </cell>
          <cell r="CR34">
            <v>178</v>
          </cell>
          <cell r="CS34">
            <v>154</v>
          </cell>
          <cell r="CT34">
            <v>142</v>
          </cell>
          <cell r="CU34">
            <v>120</v>
          </cell>
          <cell r="CV34">
            <v>0</v>
          </cell>
          <cell r="CX34">
            <v>89</v>
          </cell>
          <cell r="CY34">
            <v>321</v>
          </cell>
          <cell r="CZ34">
            <v>132</v>
          </cell>
          <cell r="DA34">
            <v>145</v>
          </cell>
          <cell r="DB34">
            <v>158</v>
          </cell>
          <cell r="DC34">
            <v>0</v>
          </cell>
          <cell r="DE34">
            <v>123</v>
          </cell>
          <cell r="DF34">
            <v>168</v>
          </cell>
          <cell r="DG34">
            <v>142</v>
          </cell>
          <cell r="DH34">
            <v>133</v>
          </cell>
          <cell r="DI34">
            <v>128</v>
          </cell>
          <cell r="DJ34">
            <v>140</v>
          </cell>
          <cell r="DL34">
            <v>98</v>
          </cell>
          <cell r="DM34">
            <v>198</v>
          </cell>
          <cell r="DN34">
            <v>208</v>
          </cell>
          <cell r="DO34">
            <v>150</v>
          </cell>
          <cell r="DP34">
            <v>250</v>
          </cell>
          <cell r="DQ34">
            <v>200</v>
          </cell>
          <cell r="DS34">
            <v>130</v>
          </cell>
          <cell r="DT34">
            <v>288</v>
          </cell>
          <cell r="DU34">
            <v>200</v>
          </cell>
          <cell r="DV34">
            <v>124</v>
          </cell>
          <cell r="DW34">
            <v>250</v>
          </cell>
          <cell r="DX34">
            <v>288</v>
          </cell>
          <cell r="DZ34">
            <v>98</v>
          </cell>
          <cell r="EA34">
            <v>300</v>
          </cell>
          <cell r="EB34">
            <v>208</v>
          </cell>
          <cell r="EC34">
            <v>150</v>
          </cell>
          <cell r="ED34">
            <v>200</v>
          </cell>
          <cell r="EE34">
            <v>250</v>
          </cell>
          <cell r="EG34">
            <v>90</v>
          </cell>
          <cell r="EH34">
            <v>250</v>
          </cell>
          <cell r="EI34">
            <v>200</v>
          </cell>
          <cell r="EJ34">
            <v>165</v>
          </cell>
          <cell r="EK34">
            <v>180</v>
          </cell>
          <cell r="EL34">
            <v>220</v>
          </cell>
          <cell r="EN34">
            <v>170</v>
          </cell>
          <cell r="EO34">
            <v>320</v>
          </cell>
          <cell r="EP34">
            <v>250</v>
          </cell>
          <cell r="EQ34">
            <v>180</v>
          </cell>
          <cell r="ER34">
            <v>200</v>
          </cell>
          <cell r="ES34">
            <v>230</v>
          </cell>
          <cell r="EU34">
            <v>98</v>
          </cell>
          <cell r="EV34">
            <v>205</v>
          </cell>
          <cell r="EW34">
            <v>178</v>
          </cell>
          <cell r="EX34">
            <v>150</v>
          </cell>
          <cell r="EY34">
            <v>200</v>
          </cell>
          <cell r="EZ34">
            <v>230</v>
          </cell>
          <cell r="FB34">
            <v>120</v>
          </cell>
          <cell r="FC34">
            <v>0</v>
          </cell>
          <cell r="FD34">
            <v>170</v>
          </cell>
          <cell r="FE34">
            <v>105</v>
          </cell>
          <cell r="FF34">
            <v>180</v>
          </cell>
          <cell r="FG34">
            <v>205</v>
          </cell>
          <cell r="FI34">
            <v>98</v>
          </cell>
          <cell r="FJ34">
            <v>250</v>
          </cell>
          <cell r="FK34">
            <v>165</v>
          </cell>
          <cell r="FL34">
            <v>300</v>
          </cell>
          <cell r="FM34">
            <v>0</v>
          </cell>
          <cell r="FN34">
            <v>0</v>
          </cell>
          <cell r="FP34">
            <v>98</v>
          </cell>
          <cell r="FQ34">
            <v>250</v>
          </cell>
          <cell r="FR34">
            <v>170</v>
          </cell>
          <cell r="FS34">
            <v>150</v>
          </cell>
          <cell r="FT34">
            <v>205</v>
          </cell>
          <cell r="FU34">
            <v>200</v>
          </cell>
          <cell r="FW34">
            <v>150</v>
          </cell>
          <cell r="FX34">
            <v>300</v>
          </cell>
          <cell r="FY34">
            <v>180</v>
          </cell>
          <cell r="FZ34">
            <v>120</v>
          </cell>
          <cell r="GA34">
            <v>200</v>
          </cell>
          <cell r="GD34">
            <v>150</v>
          </cell>
          <cell r="GE34">
            <v>325</v>
          </cell>
          <cell r="GF34">
            <v>180</v>
          </cell>
          <cell r="GG34">
            <v>100</v>
          </cell>
          <cell r="GH34">
            <v>200</v>
          </cell>
          <cell r="GI34">
            <v>150</v>
          </cell>
          <cell r="GK34">
            <v>198</v>
          </cell>
          <cell r="GL34">
            <v>220</v>
          </cell>
          <cell r="GM34">
            <v>105</v>
          </cell>
          <cell r="GN34">
            <v>98</v>
          </cell>
          <cell r="GO34">
            <v>150</v>
          </cell>
          <cell r="GP34">
            <v>240</v>
          </cell>
          <cell r="GR34">
            <v>200</v>
          </cell>
          <cell r="GS34">
            <v>350</v>
          </cell>
          <cell r="GT34">
            <v>250</v>
          </cell>
          <cell r="GU34">
            <v>195</v>
          </cell>
        </row>
      </sheetData>
      <sheetData sheetId="1" refreshError="1"/>
      <sheetData sheetId="2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Tb expédition"/>
      <sheetName val="temp de travail"/>
      <sheetName val="Feuil3"/>
    </sheetNames>
    <sheetDataSet>
      <sheetData sheetId="0">
        <row r="55">
          <cell r="AL55">
            <v>7</v>
          </cell>
          <cell r="AM55">
            <v>19</v>
          </cell>
          <cell r="AN55">
            <v>4.5</v>
          </cell>
          <cell r="AO55">
            <v>5</v>
          </cell>
          <cell r="AP55">
            <v>12</v>
          </cell>
          <cell r="AS55">
            <v>6</v>
          </cell>
          <cell r="AT55">
            <v>21.5</v>
          </cell>
          <cell r="AU55">
            <v>17</v>
          </cell>
          <cell r="AW55">
            <v>4</v>
          </cell>
          <cell r="AZ55">
            <v>14</v>
          </cell>
          <cell r="BA55">
            <v>14</v>
          </cell>
          <cell r="BB55">
            <v>5</v>
          </cell>
          <cell r="BC55">
            <v>7</v>
          </cell>
          <cell r="BD55">
            <v>6.5</v>
          </cell>
          <cell r="BG55">
            <v>6</v>
          </cell>
          <cell r="BH55">
            <v>17</v>
          </cell>
          <cell r="BI55">
            <v>5.5</v>
          </cell>
          <cell r="BJ55">
            <v>2</v>
          </cell>
        </row>
      </sheetData>
      <sheetData sheetId="1"/>
      <sheetData sheetId="2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TB Nuit"/>
      <sheetName val="Temps de travail"/>
      <sheetName val="Feuil3"/>
    </sheetNames>
    <sheetDataSet>
      <sheetData sheetId="0">
        <row r="20">
          <cell r="AN20">
            <v>31.5</v>
          </cell>
          <cell r="BB20">
            <v>33</v>
          </cell>
          <cell r="BI20">
            <v>27</v>
          </cell>
        </row>
        <row r="21">
          <cell r="BI21">
            <v>4</v>
          </cell>
        </row>
        <row r="22">
          <cell r="BI22">
            <v>1</v>
          </cell>
        </row>
        <row r="61">
          <cell r="AO61">
            <v>1</v>
          </cell>
          <cell r="AT61">
            <v>19</v>
          </cell>
          <cell r="AV61">
            <v>28</v>
          </cell>
          <cell r="BA61">
            <v>19</v>
          </cell>
          <cell r="BB61">
            <v>49</v>
          </cell>
          <cell r="BC61">
            <v>30</v>
          </cell>
          <cell r="BG61">
            <v>18</v>
          </cell>
          <cell r="BH61">
            <v>13</v>
          </cell>
          <cell r="BJ61">
            <v>9</v>
          </cell>
        </row>
        <row r="80">
          <cell r="AT80">
            <v>4</v>
          </cell>
          <cell r="BH80">
            <v>2</v>
          </cell>
          <cell r="BI80">
            <v>5</v>
          </cell>
        </row>
        <row r="97">
          <cell r="AL97">
            <v>17</v>
          </cell>
          <cell r="AN97">
            <v>7</v>
          </cell>
          <cell r="AP97">
            <v>11</v>
          </cell>
          <cell r="AR97">
            <v>6</v>
          </cell>
          <cell r="AS97">
            <v>3</v>
          </cell>
          <cell r="AT97">
            <v>8</v>
          </cell>
          <cell r="AY97">
            <v>6</v>
          </cell>
          <cell r="AZ97">
            <v>4</v>
          </cell>
          <cell r="BB97">
            <v>4</v>
          </cell>
          <cell r="BC97">
            <v>3</v>
          </cell>
          <cell r="BF97">
            <v>4</v>
          </cell>
          <cell r="BG97">
            <v>2</v>
          </cell>
          <cell r="BH97">
            <v>5</v>
          </cell>
          <cell r="BI97">
            <v>2</v>
          </cell>
          <cell r="BJ97">
            <v>2</v>
          </cell>
          <cell r="BK97">
            <v>1</v>
          </cell>
        </row>
        <row r="122">
          <cell r="AL122">
            <v>56</v>
          </cell>
          <cell r="AM122">
            <v>108</v>
          </cell>
          <cell r="AN122">
            <v>33</v>
          </cell>
          <cell r="AO122">
            <v>31</v>
          </cell>
          <cell r="AP122">
            <v>1</v>
          </cell>
          <cell r="AS122">
            <v>58</v>
          </cell>
          <cell r="AT122">
            <v>9</v>
          </cell>
          <cell r="AV122">
            <v>44</v>
          </cell>
          <cell r="AY122">
            <v>27</v>
          </cell>
          <cell r="BA122">
            <v>3</v>
          </cell>
          <cell r="BB122">
            <v>84</v>
          </cell>
          <cell r="BC122">
            <v>19</v>
          </cell>
          <cell r="BF122">
            <v>8</v>
          </cell>
          <cell r="BG122">
            <v>96</v>
          </cell>
          <cell r="BH122">
            <v>114</v>
          </cell>
          <cell r="BI122">
            <v>30</v>
          </cell>
          <cell r="BJ122">
            <v>34</v>
          </cell>
          <cell r="BK122">
            <v>22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E21" sqref="E21"/>
    </sheetView>
  </sheetViews>
  <sheetFormatPr baseColWidth="10" defaultRowHeight="15.75"/>
  <sheetData/>
  <phoneticPr fontId="8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outlinePr summaryBelow="0"/>
  </sheetPr>
  <dimension ref="A1:H115"/>
  <sheetViews>
    <sheetView tabSelected="1" topLeftCell="A67" zoomScale="70" workbookViewId="0">
      <selection activeCell="C23" sqref="C23"/>
    </sheetView>
  </sheetViews>
  <sheetFormatPr baseColWidth="10" defaultRowHeight="23.25" outlineLevelRow="1"/>
  <cols>
    <col min="1" max="1" width="6.75" customWidth="1"/>
    <col min="2" max="2" width="39" style="74" customWidth="1"/>
    <col min="3" max="3" width="60.375" style="71" bestFit="1" customWidth="1"/>
    <col min="4" max="7" width="13.125" bestFit="1" customWidth="1"/>
  </cols>
  <sheetData>
    <row r="1" spans="1:8" ht="29.25" customHeight="1" thickTop="1" thickBot="1">
      <c r="B1" s="84" t="s">
        <v>53</v>
      </c>
      <c r="C1" s="85"/>
      <c r="D1" s="41" t="s">
        <v>75</v>
      </c>
      <c r="E1" s="41" t="s">
        <v>76</v>
      </c>
      <c r="F1" s="41" t="s">
        <v>77</v>
      </c>
      <c r="G1" s="41" t="s">
        <v>74</v>
      </c>
      <c r="H1" s="24" t="s">
        <v>16</v>
      </c>
    </row>
    <row r="2" spans="1:8" ht="24" customHeight="1">
      <c r="A2" s="115" t="s">
        <v>0</v>
      </c>
      <c r="B2" s="87" t="s">
        <v>3</v>
      </c>
      <c r="C2" s="62" t="s">
        <v>4</v>
      </c>
      <c r="D2" s="2">
        <f>SUM($D$3,$D$4,$D$5,$D$7,$D$6)</f>
        <v>219</v>
      </c>
      <c r="E2" s="2">
        <f>SUM($E$3,$E$4,$E$5,$E$7,$E$6)</f>
        <v>113</v>
      </c>
      <c r="F2" s="2">
        <f>SUM($F$3,$F$4,$F$5,$F$7,$F$6)</f>
        <v>275</v>
      </c>
      <c r="G2" s="10">
        <f>SUM($G$3,$G$4,$G$5,$G$7,$G$6)</f>
        <v>196.5</v>
      </c>
      <c r="H2" s="25">
        <f>SUM(D2+E2+F2+G2)</f>
        <v>803.5</v>
      </c>
    </row>
    <row r="3" spans="1:8" ht="24" customHeight="1" outlineLevel="1">
      <c r="A3" s="116"/>
      <c r="B3" s="88"/>
      <c r="C3" s="63" t="s">
        <v>5</v>
      </c>
      <c r="D3" s="2">
        <f>SUM('[1]TB recep SEC'!$J$10:$P$10,'[1]TB recep SEC'!$J$15:$P$15,'[1]TB recep SEC'!$J$20:$P$20)</f>
        <v>153</v>
      </c>
      <c r="E3" s="2">
        <f>SUM('[1]TB recep SEC'!$Q$10:$W$10,'[1]TB recep SEC'!$Q$15:$W$15,'[1]TB recep SEC'!$Q$20:$W$20)</f>
        <v>81</v>
      </c>
      <c r="F3" s="2">
        <f>SUM('[1]TB recep SEC'!$X$10:$AD$10,'[1]TB recep SEC'!$X$15:$AD$15,'[1]TB recep SEC'!$X$20:$AD$20)</f>
        <v>210</v>
      </c>
      <c r="G3" s="10">
        <f>SUM('[1]TB recep SEC'!$AE$10:$AK$10,'[1]TB recep SEC'!$AE$15:$AK$15,'[1]TB recep SEC'!$AE$20:$AK$20)</f>
        <v>165</v>
      </c>
      <c r="H3" s="25">
        <f>SUM(D3+E3+F3+G3)</f>
        <v>609</v>
      </c>
    </row>
    <row r="4" spans="1:8" ht="24" customHeight="1" outlineLevel="1">
      <c r="A4" s="116"/>
      <c r="B4" s="88"/>
      <c r="C4" s="63" t="s">
        <v>6</v>
      </c>
      <c r="D4" s="2">
        <f>SUM('[2]TB Nuit'!$J$20:$P$20,'[2]TB Nuit'!$J$25:$P$25,'[2]TB Nuit'!$J$30:$P$30)</f>
        <v>66</v>
      </c>
      <c r="E4" s="2">
        <f>SUM('[2]TB Nuit'!$Q$20:$W$20,'[2]TB Nuit'!$Q$25:$W$25,'[2]TB Nuit'!$Q$30:$W$30)</f>
        <v>32</v>
      </c>
      <c r="F4" s="2">
        <f>SUM('[2]TB Nuit'!$X$20:$AD$20,'[2]TB Nuit'!$X$25:$AD$25,'[2]TB Nuit'!$X$30:$AD$30)</f>
        <v>65</v>
      </c>
      <c r="G4" s="10">
        <f>SUM('[2]TB Nuit'!$AE$20:$AK$20,'[2]TB Nuit'!$AE$25:$AK$25,'[2]TB Nuit'!$AE$30:$AK$30)</f>
        <v>31.5</v>
      </c>
      <c r="H4" s="25">
        <f>SUM(D4+E4+F4+G4)</f>
        <v>194.5</v>
      </c>
    </row>
    <row r="5" spans="1:8" ht="24" customHeight="1" outlineLevel="1">
      <c r="A5" s="116"/>
      <c r="B5" s="88"/>
      <c r="C5" s="63" t="s">
        <v>18</v>
      </c>
      <c r="D5" s="2"/>
      <c r="E5" s="2"/>
      <c r="F5" s="2"/>
      <c r="G5" s="10"/>
      <c r="H5" s="25">
        <f>SUM(D5+E5+F5+G5)</f>
        <v>0</v>
      </c>
    </row>
    <row r="6" spans="1:8" ht="24" customHeight="1" outlineLevel="1">
      <c r="A6" s="116"/>
      <c r="B6" s="88"/>
      <c r="C6" s="63" t="s">
        <v>19</v>
      </c>
      <c r="D6" s="2"/>
      <c r="E6" s="2"/>
      <c r="F6" s="2"/>
      <c r="G6" s="10"/>
      <c r="H6" s="25"/>
    </row>
    <row r="7" spans="1:8" ht="24" customHeight="1" outlineLevel="1">
      <c r="A7" s="116"/>
      <c r="B7" s="88"/>
      <c r="C7" s="63" t="s">
        <v>41</v>
      </c>
      <c r="D7" s="2"/>
      <c r="E7" s="2"/>
      <c r="F7" s="2"/>
      <c r="G7" s="10"/>
      <c r="H7" s="25"/>
    </row>
    <row r="8" spans="1:8" ht="24" customHeight="1">
      <c r="A8" s="116"/>
      <c r="B8" s="88"/>
      <c r="C8" s="62" t="s">
        <v>7</v>
      </c>
      <c r="D8" s="2">
        <f>SUM($D$9,$D$10,$D$11,$D$12,$D$13)</f>
        <v>0</v>
      </c>
      <c r="E8" s="2">
        <f>SUM($E$9,$E$10,$E$11,$E$12,$E$13)</f>
        <v>0</v>
      </c>
      <c r="F8" s="2">
        <f>SUM($F$9,$F$10,$F$11,$F$12,$F$13)</f>
        <v>0</v>
      </c>
      <c r="G8" s="10">
        <f>SUM($G$9,$G$10,$G$11,$G$12,$G$13)</f>
        <v>0</v>
      </c>
      <c r="H8" s="25">
        <f>SUM(D8+E8+F8+G8)</f>
        <v>0</v>
      </c>
    </row>
    <row r="9" spans="1:8" ht="24" customHeight="1" outlineLevel="1">
      <c r="A9" s="116"/>
      <c r="B9" s="88"/>
      <c r="C9" s="63" t="s">
        <v>5</v>
      </c>
      <c r="D9" s="2">
        <f>SUM('[1]TB recep SEC'!$J$11:$P$11,'[1]TB recep SEC'!$J$16:$P$16,'[1]TB recep SEC'!$J$21:$P$21)</f>
        <v>0</v>
      </c>
      <c r="E9" s="2">
        <f>SUM('[1]TB recep SEC'!$Q$11:$W$11,'[1]TB recep SEC'!$Q$16:$W$16,'[1]TB recep SEC'!$Q$21:$W$21)</f>
        <v>0</v>
      </c>
      <c r="F9" s="2">
        <f>SUM('[1]TB recep SEC'!$X$11:$AD$11,'[1]TB recep SEC'!$X$16:$AD$16,'[1]TB recep SEC'!$X$21:$AD$21)</f>
        <v>0</v>
      </c>
      <c r="G9" s="10">
        <f>SUM('[1]TB recep SEC'!$AE$11:$AK$11,'[1]TB recep SEC'!$AE$16:$AK$16,'[1]TB recep SEC'!$AE$21:$AK$21)</f>
        <v>0</v>
      </c>
      <c r="H9" s="25">
        <f>SUM(D9+E9+F9+G9)</f>
        <v>0</v>
      </c>
    </row>
    <row r="10" spans="1:8" ht="24" customHeight="1" outlineLevel="1">
      <c r="A10" s="116"/>
      <c r="B10" s="88"/>
      <c r="C10" s="63" t="s">
        <v>6</v>
      </c>
      <c r="D10" s="2">
        <f>SUM('[2]TB Nuit'!$J$21:$P$21,'[2]TB Nuit'!$J$26:$P$26,'[2]TB Nuit'!$J$31:$P$31)</f>
        <v>0</v>
      </c>
      <c r="E10" s="2">
        <f>SUM('[2]TB Nuit'!$Q$21:$W$21,'[2]TB Nuit'!$Q$26:$W$26,'[2]TB Nuit'!$Q$31:$W$31)</f>
        <v>0</v>
      </c>
      <c r="F10" s="2">
        <f>SUM('[2]TB Nuit'!$X$21:$AD$21,'[2]TB Nuit'!$X$26:$AD$26,'[2]TB Nuit'!$X$31:$AD$31)</f>
        <v>0</v>
      </c>
      <c r="G10" s="10">
        <f>SUM('[2]TB Nuit'!$AE$21:$AK$21,'[2]TB Nuit'!$AE$26:$AK$26,'[2]TB Nuit'!$AE$31:$AK$31)</f>
        <v>0</v>
      </c>
      <c r="H10" s="25">
        <f>SUM(D10+E10+F10+G10)</f>
        <v>0</v>
      </c>
    </row>
    <row r="11" spans="1:8" ht="24" customHeight="1" outlineLevel="1">
      <c r="A11" s="116"/>
      <c r="B11" s="88"/>
      <c r="C11" s="63" t="s">
        <v>18</v>
      </c>
      <c r="D11" s="2"/>
      <c r="E11" s="2"/>
      <c r="F11" s="2"/>
      <c r="G11" s="10"/>
      <c r="H11" s="25">
        <f>SUM(D11+E11+F11+G11)</f>
        <v>0</v>
      </c>
    </row>
    <row r="12" spans="1:8" ht="24" customHeight="1" outlineLevel="1">
      <c r="A12" s="116"/>
      <c r="B12" s="88"/>
      <c r="C12" s="63" t="s">
        <v>19</v>
      </c>
      <c r="D12" s="2"/>
      <c r="E12" s="2"/>
      <c r="F12" s="2"/>
      <c r="G12" s="10"/>
      <c r="H12" s="25"/>
    </row>
    <row r="13" spans="1:8" ht="24" customHeight="1" outlineLevel="1">
      <c r="A13" s="116"/>
      <c r="B13" s="88"/>
      <c r="C13" s="63" t="s">
        <v>41</v>
      </c>
      <c r="D13" s="2"/>
      <c r="E13" s="2"/>
      <c r="F13" s="2"/>
      <c r="G13" s="10"/>
      <c r="H13" s="25"/>
    </row>
    <row r="14" spans="1:8" ht="24" customHeight="1">
      <c r="A14" s="116"/>
      <c r="B14" s="88"/>
      <c r="C14" s="62" t="s">
        <v>8</v>
      </c>
      <c r="D14" s="2">
        <f>SUM($D$15,$D$16,$D$17,$D$18,$D$19)</f>
        <v>0</v>
      </c>
      <c r="E14" s="2">
        <f>SUM($E$15,$E$16,$E$17,$E$18,$E$19)</f>
        <v>0</v>
      </c>
      <c r="F14" s="2">
        <f>SUM($F$15,$F$16,$F$17,$F$18,$F$19)</f>
        <v>0</v>
      </c>
      <c r="G14" s="10">
        <f>SUM($G$15,$G$16,$G$17,$G$18,$G$19)</f>
        <v>0</v>
      </c>
      <c r="H14" s="25">
        <f>SUM(D14+E14+F14+G14)</f>
        <v>0</v>
      </c>
    </row>
    <row r="15" spans="1:8" ht="24" customHeight="1" outlineLevel="1">
      <c r="A15" s="116"/>
      <c r="B15" s="88"/>
      <c r="C15" s="63" t="s">
        <v>5</v>
      </c>
      <c r="D15" s="2">
        <f>SUM('[1]TB recep SEC'!$J$12:$P$12,'[1]TB recep SEC'!$J$17:$P$17,'[1]TB recep SEC'!$J$22:$P$22)</f>
        <v>0</v>
      </c>
      <c r="E15" s="2">
        <f>SUM('[1]TB recep SEC'!$Q$12:$W$12,'[1]TB recep SEC'!$Q$17:$W$17,'[1]TB recep SEC'!$Q$22:$W$22)</f>
        <v>0</v>
      </c>
      <c r="F15" s="2">
        <f>SUM('[1]TB recep SEC'!$X$12:$AD$12,'[1]TB recep SEC'!$X$17:$AD$17,'[1]TB recep SEC'!$X$22:$AD$22)</f>
        <v>0</v>
      </c>
      <c r="G15" s="10">
        <f>SUM('[1]TB recep SEC'!$AE$12:$AK$12,'[1]TB recep SEC'!$AE$17:$AK$17,'[1]TB recep SEC'!$AE$22:$AK$22)</f>
        <v>0</v>
      </c>
      <c r="H15" s="25">
        <f>SUM(D15+E15+F15+G15)</f>
        <v>0</v>
      </c>
    </row>
    <row r="16" spans="1:8" ht="24" customHeight="1" outlineLevel="1">
      <c r="A16" s="116"/>
      <c r="B16" s="88"/>
      <c r="C16" s="63" t="s">
        <v>6</v>
      </c>
      <c r="D16" s="2">
        <f>SUM('[2]TB Nuit'!$J$22:$P$22,'[2]TB Nuit'!$J$27:$P$27,'[2]TB Nuit'!$J$32:$P$32)</f>
        <v>0</v>
      </c>
      <c r="E16" s="2">
        <f>SUM('[2]TB Nuit'!$Q$22:$W$22,'[2]TB Nuit'!$Q$27:$W$27,'[2]TB Nuit'!$Q$32:$W$32)</f>
        <v>0</v>
      </c>
      <c r="F16" s="2">
        <f>SUM('[2]TB Nuit'!$X$22:$AD$22,'[2]TB Nuit'!$X$27:$AD$27,'[2]TB Nuit'!$X$32:$AD$32)</f>
        <v>0</v>
      </c>
      <c r="G16" s="10">
        <f>SUM('[2]TB Nuit'!$AE$22:$AK$22,'[2]TB Nuit'!$AE$27:$AK$27,'[2]TB Nuit'!$AE$32:$AK$32)</f>
        <v>0</v>
      </c>
      <c r="H16" s="25">
        <f>SUM(D16+E16+F16+G16)</f>
        <v>0</v>
      </c>
    </row>
    <row r="17" spans="1:8" ht="24" customHeight="1" outlineLevel="1">
      <c r="A17" s="116"/>
      <c r="B17" s="88"/>
      <c r="C17" s="63" t="s">
        <v>18</v>
      </c>
      <c r="D17" s="2"/>
      <c r="E17" s="2"/>
      <c r="F17" s="2"/>
      <c r="G17" s="10"/>
      <c r="H17" s="25">
        <f>SUM(D17+E17+F17+G17)</f>
        <v>0</v>
      </c>
    </row>
    <row r="18" spans="1:8" ht="24" customHeight="1" outlineLevel="1">
      <c r="A18" s="116"/>
      <c r="B18" s="88"/>
      <c r="C18" s="63" t="s">
        <v>19</v>
      </c>
      <c r="D18" s="2"/>
      <c r="E18" s="2"/>
      <c r="F18" s="2"/>
      <c r="G18" s="10"/>
      <c r="H18" s="25"/>
    </row>
    <row r="19" spans="1:8" ht="24" customHeight="1" outlineLevel="1" thickBot="1">
      <c r="A19" s="116"/>
      <c r="B19" s="89"/>
      <c r="C19" s="63" t="s">
        <v>41</v>
      </c>
      <c r="D19" s="2"/>
      <c r="E19" s="2"/>
      <c r="F19" s="2"/>
      <c r="G19" s="10"/>
      <c r="H19" s="25"/>
    </row>
    <row r="20" spans="1:8" ht="24" customHeight="1" thickTop="1" thickBot="1">
      <c r="A20" s="116"/>
      <c r="B20" s="90" t="s">
        <v>46</v>
      </c>
      <c r="C20" s="91"/>
      <c r="D20" s="4">
        <f>SUM(D2+D8+D14)</f>
        <v>219</v>
      </c>
      <c r="E20" s="4">
        <f>SUM(E2+E8+E14)</f>
        <v>113</v>
      </c>
      <c r="F20" s="4">
        <f>SUM(F2+F8+F14)</f>
        <v>275</v>
      </c>
      <c r="G20" s="31">
        <f>SUM(G2+G8+G14)</f>
        <v>196.5</v>
      </c>
      <c r="H20" s="26">
        <f>SUM(D20+E20+F20+G20)</f>
        <v>803.5</v>
      </c>
    </row>
    <row r="21" spans="1:8" ht="24" customHeight="1" thickTop="1">
      <c r="A21" s="116"/>
      <c r="B21" s="92" t="s">
        <v>10</v>
      </c>
      <c r="C21" s="64" t="s">
        <v>4</v>
      </c>
      <c r="D21" s="6">
        <f>SUM(D22:D24)</f>
        <v>384.5</v>
      </c>
      <c r="E21" s="6">
        <f>SUM(E22:E24)</f>
        <v>301</v>
      </c>
      <c r="F21" s="6">
        <f>SUM(F22:F24)</f>
        <v>616.5</v>
      </c>
      <c r="G21" s="7">
        <f>SUM(G22:G24)</f>
        <v>382.5</v>
      </c>
      <c r="H21" s="24">
        <f>SUM(D21+E21+F21+G21)</f>
        <v>1684.5</v>
      </c>
    </row>
    <row r="22" spans="1:8" ht="24" customHeight="1" outlineLevel="1">
      <c r="A22" s="116"/>
      <c r="B22" s="93"/>
      <c r="C22" s="63" t="s">
        <v>17</v>
      </c>
      <c r="D22" s="2">
        <f>SUM('[1]TB recep SEC'!$J$30:$P$30)</f>
        <v>318.5</v>
      </c>
      <c r="E22" s="2">
        <f>SUM('[1]TB recep SEC'!$Q$30:$W$30)</f>
        <v>258</v>
      </c>
      <c r="F22" s="2">
        <f>SUM('[1]TB recep SEC'!$X$30:$AD$30)</f>
        <v>433.5</v>
      </c>
      <c r="G22" s="10">
        <f>SUM('[1]TB recep SEC'!$AE$30:$AK$30)</f>
        <v>330.5</v>
      </c>
      <c r="H22" s="25">
        <f>SUM(D22+E22+F22+G22)</f>
        <v>1340.5</v>
      </c>
    </row>
    <row r="23" spans="1:8" ht="24" customHeight="1" outlineLevel="1">
      <c r="A23" s="116"/>
      <c r="B23" s="93"/>
      <c r="C23" s="63" t="s">
        <v>6</v>
      </c>
      <c r="D23" s="23">
        <f>SUM('[2]TB Nuit'!$J$61:$P$61)</f>
        <v>66</v>
      </c>
      <c r="E23" s="23">
        <f>SUM('[2]TB Nuit'!$Q$61:$W$61)</f>
        <v>43</v>
      </c>
      <c r="F23" s="23">
        <f>SUM('[2]TB Nuit'!$X$61:$AD$61)</f>
        <v>183</v>
      </c>
      <c r="G23" s="30">
        <f>SUM('[2]TB Nuit'!$AE$61:$AK$61)</f>
        <v>52</v>
      </c>
      <c r="H23" s="25">
        <f>SUM(D23+E23+F23+G23)</f>
        <v>344</v>
      </c>
    </row>
    <row r="24" spans="1:8" ht="24" customHeight="1" outlineLevel="1">
      <c r="A24" s="116"/>
      <c r="B24" s="93"/>
      <c r="C24" s="63" t="s">
        <v>41</v>
      </c>
      <c r="D24" s="12"/>
      <c r="E24" s="12"/>
      <c r="F24" s="12"/>
      <c r="G24" s="13"/>
      <c r="H24" s="25"/>
    </row>
    <row r="25" spans="1:8" ht="24" customHeight="1">
      <c r="A25" s="116"/>
      <c r="B25" s="93"/>
      <c r="C25" s="62" t="s">
        <v>7</v>
      </c>
      <c r="D25" s="12">
        <f>SUM(D26:D28)</f>
        <v>0</v>
      </c>
      <c r="E25" s="12">
        <f>SUM(E26:E28)</f>
        <v>111</v>
      </c>
      <c r="F25" s="12">
        <f>SUM(F26:F28)</f>
        <v>118</v>
      </c>
      <c r="G25" s="13">
        <f>SUM(G26:G28)</f>
        <v>69</v>
      </c>
      <c r="H25" s="25">
        <f>SUM(D25+E25+F25+G25)</f>
        <v>298</v>
      </c>
    </row>
    <row r="26" spans="1:8" ht="24" customHeight="1" outlineLevel="1">
      <c r="A26" s="116"/>
      <c r="B26" s="93"/>
      <c r="C26" s="63" t="s">
        <v>18</v>
      </c>
      <c r="D26" s="12">
        <f>SUM('[3]TB recep ULF'!$J$29:$P$29)</f>
        <v>0</v>
      </c>
      <c r="E26" s="12">
        <f>SUM('[3]TB recep ULF'!$Q$29:$W$29)</f>
        <v>109</v>
      </c>
      <c r="F26" s="12">
        <f>SUM('[3]TB recep ULF'!$X$29:$AD$29)</f>
        <v>107</v>
      </c>
      <c r="G26" s="13">
        <f>SUM('[3]TB recep ULF'!$AE$29:$AK$29)</f>
        <v>65</v>
      </c>
      <c r="H26" s="25">
        <f>SUM(D26+E26+F26+G26)</f>
        <v>281</v>
      </c>
    </row>
    <row r="27" spans="1:8" ht="24" customHeight="1" outlineLevel="1">
      <c r="A27" s="116"/>
      <c r="B27" s="93"/>
      <c r="C27" s="63" t="s">
        <v>6</v>
      </c>
      <c r="D27" s="23">
        <f>SUM('[2]TB Nuit'!$J$80:$P$80)</f>
        <v>0</v>
      </c>
      <c r="E27" s="23">
        <f>SUM('[2]TB Nuit'!$Q$80:$W$80)</f>
        <v>2</v>
      </c>
      <c r="F27" s="23">
        <f>SUM('[2]TB Nuit'!$X$80:$AD$80)</f>
        <v>11</v>
      </c>
      <c r="G27" s="30">
        <f>SUM('[2]TB Nuit'!$AE$80:$AK$80)</f>
        <v>4</v>
      </c>
      <c r="H27" s="25">
        <f>SUM(D27+E27+F27+G27)</f>
        <v>17</v>
      </c>
    </row>
    <row r="28" spans="1:8" ht="24" customHeight="1" outlineLevel="1">
      <c r="A28" s="116"/>
      <c r="B28" s="93"/>
      <c r="C28" s="63" t="s">
        <v>41</v>
      </c>
      <c r="D28" s="12"/>
      <c r="E28" s="12"/>
      <c r="F28" s="12"/>
      <c r="G28" s="13"/>
      <c r="H28" s="25"/>
    </row>
    <row r="29" spans="1:8" ht="24" customHeight="1">
      <c r="A29" s="116"/>
      <c r="B29" s="93"/>
      <c r="C29" s="62" t="s">
        <v>8</v>
      </c>
      <c r="D29" s="12">
        <f>SUM(D30:D32)</f>
        <v>29</v>
      </c>
      <c r="E29" s="12">
        <f>SUM(E30:E32)</f>
        <v>27</v>
      </c>
      <c r="F29" s="12">
        <f>SUM(F30:F32)</f>
        <v>35</v>
      </c>
      <c r="G29" s="13">
        <f>SUM(G30:G32)</f>
        <v>11</v>
      </c>
      <c r="H29" s="25">
        <f>SUM(D29+E29+F29+G29)</f>
        <v>102</v>
      </c>
    </row>
    <row r="30" spans="1:8" ht="24" customHeight="1" outlineLevel="1">
      <c r="A30" s="116"/>
      <c r="B30" s="93"/>
      <c r="C30" s="63" t="s">
        <v>19</v>
      </c>
      <c r="D30" s="12"/>
      <c r="E30" s="12"/>
      <c r="F30" s="12"/>
      <c r="G30" s="13"/>
      <c r="H30" s="25">
        <f>SUM(D30+E30+F30+G30)</f>
        <v>0</v>
      </c>
    </row>
    <row r="31" spans="1:8" ht="24" customHeight="1" outlineLevel="1">
      <c r="A31" s="116"/>
      <c r="B31" s="93"/>
      <c r="C31" s="63" t="s">
        <v>6</v>
      </c>
      <c r="D31" s="23">
        <f>SUM('[2]TB Nuit'!$J$97:$P$97)</f>
        <v>29</v>
      </c>
      <c r="E31" s="23">
        <f>SUM('[2]TB Nuit'!$Q$97:$W$97)</f>
        <v>27</v>
      </c>
      <c r="F31" s="23">
        <f>SUM('[2]TB Nuit'!$X$97:$AD$97)</f>
        <v>35</v>
      </c>
      <c r="G31" s="30">
        <f>SUM('[2]TB Nuit'!$AE$97:$AK$97)</f>
        <v>11</v>
      </c>
      <c r="H31" s="25"/>
    </row>
    <row r="32" spans="1:8" ht="24" customHeight="1" outlineLevel="1" thickBot="1">
      <c r="A32" s="116"/>
      <c r="B32" s="94"/>
      <c r="C32" s="65" t="s">
        <v>41</v>
      </c>
      <c r="D32" s="12"/>
      <c r="E32" s="12"/>
      <c r="F32" s="12"/>
      <c r="G32" s="13"/>
      <c r="H32" s="25">
        <f>SUM(D32+E32+F32+G32)</f>
        <v>0</v>
      </c>
    </row>
    <row r="33" spans="1:8" ht="24" customHeight="1" thickTop="1" thickBot="1">
      <c r="A33" s="116"/>
      <c r="B33" s="90" t="s">
        <v>47</v>
      </c>
      <c r="C33" s="95"/>
      <c r="D33" s="15">
        <f>SUM(D21,D25,D29)</f>
        <v>413.5</v>
      </c>
      <c r="E33" s="15">
        <f>SUM(E21,E25,E29)</f>
        <v>439</v>
      </c>
      <c r="F33" s="15">
        <f>SUM(F21,F25,F29)</f>
        <v>769.5</v>
      </c>
      <c r="G33" s="16">
        <f>SUM(G21,G25,G29)</f>
        <v>462.5</v>
      </c>
      <c r="H33" s="26">
        <f>SUM(D33+E33+F33+G33)</f>
        <v>2084.5</v>
      </c>
    </row>
    <row r="34" spans="1:8" ht="15.75" customHeight="1" thickTop="1">
      <c r="A34" s="116"/>
      <c r="B34" s="100" t="s">
        <v>12</v>
      </c>
      <c r="C34" s="101"/>
      <c r="D34" s="105">
        <f>D20+D33</f>
        <v>632.5</v>
      </c>
      <c r="E34" s="105">
        <f>E20+E33</f>
        <v>552</v>
      </c>
      <c r="F34" s="105">
        <f>F20+F33</f>
        <v>1044.5</v>
      </c>
      <c r="G34" s="107">
        <f>G20+G33</f>
        <v>659</v>
      </c>
      <c r="H34" s="109">
        <f>SUM(D34+E34+F34+G34)</f>
        <v>2888</v>
      </c>
    </row>
    <row r="35" spans="1:8" ht="16.5" customHeight="1" thickBot="1">
      <c r="A35" s="116"/>
      <c r="B35" s="102"/>
      <c r="C35" s="103"/>
      <c r="D35" s="106"/>
      <c r="E35" s="106"/>
      <c r="F35" s="106"/>
      <c r="G35" s="108"/>
      <c r="H35" s="110"/>
    </row>
    <row r="36" spans="1:8" ht="24" customHeight="1" thickTop="1">
      <c r="A36" s="116"/>
      <c r="B36" s="96" t="s">
        <v>91</v>
      </c>
      <c r="C36" s="66" t="s">
        <v>93</v>
      </c>
      <c r="D36" s="46"/>
      <c r="E36" s="46"/>
      <c r="F36" s="46"/>
      <c r="G36" s="52"/>
      <c r="H36" s="109">
        <f>SUM(D36+E36+F36+G36)</f>
        <v>0</v>
      </c>
    </row>
    <row r="37" spans="1:8" ht="15" customHeight="1" outlineLevel="1">
      <c r="A37" s="116"/>
      <c r="B37" s="97"/>
      <c r="C37" s="67" t="s">
        <v>17</v>
      </c>
      <c r="D37" s="44">
        <f>SUM('[1]TB recep SEC'!$J$34:$P$34)</f>
        <v>886</v>
      </c>
      <c r="E37" s="44">
        <f>SUM('[1]TB recep SEC'!$Q$34:$W$34)</f>
        <v>533</v>
      </c>
      <c r="F37" s="44">
        <f>SUM('[1]TB recep SEC'!$X$34:$AD$34)</f>
        <v>764</v>
      </c>
      <c r="G37" s="53">
        <f>SUM('[1]TB recep SEC'!$AE$34:$AK$34)</f>
        <v>634</v>
      </c>
      <c r="H37" s="104"/>
    </row>
    <row r="38" spans="1:8" ht="14.25" customHeight="1" outlineLevel="1">
      <c r="A38" s="116"/>
      <c r="B38" s="97"/>
      <c r="C38" s="67" t="s">
        <v>94</v>
      </c>
      <c r="D38" s="44"/>
      <c r="E38" s="44"/>
      <c r="F38" s="44"/>
      <c r="G38" s="53"/>
      <c r="H38" s="104">
        <f>SUM(D38+E38+F38+G38)</f>
        <v>0</v>
      </c>
    </row>
    <row r="39" spans="1:8" ht="23.25" customHeight="1">
      <c r="A39" s="116"/>
      <c r="B39" s="97"/>
      <c r="C39" s="68" t="s">
        <v>95</v>
      </c>
      <c r="D39" s="44"/>
      <c r="E39" s="44"/>
      <c r="F39" s="44"/>
      <c r="G39" s="53"/>
      <c r="H39" s="104"/>
    </row>
    <row r="40" spans="1:8" ht="24" customHeight="1">
      <c r="A40" s="116"/>
      <c r="B40" s="98"/>
      <c r="C40" s="68" t="s">
        <v>96</v>
      </c>
      <c r="D40" s="44"/>
      <c r="E40" s="44"/>
      <c r="F40" s="44"/>
      <c r="G40" s="53"/>
      <c r="H40" s="104">
        <f>SUM(D40+E40+F40+G40)</f>
        <v>0</v>
      </c>
    </row>
    <row r="41" spans="1:8" ht="24" customHeight="1">
      <c r="A41" s="116"/>
      <c r="B41" s="90" t="s">
        <v>100</v>
      </c>
      <c r="C41" s="90"/>
      <c r="D41" s="4"/>
      <c r="E41" s="4"/>
      <c r="F41" s="4"/>
      <c r="G41" s="54"/>
      <c r="H41" s="104"/>
    </row>
    <row r="42" spans="1:8" ht="24" customHeight="1">
      <c r="A42" s="116"/>
      <c r="B42" s="99" t="s">
        <v>92</v>
      </c>
      <c r="C42" s="69" t="s">
        <v>97</v>
      </c>
      <c r="D42" s="45"/>
      <c r="E42" s="45"/>
      <c r="F42" s="45"/>
      <c r="G42" s="55"/>
      <c r="H42" s="104">
        <f>SUM(D42+E42+F42+G42)</f>
        <v>0</v>
      </c>
    </row>
    <row r="43" spans="1:8" ht="13.5" customHeight="1" outlineLevel="1">
      <c r="A43" s="116"/>
      <c r="B43" s="97"/>
      <c r="C43" s="70" t="s">
        <v>17</v>
      </c>
      <c r="D43" s="44">
        <f>SUM('[1]TB recep SEC'!$J$62:$P$62)</f>
        <v>61.5</v>
      </c>
      <c r="E43" s="44">
        <f>SUM('[1]TB recep SEC'!$Q$62:$W$62)</f>
        <v>42</v>
      </c>
      <c r="F43" s="44">
        <f>SUM('[1]TB recep SEC'!$X$62:$AD$62)</f>
        <v>54.75</v>
      </c>
      <c r="G43" s="53">
        <f>SUM('[1]TB recep SEC'!$AE$62:$AK$62)</f>
        <v>51.75</v>
      </c>
      <c r="H43" s="104"/>
    </row>
    <row r="44" spans="1:8" ht="13.5" customHeight="1" outlineLevel="1">
      <c r="A44" s="116"/>
      <c r="B44" s="97"/>
      <c r="C44" s="70" t="s">
        <v>94</v>
      </c>
      <c r="D44" s="44">
        <f>SUM('[2]TB Nuit'!$J$113:$P$113)</f>
        <v>0</v>
      </c>
      <c r="E44" s="44">
        <f>SUM('[2]TB Nuit'!$Q$113:$W$113)</f>
        <v>0</v>
      </c>
      <c r="F44" s="44">
        <f>SUM('[2]TB Nuit'!$X$113:$AD$113)</f>
        <v>0</v>
      </c>
      <c r="G44" s="53">
        <f>SUM('[2]TB Nuit'!$AE$113:$AK$113)</f>
        <v>0</v>
      </c>
      <c r="H44" s="104">
        <f>SUM(D44+E44+F44+G44)</f>
        <v>0</v>
      </c>
    </row>
    <row r="45" spans="1:8" ht="24" customHeight="1">
      <c r="A45" s="116"/>
      <c r="B45" s="97"/>
      <c r="C45" s="68" t="s">
        <v>98</v>
      </c>
      <c r="D45" s="44"/>
      <c r="E45" s="44"/>
      <c r="F45" s="44"/>
      <c r="G45" s="53"/>
      <c r="H45" s="104"/>
    </row>
    <row r="46" spans="1:8" ht="24" customHeight="1">
      <c r="A46" s="116"/>
      <c r="B46" s="98"/>
      <c r="C46" s="68" t="s">
        <v>99</v>
      </c>
      <c r="D46" s="44"/>
      <c r="E46" s="44"/>
      <c r="F46" s="44"/>
      <c r="G46" s="53"/>
      <c r="H46" s="104">
        <f>SUM(D46+E46+F46+G46)</f>
        <v>0</v>
      </c>
    </row>
    <row r="47" spans="1:8" ht="24" customHeight="1" thickBot="1">
      <c r="A47" s="117"/>
      <c r="B47" s="86" t="s">
        <v>101</v>
      </c>
      <c r="C47" s="86"/>
      <c r="D47" s="15"/>
      <c r="E47" s="15"/>
      <c r="F47" s="15"/>
      <c r="G47" s="56"/>
      <c r="H47" s="110"/>
    </row>
    <row r="48" spans="1:8">
      <c r="H48" s="27"/>
    </row>
    <row r="49" spans="1:8" ht="24" thickBot="1">
      <c r="H49" s="27"/>
    </row>
    <row r="50" spans="1:8" ht="31.5" thickTop="1" thickBot="1">
      <c r="A50" s="19"/>
      <c r="B50" s="84" t="s">
        <v>20</v>
      </c>
      <c r="C50" s="85"/>
      <c r="D50" s="42" t="s">
        <v>50</v>
      </c>
      <c r="E50" s="42" t="s">
        <v>51</v>
      </c>
      <c r="F50" s="42" t="s">
        <v>52</v>
      </c>
      <c r="G50" s="41" t="s">
        <v>49</v>
      </c>
      <c r="H50" s="24" t="s">
        <v>16</v>
      </c>
    </row>
    <row r="51" spans="1:8" ht="24" customHeight="1" thickTop="1">
      <c r="A51" s="120" t="s">
        <v>21</v>
      </c>
      <c r="B51" s="87" t="s">
        <v>23</v>
      </c>
      <c r="C51" s="62" t="s">
        <v>102</v>
      </c>
      <c r="D51" s="2">
        <f>SUM(D52:D54)</f>
        <v>0</v>
      </c>
      <c r="E51" s="2">
        <f>SUM(E52:E54)</f>
        <v>0</v>
      </c>
      <c r="F51" s="2">
        <f>SUM(F52:F54)</f>
        <v>0</v>
      </c>
      <c r="G51" s="10">
        <f>SUM(G52:G54)</f>
        <v>0</v>
      </c>
      <c r="H51" s="24">
        <f>SUM(D51+E51+F51+G51)</f>
        <v>0</v>
      </c>
    </row>
    <row r="52" spans="1:8" ht="18.75" outlineLevel="1">
      <c r="A52" s="120"/>
      <c r="B52" s="88"/>
      <c r="C52" s="63" t="s">
        <v>25</v>
      </c>
      <c r="D52" s="2"/>
      <c r="E52" s="2"/>
      <c r="F52" s="2"/>
      <c r="G52" s="10"/>
      <c r="H52" s="25">
        <f>SUM(D52+E52+F52+G52)</f>
        <v>0</v>
      </c>
    </row>
    <row r="53" spans="1:8" ht="18.75" outlineLevel="1">
      <c r="A53" s="120"/>
      <c r="B53" s="88"/>
      <c r="C53" s="63" t="s">
        <v>26</v>
      </c>
      <c r="D53" s="2"/>
      <c r="E53" s="2"/>
      <c r="F53" s="2"/>
      <c r="G53" s="10"/>
      <c r="H53" s="25">
        <f t="shared" ref="H53:H67" si="0">SUM(D53+E53+F53+G53)</f>
        <v>0</v>
      </c>
    </row>
    <row r="54" spans="1:8" ht="18.75" outlineLevel="1">
      <c r="A54" s="120"/>
      <c r="B54" s="88"/>
      <c r="C54" s="63" t="s">
        <v>6</v>
      </c>
      <c r="D54" s="2">
        <f>SUM('[2]TB Nuit'!$J$113:$P$113)</f>
        <v>0</v>
      </c>
      <c r="E54" s="2">
        <f>SUM('[2]TB Nuit'!$Q$113:$W$113)</f>
        <v>0</v>
      </c>
      <c r="F54" s="2">
        <f>SUM('[2]TB Nuit'!$X$113:$AD$113)</f>
        <v>0</v>
      </c>
      <c r="G54" s="10">
        <f>SUM('[2]TB Nuit'!$AE$113:$AK$113)</f>
        <v>0</v>
      </c>
      <c r="H54" s="25">
        <f t="shared" si="0"/>
        <v>0</v>
      </c>
    </row>
    <row r="55" spans="1:8" ht="23.25" customHeight="1">
      <c r="A55" s="120"/>
      <c r="B55" s="88"/>
      <c r="C55" s="62" t="s">
        <v>54</v>
      </c>
      <c r="D55" s="2"/>
      <c r="E55" s="2"/>
      <c r="F55" s="2"/>
      <c r="G55" s="10"/>
      <c r="H55" s="25">
        <f t="shared" si="0"/>
        <v>0</v>
      </c>
    </row>
    <row r="56" spans="1:8" ht="23.25" customHeight="1">
      <c r="A56" s="120"/>
      <c r="B56" s="88"/>
      <c r="C56" s="62" t="s">
        <v>103</v>
      </c>
      <c r="D56" s="2"/>
      <c r="E56" s="2"/>
      <c r="F56" s="2"/>
      <c r="G56" s="10"/>
      <c r="H56" s="25">
        <f t="shared" si="0"/>
        <v>0</v>
      </c>
    </row>
    <row r="57" spans="1:8" ht="23.25" customHeight="1">
      <c r="A57" s="120"/>
      <c r="B57" s="88"/>
      <c r="C57" s="62" t="s">
        <v>104</v>
      </c>
      <c r="D57" s="2">
        <f>SUM(D58:D59)</f>
        <v>0</v>
      </c>
      <c r="E57" s="2">
        <f>SUM(E58:E59)</f>
        <v>0</v>
      </c>
      <c r="F57" s="2">
        <f>SUM(F58:F59)</f>
        <v>0</v>
      </c>
      <c r="G57" s="10">
        <f>SUM(G58:G59)</f>
        <v>0</v>
      </c>
      <c r="H57" s="25">
        <f t="shared" si="0"/>
        <v>0</v>
      </c>
    </row>
    <row r="58" spans="1:8" ht="18.75" outlineLevel="1">
      <c r="A58" s="120"/>
      <c r="B58" s="88"/>
      <c r="C58" s="63" t="s">
        <v>28</v>
      </c>
      <c r="D58" s="2"/>
      <c r="E58" s="2"/>
      <c r="F58" s="2"/>
      <c r="G58" s="10"/>
      <c r="H58" s="25">
        <f t="shared" si="0"/>
        <v>0</v>
      </c>
    </row>
    <row r="59" spans="1:8" ht="18.75" outlineLevel="1">
      <c r="A59" s="120"/>
      <c r="B59" s="88"/>
      <c r="C59" s="63" t="s">
        <v>29</v>
      </c>
      <c r="D59" s="2"/>
      <c r="E59" s="2"/>
      <c r="F59" s="2"/>
      <c r="G59" s="10"/>
      <c r="H59" s="25">
        <f t="shared" si="0"/>
        <v>0</v>
      </c>
    </row>
    <row r="60" spans="1:8" ht="15.75">
      <c r="A60" s="120"/>
      <c r="B60" s="111" t="s">
        <v>30</v>
      </c>
      <c r="C60" s="91"/>
      <c r="D60" s="4">
        <f>SUM(D57+D55+D51)</f>
        <v>0</v>
      </c>
      <c r="E60" s="4">
        <f>SUM(E57+E55+E51)</f>
        <v>0</v>
      </c>
      <c r="F60" s="4">
        <f>SUM(F57+F55+F51)</f>
        <v>0</v>
      </c>
      <c r="G60" s="31">
        <f>SUM(G57+G55+G51)</f>
        <v>0</v>
      </c>
      <c r="H60" s="25">
        <f t="shared" si="0"/>
        <v>0</v>
      </c>
    </row>
    <row r="61" spans="1:8" ht="25.5" customHeight="1">
      <c r="A61" s="120"/>
      <c r="B61" s="112" t="s">
        <v>31</v>
      </c>
      <c r="C61" s="64" t="s">
        <v>32</v>
      </c>
      <c r="D61" s="6"/>
      <c r="E61" s="6"/>
      <c r="F61" s="6"/>
      <c r="G61" s="7"/>
      <c r="H61" s="25">
        <f t="shared" si="0"/>
        <v>0</v>
      </c>
    </row>
    <row r="62" spans="1:8" ht="18.75" outlineLevel="1">
      <c r="A62" s="120"/>
      <c r="B62" s="113"/>
      <c r="C62" s="72" t="s">
        <v>33</v>
      </c>
      <c r="D62" s="6"/>
      <c r="E62" s="6"/>
      <c r="F62" s="6"/>
      <c r="G62" s="7"/>
      <c r="H62" s="25">
        <f t="shared" si="0"/>
        <v>0</v>
      </c>
    </row>
    <row r="63" spans="1:8" ht="18.75" outlineLevel="1">
      <c r="A63" s="120"/>
      <c r="B63" s="113"/>
      <c r="C63" s="72" t="s">
        <v>6</v>
      </c>
      <c r="D63" s="6">
        <f>SUM('[2]TB Nuit'!$J$122:$P$122)</f>
        <v>179</v>
      </c>
      <c r="E63" s="6">
        <f>SUM('[2]TB Nuit'!$Q$122:$W$122)</f>
        <v>432</v>
      </c>
      <c r="F63" s="6">
        <f>SUM('[2]TB Nuit'!$X$122:$AD$122)</f>
        <v>348</v>
      </c>
      <c r="G63" s="7">
        <f>SUM('[2]TB Nuit'!$AE$122:$AK$122)</f>
        <v>239</v>
      </c>
      <c r="H63" s="25">
        <f t="shared" si="0"/>
        <v>1198</v>
      </c>
    </row>
    <row r="64" spans="1:8" ht="23.25" customHeight="1">
      <c r="A64" s="120"/>
      <c r="B64" s="113"/>
      <c r="C64" s="62" t="s">
        <v>34</v>
      </c>
      <c r="D64" s="2"/>
      <c r="E64" s="2"/>
      <c r="F64" s="2"/>
      <c r="G64" s="10"/>
      <c r="H64" s="25">
        <f t="shared" si="0"/>
        <v>0</v>
      </c>
    </row>
    <row r="65" spans="1:8" ht="23.25" customHeight="1">
      <c r="A65" s="120"/>
      <c r="B65" s="113"/>
      <c r="C65" s="62" t="s">
        <v>35</v>
      </c>
      <c r="D65" s="12"/>
      <c r="E65" s="12"/>
      <c r="F65" s="12"/>
      <c r="G65" s="13"/>
      <c r="H65" s="25">
        <f t="shared" si="0"/>
        <v>0</v>
      </c>
    </row>
    <row r="66" spans="1:8" ht="23.25" customHeight="1">
      <c r="A66" s="120"/>
      <c r="B66" s="113"/>
      <c r="C66" s="62" t="s">
        <v>36</v>
      </c>
      <c r="D66" s="12"/>
      <c r="E66" s="12"/>
      <c r="F66" s="12"/>
      <c r="G66" s="13"/>
      <c r="H66" s="25">
        <f t="shared" si="0"/>
        <v>0</v>
      </c>
    </row>
    <row r="67" spans="1:8" ht="16.5" thickBot="1">
      <c r="A67" s="121"/>
      <c r="B67" s="114" t="s">
        <v>37</v>
      </c>
      <c r="C67" s="95"/>
      <c r="D67" s="15">
        <f>SUM(D61:D66)</f>
        <v>179</v>
      </c>
      <c r="E67" s="15">
        <f>SUM(E61:E66)</f>
        <v>432</v>
      </c>
      <c r="F67" s="15">
        <f>SUM(F61:F66)</f>
        <v>348</v>
      </c>
      <c r="G67" s="15">
        <f>SUM(G61:G66)</f>
        <v>239</v>
      </c>
      <c r="H67" s="28">
        <f t="shared" si="0"/>
        <v>1198</v>
      </c>
    </row>
    <row r="68" spans="1:8">
      <c r="D68" s="83"/>
      <c r="E68" s="83"/>
      <c r="F68" s="83"/>
      <c r="G68" s="83"/>
      <c r="H68" s="27"/>
    </row>
    <row r="69" spans="1:8" ht="18" customHeight="1" thickBot="1">
      <c r="H69" s="27"/>
    </row>
    <row r="70" spans="1:8" ht="31.5" customHeight="1" thickTop="1">
      <c r="A70" s="21"/>
      <c r="B70" s="84" t="s">
        <v>38</v>
      </c>
      <c r="C70" s="85"/>
      <c r="D70" s="42" t="s">
        <v>50</v>
      </c>
      <c r="E70" s="42" t="s">
        <v>51</v>
      </c>
      <c r="F70" s="42" t="s">
        <v>52</v>
      </c>
      <c r="G70" s="41" t="s">
        <v>49</v>
      </c>
      <c r="H70" s="24" t="s">
        <v>16</v>
      </c>
    </row>
    <row r="71" spans="1:8" ht="24" customHeight="1">
      <c r="A71" s="118" t="s">
        <v>39</v>
      </c>
      <c r="B71" s="87" t="s">
        <v>3</v>
      </c>
      <c r="C71" s="62" t="s">
        <v>42</v>
      </c>
      <c r="D71" s="2">
        <f>SUM('[2]TB Nuit'!$J$42:$P$42,'[2]TB Nuit'!$J$47:$P$47,'[2]TB Nuit'!$J$52:$P$52)</f>
        <v>0</v>
      </c>
      <c r="E71" s="2">
        <f>SUM('[2]TB Nuit'!$Q$42:$W$42,'[2]TB Nuit'!$Q$47:$W$47,'[2]TB Nuit'!$Q$52:$W$52)</f>
        <v>0</v>
      </c>
      <c r="F71" s="2">
        <f>SUM('[2]TB Nuit'!$X$42:$AD$42,'[2]TB Nuit'!$X$47:$AD$47,'[2]TB Nuit'!$X$52:$AD$52)</f>
        <v>0</v>
      </c>
      <c r="G71" s="10">
        <f>SUM('[2]TB Nuit'!$AE$42:$AK$42,'[2]TB Nuit'!$AE$47:$AK$47,'[2]TB Nuit'!$AE$52:$AK$52)</f>
        <v>0</v>
      </c>
      <c r="H71" s="25">
        <f t="shared" ref="H71:H84" si="1">SUM(D71+E71+F71+G71)</f>
        <v>0</v>
      </c>
    </row>
    <row r="72" spans="1:8" ht="18.75" outlineLevel="1">
      <c r="A72" s="118"/>
      <c r="B72" s="88"/>
      <c r="C72" s="63" t="s">
        <v>41</v>
      </c>
      <c r="D72" s="2"/>
      <c r="E72" s="2"/>
      <c r="F72" s="2"/>
      <c r="G72" s="10"/>
      <c r="H72" s="25">
        <f t="shared" si="1"/>
        <v>0</v>
      </c>
    </row>
    <row r="73" spans="1:8" ht="18.75" outlineLevel="1">
      <c r="A73" s="118"/>
      <c r="B73" s="88"/>
      <c r="C73" s="63" t="s">
        <v>6</v>
      </c>
      <c r="D73" s="2">
        <f>SUM('[2]TB Nuit'!$J$40:$P$40,'[2]TB Nuit'!$J$45:$P$45,'[2]TB Nuit'!$J$50:$P$50)</f>
        <v>39</v>
      </c>
      <c r="E73" s="2">
        <f>SUM('[2]TB Nuit'!$Q$40:$W$40,'[2]TB Nuit'!$Q$45:$W$45,'[2]TB Nuit'!$Q$50:$W$50)</f>
        <v>0</v>
      </c>
      <c r="F73" s="2">
        <f>SUM('[2]TB Nuit'!$X$40:$AD$40,'[2]TB Nuit'!$X$45:$AD$45,'[2]TB Nuit'!$X$50:$AD$50)</f>
        <v>61.5</v>
      </c>
      <c r="G73" s="10">
        <f>SUM('[2]TB Nuit'!$AE$40:$AK$40,'[2]TB Nuit'!$AE$45:$AK$45,'[2]TB Nuit'!$AE$50:$AK$50)</f>
        <v>4</v>
      </c>
      <c r="H73" s="25">
        <f t="shared" si="1"/>
        <v>104.5</v>
      </c>
    </row>
    <row r="74" spans="1:8" ht="23.25" customHeight="1">
      <c r="A74" s="118"/>
      <c r="B74" s="88"/>
      <c r="C74" s="62" t="s">
        <v>43</v>
      </c>
      <c r="D74" s="2">
        <f>SUM('[2]TB Nuit'!$J$9:$P$9)</f>
        <v>0</v>
      </c>
      <c r="E74" s="2">
        <f>SUM('[2]TB Nuit'!$Q$9:$W$9)</f>
        <v>0</v>
      </c>
      <c r="F74" s="2">
        <f>SUM('[2]TB Nuit'!$X$9:$AD$9)</f>
        <v>0</v>
      </c>
      <c r="G74" s="10">
        <f>SUM('[2]TB Nuit'!$AE$9:$AK$9)</f>
        <v>0</v>
      </c>
      <c r="H74" s="25">
        <f t="shared" si="1"/>
        <v>0</v>
      </c>
    </row>
    <row r="75" spans="1:8" ht="18.75" outlineLevel="1">
      <c r="A75" s="118"/>
      <c r="B75" s="88"/>
      <c r="C75" s="63" t="s">
        <v>41</v>
      </c>
      <c r="D75" s="2"/>
      <c r="E75" s="2"/>
      <c r="F75" s="2"/>
      <c r="G75" s="10"/>
      <c r="H75" s="25">
        <f t="shared" si="1"/>
        <v>0</v>
      </c>
    </row>
    <row r="76" spans="1:8" ht="18.75" outlineLevel="1">
      <c r="A76" s="118"/>
      <c r="B76" s="88"/>
      <c r="C76" s="63" t="s">
        <v>6</v>
      </c>
      <c r="D76" s="2">
        <f>SUM('[2]TB Nuit'!$J$41:$P$41,'[2]TB Nuit'!$J$46:$P$46,'[2]TB Nuit'!$J$50:$P$50)</f>
        <v>1</v>
      </c>
      <c r="E76" s="2">
        <f>SUM('[2]TB Nuit'!$Q$41:$W$41,'[2]TB Nuit'!$Q$46:$W$46,'[2]TB Nuit'!$Q$50:$W$50)</f>
        <v>0</v>
      </c>
      <c r="F76" s="2">
        <f>SUM('[2]TB Nuit'!$X$41:$AD$41,'[2]TB Nuit'!$X$46:$AD$46,'[2]TB Nuit'!$X$50:$AD$50)</f>
        <v>1</v>
      </c>
      <c r="G76" s="10">
        <f>SUM('[2]TB Nuit'!$AE$41:$AK$41,'[2]TB Nuit'!$AE$46:$AK$46,'[2]TB Nuit'!$AE$50:$AK$50)</f>
        <v>0</v>
      </c>
      <c r="H76" s="25">
        <f t="shared" si="1"/>
        <v>2</v>
      </c>
    </row>
    <row r="77" spans="1:8" ht="23.25" customHeight="1">
      <c r="A77" s="118"/>
      <c r="B77" s="88"/>
      <c r="C77" s="62" t="s">
        <v>44</v>
      </c>
      <c r="D77" s="2">
        <f>SUM(D78:D79)</f>
        <v>0</v>
      </c>
      <c r="E77" s="2">
        <f>SUM(E78:E79)</f>
        <v>0</v>
      </c>
      <c r="F77" s="2">
        <f>SUM(F78:F79)</f>
        <v>0</v>
      </c>
      <c r="G77" s="10">
        <f>SUM(G78:G79)</f>
        <v>0</v>
      </c>
      <c r="H77" s="25">
        <f t="shared" si="1"/>
        <v>0</v>
      </c>
    </row>
    <row r="78" spans="1:8" ht="18.75" outlineLevel="1">
      <c r="A78" s="118"/>
      <c r="B78" s="88"/>
      <c r="C78" s="63" t="s">
        <v>41</v>
      </c>
      <c r="D78" s="2"/>
      <c r="E78" s="2"/>
      <c r="F78" s="2"/>
      <c r="G78" s="10"/>
      <c r="H78" s="25">
        <f t="shared" si="1"/>
        <v>0</v>
      </c>
    </row>
    <row r="79" spans="1:8" ht="19.5" outlineLevel="1" thickBot="1">
      <c r="A79" s="118"/>
      <c r="B79" s="88"/>
      <c r="C79" s="63" t="s">
        <v>6</v>
      </c>
      <c r="D79" s="2">
        <f>SUM('[2]TB Nuit'!$J$42:$P$42,'[2]TB Nuit'!$J$47:$P$47,'[2]TB Nuit'!$J$52:$P$52)</f>
        <v>0</v>
      </c>
      <c r="E79" s="2">
        <f>SUM('[2]TB Nuit'!$Q$42:$W$42,'[2]TB Nuit'!$Q$47:$W$47,'[2]TB Nuit'!$Q$52:$W$52)</f>
        <v>0</v>
      </c>
      <c r="F79" s="2">
        <f>SUM('[2]TB Nuit'!$X$42:$AD$42,'[2]TB Nuit'!$X$47:$AD$47,'[2]TB Nuit'!$X$52:$AD$52)</f>
        <v>0</v>
      </c>
      <c r="G79" s="10">
        <f>SUM('[2]TB Nuit'!$AE$42:$AK$42,'[2]TB Nuit'!$AE$47:$AK$47,'[2]TB Nuit'!$AE$52:$AK$52)</f>
        <v>0</v>
      </c>
      <c r="H79" s="25">
        <f t="shared" si="1"/>
        <v>0</v>
      </c>
    </row>
    <row r="80" spans="1:8" ht="30.75" customHeight="1" thickTop="1" thickBot="1">
      <c r="A80" s="118"/>
      <c r="B80" s="111" t="s">
        <v>73</v>
      </c>
      <c r="C80" s="91"/>
      <c r="D80" s="4">
        <f>SUM(D71,D74,D77)</f>
        <v>0</v>
      </c>
      <c r="E80" s="4">
        <f>SUM(E71,E74,E77)</f>
        <v>0</v>
      </c>
      <c r="F80" s="4">
        <f>SUM(F71,F74,F77)</f>
        <v>0</v>
      </c>
      <c r="G80" s="4">
        <f>SUM(G71,G74,G77)</f>
        <v>0</v>
      </c>
      <c r="H80" s="26">
        <f t="shared" si="1"/>
        <v>0</v>
      </c>
    </row>
    <row r="81" spans="1:8" ht="23.25" customHeight="1" thickTop="1">
      <c r="A81" s="118"/>
      <c r="B81" s="113" t="s">
        <v>45</v>
      </c>
      <c r="C81" s="62" t="s">
        <v>41</v>
      </c>
      <c r="D81" s="29"/>
      <c r="E81" s="29"/>
      <c r="F81" s="29"/>
      <c r="G81" s="32"/>
      <c r="H81" s="24"/>
    </row>
    <row r="82" spans="1:8" ht="23.25" customHeight="1" thickBot="1">
      <c r="A82" s="118"/>
      <c r="B82" s="113"/>
      <c r="C82" s="62" t="s">
        <v>6</v>
      </c>
      <c r="D82" s="12">
        <f>SUM('[2]TB Nuit'!$J$9:$P$9)</f>
        <v>0</v>
      </c>
      <c r="E82" s="12">
        <f>SUM('[2]TB Nuit'!$Q$9:$W$9)</f>
        <v>0</v>
      </c>
      <c r="F82" s="12">
        <f>SUM('[2]TB Nuit'!$X$9:$AD$9)</f>
        <v>0</v>
      </c>
      <c r="G82" s="13">
        <f>SUM('[2]TB Nuit'!$AE$9:$AK$9)</f>
        <v>0</v>
      </c>
      <c r="H82" s="25"/>
    </row>
    <row r="83" spans="1:8" ht="34.5" customHeight="1" thickTop="1" thickBot="1">
      <c r="A83" s="119"/>
      <c r="B83" s="114" t="s">
        <v>72</v>
      </c>
      <c r="C83" s="95"/>
      <c r="D83" s="15">
        <f>D81+D82</f>
        <v>0</v>
      </c>
      <c r="E83" s="15">
        <f>E81+E82</f>
        <v>0</v>
      </c>
      <c r="F83" s="15">
        <f>F81+F82</f>
        <v>0</v>
      </c>
      <c r="G83" s="16">
        <f>G81+G82</f>
        <v>0</v>
      </c>
      <c r="H83" s="26">
        <f t="shared" si="1"/>
        <v>0</v>
      </c>
    </row>
    <row r="84" spans="1:8" ht="16.5" thickTop="1">
      <c r="B84" s="122" t="s">
        <v>40</v>
      </c>
      <c r="C84" s="123"/>
      <c r="D84" s="105">
        <f>D80+D83</f>
        <v>0</v>
      </c>
      <c r="E84" s="105">
        <f>E80+E83</f>
        <v>0</v>
      </c>
      <c r="F84" s="105">
        <f>F80+F83</f>
        <v>0</v>
      </c>
      <c r="G84" s="107">
        <f>G80+G83</f>
        <v>0</v>
      </c>
      <c r="H84" s="109">
        <f t="shared" si="1"/>
        <v>0</v>
      </c>
    </row>
    <row r="85" spans="1:8" ht="16.5" thickBot="1">
      <c r="B85" s="124"/>
      <c r="C85" s="103"/>
      <c r="D85" s="106"/>
      <c r="E85" s="106"/>
      <c r="F85" s="106"/>
      <c r="G85" s="108"/>
      <c r="H85" s="110"/>
    </row>
    <row r="86" spans="1:8" ht="24" thickTop="1"/>
    <row r="87" spans="1:8" ht="24" thickBot="1"/>
    <row r="88" spans="1:8" ht="36.75" thickTop="1" thickBot="1">
      <c r="A88" s="21"/>
      <c r="B88" s="128" t="s">
        <v>105</v>
      </c>
      <c r="C88" s="12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8" ht="27" customHeight="1">
      <c r="A89" s="131" t="s">
        <v>0</v>
      </c>
      <c r="B89" s="137" t="s">
        <v>17</v>
      </c>
      <c r="C89" s="75" t="s">
        <v>107</v>
      </c>
      <c r="D89" s="76">
        <v>5</v>
      </c>
      <c r="E89" s="76">
        <v>8</v>
      </c>
      <c r="F89" s="76">
        <v>13</v>
      </c>
      <c r="G89" s="77">
        <v>18</v>
      </c>
      <c r="H89" s="82"/>
    </row>
    <row r="90" spans="1:8" ht="26.25" customHeight="1">
      <c r="A90" s="132"/>
      <c r="B90" s="126"/>
      <c r="C90" s="73" t="s">
        <v>108</v>
      </c>
      <c r="D90" s="2"/>
      <c r="E90" s="2"/>
      <c r="F90" s="2"/>
      <c r="G90" s="10"/>
      <c r="H90" s="25"/>
    </row>
    <row r="91" spans="1:8" ht="17.25" customHeight="1">
      <c r="A91" s="132"/>
      <c r="B91" s="126"/>
      <c r="C91" s="73" t="s">
        <v>110</v>
      </c>
      <c r="D91" s="2"/>
      <c r="E91" s="2"/>
      <c r="F91" s="2"/>
      <c r="G91" s="10"/>
      <c r="H91" s="25"/>
    </row>
    <row r="92" spans="1:8" ht="21.75" customHeight="1">
      <c r="A92" s="132"/>
      <c r="B92" s="127"/>
      <c r="C92" s="73" t="s">
        <v>109</v>
      </c>
      <c r="D92" s="2"/>
      <c r="E92" s="2"/>
      <c r="F92" s="2"/>
      <c r="G92" s="10"/>
      <c r="H92" s="25"/>
    </row>
    <row r="93" spans="1:8" ht="27" customHeight="1">
      <c r="A93" s="132"/>
      <c r="B93" s="125" t="s">
        <v>18</v>
      </c>
      <c r="C93" s="73" t="s">
        <v>107</v>
      </c>
      <c r="D93" s="2"/>
      <c r="E93" s="2"/>
      <c r="F93" s="2"/>
      <c r="G93" s="10"/>
      <c r="H93" s="25"/>
    </row>
    <row r="94" spans="1:8" ht="26.25" customHeight="1">
      <c r="A94" s="132"/>
      <c r="B94" s="126"/>
      <c r="C94" s="73" t="s">
        <v>108</v>
      </c>
      <c r="D94" s="2"/>
      <c r="E94" s="2"/>
      <c r="F94" s="2"/>
      <c r="G94" s="10"/>
      <c r="H94" s="25"/>
    </row>
    <row r="95" spans="1:8" ht="17.25" customHeight="1">
      <c r="A95" s="132"/>
      <c r="B95" s="126"/>
      <c r="C95" s="73" t="s">
        <v>110</v>
      </c>
      <c r="D95" s="2"/>
      <c r="E95" s="2"/>
      <c r="F95" s="2"/>
      <c r="G95" s="10"/>
      <c r="H95" s="25"/>
    </row>
    <row r="96" spans="1:8" ht="21.75" customHeight="1">
      <c r="A96" s="132"/>
      <c r="B96" s="127"/>
      <c r="C96" s="73" t="s">
        <v>109</v>
      </c>
      <c r="D96" s="2"/>
      <c r="E96" s="2"/>
      <c r="F96" s="2"/>
      <c r="G96" s="10"/>
      <c r="H96" s="25"/>
    </row>
    <row r="97" spans="1:8" ht="23.25" customHeight="1">
      <c r="A97" s="132"/>
      <c r="B97" s="125" t="s">
        <v>113</v>
      </c>
      <c r="C97" s="73" t="s">
        <v>107</v>
      </c>
      <c r="D97" s="2"/>
      <c r="E97" s="2"/>
      <c r="F97" s="2"/>
      <c r="G97" s="10"/>
      <c r="H97" s="25"/>
    </row>
    <row r="98" spans="1:8" ht="18.75">
      <c r="A98" s="132"/>
      <c r="B98" s="126"/>
      <c r="C98" s="73" t="s">
        <v>108</v>
      </c>
      <c r="D98" s="2"/>
      <c r="E98" s="2"/>
      <c r="F98" s="2"/>
      <c r="G98" s="10"/>
      <c r="H98" s="25"/>
    </row>
    <row r="99" spans="1:8" ht="18.75">
      <c r="A99" s="132"/>
      <c r="B99" s="126"/>
      <c r="C99" s="73" t="s">
        <v>110</v>
      </c>
      <c r="D99" s="2"/>
      <c r="E99" s="2"/>
      <c r="F99" s="2"/>
      <c r="G99" s="10"/>
      <c r="H99" s="25"/>
    </row>
    <row r="100" spans="1:8" ht="18.75">
      <c r="A100" s="132"/>
      <c r="B100" s="127"/>
      <c r="C100" s="73" t="s">
        <v>109</v>
      </c>
      <c r="D100" s="2"/>
      <c r="E100" s="2"/>
      <c r="F100" s="2"/>
      <c r="G100" s="10"/>
      <c r="H100" s="25"/>
    </row>
    <row r="101" spans="1:8" ht="17.25" customHeight="1">
      <c r="A101" s="132"/>
      <c r="B101" s="125" t="s">
        <v>94</v>
      </c>
      <c r="C101" s="62" t="s">
        <v>112</v>
      </c>
      <c r="D101" s="29"/>
      <c r="E101" s="29"/>
      <c r="F101" s="29"/>
      <c r="G101" s="32"/>
      <c r="H101" s="25"/>
    </row>
    <row r="102" spans="1:8" ht="19.5" thickBot="1">
      <c r="A102" s="133"/>
      <c r="B102" s="130"/>
      <c r="C102" s="81" t="s">
        <v>111</v>
      </c>
      <c r="D102" s="79"/>
      <c r="E102" s="79"/>
      <c r="F102" s="79"/>
      <c r="G102" s="80"/>
      <c r="H102" s="25"/>
    </row>
    <row r="103" spans="1:8" ht="18.75">
      <c r="A103" s="138" t="s">
        <v>21</v>
      </c>
      <c r="B103" s="137" t="s">
        <v>114</v>
      </c>
      <c r="C103" s="75" t="s">
        <v>115</v>
      </c>
      <c r="D103" s="76"/>
      <c r="E103" s="76"/>
      <c r="F103" s="76"/>
      <c r="G103" s="77"/>
      <c r="H103" s="25"/>
    </row>
    <row r="104" spans="1:8" ht="18.75">
      <c r="A104" s="139"/>
      <c r="B104" s="126"/>
      <c r="C104" s="73" t="s">
        <v>116</v>
      </c>
      <c r="D104" s="2"/>
      <c r="E104" s="2"/>
      <c r="F104" s="2"/>
      <c r="G104" s="10"/>
      <c r="H104" s="25"/>
    </row>
    <row r="105" spans="1:8" ht="18.75">
      <c r="A105" s="139"/>
      <c r="B105" s="126"/>
      <c r="C105" s="73" t="s">
        <v>117</v>
      </c>
      <c r="D105" s="2"/>
      <c r="E105" s="2"/>
      <c r="F105" s="2"/>
      <c r="G105" s="10"/>
      <c r="H105" s="25"/>
    </row>
    <row r="106" spans="1:8" ht="18.75">
      <c r="A106" s="139"/>
      <c r="B106" s="125" t="s">
        <v>118</v>
      </c>
      <c r="C106" s="73" t="s">
        <v>119</v>
      </c>
      <c r="D106" s="2"/>
      <c r="E106" s="2"/>
      <c r="F106" s="2"/>
      <c r="G106" s="10"/>
      <c r="H106" s="25"/>
    </row>
    <row r="107" spans="1:8" ht="18.75">
      <c r="A107" s="139"/>
      <c r="B107" s="126"/>
      <c r="C107" s="73" t="s">
        <v>120</v>
      </c>
      <c r="D107" s="2"/>
      <c r="E107" s="2"/>
      <c r="F107" s="2"/>
      <c r="G107" s="10"/>
      <c r="H107" s="25"/>
    </row>
    <row r="108" spans="1:8" ht="18.75">
      <c r="A108" s="139"/>
      <c r="B108" s="126"/>
      <c r="C108" s="73" t="s">
        <v>117</v>
      </c>
      <c r="D108" s="2"/>
      <c r="E108" s="2"/>
      <c r="F108" s="2"/>
      <c r="G108" s="10"/>
      <c r="H108" s="25"/>
    </row>
    <row r="109" spans="1:8" ht="18.75" customHeight="1">
      <c r="A109" s="139"/>
      <c r="B109" s="125" t="s">
        <v>121</v>
      </c>
      <c r="C109" s="73" t="s">
        <v>122</v>
      </c>
      <c r="D109" s="2"/>
      <c r="E109" s="2"/>
      <c r="F109" s="2"/>
      <c r="G109" s="10"/>
      <c r="H109" s="25"/>
    </row>
    <row r="110" spans="1:8" ht="18.75" customHeight="1">
      <c r="A110" s="139"/>
      <c r="B110" s="126"/>
      <c r="C110" s="73" t="s">
        <v>117</v>
      </c>
      <c r="D110" s="2"/>
      <c r="E110" s="2"/>
      <c r="F110" s="2"/>
      <c r="G110" s="10"/>
      <c r="H110" s="25"/>
    </row>
    <row r="111" spans="1:8" ht="18.75">
      <c r="A111" s="139"/>
      <c r="B111" s="125" t="s">
        <v>123</v>
      </c>
      <c r="C111" s="73" t="s">
        <v>122</v>
      </c>
      <c r="D111" s="29"/>
      <c r="E111" s="29"/>
      <c r="F111" s="29"/>
      <c r="G111" s="32"/>
      <c r="H111" s="25"/>
    </row>
    <row r="112" spans="1:8" ht="19.5" thickBot="1">
      <c r="A112" s="140"/>
      <c r="B112" s="130"/>
      <c r="C112" s="81" t="s">
        <v>111</v>
      </c>
      <c r="D112" s="79"/>
      <c r="E112" s="79"/>
      <c r="F112" s="79"/>
      <c r="G112" s="80"/>
      <c r="H112" s="25"/>
    </row>
    <row r="113" spans="1:8" ht="18.75">
      <c r="A113" s="134" t="s">
        <v>39</v>
      </c>
      <c r="B113" s="137" t="s">
        <v>25</v>
      </c>
      <c r="C113" s="75" t="s">
        <v>106</v>
      </c>
      <c r="D113" s="76"/>
      <c r="E113" s="76"/>
      <c r="F113" s="76"/>
      <c r="G113" s="77"/>
      <c r="H113" s="25"/>
    </row>
    <row r="114" spans="1:8" ht="18.75">
      <c r="A114" s="135"/>
      <c r="B114" s="126"/>
      <c r="C114" s="73" t="s">
        <v>124</v>
      </c>
      <c r="D114" s="2"/>
      <c r="E114" s="2"/>
      <c r="F114" s="2"/>
      <c r="G114" s="10"/>
      <c r="H114" s="25"/>
    </row>
    <row r="115" spans="1:8" ht="24" customHeight="1" thickBot="1">
      <c r="A115" s="136"/>
      <c r="B115" s="78" t="s">
        <v>45</v>
      </c>
      <c r="C115" s="73" t="s">
        <v>124</v>
      </c>
      <c r="D115" s="79"/>
      <c r="E115" s="79"/>
      <c r="F115" s="79"/>
      <c r="G115" s="80"/>
      <c r="H115" s="28"/>
    </row>
  </sheetData>
  <mergeCells count="53">
    <mergeCell ref="B101:B102"/>
    <mergeCell ref="G84:G85"/>
    <mergeCell ref="A89:A102"/>
    <mergeCell ref="A113:A115"/>
    <mergeCell ref="B113:B114"/>
    <mergeCell ref="A103:A112"/>
    <mergeCell ref="B103:B105"/>
    <mergeCell ref="B106:B108"/>
    <mergeCell ref="B109:B110"/>
    <mergeCell ref="B111:B112"/>
    <mergeCell ref="H84:H85"/>
    <mergeCell ref="B84:C85"/>
    <mergeCell ref="D84:D85"/>
    <mergeCell ref="E84:E85"/>
    <mergeCell ref="F84:F85"/>
    <mergeCell ref="B97:B100"/>
    <mergeCell ref="B88:C88"/>
    <mergeCell ref="B93:B96"/>
    <mergeCell ref="B89:B92"/>
    <mergeCell ref="A2:A47"/>
    <mergeCell ref="A71:A83"/>
    <mergeCell ref="B71:B79"/>
    <mergeCell ref="B80:C80"/>
    <mergeCell ref="B81:B82"/>
    <mergeCell ref="B83:C83"/>
    <mergeCell ref="B70:C70"/>
    <mergeCell ref="A51:A67"/>
    <mergeCell ref="B51:B59"/>
    <mergeCell ref="B60:C60"/>
    <mergeCell ref="B61:B66"/>
    <mergeCell ref="B67:C67"/>
    <mergeCell ref="H44:H45"/>
    <mergeCell ref="H46:H47"/>
    <mergeCell ref="B50:C50"/>
    <mergeCell ref="H38:H39"/>
    <mergeCell ref="H40:H41"/>
    <mergeCell ref="H42:H43"/>
    <mergeCell ref="F34:F35"/>
    <mergeCell ref="G34:G35"/>
    <mergeCell ref="D34:D35"/>
    <mergeCell ref="E34:E35"/>
    <mergeCell ref="H34:H35"/>
    <mergeCell ref="H36:H37"/>
    <mergeCell ref="B1:C1"/>
    <mergeCell ref="B47:C47"/>
    <mergeCell ref="B2:B19"/>
    <mergeCell ref="B20:C20"/>
    <mergeCell ref="B21:B32"/>
    <mergeCell ref="B33:C33"/>
    <mergeCell ref="B36:B40"/>
    <mergeCell ref="B42:B46"/>
    <mergeCell ref="B41:C41"/>
    <mergeCell ref="B34:C35"/>
  </mergeCells>
  <phoneticPr fontId="8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outlinePr summaryBelow="0"/>
  </sheetPr>
  <dimension ref="A1:H121"/>
  <sheetViews>
    <sheetView topLeftCell="A74" zoomScale="70" workbookViewId="0">
      <selection activeCell="A94" sqref="A94:H121"/>
    </sheetView>
  </sheetViews>
  <sheetFormatPr baseColWidth="10" defaultRowHeight="15.75" outlineLevelRow="1"/>
  <cols>
    <col min="2" max="2" width="54.375" bestFit="1" customWidth="1"/>
    <col min="3" max="3" width="34.125" bestFit="1" customWidth="1"/>
    <col min="4" max="4" width="16.125" customWidth="1"/>
    <col min="5" max="5" width="13.5" customWidth="1"/>
    <col min="6" max="6" width="14.25" customWidth="1"/>
    <col min="7" max="7" width="12.25" customWidth="1"/>
  </cols>
  <sheetData>
    <row r="1" spans="1:8" ht="31.5" thickTop="1" thickBot="1">
      <c r="B1" s="84" t="s">
        <v>53</v>
      </c>
      <c r="C1" s="85"/>
      <c r="D1" s="144" t="s">
        <v>50</v>
      </c>
      <c r="E1" s="144" t="s">
        <v>51</v>
      </c>
      <c r="F1" s="144" t="s">
        <v>52</v>
      </c>
      <c r="G1" s="141" t="s">
        <v>49</v>
      </c>
      <c r="H1" s="109" t="s">
        <v>16</v>
      </c>
    </row>
    <row r="2" spans="1:8" ht="15.75" customHeight="1">
      <c r="A2" s="115" t="s">
        <v>0</v>
      </c>
      <c r="B2" s="161" t="s">
        <v>1</v>
      </c>
      <c r="C2" s="148" t="s">
        <v>2</v>
      </c>
      <c r="D2" s="145"/>
      <c r="E2" s="145"/>
      <c r="F2" s="145"/>
      <c r="G2" s="142"/>
      <c r="H2" s="104"/>
    </row>
    <row r="3" spans="1:8" ht="16.5" thickBot="1">
      <c r="A3" s="116"/>
      <c r="B3" s="162"/>
      <c r="C3" s="149"/>
      <c r="D3" s="146"/>
      <c r="E3" s="146"/>
      <c r="F3" s="146"/>
      <c r="G3" s="143"/>
      <c r="H3" s="110"/>
    </row>
    <row r="4" spans="1:8" ht="24" customHeight="1" collapsed="1" thickTop="1">
      <c r="A4" s="116"/>
      <c r="B4" s="150" t="s">
        <v>3</v>
      </c>
      <c r="C4" s="1" t="s">
        <v>4</v>
      </c>
      <c r="D4" s="2">
        <f>SUM($D$5,$D$6,$D$7,$D$9,$D$8)</f>
        <v>235.5</v>
      </c>
      <c r="E4" s="2">
        <f>SUM($E$5,$E$6,$E$7,$E$9,$E$8)</f>
        <v>137</v>
      </c>
      <c r="F4" s="2">
        <f>SUM($F$5,$F$6,$F$7,$F$9,$F$8)</f>
        <v>256</v>
      </c>
      <c r="G4" s="10">
        <f>SUM($G$5,$G$6,$G$7,$G$9,$G$8)</f>
        <v>166</v>
      </c>
      <c r="H4" s="25">
        <f t="shared" ref="H4:H36" si="0">SUM(D4+E4+F4+G4)</f>
        <v>794.5</v>
      </c>
    </row>
    <row r="5" spans="1:8" ht="15.75" hidden="1" customHeight="1" outlineLevel="1">
      <c r="A5" s="116"/>
      <c r="B5" s="151"/>
      <c r="C5" s="3" t="s">
        <v>5</v>
      </c>
      <c r="D5" s="2">
        <f>SUM('[1]TB recep SEC'!$AL$10:$AR$10,'[1]TB recep SEC'!$AL$15:$AR$15,'[1]TB recep SEC'!$AL$20:$AR$20)</f>
        <v>122</v>
      </c>
      <c r="E5" s="2">
        <f>SUM('[1]TB recep SEC'!$AS$10:$AY$10,'[1]TB recep SEC'!$AS$15:$AY$15,'[1]TB recep SEC'!$AS$20:$AY$20)</f>
        <v>88</v>
      </c>
      <c r="F5" s="2">
        <f>SUM('[1]TB recep SEC'!$AZ$10:$BF$10,'[1]TB recep SEC'!$AZ$15:$BF$15,'[1]TB recep SEC'!$AZ$20:$BF$20)</f>
        <v>148.5</v>
      </c>
      <c r="G5" s="10">
        <f>SUM('[1]TB recep SEC'!$BG$10:$BM$10,'[1]TB recep SEC'!$BG$15:$BM$15,'[1]TB recep SEC'!$BG$20:$BM$20)</f>
        <v>61</v>
      </c>
      <c r="H5" s="25">
        <f t="shared" si="0"/>
        <v>419.5</v>
      </c>
    </row>
    <row r="6" spans="1:8" ht="15.75" hidden="1" customHeight="1" outlineLevel="1">
      <c r="A6" s="116"/>
      <c r="B6" s="151"/>
      <c r="C6" s="3" t="s">
        <v>6</v>
      </c>
      <c r="D6" s="2">
        <f>SUM('[2]TB Nuit'!$AL$20:$AR$20,'[2]TB Nuit'!$AL$25:$AR$25,'[2]TB Nuit'!$AL$30:$AR$30)</f>
        <v>31.5</v>
      </c>
      <c r="E6" s="2">
        <f>SUM('[2]TB Nuit'!$AS$20:$AY$20,'[2]TB Nuit'!$AS$25:$AY$25,'[2]TB Nuit'!$AS$30:$AY$30)</f>
        <v>0</v>
      </c>
      <c r="F6" s="2">
        <f>SUM('[2]TB Nuit'!$AZ$20:$BF$20,'[2]TB Nuit'!$AZ$25:$BF$25,'[2]TB Nuit'!$AZ$30:$BF$30)</f>
        <v>33</v>
      </c>
      <c r="G6" s="10">
        <f>SUM('[2]TB Nuit'!$BG$20:$BM$20,'[2]TB Nuit'!$BG$25:$BM$25,'[2]TB Nuit'!$BG$30:$BM$30)</f>
        <v>27</v>
      </c>
      <c r="H6" s="25">
        <f t="shared" si="0"/>
        <v>91.5</v>
      </c>
    </row>
    <row r="7" spans="1:8" ht="15.75" hidden="1" customHeight="1" outlineLevel="1">
      <c r="A7" s="116"/>
      <c r="B7" s="151"/>
      <c r="C7" s="3" t="s">
        <v>18</v>
      </c>
      <c r="D7" s="2">
        <f>SUM('[3]TB recep ULF'!$AL$9:$AR$9,'[3]TB recep ULF'!$AL$14:$AR$14,'[3]TB recep ULF'!$AL$19:$AR$19)</f>
        <v>0</v>
      </c>
      <c r="E7" s="2">
        <f>SUM('[3]TB recep ULF'!$AS$9:$AY$9,'[3]TB recep ULF'!$AS$14:$AY$14,'[3]TB recep ULF'!$AS$19:$AY$19)</f>
        <v>0</v>
      </c>
      <c r="F7" s="2">
        <f>SUM('[3]TB recep ULF'!$AZ$9:$BF$9,'[3]TB recep ULF'!$AZ$14:$BF$14,'[3]TB recep ULF'!$AZ$19:$BF$19)</f>
        <v>0</v>
      </c>
      <c r="G7" s="10">
        <f>SUM('[3]TB recep ULF'!$BG$9:$BM$9,'[3]TB recep ULF'!$BG$14:$BM$14,'[3]TB recep ULF'!$BG$19:$BM$19)</f>
        <v>0</v>
      </c>
      <c r="H7" s="25">
        <f t="shared" si="0"/>
        <v>0</v>
      </c>
    </row>
    <row r="8" spans="1:8" ht="15.75" hidden="1" customHeight="1" outlineLevel="1">
      <c r="A8" s="116"/>
      <c r="B8" s="151"/>
      <c r="C8" s="3" t="s">
        <v>19</v>
      </c>
      <c r="D8" s="2">
        <f>SUM('[4]TB recep FEL'!$BU$9:$CA$9,'[4]TB recep FEL'!$BU$14:$CA$14,'[4]TB recep FEL'!$BU$19:$CA$19)</f>
        <v>0</v>
      </c>
      <c r="E8" s="2">
        <f>SUM('[4]TB recep FEL'!$CB$9:$CH$9,'[4]TB recep FEL'!$CB$14:$CH$14,'[4]TB recep FEL'!$CB$19:$CH$19)</f>
        <v>0</v>
      </c>
      <c r="F8" s="2">
        <f>SUM('[4]TB recep FEL'!$CI$9:$CO$9,'[4]TB recep FEL'!$CI$14:$CO$14,'[4]TB recep FEL'!$CI$19:$CO$19)</f>
        <v>0</v>
      </c>
      <c r="G8" s="10">
        <f>SUM('[4]TB recep FEL'!$CP$9:$CV$9,'[4]TB recep FEL'!$CP$14:$CV$14,'[4]TB recep FEL'!$CP$19:$CV$19)</f>
        <v>0</v>
      </c>
      <c r="H8" s="25"/>
    </row>
    <row r="9" spans="1:8" ht="15.75" hidden="1" customHeight="1" outlineLevel="1">
      <c r="A9" s="116"/>
      <c r="B9" s="151"/>
      <c r="C9" s="3" t="s">
        <v>41</v>
      </c>
      <c r="D9" s="2">
        <f>SUM('[5]Tb expédition'!$AL$34:$AR$34,'[5]Tb expédition'!$AL$39:$AR$39,'[5]Tb expédition'!$AL$44:$AR$44)</f>
        <v>82</v>
      </c>
      <c r="E9" s="2">
        <f>SUM('[5]Tb expédition'!$AS$34:$AY$34,'[5]Tb expédition'!$AS$39:$AY$39,'[5]Tb expédition'!$AS$44:$AY$44)</f>
        <v>49</v>
      </c>
      <c r="F9" s="2">
        <f>SUM('[5]Tb expédition'!$AZ$34:$BF$34,'[5]Tb expédition'!$AZ$39:$BF$39,'[5]Tb expédition'!$AZ$44:$BF$44)</f>
        <v>74.5</v>
      </c>
      <c r="G9" s="10">
        <f>SUM('[5]Tb expédition'!$BG$34:$BM$34,'[5]Tb expédition'!$BG$39:$BM$39,'[5]Tb expédition'!$BG$44:$BM$44)</f>
        <v>78</v>
      </c>
      <c r="H9" s="25"/>
    </row>
    <row r="10" spans="1:8" ht="23.25" customHeight="1" collapsed="1">
      <c r="A10" s="116"/>
      <c r="B10" s="151"/>
      <c r="C10" s="1" t="s">
        <v>7</v>
      </c>
      <c r="D10" s="2">
        <f>SUM($D$11,$D$12,$D$13,$D$14,$D$15)</f>
        <v>92.5</v>
      </c>
      <c r="E10" s="2">
        <f>SUM($E$11,$E$12,$E$13,$E$14,$E$15)</f>
        <v>93</v>
      </c>
      <c r="F10" s="2">
        <f>SUM($F$11,$F$12,$F$13,$F$14,$F$15)</f>
        <v>88.5</v>
      </c>
      <c r="G10" s="10">
        <f>SUM($G$11,$G$12,$G$13,$G$14,$G$15)</f>
        <v>81.5</v>
      </c>
      <c r="H10" s="25">
        <f t="shared" si="0"/>
        <v>355.5</v>
      </c>
    </row>
    <row r="11" spans="1:8" hidden="1" outlineLevel="1">
      <c r="A11" s="116"/>
      <c r="B11" s="151"/>
      <c r="C11" s="3" t="s">
        <v>5</v>
      </c>
      <c r="D11" s="2">
        <f>SUM('[1]TB recep SEC'!$AL$11:$AR$11,'[1]TB recep SEC'!$AL$16:$AR$16,'[1]TB recep SEC'!$AL$21:$AR$21)</f>
        <v>0</v>
      </c>
      <c r="E11" s="2">
        <f>SUM('[1]TB recep SEC'!$AS$11:$AY$11,'[1]TB recep SEC'!$AS$16:$AY$16,'[1]TB recep SEC'!$AS$21:$AY$21)</f>
        <v>0</v>
      </c>
      <c r="F11" s="2">
        <f>SUM('[1]TB recep SEC'!$AZ$11:$BF$11,'[1]TB recep SEC'!$AZ$16:$BF$16,'[1]TB recep SEC'!$AZ$21:$BF$21)</f>
        <v>0</v>
      </c>
      <c r="G11" s="10">
        <f>SUM('[1]TB recep SEC'!$BG$11:$BM$11,'[1]TB recep SEC'!$BG$16:$BM$16,'[1]TB recep SEC'!$BG$21:$BM$21)</f>
        <v>1</v>
      </c>
      <c r="H11" s="25">
        <f t="shared" si="0"/>
        <v>1</v>
      </c>
    </row>
    <row r="12" spans="1:8" hidden="1" outlineLevel="1">
      <c r="A12" s="116"/>
      <c r="B12" s="151"/>
      <c r="C12" s="3" t="s">
        <v>6</v>
      </c>
      <c r="D12" s="2">
        <f>SUM('[2]TB Nuit'!$AL$21:$AR$21,'[2]TB Nuit'!$AL$26:$AR$26,'[2]TB Nuit'!$AL$31:$AR$31)</f>
        <v>0</v>
      </c>
      <c r="E12" s="2">
        <f>SUM('[2]TB Nuit'!$AS$21:$AY$21,'[2]TB Nuit'!$AS$26:$AY$26,'[2]TB Nuit'!$AS$31:$AY$31)</f>
        <v>0</v>
      </c>
      <c r="F12" s="2">
        <f>SUM('[2]TB Nuit'!$AZ$21:$BF$21,'[2]TB Nuit'!$AZ$26:$BF$26,'[2]TB Nuit'!$AZ$31:$BF$31)</f>
        <v>0</v>
      </c>
      <c r="G12" s="10">
        <f>SUM('[2]TB Nuit'!$BG$21:$BM$21,'[2]TB Nuit'!$BG$26:$BM$26,'[2]TB Nuit'!$BG$31:$BM$31)</f>
        <v>4</v>
      </c>
      <c r="H12" s="25">
        <f t="shared" si="0"/>
        <v>4</v>
      </c>
    </row>
    <row r="13" spans="1:8" hidden="1" outlineLevel="1">
      <c r="A13" s="116"/>
      <c r="B13" s="151"/>
      <c r="C13" s="3" t="s">
        <v>18</v>
      </c>
      <c r="D13" s="2">
        <f>SUM('[3]TB recep ULF'!$AL$10:$AR$10,'[3]TB recep ULF'!$AL$15:$AR$15,'[3]TB recep ULF'!$AL$20:$AR$20)</f>
        <v>22.5</v>
      </c>
      <c r="E13" s="2">
        <f>SUM('[3]TB recep ULF'!$AS$10:$AY$10,'[3]TB recep ULF'!$AS$15:$AY$15,'[3]TB recep ULF'!$AS$20:$AY$20)</f>
        <v>19</v>
      </c>
      <c r="F13" s="2">
        <f>SUM('[3]TB recep ULF'!$AZ$10:$BF$10,'[3]TB recep ULF'!$AZ$15:$BF$15,'[3]TB recep ULF'!$AZ$20:$BF$20)</f>
        <v>28</v>
      </c>
      <c r="G13" s="10">
        <f>SUM('[3]TB recep ULF'!$BG$10:$BM$10,'[3]TB recep ULF'!$BG$15:$BM$15,'[3]TB recep ULF'!$BG$20:$BM$20)</f>
        <v>15</v>
      </c>
      <c r="H13" s="25">
        <f t="shared" si="0"/>
        <v>84.5</v>
      </c>
    </row>
    <row r="14" spans="1:8" hidden="1" outlineLevel="1">
      <c r="A14" s="116"/>
      <c r="B14" s="151"/>
      <c r="C14" s="3" t="s">
        <v>19</v>
      </c>
      <c r="D14" s="2">
        <f>SUM('[4]TB recep FEL'!$BU$10:$CA$10,'[4]TB recep FEL'!$BU$15:$CA$15,'[4]TB recep FEL'!$BU$20:$CA$20)</f>
        <v>0</v>
      </c>
      <c r="E14" s="2">
        <f>SUM('[4]TB recep FEL'!$CB$10:$CH$10,'[4]TB recep FEL'!$CB$15:$CH$15,'[4]TB recep FEL'!$CB$20:$CH$20)</f>
        <v>0</v>
      </c>
      <c r="F14" s="2">
        <f>SUM('[4]TB recep FEL'!$CI$10:$CO$10,'[4]TB recep FEL'!$CI$15:$CO$15,'[4]TB recep FEL'!$CI$20:$CO$20)</f>
        <v>0</v>
      </c>
      <c r="G14" s="10">
        <f>SUM('[4]TB recep FEL'!$CP$10:$CV$10,'[4]TB recep FEL'!$CP$15:$CV$15,'[4]TB recep FEL'!$CP$20:$CV$20)</f>
        <v>0</v>
      </c>
      <c r="H14" s="25"/>
    </row>
    <row r="15" spans="1:8" hidden="1" outlineLevel="1">
      <c r="A15" s="116"/>
      <c r="B15" s="151"/>
      <c r="C15" s="3" t="s">
        <v>41</v>
      </c>
      <c r="D15" s="2">
        <f>SUM('[5]Tb expédition'!$AL$35:$AR$35,'[5]Tb expédition'!$AL$40:$AR$40,'[5]Tb expédition'!$AL$45:$AR$45)</f>
        <v>70</v>
      </c>
      <c r="E15" s="2">
        <f>SUM('[5]Tb expédition'!$AS$35:$AY$35,'[5]Tb expédition'!$AS$40:$AY$40,'[5]Tb expédition'!$AS$45:$AY$45)</f>
        <v>74</v>
      </c>
      <c r="F15" s="2">
        <f>SUM('[5]Tb expédition'!$AZ$35:$BF$35,'[5]Tb expédition'!$AZ$40:$BF$40,'[5]Tb expédition'!$AZ$45:$BF$45)</f>
        <v>60.5</v>
      </c>
      <c r="G15" s="10">
        <f>SUM('[5]Tb expédition'!$BG$35:$BM$35,'[5]Tb expédition'!$BG$40:$BM$40,'[5]Tb expédition'!$BG$45:$BM$45)</f>
        <v>61.5</v>
      </c>
      <c r="H15" s="25"/>
    </row>
    <row r="16" spans="1:8" ht="24" customHeight="1" collapsed="1" thickBot="1">
      <c r="A16" s="116"/>
      <c r="B16" s="151"/>
      <c r="C16" s="1" t="s">
        <v>8</v>
      </c>
      <c r="D16" s="2">
        <f>SUM($D$17,$D$18,$D$19,$D$20,$D$21)</f>
        <v>6</v>
      </c>
      <c r="E16" s="2">
        <f>SUM($E$17,$E$18,$E$19,$E$20,$E$21)</f>
        <v>10</v>
      </c>
      <c r="F16" s="2">
        <f>SUM($F$17,$F$18,$F$19,$F$20,$F$21)</f>
        <v>46</v>
      </c>
      <c r="G16" s="10">
        <f>SUM($G$17,$G$18,$G$19,$G$20,$G$21)</f>
        <v>42</v>
      </c>
      <c r="H16" s="25">
        <f t="shared" si="0"/>
        <v>104</v>
      </c>
    </row>
    <row r="17" spans="1:8" hidden="1" outlineLevel="1">
      <c r="A17" s="116"/>
      <c r="B17" s="151"/>
      <c r="C17" s="3" t="s">
        <v>5</v>
      </c>
      <c r="D17" s="2">
        <f>SUM('[1]TB recep SEC'!$AL$12:$AR$12,'[1]TB recep SEC'!$AL$17:$AR$17,'[1]TB recep SEC'!$AL$22:$AR$22)</f>
        <v>0</v>
      </c>
      <c r="E17" s="2">
        <f>SUM('[1]TB recep SEC'!$AS$12:$AY$12,'[1]TB recep SEC'!$AS$17:$AY$17,'[1]TB recep SEC'!$AS$22:$AY$22)</f>
        <v>0</v>
      </c>
      <c r="F17" s="2">
        <f>SUM('[1]TB recep SEC'!$AZ$12:$BF$12,'[1]TB recep SEC'!$AZ$17:$BF$17,'[1]TB recep SEC'!$AZ$22:$BF$22)</f>
        <v>0</v>
      </c>
      <c r="G17" s="10">
        <f>SUM('[1]TB recep SEC'!$BG$12:$BM$12,'[1]TB recep SEC'!$BG$17:$BM$17,'[1]TB recep SEC'!$BG$22:$BM$22)</f>
        <v>5</v>
      </c>
      <c r="H17" s="25">
        <f t="shared" si="0"/>
        <v>5</v>
      </c>
    </row>
    <row r="18" spans="1:8" hidden="1" outlineLevel="1">
      <c r="A18" s="116"/>
      <c r="B18" s="151"/>
      <c r="C18" s="3" t="s">
        <v>6</v>
      </c>
      <c r="D18" s="2">
        <f>SUM('[2]TB Nuit'!$AL$22:$AR$22,'[2]TB Nuit'!$AL$27:$AR$27,'[2]TB Nuit'!$AL$32:$AR$32)</f>
        <v>0</v>
      </c>
      <c r="E18" s="2">
        <f>SUM('[2]TB Nuit'!$AS$22:$AY$22,'[2]TB Nuit'!$AS$27:$AY$27,'[2]TB Nuit'!$AS$32:$AY$32)</f>
        <v>0</v>
      </c>
      <c r="F18" s="2">
        <f>SUM('[2]TB Nuit'!$AZ$22:$BF$22,'[2]TB Nuit'!$AZ$27:$BF$27,'[2]TB Nuit'!$AZ$32:$BF$32)</f>
        <v>0</v>
      </c>
      <c r="G18" s="10">
        <f>SUM('[2]TB Nuit'!$BG$22:$BM$22,'[2]TB Nuit'!$BG$27:$BM$27,'[2]TB Nuit'!$BG$32:$BM$32)</f>
        <v>1</v>
      </c>
      <c r="H18" s="25">
        <f t="shared" si="0"/>
        <v>1</v>
      </c>
    </row>
    <row r="19" spans="1:8" hidden="1" outlineLevel="1">
      <c r="A19" s="116"/>
      <c r="B19" s="151"/>
      <c r="C19" s="3" t="s">
        <v>18</v>
      </c>
      <c r="D19" s="2">
        <f>SUM('[3]TB recep ULF'!$AL$11:$AR$11,'[3]TB recep ULF'!$AL$16:$AR$16,'[3]TB recep ULF'!$AL$21:$AR$21)</f>
        <v>0</v>
      </c>
      <c r="E19" s="2">
        <f>SUM('[3]TB recep ULF'!$AS$11:$AY$11,'[3]TB recep ULF'!$AS$16:$AY$16,'[3]TB recep ULF'!$AS$21:$AY$21)</f>
        <v>0</v>
      </c>
      <c r="F19" s="2">
        <f>SUM('[3]TB recep ULF'!$AZ$11:$BF$11,'[3]TB recep ULF'!$AZ$16:$BF$16,'[3]TB recep ULF'!$AZ$21:$BF$21)</f>
        <v>0</v>
      </c>
      <c r="G19" s="10">
        <f>SUM('[3]TB recep ULF'!$BG$11:$BM$11,'[3]TB recep ULF'!$BG$16:$BM$16,'[3]TB recep ULF'!$BG$21:$BM$21)</f>
        <v>0</v>
      </c>
      <c r="H19" s="25">
        <f t="shared" si="0"/>
        <v>0</v>
      </c>
    </row>
    <row r="20" spans="1:8" hidden="1" outlineLevel="1">
      <c r="A20" s="116"/>
      <c r="B20" s="151"/>
      <c r="C20" s="3" t="s">
        <v>19</v>
      </c>
      <c r="D20" s="2">
        <f>SUM('[4]TB recep FEL'!$BU$11:$CA$11,'[4]TB recep FEL'!$BU$16:$CA$16,'[4]TB recep FEL'!$BU$21:$CA$21)</f>
        <v>4</v>
      </c>
      <c r="E20" s="2">
        <f>SUM('[4]TB recep FEL'!$CB$11:$CH$11,'[4]TB recep FEL'!$CB$16:$CH$16,'[4]TB recep FEL'!$CB$21:$CH$21)</f>
        <v>8</v>
      </c>
      <c r="F20" s="2">
        <f>SUM('[4]TB recep FEL'!$CI$11:$CO$11,'[4]TB recep FEL'!$CI$16:$CO$16,'[4]TB recep FEL'!$CI$21:$CO$21)</f>
        <v>37</v>
      </c>
      <c r="G20" s="10">
        <f>SUM('[4]TB recep FEL'!$CP$11:$CV$11,'[4]TB recep FEL'!$CP$16:$CV$16,'[4]TB recep FEL'!$CP$21:$CV$21)</f>
        <v>32</v>
      </c>
      <c r="H20" s="25"/>
    </row>
    <row r="21" spans="1:8" ht="16.5" hidden="1" outlineLevel="1" thickBot="1">
      <c r="A21" s="116"/>
      <c r="B21" s="152"/>
      <c r="C21" s="3" t="s">
        <v>41</v>
      </c>
      <c r="D21" s="2">
        <f>SUM('[5]Tb expédition'!$AL$36:$AR$36,'[5]Tb expédition'!$AL$41:$AR$41,'[5]Tb expédition'!$AL$46:$AR$46)</f>
        <v>2</v>
      </c>
      <c r="E21" s="2">
        <f>SUM('[5]Tb expédition'!$AS$36:$AY$36,'[5]Tb expédition'!$AS$41:$AY$41,'[5]Tb expédition'!$AS$46:$AY$46)</f>
        <v>2</v>
      </c>
      <c r="F21" s="2">
        <f>SUM('[5]Tb expédition'!$AZ$36:$BF$36,'[5]Tb expédition'!$AZ$41:$BF$41,'[5]Tb expédition'!$AZ$46:$BF$46)</f>
        <v>9</v>
      </c>
      <c r="G21" s="10">
        <f>SUM('[5]Tb expédition'!$BG$36:$BM$36,'[5]Tb expédition'!$BG$41:$BM$41,'[5]Tb expédition'!$BG$46:$BM$46)</f>
        <v>4</v>
      </c>
      <c r="H21" s="25"/>
    </row>
    <row r="22" spans="1:8" ht="17.25" thickTop="1" thickBot="1">
      <c r="A22" s="116"/>
      <c r="B22" s="90" t="s">
        <v>46</v>
      </c>
      <c r="C22" s="91"/>
      <c r="D22" s="4">
        <f>SUM(D4+D10+D16)</f>
        <v>334</v>
      </c>
      <c r="E22" s="4">
        <f>SUM(E4+E10+E16)</f>
        <v>240</v>
      </c>
      <c r="F22" s="4">
        <f>SUM(F4+F10+F16)</f>
        <v>390.5</v>
      </c>
      <c r="G22" s="31">
        <f>SUM(G4+G10+G16)</f>
        <v>289.5</v>
      </c>
      <c r="H22" s="26">
        <f t="shared" si="0"/>
        <v>1254</v>
      </c>
    </row>
    <row r="23" spans="1:8" ht="24" customHeight="1" collapsed="1" thickTop="1">
      <c r="A23" s="116"/>
      <c r="B23" s="153" t="s">
        <v>10</v>
      </c>
      <c r="C23" s="5" t="s">
        <v>4</v>
      </c>
      <c r="D23" s="6">
        <f>SUM(D24:D26)</f>
        <v>266</v>
      </c>
      <c r="E23" s="6">
        <f>SUM(E24:E26)</f>
        <v>452</v>
      </c>
      <c r="F23" s="6">
        <f>SUM(F24:F26)</f>
        <v>371</v>
      </c>
      <c r="G23" s="7">
        <f>SUM(G24:G26)</f>
        <v>233</v>
      </c>
      <c r="H23" s="24">
        <f t="shared" si="0"/>
        <v>1322</v>
      </c>
    </row>
    <row r="24" spans="1:8" hidden="1" outlineLevel="1">
      <c r="A24" s="116"/>
      <c r="B24" s="154"/>
      <c r="C24" s="3" t="s">
        <v>17</v>
      </c>
      <c r="D24" s="2">
        <f>SUM('[1]TB recep SEC'!$AL$30:$AR$30)</f>
        <v>246</v>
      </c>
      <c r="E24" s="2">
        <f>SUM('[1]TB recep SEC'!$AS$30:$AY$30)</f>
        <v>383</v>
      </c>
      <c r="F24" s="2">
        <f>SUM('[1]TB recep SEC'!$AZ$30:$BF$30)</f>
        <v>253</v>
      </c>
      <c r="G24" s="10">
        <f>SUM('[1]TB recep SEC'!$BG$30:$BM$30)</f>
        <v>193</v>
      </c>
      <c r="H24" s="25">
        <f>SUM(D24+E24+F24+G24)</f>
        <v>1075</v>
      </c>
    </row>
    <row r="25" spans="1:8" hidden="1" outlineLevel="1">
      <c r="A25" s="116"/>
      <c r="B25" s="154"/>
      <c r="C25" s="3" t="s">
        <v>6</v>
      </c>
      <c r="D25" s="23">
        <f>SUM('[2]TB Nuit'!$AL$61:$AR$61)</f>
        <v>1</v>
      </c>
      <c r="E25" s="23">
        <f>SUM('[2]TB Nuit'!$AS$61:$AY$61)</f>
        <v>47</v>
      </c>
      <c r="F25" s="23">
        <f>SUM('[2]TB Nuit'!$AZ$61:$BF$61)</f>
        <v>98</v>
      </c>
      <c r="G25" s="30">
        <f>SUM('[2]TB Nuit'!$BG$61:$BM$61)</f>
        <v>40</v>
      </c>
      <c r="H25" s="25">
        <f t="shared" si="0"/>
        <v>186</v>
      </c>
    </row>
    <row r="26" spans="1:8" hidden="1" outlineLevel="1">
      <c r="A26" s="116"/>
      <c r="B26" s="154"/>
      <c r="C26" s="3" t="s">
        <v>41</v>
      </c>
      <c r="D26" s="12">
        <f>SUM('[5]Tb expédition'!$AL$25:$AR$25)</f>
        <v>19</v>
      </c>
      <c r="E26" s="12">
        <f>SUM('[5]Tb expédition'!$AS$25:$AY$25)</f>
        <v>22</v>
      </c>
      <c r="F26" s="12">
        <f>SUM('[5]Tb expédition'!$AZ$25:$BF$25)</f>
        <v>20</v>
      </c>
      <c r="G26" s="13">
        <f>SUM('[5]Tb expédition'!$BG$25:$BM$25)</f>
        <v>0</v>
      </c>
      <c r="H26" s="25"/>
    </row>
    <row r="27" spans="1:8" ht="23.25" customHeight="1" collapsed="1">
      <c r="A27" s="116"/>
      <c r="B27" s="154"/>
      <c r="C27" s="1" t="s">
        <v>7</v>
      </c>
      <c r="D27" s="12">
        <f>SUM(D28:D30)</f>
        <v>112</v>
      </c>
      <c r="E27" s="12">
        <f>SUM(E28:E30)</f>
        <v>64</v>
      </c>
      <c r="F27" s="12">
        <f>SUM(F28:F30)</f>
        <v>82</v>
      </c>
      <c r="G27" s="13">
        <f>SUM(G28:G30)</f>
        <v>65</v>
      </c>
      <c r="H27" s="25">
        <f t="shared" si="0"/>
        <v>323</v>
      </c>
    </row>
    <row r="28" spans="1:8" hidden="1" outlineLevel="1">
      <c r="A28" s="116"/>
      <c r="B28" s="154"/>
      <c r="C28" s="3" t="s">
        <v>18</v>
      </c>
      <c r="D28" s="12">
        <f>SUM('[3]TB recep ULF'!$AL$29:$AR$29)</f>
        <v>112</v>
      </c>
      <c r="E28" s="12">
        <f>SUM('[3]TB recep ULF'!$AS$29:$AY$29)</f>
        <v>57</v>
      </c>
      <c r="F28" s="12">
        <f>SUM('[3]TB recep ULF'!$AZ$29:$BF$29)</f>
        <v>78</v>
      </c>
      <c r="G28" s="13">
        <f>SUM('[3]TB recep ULF'!$BG$29:$BM$29)</f>
        <v>58</v>
      </c>
      <c r="H28" s="25">
        <f t="shared" si="0"/>
        <v>305</v>
      </c>
    </row>
    <row r="29" spans="1:8" hidden="1" outlineLevel="1">
      <c r="A29" s="116"/>
      <c r="B29" s="154"/>
      <c r="C29" s="3" t="s">
        <v>6</v>
      </c>
      <c r="D29" s="23">
        <f>SUM('[2]TB Nuit'!$AL$80:$AR$80)</f>
        <v>0</v>
      </c>
      <c r="E29" s="23">
        <f>SUM('[2]TB Nuit'!$AS$80:$AY$80)</f>
        <v>4</v>
      </c>
      <c r="F29" s="23">
        <f>SUM('[2]TB Nuit'!$AZ$80:$BF$80)</f>
        <v>0</v>
      </c>
      <c r="G29" s="30">
        <f>SUM('[2]TB Nuit'!$BG$80:$BM$80)</f>
        <v>7</v>
      </c>
      <c r="H29" s="25">
        <f t="shared" si="0"/>
        <v>11</v>
      </c>
    </row>
    <row r="30" spans="1:8" hidden="1" outlineLevel="1">
      <c r="A30" s="116"/>
      <c r="B30" s="154"/>
      <c r="C30" s="3" t="s">
        <v>41</v>
      </c>
      <c r="D30" s="12">
        <f>SUM('[5]Tb expédition'!$AL$26:$AR$26)</f>
        <v>0</v>
      </c>
      <c r="E30" s="12">
        <f>SUM('[5]Tb expédition'!$AS$26:$AY$26)</f>
        <v>3</v>
      </c>
      <c r="F30" s="12">
        <f>SUM('[5]Tb expédition'!$AZ$26:$BF$26)</f>
        <v>4</v>
      </c>
      <c r="G30" s="13">
        <f>SUM('[5]Tb expédition'!$BG$26:$BM$26)</f>
        <v>0</v>
      </c>
      <c r="H30" s="25"/>
    </row>
    <row r="31" spans="1:8" ht="24" customHeight="1" collapsed="1" thickBot="1">
      <c r="A31" s="116"/>
      <c r="B31" s="154"/>
      <c r="C31" s="1" t="s">
        <v>8</v>
      </c>
      <c r="D31" s="12">
        <f>SUM(D32:D34)</f>
        <v>41</v>
      </c>
      <c r="E31" s="12">
        <f>SUM(E32:E34)</f>
        <v>17</v>
      </c>
      <c r="F31" s="12">
        <f>SUM(F32:F34)</f>
        <v>15</v>
      </c>
      <c r="G31" s="13">
        <f>SUM(G32:G34)</f>
        <v>12</v>
      </c>
      <c r="H31" s="25">
        <f t="shared" si="0"/>
        <v>85</v>
      </c>
    </row>
    <row r="32" spans="1:8" hidden="1" outlineLevel="1">
      <c r="A32" s="116"/>
      <c r="B32" s="154"/>
      <c r="C32" s="3" t="s">
        <v>19</v>
      </c>
      <c r="D32" s="12"/>
      <c r="E32" s="12"/>
      <c r="F32" s="12"/>
      <c r="G32" s="13"/>
      <c r="H32" s="25">
        <f t="shared" si="0"/>
        <v>0</v>
      </c>
    </row>
    <row r="33" spans="1:8" hidden="1" outlineLevel="1">
      <c r="A33" s="116"/>
      <c r="B33" s="154"/>
      <c r="C33" s="3" t="s">
        <v>6</v>
      </c>
      <c r="D33" s="23">
        <f>SUM('[2]TB Nuit'!$AL$97:$AR$97)</f>
        <v>41</v>
      </c>
      <c r="E33" s="23">
        <f>SUM('[2]TB Nuit'!$AS$97:$AY$97)</f>
        <v>17</v>
      </c>
      <c r="F33" s="23">
        <f>SUM('[2]TB Nuit'!$AZ$97:$BF$97)</f>
        <v>15</v>
      </c>
      <c r="G33" s="30">
        <f>SUM('[2]TB Nuit'!$BG$97:$BM$97)</f>
        <v>12</v>
      </c>
      <c r="H33" s="25"/>
    </row>
    <row r="34" spans="1:8" ht="16.5" hidden="1" outlineLevel="1" thickBot="1">
      <c r="A34" s="116"/>
      <c r="B34" s="155"/>
      <c r="C34" s="22" t="s">
        <v>41</v>
      </c>
      <c r="D34" s="12">
        <f>SUM('[5]Tb expédition'!$AL$27:$AR$27)</f>
        <v>0</v>
      </c>
      <c r="E34" s="12">
        <f>SUM('[5]Tb expédition'!$AS$27:$AY$27)</f>
        <v>0</v>
      </c>
      <c r="F34" s="12">
        <f>SUM('[5]Tb expédition'!$AZ$27:$BF$27)</f>
        <v>0</v>
      </c>
      <c r="G34" s="13">
        <f>SUM('[5]Tb expédition'!$BG$27:$BM$27)</f>
        <v>0</v>
      </c>
      <c r="H34" s="25">
        <f t="shared" si="0"/>
        <v>0</v>
      </c>
    </row>
    <row r="35" spans="1:8" ht="17.25" thickTop="1" thickBot="1">
      <c r="A35" s="116"/>
      <c r="B35" s="90" t="s">
        <v>47</v>
      </c>
      <c r="C35" s="95"/>
      <c r="D35" s="15">
        <f>SUM(D23,D27,D31)</f>
        <v>419</v>
      </c>
      <c r="E35" s="15">
        <f>SUM(E23,E27,E31)</f>
        <v>533</v>
      </c>
      <c r="F35" s="15">
        <f>SUM(F23,F27,F31)</f>
        <v>468</v>
      </c>
      <c r="G35" s="16">
        <f>SUM(G23,G27,G31)</f>
        <v>310</v>
      </c>
      <c r="H35" s="26">
        <f>SUM(D35+E35+F35+G35)</f>
        <v>1730</v>
      </c>
    </row>
    <row r="36" spans="1:8" ht="16.5" thickTop="1">
      <c r="A36" s="116"/>
      <c r="B36" s="147" t="s">
        <v>12</v>
      </c>
      <c r="C36" s="123"/>
      <c r="D36" s="105">
        <f>D22+D35</f>
        <v>753</v>
      </c>
      <c r="E36" s="105">
        <f>E22+E35</f>
        <v>773</v>
      </c>
      <c r="F36" s="105">
        <f>F22+F35</f>
        <v>858.5</v>
      </c>
      <c r="G36" s="107">
        <f>G22+G35</f>
        <v>599.5</v>
      </c>
      <c r="H36" s="109">
        <f t="shared" si="0"/>
        <v>2984</v>
      </c>
    </row>
    <row r="37" spans="1:8" ht="16.5" thickBot="1">
      <c r="A37" s="116"/>
      <c r="B37" s="102"/>
      <c r="C37" s="103"/>
      <c r="D37" s="106"/>
      <c r="E37" s="106"/>
      <c r="F37" s="106"/>
      <c r="G37" s="108"/>
      <c r="H37" s="110"/>
    </row>
    <row r="38" spans="1:8" ht="24" customHeight="1" collapsed="1" thickTop="1">
      <c r="A38" s="116"/>
      <c r="B38" s="163" t="s">
        <v>91</v>
      </c>
      <c r="C38" s="47" t="s">
        <v>93</v>
      </c>
      <c r="D38" s="46"/>
      <c r="E38" s="46"/>
      <c r="F38" s="46"/>
      <c r="G38" s="52"/>
      <c r="H38" s="109">
        <f>SUM(D38+E38+F38+G38)</f>
        <v>0</v>
      </c>
    </row>
    <row r="39" spans="1:8" ht="15" hidden="1" customHeight="1" outlineLevel="1">
      <c r="A39" s="116"/>
      <c r="B39" s="158"/>
      <c r="C39" s="48" t="s">
        <v>17</v>
      </c>
      <c r="D39" s="44"/>
      <c r="E39" s="44"/>
      <c r="F39" s="44"/>
      <c r="G39" s="53"/>
      <c r="H39" s="104"/>
    </row>
    <row r="40" spans="1:8" ht="14.25" hidden="1" customHeight="1" outlineLevel="1">
      <c r="A40" s="116"/>
      <c r="B40" s="158"/>
      <c r="C40" s="48" t="s">
        <v>94</v>
      </c>
      <c r="D40" s="44"/>
      <c r="E40" s="44"/>
      <c r="F40" s="44"/>
      <c r="G40" s="53"/>
      <c r="H40" s="104">
        <f>SUM(D40+E40+F40+G40)</f>
        <v>0</v>
      </c>
    </row>
    <row r="41" spans="1:8" ht="23.25" customHeight="1">
      <c r="A41" s="116"/>
      <c r="B41" s="158"/>
      <c r="C41" s="49" t="s">
        <v>95</v>
      </c>
      <c r="D41" s="44"/>
      <c r="E41" s="44"/>
      <c r="F41" s="44"/>
      <c r="G41" s="53"/>
      <c r="H41" s="104"/>
    </row>
    <row r="42" spans="1:8" ht="24" customHeight="1">
      <c r="A42" s="116"/>
      <c r="B42" s="159"/>
      <c r="C42" s="49" t="s">
        <v>96</v>
      </c>
      <c r="D42" s="44"/>
      <c r="E42" s="44"/>
      <c r="F42" s="44"/>
      <c r="G42" s="53"/>
      <c r="H42" s="104">
        <f>SUM(D42+E42+F42+G42)</f>
        <v>0</v>
      </c>
    </row>
    <row r="43" spans="1:8" ht="24" customHeight="1">
      <c r="A43" s="116"/>
      <c r="B43" s="90" t="s">
        <v>100</v>
      </c>
      <c r="C43" s="90"/>
      <c r="D43" s="4"/>
      <c r="E43" s="4"/>
      <c r="F43" s="4"/>
      <c r="G43" s="54"/>
      <c r="H43" s="104"/>
    </row>
    <row r="44" spans="1:8" ht="24" customHeight="1" collapsed="1">
      <c r="A44" s="116"/>
      <c r="B44" s="157" t="s">
        <v>92</v>
      </c>
      <c r="C44" s="50" t="s">
        <v>97</v>
      </c>
      <c r="D44" s="45"/>
      <c r="E44" s="45"/>
      <c r="F44" s="45"/>
      <c r="G44" s="55"/>
      <c r="H44" s="104">
        <f>SUM(D44+E44+F44+G44)</f>
        <v>0</v>
      </c>
    </row>
    <row r="45" spans="1:8" ht="13.5" hidden="1" customHeight="1" outlineLevel="1">
      <c r="A45" s="116"/>
      <c r="B45" s="158"/>
      <c r="C45" s="51" t="s">
        <v>17</v>
      </c>
      <c r="D45" s="44"/>
      <c r="E45" s="44"/>
      <c r="F45" s="44"/>
      <c r="G45" s="53"/>
      <c r="H45" s="104"/>
    </row>
    <row r="46" spans="1:8" ht="13.5" hidden="1" customHeight="1" outlineLevel="1">
      <c r="A46" s="116"/>
      <c r="B46" s="158"/>
      <c r="C46" s="51" t="s">
        <v>94</v>
      </c>
      <c r="D46" s="44"/>
      <c r="E46" s="44"/>
      <c r="F46" s="44"/>
      <c r="G46" s="53"/>
      <c r="H46" s="104">
        <f>SUM(D46+E46+F46+G46)</f>
        <v>0</v>
      </c>
    </row>
    <row r="47" spans="1:8" ht="24" customHeight="1">
      <c r="A47" s="116"/>
      <c r="B47" s="158"/>
      <c r="C47" s="49" t="s">
        <v>98</v>
      </c>
      <c r="D47" s="44"/>
      <c r="E47" s="44"/>
      <c r="F47" s="44"/>
      <c r="G47" s="53"/>
      <c r="H47" s="104"/>
    </row>
    <row r="48" spans="1:8" ht="24" customHeight="1">
      <c r="A48" s="116"/>
      <c r="B48" s="159"/>
      <c r="C48" s="49" t="s">
        <v>99</v>
      </c>
      <c r="D48" s="44"/>
      <c r="E48" s="44"/>
      <c r="F48" s="44"/>
      <c r="G48" s="53"/>
      <c r="H48" s="104">
        <f>SUM(D48+E48+F48+G48)</f>
        <v>0</v>
      </c>
    </row>
    <row r="49" spans="1:8" ht="24" customHeight="1" thickBot="1">
      <c r="A49" s="117"/>
      <c r="B49" s="86" t="s">
        <v>101</v>
      </c>
      <c r="C49" s="86"/>
      <c r="D49" s="15"/>
      <c r="E49" s="15"/>
      <c r="F49" s="15"/>
      <c r="G49" s="56"/>
      <c r="H49" s="110"/>
    </row>
    <row r="50" spans="1:8">
      <c r="H50" s="27"/>
    </row>
    <row r="51" spans="1:8" ht="16.5" thickBot="1">
      <c r="H51" s="27"/>
    </row>
    <row r="52" spans="1:8" ht="30.75" customHeight="1" thickTop="1" thickBot="1">
      <c r="A52" s="19"/>
      <c r="B52" s="85" t="s">
        <v>20</v>
      </c>
      <c r="C52" s="156"/>
      <c r="D52" s="144" t="s">
        <v>50</v>
      </c>
      <c r="E52" s="144" t="s">
        <v>51</v>
      </c>
      <c r="F52" s="144" t="s">
        <v>52</v>
      </c>
      <c r="G52" s="141" t="s">
        <v>49</v>
      </c>
      <c r="H52" s="109" t="s">
        <v>16</v>
      </c>
    </row>
    <row r="53" spans="1:8">
      <c r="A53" s="164" t="s">
        <v>21</v>
      </c>
      <c r="B53" s="161" t="s">
        <v>22</v>
      </c>
      <c r="C53" s="148" t="s">
        <v>2</v>
      </c>
      <c r="D53" s="145"/>
      <c r="E53" s="145"/>
      <c r="F53" s="145"/>
      <c r="G53" s="142"/>
      <c r="H53" s="104"/>
    </row>
    <row r="54" spans="1:8" ht="16.5" thickBot="1">
      <c r="A54" s="120"/>
      <c r="B54" s="162"/>
      <c r="C54" s="149"/>
      <c r="D54" s="146"/>
      <c r="E54" s="146"/>
      <c r="F54" s="146"/>
      <c r="G54" s="143"/>
      <c r="H54" s="110"/>
    </row>
    <row r="55" spans="1:8" ht="24" customHeight="1" collapsed="1" thickTop="1">
      <c r="A55" s="120"/>
      <c r="B55" s="150" t="s">
        <v>23</v>
      </c>
      <c r="C55" s="1" t="s">
        <v>24</v>
      </c>
      <c r="D55" s="2">
        <f>SUM(D56:D58)</f>
        <v>11</v>
      </c>
      <c r="E55" s="2">
        <f>SUM(E56:E58)</f>
        <v>30</v>
      </c>
      <c r="F55" s="2">
        <f>SUM(F56:F58)</f>
        <v>9</v>
      </c>
      <c r="G55" s="10">
        <f>SUM(G56:G58)</f>
        <v>6</v>
      </c>
      <c r="H55" s="24">
        <f>SUM(D55+E55+F55+G55)</f>
        <v>56</v>
      </c>
    </row>
    <row r="56" spans="1:8" hidden="1" outlineLevel="1">
      <c r="A56" s="120"/>
      <c r="B56" s="151"/>
      <c r="C56" s="3" t="s">
        <v>25</v>
      </c>
      <c r="D56" s="2">
        <f>SUM('[6]Tb prépa SEC'!$AL$15:$AR$15)</f>
        <v>0</v>
      </c>
      <c r="E56" s="2">
        <f>SUM('[6]Tb prépa SEC'!$AS$15:$AY$15)</f>
        <v>0</v>
      </c>
      <c r="F56" s="2">
        <f>SUM('[6]Tb prépa SEC'!$AZ$15:$BF$15)</f>
        <v>0</v>
      </c>
      <c r="G56" s="10">
        <f>SUM('[6]Tb prépa SEC'!$BG$15:$BM$15)</f>
        <v>0</v>
      </c>
      <c r="H56" s="25">
        <f>SUM(D56+E56+F56+G56)</f>
        <v>0</v>
      </c>
    </row>
    <row r="57" spans="1:8" hidden="1" outlineLevel="1">
      <c r="A57" s="120"/>
      <c r="B57" s="151"/>
      <c r="C57" s="3" t="s">
        <v>26</v>
      </c>
      <c r="D57" s="2">
        <f>SUM('[6]Tb prépa SEC'!$AL$10:$AR$10)</f>
        <v>11</v>
      </c>
      <c r="E57" s="2">
        <f>SUM('[6]Tb prépa SEC'!$AS$10:$AY$10)</f>
        <v>30</v>
      </c>
      <c r="F57" s="2">
        <f>SUM('[6]Tb prépa SEC'!$AZ$10:$BF$10)</f>
        <v>9</v>
      </c>
      <c r="G57" s="10">
        <f>SUM('[6]Tb prépa SEC'!$BG$10:$BM$10)</f>
        <v>6</v>
      </c>
      <c r="H57" s="25">
        <f t="shared" ref="H57:H71" si="1">SUM(D57+E57+F57+G57)</f>
        <v>56</v>
      </c>
    </row>
    <row r="58" spans="1:8" hidden="1" outlineLevel="1">
      <c r="A58" s="120"/>
      <c r="B58" s="151"/>
      <c r="C58" s="3" t="s">
        <v>6</v>
      </c>
      <c r="D58" s="2">
        <f>SUM('[2]TB Nuit'!$AL$113:$AR$113)</f>
        <v>0</v>
      </c>
      <c r="E58" s="2">
        <f>SUM('[2]TB Nuit'!$AS$113:$AY$113)</f>
        <v>0</v>
      </c>
      <c r="F58" s="2">
        <f>SUM('[2]TB Nuit'!$AZ$113:$BF$113)</f>
        <v>0</v>
      </c>
      <c r="G58" s="10">
        <f>SUM('[2]TB Nuit'!$BG$113:$BM$113)</f>
        <v>0</v>
      </c>
      <c r="H58" s="25">
        <f t="shared" si="1"/>
        <v>0</v>
      </c>
    </row>
    <row r="59" spans="1:8" ht="23.25" customHeight="1">
      <c r="A59" s="120"/>
      <c r="B59" s="151"/>
      <c r="C59" s="1" t="s">
        <v>54</v>
      </c>
      <c r="D59" s="2">
        <f>SUM('[7]Tb prépa Cosm'!$AK$10:$AQ$10)</f>
        <v>128.74</v>
      </c>
      <c r="E59" s="2">
        <f>SUM('[7]Tb prépa Cosm'!$AR$10:$AX$10)</f>
        <v>95.990000000000009</v>
      </c>
      <c r="F59" s="2">
        <f>SUM('[7]Tb prépa Cosm'!$AY$10:$BE$10)</f>
        <v>132.23999999999998</v>
      </c>
      <c r="G59" s="10">
        <f>SUM('[7]Tb prépa Cosm'!$BF$10:$BL$10)</f>
        <v>117.65</v>
      </c>
      <c r="H59" s="25">
        <f t="shared" si="1"/>
        <v>474.62</v>
      </c>
    </row>
    <row r="60" spans="1:8" ht="23.25" customHeight="1">
      <c r="A60" s="120"/>
      <c r="B60" s="151"/>
      <c r="C60" s="1" t="s">
        <v>55</v>
      </c>
      <c r="D60" s="2">
        <f>SUM('[8]Tb Prépa FEL'!$AK$10:$AQ$10)</f>
        <v>117</v>
      </c>
      <c r="E60" s="2">
        <f>SUM('[8]Tb Prépa FEL'!$AR$10:$AX$10)</f>
        <v>140</v>
      </c>
      <c r="F60" s="2">
        <f>SUM('[8]Tb Prépa FEL'!$AY$10:$BE$10)</f>
        <v>175</v>
      </c>
      <c r="G60" s="10">
        <f>SUM('[8]Tb Prépa FEL'!$BF$10:$BL$10)</f>
        <v>98</v>
      </c>
      <c r="H60" s="25"/>
    </row>
    <row r="61" spans="1:8" ht="23.25" customHeight="1" collapsed="1">
      <c r="A61" s="120"/>
      <c r="B61" s="151"/>
      <c r="C61" s="1" t="s">
        <v>27</v>
      </c>
      <c r="D61" s="2">
        <f>SUM(D62:D63)</f>
        <v>20480.5</v>
      </c>
      <c r="E61" s="2">
        <f>SUM(E62:E63)</f>
        <v>24871.5</v>
      </c>
      <c r="F61" s="2">
        <f>SUM(F62:F63)</f>
        <v>27811</v>
      </c>
      <c r="G61" s="10">
        <f>SUM(G62:G63)</f>
        <v>27020</v>
      </c>
      <c r="H61" s="25">
        <f t="shared" si="1"/>
        <v>100183</v>
      </c>
    </row>
    <row r="62" spans="1:8" hidden="1" outlineLevel="1">
      <c r="A62" s="120"/>
      <c r="B62" s="151"/>
      <c r="C62" s="3" t="s">
        <v>28</v>
      </c>
      <c r="D62" s="2">
        <f>SUM('[9]Tb prépa ULF'!$AK$9:$AQ$9)</f>
        <v>17703.5</v>
      </c>
      <c r="E62" s="2">
        <f>SUM('[9]Tb prépa ULF'!$AR$9:$AX$9)</f>
        <v>21681.5</v>
      </c>
      <c r="F62" s="2">
        <f>SUM('[9]Tb prépa ULF'!$AY$9:$BE$9)</f>
        <v>24654</v>
      </c>
      <c r="G62" s="10">
        <f>SUM('[9]Tb prépa ULF'!$BF$9:$BL$9)</f>
        <v>22098</v>
      </c>
      <c r="H62" s="25">
        <f t="shared" si="1"/>
        <v>86137</v>
      </c>
    </row>
    <row r="63" spans="1:8" hidden="1" outlineLevel="1">
      <c r="A63" s="120"/>
      <c r="B63" s="151"/>
      <c r="C63" s="3" t="s">
        <v>29</v>
      </c>
      <c r="D63" s="2">
        <f>SUM('[9]Tb prépa ULF'!$AK$22:$AQ$22)</f>
        <v>2777</v>
      </c>
      <c r="E63" s="2">
        <f>SUM('[9]Tb prépa ULF'!$AR$22:$AX$22)</f>
        <v>3190</v>
      </c>
      <c r="F63" s="2">
        <f>SUM('[9]Tb prépa ULF'!$AY$22:$BE$22)</f>
        <v>3157</v>
      </c>
      <c r="G63" s="10">
        <f>SUM('[9]Tb prépa ULF'!$BF$22:$BL$22)</f>
        <v>4922</v>
      </c>
      <c r="H63" s="25">
        <f t="shared" si="1"/>
        <v>14046</v>
      </c>
    </row>
    <row r="64" spans="1:8">
      <c r="A64" s="120"/>
      <c r="B64" s="111" t="s">
        <v>30</v>
      </c>
      <c r="C64" s="91"/>
      <c r="D64" s="4">
        <f>SUM(D61+D59+D55)</f>
        <v>20620.240000000002</v>
      </c>
      <c r="E64" s="4">
        <f>SUM(E61+E59+E55)</f>
        <v>24997.49</v>
      </c>
      <c r="F64" s="4">
        <f>SUM(F61+F59+F55)</f>
        <v>27952.240000000002</v>
      </c>
      <c r="G64" s="31">
        <f>SUM(G61+G59+G55)</f>
        <v>27143.65</v>
      </c>
      <c r="H64" s="25">
        <f t="shared" si="1"/>
        <v>100713.62</v>
      </c>
    </row>
    <row r="65" spans="1:8" ht="23.25" customHeight="1" collapsed="1">
      <c r="A65" s="120"/>
      <c r="B65" s="165" t="s">
        <v>31</v>
      </c>
      <c r="C65" s="5" t="s">
        <v>32</v>
      </c>
      <c r="D65" s="6">
        <f>SUM('[6]Tb prépa SEC'!$AL$44:$AR$44)</f>
        <v>970</v>
      </c>
      <c r="E65" s="6">
        <f>SUM('[6]Tb prépa SEC'!$AS$44:$AY$44)</f>
        <v>662</v>
      </c>
      <c r="F65" s="6">
        <f>SUM('[6]Tb prépa SEC'!$AZ$44:$BF$44)</f>
        <v>984</v>
      </c>
      <c r="G65" s="7">
        <f>SUM('[6]Tb prépa SEC'!$BG$44:$BM$44)</f>
        <v>637</v>
      </c>
      <c r="H65" s="25">
        <f t="shared" si="1"/>
        <v>3253</v>
      </c>
    </row>
    <row r="66" spans="1:8" hidden="1" outlineLevel="1">
      <c r="A66" s="120"/>
      <c r="B66" s="166"/>
      <c r="C66" s="20" t="s">
        <v>33</v>
      </c>
      <c r="D66" s="6">
        <f>SUM('[6]Tb prépa SEC'!$AL$44:$AR$44)</f>
        <v>970</v>
      </c>
      <c r="E66" s="6">
        <f>SUM('[6]Tb prépa SEC'!$AS$44:$AY$44)</f>
        <v>662</v>
      </c>
      <c r="F66" s="6">
        <f>SUM('[6]Tb prépa SEC'!$AZ$44:$BF$44)</f>
        <v>984</v>
      </c>
      <c r="G66" s="7">
        <f>SUM('[6]Tb prépa SEC'!$BG$44:$BM$44)</f>
        <v>637</v>
      </c>
      <c r="H66" s="25">
        <f t="shared" si="1"/>
        <v>3253</v>
      </c>
    </row>
    <row r="67" spans="1:8" hidden="1" outlineLevel="1">
      <c r="A67" s="120"/>
      <c r="B67" s="166"/>
      <c r="C67" s="20" t="s">
        <v>6</v>
      </c>
      <c r="D67" s="6">
        <f>SUM('[2]TB Nuit'!$AL$122:$AR$122)</f>
        <v>229</v>
      </c>
      <c r="E67" s="6">
        <f>SUM('[2]TB Nuit'!$AS$122:$AY$122)</f>
        <v>138</v>
      </c>
      <c r="F67" s="6">
        <f>SUM('[2]TB Nuit'!$AZ$122:$BF$122)</f>
        <v>114</v>
      </c>
      <c r="G67" s="7">
        <f>SUM('[2]TB Nuit'!$BG$122:$BM$122)</f>
        <v>296</v>
      </c>
      <c r="H67" s="25">
        <f t="shared" si="1"/>
        <v>777</v>
      </c>
    </row>
    <row r="68" spans="1:8" ht="23.25" customHeight="1">
      <c r="A68" s="120"/>
      <c r="B68" s="166"/>
      <c r="C68" s="1" t="s">
        <v>34</v>
      </c>
      <c r="D68" s="2">
        <f>SUM('[7]Tb prépa Cosm'!$AK$24:$AQ$24)</f>
        <v>0</v>
      </c>
      <c r="E68" s="2">
        <f>SUM('[7]Tb prépa Cosm'!$AR$24:$AX$24)</f>
        <v>0</v>
      </c>
      <c r="F68" s="2">
        <f>SUM('[7]Tb prépa Cosm'!$AY$24:$BE$24)</f>
        <v>0</v>
      </c>
      <c r="G68" s="10">
        <f>SUM('[7]Tb prépa Cosm'!$BF$24:$BL$24)</f>
        <v>0</v>
      </c>
      <c r="H68" s="25">
        <f t="shared" si="1"/>
        <v>0</v>
      </c>
    </row>
    <row r="69" spans="1:8" ht="23.25" customHeight="1">
      <c r="A69" s="120"/>
      <c r="B69" s="166"/>
      <c r="C69" s="1" t="s">
        <v>35</v>
      </c>
      <c r="D69" s="12">
        <f>SUM('[8]Tb Prépa FEL'!$AK$13:$AQ$13)</f>
        <v>28</v>
      </c>
      <c r="E69" s="12">
        <f>SUM('[8]Tb Prépa FEL'!$AR$13:$AX$13)</f>
        <v>33</v>
      </c>
      <c r="F69" s="12">
        <f>SUM('[8]Tb Prépa FEL'!$AY$13:$BE$13)</f>
        <v>54</v>
      </c>
      <c r="G69" s="13">
        <f>SUM('[8]Tb Prépa FEL'!$BF$13:$BL$13)</f>
        <v>24</v>
      </c>
      <c r="H69" s="25">
        <f t="shared" si="1"/>
        <v>139</v>
      </c>
    </row>
    <row r="70" spans="1:8" ht="23.25" customHeight="1">
      <c r="A70" s="120"/>
      <c r="B70" s="166"/>
      <c r="C70" s="1" t="s">
        <v>36</v>
      </c>
      <c r="D70" s="12">
        <f>SUM('[9]Tb prépa ULF'!$AK$34:$AQ$34)</f>
        <v>1864</v>
      </c>
      <c r="E70" s="12">
        <f>SUM('[9]Tb prépa ULF'!$AR$34:$AX$34)</f>
        <v>1343</v>
      </c>
      <c r="F70" s="12">
        <f>SUM('[9]Tb prépa ULF'!$AY$34:$BE$34)</f>
        <v>1445</v>
      </c>
      <c r="G70" s="13">
        <f>SUM('[9]Tb prépa ULF'!$BF$34:$BL$34)</f>
        <v>1601</v>
      </c>
      <c r="H70" s="25">
        <f t="shared" si="1"/>
        <v>6253</v>
      </c>
    </row>
    <row r="71" spans="1:8" ht="25.5" customHeight="1" thickBot="1">
      <c r="A71" s="121"/>
      <c r="B71" s="114" t="s">
        <v>37</v>
      </c>
      <c r="C71" s="95"/>
      <c r="D71" s="15">
        <f>SUM(D65:D70)</f>
        <v>4061</v>
      </c>
      <c r="E71" s="15">
        <f>SUM(E65:E70)</f>
        <v>2838</v>
      </c>
      <c r="F71" s="15">
        <f>SUM(F65:F70)</f>
        <v>3581</v>
      </c>
      <c r="G71" s="16">
        <f>SUM(G65:G70)</f>
        <v>3195</v>
      </c>
      <c r="H71" s="28">
        <f t="shared" si="1"/>
        <v>13675</v>
      </c>
    </row>
    <row r="72" spans="1:8">
      <c r="H72" s="27"/>
    </row>
    <row r="73" spans="1:8" ht="16.5" thickBot="1">
      <c r="H73" s="27"/>
    </row>
    <row r="74" spans="1:8" ht="31.5" thickTop="1" thickBot="1">
      <c r="A74" s="21"/>
      <c r="B74" s="84" t="s">
        <v>38</v>
      </c>
      <c r="C74" s="85"/>
      <c r="D74" s="144" t="s">
        <v>50</v>
      </c>
      <c r="E74" s="144" t="s">
        <v>51</v>
      </c>
      <c r="F74" s="144" t="s">
        <v>52</v>
      </c>
      <c r="G74" s="141" t="s">
        <v>49</v>
      </c>
      <c r="H74" s="109" t="s">
        <v>16</v>
      </c>
    </row>
    <row r="75" spans="1:8">
      <c r="A75" s="160" t="s">
        <v>39</v>
      </c>
      <c r="B75" s="161" t="s">
        <v>1</v>
      </c>
      <c r="C75" s="148" t="s">
        <v>2</v>
      </c>
      <c r="D75" s="145"/>
      <c r="E75" s="145"/>
      <c r="F75" s="145"/>
      <c r="G75" s="142"/>
      <c r="H75" s="104"/>
    </row>
    <row r="76" spans="1:8" ht="21" customHeight="1" thickBot="1">
      <c r="A76" s="118"/>
      <c r="B76" s="162"/>
      <c r="C76" s="149"/>
      <c r="D76" s="146"/>
      <c r="E76" s="146"/>
      <c r="F76" s="146"/>
      <c r="G76" s="143"/>
      <c r="H76" s="110"/>
    </row>
    <row r="77" spans="1:8" ht="24" customHeight="1" collapsed="1" thickTop="1">
      <c r="A77" s="118"/>
      <c r="B77" s="150" t="s">
        <v>3</v>
      </c>
      <c r="C77" s="1" t="s">
        <v>42</v>
      </c>
      <c r="D77" s="2">
        <f>SUM(D78:D79)</f>
        <v>47.5</v>
      </c>
      <c r="E77" s="2">
        <f>SUM(E78:E79)</f>
        <v>48.5</v>
      </c>
      <c r="F77" s="2">
        <f>SUM(F78:F79)</f>
        <v>51.5</v>
      </c>
      <c r="G77" s="10">
        <f>SUM(G78:G79)</f>
        <v>30.5</v>
      </c>
      <c r="H77" s="25">
        <f t="shared" ref="H77:H90" si="2">SUM(D77+E77+F77+G77)</f>
        <v>178</v>
      </c>
    </row>
    <row r="78" spans="1:8" hidden="1" outlineLevel="1">
      <c r="A78" s="118"/>
      <c r="B78" s="151"/>
      <c r="C78" s="3" t="s">
        <v>41</v>
      </c>
      <c r="D78" s="2">
        <f>SUM('[2]TB Nuit'!$AL$40:$AR$40,'[2]TB Nuit'!$AL$45:$AR$45,'[2]TB Nuit'!$AL$50:$AR$50)</f>
        <v>0</v>
      </c>
      <c r="E78" s="2">
        <f>SUM('[2]TB Nuit'!$AS$40:$AY$40,'[2]TB Nuit'!$AS$45:$AY$45,'[2]TB Nuit'!$AS$50:$AY$50)</f>
        <v>0</v>
      </c>
      <c r="F78" s="2">
        <f>SUM('[2]TB Nuit'!$AZ$40:$BF$40,'[2]TB Nuit'!$AZ$45:$BF$45,'[2]TB Nuit'!$AZ$50:$BF$50)</f>
        <v>5</v>
      </c>
      <c r="G78" s="10">
        <f>SUM('[2]TB Nuit'!$BG$40:$BM$40,'[2]TB Nuit'!$BG$45:$BM$45,'[2]TB Nuit'!$BG$50:$BM$50)</f>
        <v>0</v>
      </c>
      <c r="H78" s="25">
        <f t="shared" si="2"/>
        <v>5</v>
      </c>
    </row>
    <row r="79" spans="1:8" hidden="1" outlineLevel="1">
      <c r="A79" s="118"/>
      <c r="B79" s="151"/>
      <c r="C79" s="3" t="s">
        <v>6</v>
      </c>
      <c r="D79" s="2">
        <f>SUM('[5]Tb expédition'!$AL$55:$AR$55,'[5]Tb expédition'!$AL$60:$AR$60,'[5]Tb expédition'!$AL$65:$AR$65)</f>
        <v>47.5</v>
      </c>
      <c r="E79" s="2">
        <f>SUM('[5]Tb expédition'!$AS$55:$AY$55,'[5]Tb expédition'!$AS$60:$AY$60,'[5]Tb expédition'!$AS$65:$AY$65)</f>
        <v>48.5</v>
      </c>
      <c r="F79" s="2">
        <f>SUM('[5]Tb expédition'!$AZ$55:$BF$55,'[5]Tb expédition'!$AZ$60:$BF$60,'[5]Tb expédition'!$AZ$65:$BF$65)</f>
        <v>46.5</v>
      </c>
      <c r="G79" s="10">
        <f>SUM('[5]Tb expédition'!$BG$55:$BM$55,'[5]Tb expédition'!$BG$60:$BM$60,'[5]Tb expédition'!$BG$65:$BM$65)</f>
        <v>30.5</v>
      </c>
      <c r="H79" s="25">
        <f t="shared" si="2"/>
        <v>173</v>
      </c>
    </row>
    <row r="80" spans="1:8" ht="23.25" customHeight="1" collapsed="1">
      <c r="A80" s="118"/>
      <c r="B80" s="151"/>
      <c r="C80" s="1" t="s">
        <v>43</v>
      </c>
      <c r="D80" s="2">
        <f>SUM('[5]Tb expédition'!$AL$56:$AR$56,'[5]Tb expédition'!$AL$61:$AR$61,'[5]Tb expédition'!$AL$66:$AR$66)</f>
        <v>30</v>
      </c>
      <c r="E80" s="2">
        <f>SUM('[5]Tb expédition'!$AS$56:$AY$56,'[5]Tb expédition'!$AS$61:$AY$61,'[5]Tb expédition'!$AS$66:$AY$66)</f>
        <v>13</v>
      </c>
      <c r="F80" s="2">
        <f>SUM('[5]Tb expédition'!$AZ$56:$BF$56,'[5]Tb expédition'!$AZ$61:$BF$61,'[5]Tb expédition'!$AZ$66:$BF$66)</f>
        <v>27</v>
      </c>
      <c r="G80" s="10">
        <f>SUM('[5]Tb expédition'!$BG$56:$BM$56,'[5]Tb expédition'!$BG$61:$BM$61,'[5]Tb expédition'!$BG$66:$BM$66)</f>
        <v>24.5</v>
      </c>
      <c r="H80" s="25">
        <f t="shared" si="2"/>
        <v>94.5</v>
      </c>
    </row>
    <row r="81" spans="1:8" hidden="1" outlineLevel="1">
      <c r="A81" s="118"/>
      <c r="B81" s="151"/>
      <c r="C81" s="3" t="s">
        <v>41</v>
      </c>
      <c r="D81" s="2">
        <f>SUM('[5]Tb expédition'!$AL$56:$AR$56,'[5]Tb expédition'!$AL$61:$AR$61,'[5]Tb expédition'!$AL$66:$AR$66)</f>
        <v>30</v>
      </c>
      <c r="E81" s="2">
        <f>SUM('[5]Tb expédition'!$AS$56:$AY$56,'[5]Tb expédition'!$AS$61:$AY$61,'[5]Tb expédition'!$AS$66:$AY$66)</f>
        <v>13</v>
      </c>
      <c r="F81" s="2">
        <f>SUM('[5]Tb expédition'!$AZ$56:$BF$56,'[5]Tb expédition'!$AZ$61:$BF$61,'[5]Tb expédition'!$AZ$66:$BF$66)</f>
        <v>27</v>
      </c>
      <c r="G81" s="10">
        <f>SUM('[5]Tb expédition'!$BG$56:$BM$56,'[5]Tb expédition'!$BG$61:$BM$61,'[5]Tb expédition'!$BG$66:$BM$66)</f>
        <v>24.5</v>
      </c>
      <c r="H81" s="25">
        <f t="shared" si="2"/>
        <v>94.5</v>
      </c>
    </row>
    <row r="82" spans="1:8" hidden="1" outlineLevel="1">
      <c r="A82" s="118"/>
      <c r="B82" s="151"/>
      <c r="C82" s="3" t="s">
        <v>6</v>
      </c>
      <c r="D82" s="2">
        <f>SUM('[2]TB Nuit'!$AL$41:$AR$41,'[2]TB Nuit'!$AL$46:$AR$46,'[2]TB Nuit'!$AL$50:$AR$50)</f>
        <v>0</v>
      </c>
      <c r="E82" s="2">
        <f>SUM('[2]TB Nuit'!$AS$41:$AY$41,'[2]TB Nuit'!$AS$46:$AY$46,'[2]TB Nuit'!$AS$50:$AY$50)</f>
        <v>0</v>
      </c>
      <c r="F82" s="2">
        <f>SUM('[2]TB Nuit'!$AZ$41:$BF$41,'[2]TB Nuit'!$AZ$46:$BF$46,'[2]TB Nuit'!$AZ$50:$BF$50)</f>
        <v>0</v>
      </c>
      <c r="G82" s="10">
        <f>SUM('[2]TB Nuit'!$BG$41:$BM$41,'[2]TB Nuit'!$BG$46:$BM$46,'[2]TB Nuit'!$BG$50:$BM$50)</f>
        <v>0</v>
      </c>
      <c r="H82" s="25">
        <f t="shared" si="2"/>
        <v>0</v>
      </c>
    </row>
    <row r="83" spans="1:8" ht="24" customHeight="1" collapsed="1" thickBot="1">
      <c r="A83" s="118"/>
      <c r="B83" s="151"/>
      <c r="C83" s="1" t="s">
        <v>44</v>
      </c>
      <c r="D83" s="2">
        <f>SUM(D84:D85)</f>
        <v>301.5</v>
      </c>
      <c r="E83" s="2">
        <f>SUM(E84:E85)</f>
        <v>331</v>
      </c>
      <c r="F83" s="2">
        <f>SUM(F84:F85)</f>
        <v>308</v>
      </c>
      <c r="G83" s="10">
        <f>SUM(G84:G85)</f>
        <v>234</v>
      </c>
      <c r="H83" s="25">
        <f t="shared" si="2"/>
        <v>1174.5</v>
      </c>
    </row>
    <row r="84" spans="1:8" hidden="1" outlineLevel="1">
      <c r="A84" s="118"/>
      <c r="B84" s="151"/>
      <c r="C84" s="3" t="s">
        <v>41</v>
      </c>
      <c r="D84" s="2">
        <f>SUM('[5]Tb expédition'!$AL$57:$AR$57,'[5]Tb expédition'!$AL$62:$AR$62,'[5]Tb expédition'!$AL$67:$AR$67)</f>
        <v>301.5</v>
      </c>
      <c r="E84" s="2">
        <f>SUM('[5]Tb expédition'!$AS$57:$AY$57,'[5]Tb expédition'!$AS$62:$AY$62,'[5]Tb expédition'!$AS$67:$AY$67)</f>
        <v>331</v>
      </c>
      <c r="F84" s="2">
        <f>SUM('[5]Tb expédition'!$AZ$57:$BF$57,'[5]Tb expédition'!$AZ$62:$BF$62,'[5]Tb expédition'!$AZ$67:$BF$67)</f>
        <v>308</v>
      </c>
      <c r="G84" s="10">
        <f>SUM('[5]Tb expédition'!$BG$57:$BM$57,'[5]Tb expédition'!$BG$62:$BM$62,'[5]Tb expédition'!$BG$67:$BM$67)</f>
        <v>234</v>
      </c>
      <c r="H84" s="25">
        <f t="shared" si="2"/>
        <v>1174.5</v>
      </c>
    </row>
    <row r="85" spans="1:8" ht="16.5" hidden="1" outlineLevel="1" thickBot="1">
      <c r="A85" s="118"/>
      <c r="B85" s="151"/>
      <c r="C85" s="3" t="s">
        <v>6</v>
      </c>
      <c r="D85" s="2">
        <f>SUM('[2]TB Nuit'!$AL$42:$AR$42,'[2]TB Nuit'!$AL$47:$AR$47,'[2]TB Nuit'!$AL$52:$AR$52)</f>
        <v>0</v>
      </c>
      <c r="E85" s="2">
        <f>SUM('[2]TB Nuit'!$AS$42:$AY$42,'[2]TB Nuit'!$AS$47:$AY$47,'[2]TB Nuit'!$AS$52:$AY$52)</f>
        <v>0</v>
      </c>
      <c r="F85" s="2">
        <f>SUM('[2]TB Nuit'!$AZ$42:$BF$42,'[2]TB Nuit'!$AZ$47:$BF$47,'[2]TB Nuit'!$AZ$52:$BF$52)</f>
        <v>0</v>
      </c>
      <c r="G85" s="10">
        <f>SUM('[2]TB Nuit'!$BG$42:$BM$42,'[2]TB Nuit'!$BG$47:$BM$47,'[2]TB Nuit'!$BG$52:$BM$52)</f>
        <v>0</v>
      </c>
      <c r="H85" s="25">
        <f t="shared" si="2"/>
        <v>0</v>
      </c>
    </row>
    <row r="86" spans="1:8" ht="17.25" thickTop="1" thickBot="1">
      <c r="A86" s="118"/>
      <c r="B86" s="111" t="s">
        <v>73</v>
      </c>
      <c r="C86" s="91"/>
      <c r="D86" s="4">
        <f>SUM(D87:D88)</f>
        <v>343</v>
      </c>
      <c r="E86" s="4">
        <f>SUM(E87:E88)</f>
        <v>245.5</v>
      </c>
      <c r="F86" s="4">
        <f>SUM(F87:F88)</f>
        <v>313.5</v>
      </c>
      <c r="G86" s="31">
        <f>SUM(G87:G88)</f>
        <v>320.5</v>
      </c>
      <c r="H86" s="26">
        <f t="shared" si="2"/>
        <v>1222.5</v>
      </c>
    </row>
    <row r="87" spans="1:8" ht="24" customHeight="1" thickTop="1">
      <c r="A87" s="118"/>
      <c r="B87" s="166" t="s">
        <v>45</v>
      </c>
      <c r="C87" s="1" t="s">
        <v>41</v>
      </c>
      <c r="D87" s="29">
        <f>SUM('[5]Tb expédition'!$AL$10:$AR$10)</f>
        <v>343</v>
      </c>
      <c r="E87" s="29">
        <f>SUM('[5]Tb expédition'!$AS$10:$AY$10)</f>
        <v>245.5</v>
      </c>
      <c r="F87" s="29">
        <f>SUM('[5]Tb expédition'!$AZ$10:$BF$10)</f>
        <v>313.5</v>
      </c>
      <c r="G87" s="32">
        <f>SUM('[5]Tb expédition'!$BG$10:$BM$10)</f>
        <v>320.5</v>
      </c>
      <c r="H87" s="24">
        <f t="shared" si="2"/>
        <v>1222.5</v>
      </c>
    </row>
    <row r="88" spans="1:8" ht="24" customHeight="1" thickBot="1">
      <c r="A88" s="118"/>
      <c r="B88" s="166"/>
      <c r="C88" s="1" t="s">
        <v>6</v>
      </c>
      <c r="D88" s="12">
        <f>SUM('[2]TB Nuit'!$AL$9:$AR$9)</f>
        <v>0</v>
      </c>
      <c r="E88" s="12">
        <f>SUM('[2]TB Nuit'!$AS$9:$AY$9)</f>
        <v>0</v>
      </c>
      <c r="F88" s="12">
        <f>SUM('[2]TB Nuit'!$AZ$9:$BF$9)</f>
        <v>0</v>
      </c>
      <c r="G88" s="13">
        <f>SUM('[2]TB Nuit'!$BG$9:$BM$9)</f>
        <v>0</v>
      </c>
      <c r="H88" s="25">
        <f t="shared" si="2"/>
        <v>0</v>
      </c>
    </row>
    <row r="89" spans="1:8" ht="17.25" thickTop="1" thickBot="1">
      <c r="A89" s="119"/>
      <c r="B89" s="114" t="s">
        <v>72</v>
      </c>
      <c r="C89" s="95"/>
      <c r="D89" s="15">
        <f>D87+D88</f>
        <v>343</v>
      </c>
      <c r="E89" s="15">
        <f>E87+E88</f>
        <v>245.5</v>
      </c>
      <c r="F89" s="15">
        <f>F87+F88</f>
        <v>313.5</v>
      </c>
      <c r="G89" s="16">
        <f>G87+G88</f>
        <v>320.5</v>
      </c>
      <c r="H89" s="26">
        <f t="shared" si="2"/>
        <v>1222.5</v>
      </c>
    </row>
    <row r="90" spans="1:8" ht="16.5" thickTop="1">
      <c r="B90" s="122" t="s">
        <v>40</v>
      </c>
      <c r="C90" s="123"/>
      <c r="D90" s="105">
        <f>D86+D89</f>
        <v>686</v>
      </c>
      <c r="E90" s="105">
        <f>E86+E89</f>
        <v>491</v>
      </c>
      <c r="F90" s="105">
        <f>F86+F89</f>
        <v>627</v>
      </c>
      <c r="G90" s="107">
        <f>G86+G89</f>
        <v>641</v>
      </c>
      <c r="H90" s="109">
        <f t="shared" si="2"/>
        <v>2445</v>
      </c>
    </row>
    <row r="91" spans="1:8" ht="16.5" thickBot="1">
      <c r="B91" s="124"/>
      <c r="C91" s="103"/>
      <c r="D91" s="106"/>
      <c r="E91" s="106"/>
      <c r="F91" s="106"/>
      <c r="G91" s="108"/>
      <c r="H91" s="110"/>
    </row>
    <row r="92" spans="1:8" ht="16.5" thickTop="1">
      <c r="H92" s="27"/>
    </row>
    <row r="93" spans="1:8" ht="16.5" thickBot="1">
      <c r="H93" s="27"/>
    </row>
    <row r="94" spans="1:8" ht="36.75" thickTop="1" thickBot="1">
      <c r="A94" s="21"/>
      <c r="B94" s="128" t="s">
        <v>105</v>
      </c>
      <c r="C94" s="129"/>
      <c r="D94" s="42" t="s">
        <v>50</v>
      </c>
      <c r="E94" s="42" t="s">
        <v>51</v>
      </c>
      <c r="F94" s="42" t="s">
        <v>52</v>
      </c>
      <c r="G94" s="41" t="s">
        <v>49</v>
      </c>
      <c r="H94" s="24" t="s">
        <v>16</v>
      </c>
    </row>
    <row r="95" spans="1:8" ht="37.5">
      <c r="A95" s="131" t="s">
        <v>0</v>
      </c>
      <c r="B95" s="137" t="s">
        <v>17</v>
      </c>
      <c r="C95" s="75" t="s">
        <v>107</v>
      </c>
      <c r="D95" s="76"/>
      <c r="E95" s="76"/>
      <c r="F95" s="76"/>
      <c r="G95" s="77"/>
      <c r="H95" s="82"/>
    </row>
    <row r="96" spans="1:8" ht="37.5">
      <c r="A96" s="132"/>
      <c r="B96" s="126"/>
      <c r="C96" s="73" t="s">
        <v>108</v>
      </c>
      <c r="D96" s="2"/>
      <c r="E96" s="2"/>
      <c r="F96" s="2"/>
      <c r="G96" s="10"/>
      <c r="H96" s="25"/>
    </row>
    <row r="97" spans="1:8" ht="18.75">
      <c r="A97" s="132"/>
      <c r="B97" s="126"/>
      <c r="C97" s="73" t="s">
        <v>110</v>
      </c>
      <c r="D97" s="2"/>
      <c r="E97" s="2"/>
      <c r="F97" s="2"/>
      <c r="G97" s="10"/>
      <c r="H97" s="25"/>
    </row>
    <row r="98" spans="1:8" ht="37.5">
      <c r="A98" s="132"/>
      <c r="B98" s="127"/>
      <c r="C98" s="73" t="s">
        <v>109</v>
      </c>
      <c r="D98" s="2"/>
      <c r="E98" s="2"/>
      <c r="F98" s="2"/>
      <c r="G98" s="10"/>
      <c r="H98" s="25"/>
    </row>
    <row r="99" spans="1:8" ht="37.5">
      <c r="A99" s="132"/>
      <c r="B99" s="125" t="s">
        <v>18</v>
      </c>
      <c r="C99" s="73" t="s">
        <v>107</v>
      </c>
      <c r="D99" s="2"/>
      <c r="E99" s="2"/>
      <c r="F99" s="2"/>
      <c r="G99" s="10"/>
      <c r="H99" s="25"/>
    </row>
    <row r="100" spans="1:8" ht="37.5">
      <c r="A100" s="132"/>
      <c r="B100" s="126"/>
      <c r="C100" s="73" t="s">
        <v>108</v>
      </c>
      <c r="D100" s="2"/>
      <c r="E100" s="2"/>
      <c r="F100" s="2"/>
      <c r="G100" s="10"/>
      <c r="H100" s="25"/>
    </row>
    <row r="101" spans="1:8" ht="18.75">
      <c r="A101" s="132"/>
      <c r="B101" s="126"/>
      <c r="C101" s="73" t="s">
        <v>110</v>
      </c>
      <c r="D101" s="2"/>
      <c r="E101" s="2"/>
      <c r="F101" s="2"/>
      <c r="G101" s="10"/>
      <c r="H101" s="25"/>
    </row>
    <row r="102" spans="1:8" ht="37.5">
      <c r="A102" s="132"/>
      <c r="B102" s="127"/>
      <c r="C102" s="73" t="s">
        <v>109</v>
      </c>
      <c r="D102" s="2"/>
      <c r="E102" s="2"/>
      <c r="F102" s="2"/>
      <c r="G102" s="10"/>
      <c r="H102" s="25"/>
    </row>
    <row r="103" spans="1:8" ht="37.5">
      <c r="A103" s="132"/>
      <c r="B103" s="125" t="s">
        <v>113</v>
      </c>
      <c r="C103" s="73" t="s">
        <v>107</v>
      </c>
      <c r="D103" s="2"/>
      <c r="E103" s="2"/>
      <c r="F103" s="2"/>
      <c r="G103" s="10"/>
      <c r="H103" s="25"/>
    </row>
    <row r="104" spans="1:8" ht="37.5">
      <c r="A104" s="132"/>
      <c r="B104" s="126"/>
      <c r="C104" s="73" t="s">
        <v>108</v>
      </c>
      <c r="D104" s="2"/>
      <c r="E104" s="2"/>
      <c r="F104" s="2"/>
      <c r="G104" s="10"/>
      <c r="H104" s="25"/>
    </row>
    <row r="105" spans="1:8" ht="18.75">
      <c r="A105" s="132"/>
      <c r="B105" s="126"/>
      <c r="C105" s="73" t="s">
        <v>110</v>
      </c>
      <c r="D105" s="2"/>
      <c r="E105" s="2"/>
      <c r="F105" s="2"/>
      <c r="G105" s="10"/>
      <c r="H105" s="25"/>
    </row>
    <row r="106" spans="1:8" ht="37.5">
      <c r="A106" s="132"/>
      <c r="B106" s="127"/>
      <c r="C106" s="73" t="s">
        <v>109</v>
      </c>
      <c r="D106" s="2"/>
      <c r="E106" s="2"/>
      <c r="F106" s="2"/>
      <c r="G106" s="10"/>
      <c r="H106" s="25"/>
    </row>
    <row r="107" spans="1:8" ht="18.75">
      <c r="A107" s="132"/>
      <c r="B107" s="125" t="s">
        <v>94</v>
      </c>
      <c r="C107" s="62" t="s">
        <v>112</v>
      </c>
      <c r="D107" s="29"/>
      <c r="E107" s="29"/>
      <c r="F107" s="29"/>
      <c r="G107" s="32"/>
      <c r="H107" s="25"/>
    </row>
    <row r="108" spans="1:8" ht="19.5" thickBot="1">
      <c r="A108" s="133"/>
      <c r="B108" s="130"/>
      <c r="C108" s="81" t="s">
        <v>111</v>
      </c>
      <c r="D108" s="79"/>
      <c r="E108" s="79"/>
      <c r="F108" s="79"/>
      <c r="G108" s="80"/>
      <c r="H108" s="25"/>
    </row>
    <row r="109" spans="1:8" ht="18.75">
      <c r="A109" s="138" t="s">
        <v>21</v>
      </c>
      <c r="B109" s="137" t="s">
        <v>114</v>
      </c>
      <c r="C109" s="75" t="s">
        <v>115</v>
      </c>
      <c r="D109" s="76"/>
      <c r="E109" s="76"/>
      <c r="F109" s="76"/>
      <c r="G109" s="77"/>
      <c r="H109" s="25"/>
    </row>
    <row r="110" spans="1:8" ht="18.75">
      <c r="A110" s="139"/>
      <c r="B110" s="126"/>
      <c r="C110" s="73" t="s">
        <v>116</v>
      </c>
      <c r="D110" s="2"/>
      <c r="E110" s="2"/>
      <c r="F110" s="2"/>
      <c r="G110" s="10"/>
      <c r="H110" s="25"/>
    </row>
    <row r="111" spans="1:8" ht="37.5">
      <c r="A111" s="139"/>
      <c r="B111" s="126"/>
      <c r="C111" s="73" t="s">
        <v>117</v>
      </c>
      <c r="D111" s="2"/>
      <c r="E111" s="2"/>
      <c r="F111" s="2"/>
      <c r="G111" s="10"/>
      <c r="H111" s="25"/>
    </row>
    <row r="112" spans="1:8" ht="37.5">
      <c r="A112" s="139"/>
      <c r="B112" s="125" t="s">
        <v>118</v>
      </c>
      <c r="C112" s="73" t="s">
        <v>119</v>
      </c>
      <c r="D112" s="2"/>
      <c r="E112" s="2"/>
      <c r="F112" s="2"/>
      <c r="G112" s="10"/>
      <c r="H112" s="25"/>
    </row>
    <row r="113" spans="1:8" ht="37.5">
      <c r="A113" s="139"/>
      <c r="B113" s="126"/>
      <c r="C113" s="73" t="s">
        <v>120</v>
      </c>
      <c r="D113" s="2"/>
      <c r="E113" s="2"/>
      <c r="F113" s="2"/>
      <c r="G113" s="10"/>
      <c r="H113" s="25"/>
    </row>
    <row r="114" spans="1:8" ht="37.5">
      <c r="A114" s="139"/>
      <c r="B114" s="126"/>
      <c r="C114" s="73" t="s">
        <v>117</v>
      </c>
      <c r="D114" s="2"/>
      <c r="E114" s="2"/>
      <c r="F114" s="2"/>
      <c r="G114" s="10"/>
      <c r="H114" s="25"/>
    </row>
    <row r="115" spans="1:8" ht="18.75">
      <c r="A115" s="139"/>
      <c r="B115" s="125" t="s">
        <v>121</v>
      </c>
      <c r="C115" s="73" t="s">
        <v>122</v>
      </c>
      <c r="D115" s="2"/>
      <c r="E115" s="2"/>
      <c r="F115" s="2"/>
      <c r="G115" s="10"/>
      <c r="H115" s="25"/>
    </row>
    <row r="116" spans="1:8" ht="37.5">
      <c r="A116" s="139"/>
      <c r="B116" s="126"/>
      <c r="C116" s="73" t="s">
        <v>117</v>
      </c>
      <c r="D116" s="2"/>
      <c r="E116" s="2"/>
      <c r="F116" s="2"/>
      <c r="G116" s="10"/>
      <c r="H116" s="25"/>
    </row>
    <row r="117" spans="1:8" ht="18.75">
      <c r="A117" s="139"/>
      <c r="B117" s="125" t="s">
        <v>123</v>
      </c>
      <c r="C117" s="73" t="s">
        <v>122</v>
      </c>
      <c r="D117" s="29"/>
      <c r="E117" s="29"/>
      <c r="F117" s="29"/>
      <c r="G117" s="32"/>
      <c r="H117" s="25"/>
    </row>
    <row r="118" spans="1:8" ht="19.5" thickBot="1">
      <c r="A118" s="140"/>
      <c r="B118" s="130"/>
      <c r="C118" s="81" t="s">
        <v>111</v>
      </c>
      <c r="D118" s="79"/>
      <c r="E118" s="79"/>
      <c r="F118" s="79"/>
      <c r="G118" s="80"/>
      <c r="H118" s="25"/>
    </row>
    <row r="119" spans="1:8" ht="37.5">
      <c r="A119" s="134" t="s">
        <v>39</v>
      </c>
      <c r="B119" s="137" t="s">
        <v>25</v>
      </c>
      <c r="C119" s="75" t="s">
        <v>106</v>
      </c>
      <c r="D119" s="76"/>
      <c r="E119" s="76"/>
      <c r="F119" s="76"/>
      <c r="G119" s="77"/>
      <c r="H119" s="25"/>
    </row>
    <row r="120" spans="1:8" ht="37.5">
      <c r="A120" s="135"/>
      <c r="B120" s="126"/>
      <c r="C120" s="73" t="s">
        <v>124</v>
      </c>
      <c r="D120" s="2"/>
      <c r="E120" s="2"/>
      <c r="F120" s="2"/>
      <c r="G120" s="10"/>
      <c r="H120" s="25"/>
    </row>
    <row r="121" spans="1:8" ht="38.25" thickBot="1">
      <c r="A121" s="136"/>
      <c r="B121" s="78" t="s">
        <v>45</v>
      </c>
      <c r="C121" s="73" t="s">
        <v>124</v>
      </c>
      <c r="D121" s="79"/>
      <c r="E121" s="79"/>
      <c r="F121" s="79"/>
      <c r="G121" s="80"/>
      <c r="H121" s="28"/>
    </row>
  </sheetData>
  <mergeCells count="74">
    <mergeCell ref="A119:A121"/>
    <mergeCell ref="B119:B120"/>
    <mergeCell ref="A109:A118"/>
    <mergeCell ref="B109:B111"/>
    <mergeCell ref="B112:B114"/>
    <mergeCell ref="B115:B116"/>
    <mergeCell ref="B117:B118"/>
    <mergeCell ref="G90:G91"/>
    <mergeCell ref="B94:C94"/>
    <mergeCell ref="A95:A108"/>
    <mergeCell ref="B95:B98"/>
    <mergeCell ref="B99:B102"/>
    <mergeCell ref="B103:B106"/>
    <mergeCell ref="B107:B108"/>
    <mergeCell ref="B2:B3"/>
    <mergeCell ref="B77:B85"/>
    <mergeCell ref="B86:C86"/>
    <mergeCell ref="B87:B88"/>
    <mergeCell ref="B89:C89"/>
    <mergeCell ref="H90:H91"/>
    <mergeCell ref="B90:C91"/>
    <mergeCell ref="D90:D91"/>
    <mergeCell ref="E90:E91"/>
    <mergeCell ref="F90:F91"/>
    <mergeCell ref="B38:B42"/>
    <mergeCell ref="A2:A49"/>
    <mergeCell ref="F74:F76"/>
    <mergeCell ref="A53:A71"/>
    <mergeCell ref="B53:B54"/>
    <mergeCell ref="C53:C54"/>
    <mergeCell ref="B55:B63"/>
    <mergeCell ref="B64:C64"/>
    <mergeCell ref="B65:B70"/>
    <mergeCell ref="B71:C71"/>
    <mergeCell ref="D1:D3"/>
    <mergeCell ref="B35:C35"/>
    <mergeCell ref="E52:E54"/>
    <mergeCell ref="F52:F54"/>
    <mergeCell ref="A75:A89"/>
    <mergeCell ref="B75:B76"/>
    <mergeCell ref="C75:C76"/>
    <mergeCell ref="B74:C74"/>
    <mergeCell ref="D74:D76"/>
    <mergeCell ref="B43:C43"/>
    <mergeCell ref="B1:C1"/>
    <mergeCell ref="B52:C52"/>
    <mergeCell ref="D52:D54"/>
    <mergeCell ref="H40:H41"/>
    <mergeCell ref="B44:B48"/>
    <mergeCell ref="H44:H45"/>
    <mergeCell ref="H46:H47"/>
    <mergeCell ref="H48:H49"/>
    <mergeCell ref="B49:C49"/>
    <mergeCell ref="H52:H54"/>
    <mergeCell ref="H38:H39"/>
    <mergeCell ref="B36:C37"/>
    <mergeCell ref="C2:C3"/>
    <mergeCell ref="B4:B21"/>
    <mergeCell ref="B22:C22"/>
    <mergeCell ref="B23:B34"/>
    <mergeCell ref="H1:H3"/>
    <mergeCell ref="H36:H37"/>
    <mergeCell ref="D36:D37"/>
    <mergeCell ref="F1:F3"/>
    <mergeCell ref="H42:H43"/>
    <mergeCell ref="H74:H76"/>
    <mergeCell ref="G74:G76"/>
    <mergeCell ref="E74:E76"/>
    <mergeCell ref="G1:G3"/>
    <mergeCell ref="E1:E3"/>
    <mergeCell ref="G52:G54"/>
    <mergeCell ref="E36:E37"/>
    <mergeCell ref="F36:F37"/>
    <mergeCell ref="G36:G37"/>
  </mergeCells>
  <phoneticPr fontId="8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ID107"/>
  <sheetViews>
    <sheetView topLeftCell="A62" zoomScale="70" workbookViewId="0">
      <selection activeCell="A80" sqref="A80:H107"/>
    </sheetView>
  </sheetViews>
  <sheetFormatPr baseColWidth="10" defaultRowHeight="15.75" outlineLevelRow="1"/>
  <cols>
    <col min="2" max="2" width="52.375" bestFit="1" customWidth="1"/>
    <col min="3" max="3" width="39.5" bestFit="1" customWidth="1"/>
    <col min="4" max="4" width="14" customWidth="1"/>
    <col min="5" max="5" width="14.375" customWidth="1"/>
    <col min="6" max="6" width="13.875" customWidth="1"/>
    <col min="7" max="7" width="12.25" customWidth="1"/>
    <col min="8" max="8" width="10" style="27" customWidth="1"/>
  </cols>
  <sheetData>
    <row r="1" spans="1:8" ht="30.75" customHeight="1" thickTop="1" thickBot="1">
      <c r="A1" s="61"/>
      <c r="B1" s="170" t="s">
        <v>53</v>
      </c>
      <c r="C1" s="85"/>
      <c r="D1" s="42" t="s">
        <v>48</v>
      </c>
      <c r="E1" s="42" t="s">
        <v>13</v>
      </c>
      <c r="F1" s="42" t="s">
        <v>14</v>
      </c>
      <c r="G1" s="42" t="s">
        <v>15</v>
      </c>
      <c r="H1" s="43" t="s">
        <v>16</v>
      </c>
    </row>
    <row r="2" spans="1:8" ht="24" customHeight="1">
      <c r="A2" s="171" t="s">
        <v>0</v>
      </c>
      <c r="B2" s="150" t="s">
        <v>3</v>
      </c>
      <c r="C2" s="1" t="s">
        <v>4</v>
      </c>
      <c r="D2" s="2">
        <f>SUM($D$3,$D$4,$D$5,$D$7,$D$6)</f>
        <v>246</v>
      </c>
      <c r="E2" s="2">
        <f>SUM($E$3,$E$4,$E$5,$E$7,$E$6)</f>
        <v>232</v>
      </c>
      <c r="F2" s="2">
        <f>SUM($F$3,$F$4,$F$5,$F$7,$F$6)</f>
        <v>188</v>
      </c>
      <c r="G2" s="10">
        <f>SUM($G$3,$G$4,$G$5,$G$7,$G$6)</f>
        <v>131</v>
      </c>
      <c r="H2" s="25">
        <f t="shared" ref="H2:H34" si="0">SUM(D2+E2+F2+G2)</f>
        <v>797</v>
      </c>
    </row>
    <row r="3" spans="1:8" ht="15.75" hidden="1" customHeight="1" outlineLevel="1">
      <c r="A3" s="172"/>
      <c r="B3" s="151"/>
      <c r="C3" s="3" t="s">
        <v>5</v>
      </c>
      <c r="D3" s="2">
        <f>SUM('[1]TB recep SEC'!$BN$10:$BT$10,'[1]TB recep SEC'!$BN$15:$BT$15,'[1]TB recep SEC'!$BN$20:$BT$20)</f>
        <v>124.5</v>
      </c>
      <c r="E3" s="2">
        <f>SUM('[1]TB recep SEC'!$BU$10:$CA$10,'[1]TB recep SEC'!$BU$15:$CA$15,'[1]TB recep SEC'!$BU$20:$CA$20)</f>
        <v>102</v>
      </c>
      <c r="F3" s="2">
        <f>SUM('[1]TB recep SEC'!$CB$10:$CH$10,'[1]TB recep SEC'!$CB$15:$CH$15,'[1]TB recep SEC'!$CB$20:$CH$20)</f>
        <v>126</v>
      </c>
      <c r="G3" s="10">
        <f>SUM('[1]TB recep SEC'!$CI$10:$CO$10,'[1]TB recep SEC'!$CI$15:$CO$15,'[1]TB recep SEC'!$CI$20:$CO$20)</f>
        <v>80</v>
      </c>
      <c r="H3" s="25">
        <f t="shared" si="0"/>
        <v>432.5</v>
      </c>
    </row>
    <row r="4" spans="1:8" ht="15.75" hidden="1" customHeight="1" outlineLevel="1">
      <c r="A4" s="172"/>
      <c r="B4" s="151"/>
      <c r="C4" s="3" t="s">
        <v>6</v>
      </c>
      <c r="D4" s="2">
        <f>SUM('[2]TB Nuit'!$BN$20:$BT$20,'[2]TB Nuit'!$BN$25:$BT$25,'[2]TB Nuit'!$BN$30:$BT$30)</f>
        <v>33</v>
      </c>
      <c r="E4" s="2">
        <f>SUM('[2]TB Nuit'!$BU$20:$CA$20,'[2]TB Nuit'!$BU$25:$CA$25,'[2]TB Nuit'!$BU$30:$CA$30)</f>
        <v>51</v>
      </c>
      <c r="F4" s="2">
        <f>SUM('[2]TB Nuit'!$CB$20:$CH$20,'[2]TB Nuit'!$CB$25:$CH$25,'[2]TB Nuit'!$CB$30:$CH$30)</f>
        <v>0</v>
      </c>
      <c r="G4" s="10">
        <f>SUM('[2]TB Nuit'!$CI$20:$CO$20,'[2]TB Nuit'!$CI$25:$CO$25,'[2]TB Nuit'!$CI$30:$CO$30)</f>
        <v>0</v>
      </c>
      <c r="H4" s="25">
        <f t="shared" si="0"/>
        <v>84</v>
      </c>
    </row>
    <row r="5" spans="1:8" ht="15.75" hidden="1" customHeight="1" outlineLevel="1">
      <c r="A5" s="172"/>
      <c r="B5" s="151"/>
      <c r="C5" s="3" t="s">
        <v>18</v>
      </c>
      <c r="D5" s="2">
        <f>SUM('[3]TB recep ULF'!$BN$9:$BT$9,'[3]TB recep ULF'!$BN$14:$BT$14,'[3]TB recep ULF'!$BN$19:$BT$19)</f>
        <v>0</v>
      </c>
      <c r="E5" s="2">
        <f>SUM('[3]TB recep ULF'!$BU$9:$CA$9,'[3]TB recep ULF'!$BU$14:$CA$14,'[3]TB recep ULF'!$BU$19:$CA$19)</f>
        <v>0</v>
      </c>
      <c r="F5" s="2">
        <f>SUM('[3]TB recep ULF'!$CB$9:$CH$9,'[3]TB recep ULF'!$CB$14:$CH$14,'[3]TB recep ULF'!$CB$19:$CH$19)</f>
        <v>0</v>
      </c>
      <c r="G5" s="10">
        <f>SUM('[3]TB recep ULF'!$CI$9:$CO$9,'[3]TB recep ULF'!$CI$14:$CO$14,'[3]TB recep ULF'!$CI$19:$CO$19)</f>
        <v>0</v>
      </c>
      <c r="H5" s="25">
        <f t="shared" si="0"/>
        <v>0</v>
      </c>
    </row>
    <row r="6" spans="1:8" ht="15.75" hidden="1" customHeight="1" outlineLevel="1">
      <c r="A6" s="172"/>
      <c r="B6" s="151"/>
      <c r="C6" s="3" t="s">
        <v>19</v>
      </c>
      <c r="D6" s="2">
        <f>SUM('[4]TB recep FEL'!$BU$9:$CA$9,'[4]TB recep FEL'!$BU$14:$CA$14,'[4]TB recep FEL'!$BU$19:$CA$19)</f>
        <v>0</v>
      </c>
      <c r="E6" s="2">
        <f>SUM('[4]TB recep FEL'!$CB$9:$CH$9,'[4]TB recep FEL'!$CB$14:$CH$14,'[4]TB recep FEL'!$CB$19:$CH$19)</f>
        <v>0</v>
      </c>
      <c r="F6" s="2">
        <f>SUM('[4]TB recep FEL'!$CI$9:$CO$9,'[4]TB recep FEL'!$CI$14:$CO$14,'[4]TB recep FEL'!$CI$19:$CO$19)</f>
        <v>0</v>
      </c>
      <c r="G6" s="10">
        <f>SUM('[4]TB recep FEL'!$CP$9:$CV$9,'[4]TB recep FEL'!$CP$14:$CV$14,'[4]TB recep FEL'!$CP$19:$CV$19)</f>
        <v>0</v>
      </c>
      <c r="H6" s="25">
        <f t="shared" si="0"/>
        <v>0</v>
      </c>
    </row>
    <row r="7" spans="1:8" ht="15.75" hidden="1" customHeight="1" outlineLevel="1">
      <c r="A7" s="172"/>
      <c r="B7" s="151"/>
      <c r="C7" s="3" t="s">
        <v>41</v>
      </c>
      <c r="D7" s="2">
        <f>SUM('[5]Tb expédition'!$BN$34:$BT$34,'[5]Tb expédition'!$BN$39:$BT$39,'[5]Tb expédition'!$BN$44:$BT$44)</f>
        <v>88.5</v>
      </c>
      <c r="E7" s="2">
        <f>SUM('[5]Tb expédition'!$BU$34:$CA$34,'[5]Tb expédition'!$BU$39:$CA$39,'[5]Tb expédition'!$BU$44:$CA$44)</f>
        <v>79</v>
      </c>
      <c r="F7" s="2">
        <f>SUM('[5]Tb expédition'!$CB$34:$CH$34,'[5]Tb expédition'!$CB$39:$CH$39,'[5]Tb expédition'!$CB$44:$CH$44)</f>
        <v>62</v>
      </c>
      <c r="G7" s="10">
        <f>SUM('[5]Tb expédition'!$CI$34:$CO$34,'[5]Tb expédition'!$CI$39:$CO$39,'[5]Tb expédition'!$CI$44:$CO$44)</f>
        <v>51</v>
      </c>
      <c r="H7" s="25">
        <f t="shared" si="0"/>
        <v>280.5</v>
      </c>
    </row>
    <row r="8" spans="1:8" ht="23.25" customHeight="1" collapsed="1">
      <c r="A8" s="172"/>
      <c r="B8" s="151"/>
      <c r="C8" s="1" t="s">
        <v>7</v>
      </c>
      <c r="D8" s="2">
        <f>SUM($D$9,$D$10,$D$11,$D$12,$D$13)</f>
        <v>73</v>
      </c>
      <c r="E8" s="2">
        <f>SUM($E$9,$E$10,$E$11,$E$12,$E$13)</f>
        <v>85</v>
      </c>
      <c r="F8" s="2">
        <f>SUM($F$9,$F$10,$F$11,$F$12,$F$13)</f>
        <v>76</v>
      </c>
      <c r="G8" s="10">
        <f>SUM($G$9,$G$10,$G$11,$G$12,$G$13)</f>
        <v>78</v>
      </c>
      <c r="H8" s="25">
        <f t="shared" si="0"/>
        <v>312</v>
      </c>
    </row>
    <row r="9" spans="1:8" ht="15.75" hidden="1" customHeight="1" outlineLevel="1">
      <c r="A9" s="172"/>
      <c r="B9" s="151"/>
      <c r="C9" s="3" t="s">
        <v>5</v>
      </c>
      <c r="D9" s="2">
        <f>SUM('[1]TB recep SEC'!$BN$11:$BT$11,'[1]TB recep SEC'!$BN$16:$BT$16,'[1]TB recep SEC'!$BN$21:$BT$21)</f>
        <v>4</v>
      </c>
      <c r="E9" s="2">
        <f>SUM('[1]TB recep SEC'!$BU$11:$CA$11,'[1]TB recep SEC'!$BU$16:$CA$16,'[1]TB recep SEC'!$BU$21:$CA$21)</f>
        <v>0</v>
      </c>
      <c r="F9" s="2">
        <f>SUM('[1]TB recep SEC'!$CB$11:$CH$11,'[1]TB recep SEC'!$CB$16:$CH$16,'[1]TB recep SEC'!$CB$21:$CH$21)</f>
        <v>0</v>
      </c>
      <c r="G9" s="10">
        <f>SUM('[1]TB recep SEC'!$CI$11:$CO$11,'[1]TB recep SEC'!$CI$16:$CO$16,'[1]TB recep SEC'!$CI$21:$CO$21)</f>
        <v>0</v>
      </c>
      <c r="H9" s="25">
        <f t="shared" si="0"/>
        <v>4</v>
      </c>
    </row>
    <row r="10" spans="1:8" ht="15.75" hidden="1" customHeight="1" outlineLevel="1">
      <c r="A10" s="172"/>
      <c r="B10" s="151"/>
      <c r="C10" s="3" t="s">
        <v>6</v>
      </c>
      <c r="D10" s="2">
        <f>SUM('[2]TB Nuit'!$BN$21:$BT$21,'[2]TB Nuit'!$BN$26:$BT$26,'[2]TB Nuit'!$BN$31:$BT$31)</f>
        <v>0</v>
      </c>
      <c r="E10" s="2">
        <f>SUM('[2]TB Nuit'!$BU$21:$CA$21,'[2]TB Nuit'!$BU$26:$CA$26,'[2]TB Nuit'!$BU$31:$CA$31)</f>
        <v>3</v>
      </c>
      <c r="F10" s="2">
        <f>SUM('[2]TB Nuit'!$CB$21:$CH$21,'[2]TB Nuit'!$CB$26:$CH$26,'[2]TB Nuit'!$CB$31:$CH$31)</f>
        <v>0</v>
      </c>
      <c r="G10" s="10">
        <f>SUM('[2]TB Nuit'!$CI$21:$CO$21,'[2]TB Nuit'!$CI$26:$CO$26,'[2]TB Nuit'!$CI$31:$CO$31)</f>
        <v>0</v>
      </c>
      <c r="H10" s="25">
        <f t="shared" si="0"/>
        <v>3</v>
      </c>
    </row>
    <row r="11" spans="1:8" ht="15.75" hidden="1" customHeight="1" outlineLevel="1">
      <c r="A11" s="172"/>
      <c r="B11" s="151"/>
      <c r="C11" s="3" t="s">
        <v>18</v>
      </c>
      <c r="D11" s="2">
        <f>SUM('[3]TB recep ULF'!$BN$10:$BT$10,'[3]TB recep ULF'!$BN$15:$BT$15,'[3]TB recep ULF'!$BN$20:$BT$20)</f>
        <v>10</v>
      </c>
      <c r="E11" s="2">
        <f>SUM('[3]TB recep ULF'!$BU$10:$CA$10,'[3]TB recep ULF'!$BU$15:$CA$15,'[3]TB recep ULF'!$BU$20:$CA$20)</f>
        <v>20</v>
      </c>
      <c r="F11" s="2">
        <f>SUM('[3]TB recep ULF'!$CB$10:$CH$10,'[3]TB recep ULF'!$CB$15:$CH$15,'[3]TB recep ULF'!$CB$20:$CH$20)</f>
        <v>15</v>
      </c>
      <c r="G11" s="10">
        <f>SUM('[3]TB recep ULF'!$CI$10:$CO$10,'[3]TB recep ULF'!$CI$15:$CO$15,'[3]TB recep ULF'!$CI$20:$CO$20)</f>
        <v>21</v>
      </c>
      <c r="H11" s="25">
        <f t="shared" si="0"/>
        <v>66</v>
      </c>
    </row>
    <row r="12" spans="1:8" ht="15.75" hidden="1" customHeight="1" outlineLevel="1">
      <c r="A12" s="172"/>
      <c r="B12" s="151"/>
      <c r="C12" s="3" t="s">
        <v>19</v>
      </c>
      <c r="D12" s="2">
        <f>SUM('[4]TB recep FEL'!$BU$10:$CA$10,'[4]TB recep FEL'!$BU$15:$CA$15,'[4]TB recep FEL'!$BU$20:$CA$20)</f>
        <v>0</v>
      </c>
      <c r="E12" s="2">
        <f>SUM('[4]TB recep FEL'!$CB$10:$CH$10,'[4]TB recep FEL'!$CB$15:$CH$15,'[4]TB recep FEL'!$CB$20:$CH$20)</f>
        <v>0</v>
      </c>
      <c r="F12" s="2">
        <f>SUM('[4]TB recep FEL'!$CI$10:$CO$10,'[4]TB recep FEL'!$CI$15:$CO$15,'[4]TB recep FEL'!$CI$20:$CO$20)</f>
        <v>0</v>
      </c>
      <c r="G12" s="10">
        <f>SUM('[4]TB recep FEL'!$CP$10:$CV$10,'[4]TB recep FEL'!$CP$15:$CV$15,'[4]TB recep FEL'!$CP$20:$CV$20)</f>
        <v>0</v>
      </c>
      <c r="H12" s="25">
        <f t="shared" si="0"/>
        <v>0</v>
      </c>
    </row>
    <row r="13" spans="1:8" ht="14.25" hidden="1" customHeight="1" outlineLevel="1">
      <c r="A13" s="172"/>
      <c r="B13" s="151"/>
      <c r="C13" s="3" t="s">
        <v>41</v>
      </c>
      <c r="D13" s="2">
        <f>SUM('[5]Tb expédition'!$BN$35:$BT$35,'[5]Tb expédition'!$BN$40:$BT$40,'[5]Tb expédition'!$BN$45:$BT$45)</f>
        <v>59</v>
      </c>
      <c r="E13" s="2">
        <f>SUM('[5]Tb expédition'!$BU$35:$CA$35,'[5]Tb expédition'!$BU$40:$CA$40,'[5]Tb expédition'!$BU$45:$CA$45)</f>
        <v>62</v>
      </c>
      <c r="F13" s="2">
        <f>SUM('[5]Tb expédition'!$CB$35:$CH$35,'[5]Tb expédition'!$CB$40:$CH$40,'[5]Tb expédition'!$CB$45:$CH$45)</f>
        <v>61</v>
      </c>
      <c r="G13" s="10">
        <f>SUM('[5]Tb expédition'!$CI$35:$CO$35,'[5]Tb expédition'!$CI$40:$CO$40,'[5]Tb expédition'!$CI$45:$CO$45)</f>
        <v>57</v>
      </c>
      <c r="H13" s="25">
        <f t="shared" si="0"/>
        <v>239</v>
      </c>
    </row>
    <row r="14" spans="1:8" ht="23.25" customHeight="1" collapsed="1" thickBot="1">
      <c r="A14" s="172"/>
      <c r="B14" s="151"/>
      <c r="C14" s="1" t="s">
        <v>8</v>
      </c>
      <c r="D14" s="2">
        <f>SUM($D$15,$D$16,$D$17,$D$18,$D$19)</f>
        <v>7</v>
      </c>
      <c r="E14" s="2">
        <f>SUM($E$15,$E$16,$E$17,$E$18,$E$19)</f>
        <v>18</v>
      </c>
      <c r="F14" s="2">
        <f>SUM($F$15,$F$16,$F$17,$F$18,$F$19)</f>
        <v>39</v>
      </c>
      <c r="G14" s="10">
        <f>SUM($G$15,$G$16,$G$17,$G$18,$G$19)</f>
        <v>33</v>
      </c>
      <c r="H14" s="25">
        <f t="shared" si="0"/>
        <v>97</v>
      </c>
    </row>
    <row r="15" spans="1:8" ht="15.75" hidden="1" customHeight="1" outlineLevel="1">
      <c r="A15" s="172"/>
      <c r="B15" s="151"/>
      <c r="C15" s="3" t="s">
        <v>5</v>
      </c>
      <c r="D15" s="2">
        <f>SUM('[1]TB recep SEC'!$BN$12:$BT$12,'[1]TB recep SEC'!$BN$17:$BT$17,'[1]TB recep SEC'!$BN$22:$BT$22)</f>
        <v>0</v>
      </c>
      <c r="E15" s="2">
        <f>SUM('[1]TB recep SEC'!$BU$12:$CA$12,'[1]TB recep SEC'!$BU$17:$CA$17,'[1]TB recep SEC'!$BU$22:$CA$22)</f>
        <v>0</v>
      </c>
      <c r="F15" s="2">
        <f>SUM('[1]TB recep SEC'!$CB$12:$CH$12,'[1]TB recep SEC'!$CB$17:$CH$17,'[1]TB recep SEC'!$CB$22:$CH$22)</f>
        <v>0</v>
      </c>
      <c r="G15" s="10">
        <f>SUM('[1]TB recep SEC'!$CI$12:$CO$12,'[1]TB recep SEC'!$CI$17:$CO$17,'[1]TB recep SEC'!$CI$22:$CO$22)</f>
        <v>0</v>
      </c>
      <c r="H15" s="25">
        <f t="shared" si="0"/>
        <v>0</v>
      </c>
    </row>
    <row r="16" spans="1:8" ht="15.75" hidden="1" customHeight="1" outlineLevel="1">
      <c r="A16" s="172"/>
      <c r="B16" s="151"/>
      <c r="C16" s="3" t="s">
        <v>6</v>
      </c>
      <c r="D16" s="2">
        <f>SUM('[2]TB Nuit'!$BN$22:$BT$22,'[2]TB Nuit'!$BN$27:$BT$27,'[2]TB Nuit'!$BN$32:$BT$32)</f>
        <v>0</v>
      </c>
      <c r="E16" s="2">
        <f>SUM('[2]TB Nuit'!$BU$22:$CA$22,'[2]TB Nuit'!$BU$27:$CA$27,'[2]TB Nuit'!$BU$32:$CA$32)</f>
        <v>8</v>
      </c>
      <c r="F16" s="2">
        <f>SUM('[2]TB Nuit'!$CB$22:$CH$22,'[2]TB Nuit'!$CB$27:$CH$27,'[2]TB Nuit'!$CB$32:$CH$32)</f>
        <v>0</v>
      </c>
      <c r="G16" s="10">
        <f>SUM('[2]TB Nuit'!$CI$22:$CO$22,'[2]TB Nuit'!$CI$27:$CO$27,'[2]TB Nuit'!$CI$32:$CO$32)</f>
        <v>0</v>
      </c>
      <c r="H16" s="25">
        <f t="shared" si="0"/>
        <v>8</v>
      </c>
    </row>
    <row r="17" spans="1:238" ht="15.75" hidden="1" customHeight="1" outlineLevel="1">
      <c r="A17" s="172"/>
      <c r="B17" s="151"/>
      <c r="C17" s="3" t="s">
        <v>18</v>
      </c>
      <c r="D17" s="2">
        <f>SUM('[3]TB recep ULF'!$BN$11:$BT$11,'[3]TB recep ULF'!$BN$16:$BT$16,'[3]TB recep ULF'!$BN$21:$BT$21)</f>
        <v>0</v>
      </c>
      <c r="E17" s="2">
        <f>SUM('[3]TB recep ULF'!$BU$11:$CA$11,'[3]TB recep ULF'!$BU$16:$CA$16,'[3]TB recep ULF'!$BU$21:$CA$21)</f>
        <v>0</v>
      </c>
      <c r="F17" s="2">
        <f>SUM('[3]TB recep ULF'!$CB$11:$CH$11,'[3]TB recep ULF'!$CB$16:$CH$16,'[3]TB recep ULF'!$CB$21:$CH$21)</f>
        <v>0</v>
      </c>
      <c r="G17" s="10">
        <f>SUM('[3]TB recep ULF'!$CI$11:$CO$11,'[3]TB recep ULF'!$CI$16:$CO$16,'[3]TB recep ULF'!$CI$21:$CO$21)</f>
        <v>0</v>
      </c>
      <c r="H17" s="25">
        <f t="shared" si="0"/>
        <v>0</v>
      </c>
    </row>
    <row r="18" spans="1:238" ht="15.75" hidden="1" customHeight="1" outlineLevel="1">
      <c r="A18" s="172"/>
      <c r="B18" s="151"/>
      <c r="C18" s="3" t="s">
        <v>19</v>
      </c>
      <c r="D18" s="2">
        <f>SUM('[4]TB recep FEL'!$BU$11:$CA$11,'[4]TB recep FEL'!$BU$16:$CA$16,'[4]TB recep FEL'!$BU$21:$CA$21)</f>
        <v>4</v>
      </c>
      <c r="E18" s="2">
        <f>SUM('[4]TB recep FEL'!$CB$11:$CH$11,'[4]TB recep FEL'!$CB$16:$CH$16,'[4]TB recep FEL'!$CB$21:$CH$21)</f>
        <v>8</v>
      </c>
      <c r="F18" s="2">
        <f>SUM('[4]TB recep FEL'!$CI$11:$CO$11,'[4]TB recep FEL'!$CI$16:$CO$16,'[4]TB recep FEL'!$CI$21:$CO$21)</f>
        <v>37</v>
      </c>
      <c r="G18" s="10">
        <f>SUM('[4]TB recep FEL'!$CP$11:$CV$11,'[4]TB recep FEL'!$CP$16:$CV$16,'[4]TB recep FEL'!$CP$21:$CV$21)</f>
        <v>32</v>
      </c>
      <c r="H18" s="25">
        <f t="shared" si="0"/>
        <v>81</v>
      </c>
    </row>
    <row r="19" spans="1:238" ht="16.5" hidden="1" customHeight="1" outlineLevel="1" thickBot="1">
      <c r="A19" s="172"/>
      <c r="B19" s="152"/>
      <c r="C19" s="3" t="s">
        <v>41</v>
      </c>
      <c r="D19" s="2">
        <f>SUM('[5]Tb expédition'!$BN$36:$BT$36,'[5]Tb expédition'!$BN$41:$BT$41,'[5]Tb expédition'!$BN$46:$BT$46)</f>
        <v>3</v>
      </c>
      <c r="E19" s="2">
        <f>SUM('[5]Tb expédition'!$BU$36:$CA$36,'[5]Tb expédition'!$BU$41:$CA$41,'[5]Tb expédition'!$BU$46:$CA$46)</f>
        <v>2</v>
      </c>
      <c r="F19" s="2">
        <f>SUM('[5]Tb expédition'!$CB$36:$CH$36,'[5]Tb expédition'!$CB$41:$CH$41,'[5]Tb expédition'!$CB$46:$CH$46)</f>
        <v>2</v>
      </c>
      <c r="G19" s="10">
        <f>SUM('[5]Tb expédition'!$CI$36:$CO$36,'[5]Tb expédition'!$CI$41:$CO$41,'[5]Tb expédition'!$CI$46:$CO$46)</f>
        <v>1</v>
      </c>
      <c r="H19" s="25">
        <f t="shared" si="0"/>
        <v>8</v>
      </c>
    </row>
    <row r="20" spans="1:238" ht="17.25" customHeight="1" collapsed="1" thickTop="1" thickBot="1">
      <c r="A20" s="172"/>
      <c r="B20" s="90" t="s">
        <v>46</v>
      </c>
      <c r="C20" s="91"/>
      <c r="D20" s="4">
        <f>SUM(D2+D8+D14)</f>
        <v>326</v>
      </c>
      <c r="E20" s="4">
        <f>SUM(E2+E8+E14)</f>
        <v>335</v>
      </c>
      <c r="F20" s="4">
        <f>SUM(F2+F8+F14)</f>
        <v>303</v>
      </c>
      <c r="G20" s="4">
        <f>SUM(G2+G8+G14)</f>
        <v>242</v>
      </c>
      <c r="H20" s="26">
        <f t="shared" si="0"/>
        <v>1206</v>
      </c>
    </row>
    <row r="21" spans="1:238" ht="21.95" customHeight="1" thickTop="1">
      <c r="A21" s="172"/>
      <c r="B21" s="153" t="s">
        <v>10</v>
      </c>
      <c r="C21" s="5" t="s">
        <v>4</v>
      </c>
      <c r="D21" s="6">
        <f>SUM(D22:D24)</f>
        <v>215</v>
      </c>
      <c r="E21" s="6">
        <f>SUM(E22:E24)</f>
        <v>351</v>
      </c>
      <c r="F21" s="6">
        <f>SUM(F22:F24)</f>
        <v>340</v>
      </c>
      <c r="G21" s="7">
        <f>SUM(G22:G24)</f>
        <v>517.5</v>
      </c>
      <c r="H21" s="24">
        <f t="shared" si="0"/>
        <v>1423.5</v>
      </c>
      <c r="I21" s="8"/>
      <c r="J21" s="9"/>
    </row>
    <row r="22" spans="1:238" s="11" customFormat="1" ht="12.95" customHeight="1" outlineLevel="1">
      <c r="A22" s="172"/>
      <c r="B22" s="154"/>
      <c r="C22" s="3" t="s">
        <v>17</v>
      </c>
      <c r="D22" s="2">
        <f>SUM('[1]TB recep SEC'!$BN$30:$BT$30)</f>
        <v>181</v>
      </c>
      <c r="E22" s="2">
        <f>SUM('[1]TB recep SEC'!$BU$30:$CA$30)</f>
        <v>313</v>
      </c>
      <c r="F22" s="2">
        <f>SUM('[1]TB recep SEC'!$CB$30:$CH$30)</f>
        <v>250</v>
      </c>
      <c r="G22" s="10">
        <f>SUM('[1]TB recep SEC'!$CI$30:$CO$30)</f>
        <v>359</v>
      </c>
      <c r="H22" s="25">
        <f>SUM(D22+E22+F22+G22)</f>
        <v>1103</v>
      </c>
      <c r="I22" s="8"/>
      <c r="J22" s="9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</row>
    <row r="23" spans="1:238" s="11" customFormat="1" ht="14.1" customHeight="1" outlineLevel="1">
      <c r="A23" s="172"/>
      <c r="B23" s="154"/>
      <c r="C23" s="3" t="s">
        <v>6</v>
      </c>
      <c r="D23" s="23">
        <f>SUM('[2]TB Nuit'!$BN$61:$BT$61)</f>
        <v>34</v>
      </c>
      <c r="E23" s="23">
        <f>SUM('[2]TB Nuit'!$BU$61:$CA$61)</f>
        <v>9</v>
      </c>
      <c r="F23" s="23">
        <f>SUM('[2]TB Nuit'!$CB$61:$CH$61)</f>
        <v>74</v>
      </c>
      <c r="G23" s="30">
        <f>SUM('[2]TB Nuit'!$CI$61:$CO$61)</f>
        <v>106</v>
      </c>
      <c r="H23" s="25">
        <f t="shared" si="0"/>
        <v>223</v>
      </c>
      <c r="I23" s="8"/>
      <c r="J23" s="9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</row>
    <row r="24" spans="1:238" s="11" customFormat="1" ht="14.1" customHeight="1" outlineLevel="1">
      <c r="A24" s="172"/>
      <c r="B24" s="154"/>
      <c r="C24" s="3" t="s">
        <v>41</v>
      </c>
      <c r="D24" s="12">
        <f>SUM('[5]Tb expédition'!$BN$25:$BT$25)</f>
        <v>0</v>
      </c>
      <c r="E24" s="12">
        <f>SUM('[5]Tb expédition'!$BU$25:$CA$25)</f>
        <v>29</v>
      </c>
      <c r="F24" s="12">
        <f>SUM('[5]Tb expédition'!$CB$25:$CH$25)</f>
        <v>16</v>
      </c>
      <c r="G24" s="13">
        <f>SUM('[5]Tb expédition'!$CI$25:$CO$25)</f>
        <v>52.5</v>
      </c>
      <c r="H24" s="25"/>
      <c r="I24" s="8"/>
      <c r="J24" s="9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</row>
    <row r="25" spans="1:238" s="11" customFormat="1" ht="24" customHeight="1">
      <c r="A25" s="172"/>
      <c r="B25" s="154"/>
      <c r="C25" s="1" t="s">
        <v>7</v>
      </c>
      <c r="D25" s="12">
        <f>SUM(D26:D28)</f>
        <v>65</v>
      </c>
      <c r="E25" s="12">
        <f>SUM(E26:E28)</f>
        <v>70</v>
      </c>
      <c r="F25" s="12">
        <f>SUM(F26:F28)</f>
        <v>99</v>
      </c>
      <c r="G25" s="13">
        <f>SUM(G26:G28)</f>
        <v>63</v>
      </c>
      <c r="H25" s="25">
        <f t="shared" si="0"/>
        <v>297</v>
      </c>
      <c r="I25" s="8"/>
      <c r="J25" s="9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</row>
    <row r="26" spans="1:238" s="11" customFormat="1" ht="12" customHeight="1" outlineLevel="1">
      <c r="A26" s="172"/>
      <c r="B26" s="154"/>
      <c r="C26" s="3" t="s">
        <v>18</v>
      </c>
      <c r="D26" s="12">
        <f>SUM('[3]TB recep ULF'!$BN$29:$BT$29)</f>
        <v>62</v>
      </c>
      <c r="E26" s="12">
        <f>SUM('[3]TB recep ULF'!$BU$29:$CA$29)</f>
        <v>64</v>
      </c>
      <c r="F26" s="12">
        <f>SUM('[3]TB recep ULF'!$CB$29:$CH$29)</f>
        <v>95</v>
      </c>
      <c r="G26" s="13">
        <f>SUM('[3]TB recep ULF'!$CI$29:$CO$29)</f>
        <v>57</v>
      </c>
      <c r="H26" s="25">
        <f t="shared" si="0"/>
        <v>278</v>
      </c>
      <c r="I26" s="8"/>
      <c r="J26" s="9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</row>
    <row r="27" spans="1:238" s="11" customFormat="1" ht="12.95" customHeight="1" outlineLevel="1">
      <c r="A27" s="172"/>
      <c r="B27" s="154"/>
      <c r="C27" s="3" t="s">
        <v>6</v>
      </c>
      <c r="D27" s="23">
        <f>SUM('[2]TB Nuit'!$BN$80:$BT$80)</f>
        <v>0</v>
      </c>
      <c r="E27" s="23">
        <f>SUM('[2]TB Nuit'!$BU$80:$CA$80)</f>
        <v>1</v>
      </c>
      <c r="F27" s="23">
        <f>SUM('[2]TB Nuit'!$CB$80:$CH$80)</f>
        <v>0</v>
      </c>
      <c r="G27" s="30">
        <f>SUM('[2]TB Nuit'!$CI$80:$CO$80)</f>
        <v>0</v>
      </c>
      <c r="H27" s="25">
        <f t="shared" si="0"/>
        <v>1</v>
      </c>
      <c r="I27" s="8"/>
      <c r="J27" s="9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</row>
    <row r="28" spans="1:238" s="11" customFormat="1" ht="12.95" customHeight="1" outlineLevel="1">
      <c r="A28" s="172"/>
      <c r="B28" s="154"/>
      <c r="C28" s="3" t="s">
        <v>41</v>
      </c>
      <c r="D28" s="12">
        <f>SUM('[5]Tb expédition'!$BN$26:$BT$26)</f>
        <v>3</v>
      </c>
      <c r="E28" s="12">
        <f>SUM('[5]Tb expédition'!$BU$26:$CA$26)</f>
        <v>5</v>
      </c>
      <c r="F28" s="12">
        <f>SUM('[5]Tb expédition'!$CB$26:$CH$26)</f>
        <v>4</v>
      </c>
      <c r="G28" s="13">
        <f>SUM('[5]Tb expédition'!$CI$26:$CO$26)</f>
        <v>6</v>
      </c>
      <c r="H28" s="25"/>
      <c r="I28" s="8"/>
      <c r="J28" s="9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</row>
    <row r="29" spans="1:238" s="11" customFormat="1" ht="24" customHeight="1" thickBot="1">
      <c r="A29" s="172"/>
      <c r="B29" s="154"/>
      <c r="C29" s="1" t="s">
        <v>8</v>
      </c>
      <c r="D29" s="12">
        <f>SUM(D30:D32)</f>
        <v>9</v>
      </c>
      <c r="E29" s="12">
        <f>SUM(E30:E32)</f>
        <v>16</v>
      </c>
      <c r="F29" s="12">
        <f>SUM(F30:F32)</f>
        <v>25</v>
      </c>
      <c r="G29" s="13">
        <f>SUM(G30:G32)</f>
        <v>31</v>
      </c>
      <c r="H29" s="25">
        <f t="shared" si="0"/>
        <v>81</v>
      </c>
      <c r="I29" s="8"/>
      <c r="J29" s="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</row>
    <row r="30" spans="1:238" s="11" customFormat="1" ht="15.95" hidden="1" customHeight="1" outlineLevel="1">
      <c r="A30" s="172"/>
      <c r="B30" s="154"/>
      <c r="C30" s="3" t="s">
        <v>19</v>
      </c>
      <c r="D30" s="12"/>
      <c r="E30" s="12"/>
      <c r="F30" s="12"/>
      <c r="G30" s="13"/>
      <c r="H30" s="25">
        <f t="shared" si="0"/>
        <v>0</v>
      </c>
      <c r="I30" s="8"/>
      <c r="J30" s="9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</row>
    <row r="31" spans="1:238" s="11" customFormat="1" ht="15.95" hidden="1" customHeight="1" outlineLevel="1">
      <c r="A31" s="172"/>
      <c r="B31" s="154"/>
      <c r="C31" s="3" t="s">
        <v>6</v>
      </c>
      <c r="D31" s="23">
        <f>SUM('[2]TB Nuit'!$BN$97:$BT$97)</f>
        <v>9</v>
      </c>
      <c r="E31" s="23">
        <f>SUM('[2]TB Nuit'!$BU$97:$CA$97)</f>
        <v>15</v>
      </c>
      <c r="F31" s="23">
        <f>SUM('[2]TB Nuit'!$CB$97:$CH$97)</f>
        <v>25</v>
      </c>
      <c r="G31" s="30">
        <f>SUM('[2]TB Nuit'!$CI$97:$CO$97)</f>
        <v>31</v>
      </c>
      <c r="H31" s="25"/>
      <c r="I31" s="8"/>
      <c r="J31" s="9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</row>
    <row r="32" spans="1:238" s="14" customFormat="1" ht="12.95" hidden="1" customHeight="1" outlineLevel="1" thickBot="1">
      <c r="A32" s="172"/>
      <c r="B32" s="155"/>
      <c r="C32" s="22" t="s">
        <v>41</v>
      </c>
      <c r="D32" s="12">
        <f>SUM('[5]Tb expédition'!$BN$27:$BT$27)</f>
        <v>0</v>
      </c>
      <c r="E32" s="12">
        <f>SUM('[5]Tb expédition'!$BU$27:$CA$27)</f>
        <v>1</v>
      </c>
      <c r="F32" s="12">
        <f>SUM('[5]Tb expédition'!$CB$27:$CH$27)</f>
        <v>0</v>
      </c>
      <c r="G32" s="13">
        <f>SUM('[5]Tb expédition'!$CI$27:$CO$27)</f>
        <v>0</v>
      </c>
      <c r="H32" s="25">
        <f t="shared" si="0"/>
        <v>1</v>
      </c>
      <c r="I32" s="8"/>
      <c r="J32" s="9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</row>
    <row r="33" spans="1:238" s="14" customFormat="1" ht="20.100000000000001" customHeight="1" collapsed="1" thickTop="1" thickBot="1">
      <c r="A33" s="172"/>
      <c r="B33" s="90" t="s">
        <v>47</v>
      </c>
      <c r="C33" s="95"/>
      <c r="D33" s="15">
        <f>SUM(D21,D25,D29)</f>
        <v>289</v>
      </c>
      <c r="E33" s="15">
        <f>SUM(E21,E25,E29)</f>
        <v>437</v>
      </c>
      <c r="F33" s="15">
        <f>SUM(F21,F25,F29)</f>
        <v>464</v>
      </c>
      <c r="G33" s="16">
        <f>SUM(G21,G25,G29)</f>
        <v>611.5</v>
      </c>
      <c r="H33" s="26">
        <f>SUM(D33+E33+F33+G33)</f>
        <v>1801.5</v>
      </c>
      <c r="I33" s="17"/>
      <c r="J33" s="18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</row>
    <row r="34" spans="1:238" ht="16.5" customHeight="1" thickTop="1">
      <c r="A34" s="172"/>
      <c r="B34" s="147" t="s">
        <v>12</v>
      </c>
      <c r="C34" s="123"/>
      <c r="D34" s="105">
        <f>D20+D33</f>
        <v>615</v>
      </c>
      <c r="E34" s="105">
        <f>E20+E33</f>
        <v>772</v>
      </c>
      <c r="F34" s="105">
        <f>F20+F33</f>
        <v>767</v>
      </c>
      <c r="G34" s="107">
        <f>G20+G33</f>
        <v>853.5</v>
      </c>
      <c r="H34" s="109">
        <f t="shared" si="0"/>
        <v>3007.5</v>
      </c>
    </row>
    <row r="35" spans="1:238" ht="24.75" customHeight="1" thickBot="1">
      <c r="A35" s="172"/>
      <c r="B35" s="102"/>
      <c r="C35" s="103"/>
      <c r="D35" s="106"/>
      <c r="E35" s="106"/>
      <c r="F35" s="106"/>
      <c r="G35" s="108"/>
      <c r="H35" s="110"/>
    </row>
    <row r="36" spans="1:238" ht="24" customHeight="1" thickTop="1">
      <c r="A36" s="172"/>
      <c r="B36" s="163" t="s">
        <v>91</v>
      </c>
      <c r="C36" s="47" t="s">
        <v>93</v>
      </c>
      <c r="D36" s="46"/>
      <c r="E36" s="46"/>
      <c r="F36" s="46"/>
      <c r="G36" s="52"/>
      <c r="H36" s="109">
        <f>SUM(D36+E36+F36+G36)</f>
        <v>0</v>
      </c>
    </row>
    <row r="37" spans="1:238" ht="15" customHeight="1" outlineLevel="1">
      <c r="A37" s="172"/>
      <c r="B37" s="158"/>
      <c r="C37" s="48" t="s">
        <v>17</v>
      </c>
      <c r="D37" s="44"/>
      <c r="E37" s="44"/>
      <c r="F37" s="44"/>
      <c r="G37" s="53"/>
      <c r="H37" s="104"/>
    </row>
    <row r="38" spans="1:238" ht="14.25" customHeight="1" outlineLevel="1">
      <c r="A38" s="172"/>
      <c r="B38" s="158"/>
      <c r="C38" s="48" t="s">
        <v>94</v>
      </c>
      <c r="D38" s="44"/>
      <c r="E38" s="44"/>
      <c r="F38" s="44"/>
      <c r="G38" s="53"/>
      <c r="H38" s="104">
        <f>SUM(D38+E38+F38+G38)</f>
        <v>0</v>
      </c>
    </row>
    <row r="39" spans="1:238" ht="23.25" customHeight="1">
      <c r="A39" s="172"/>
      <c r="B39" s="158"/>
      <c r="C39" s="49" t="s">
        <v>95</v>
      </c>
      <c r="D39" s="44"/>
      <c r="E39" s="44"/>
      <c r="F39" s="44"/>
      <c r="G39" s="53"/>
      <c r="H39" s="104"/>
    </row>
    <row r="40" spans="1:238" ht="24" customHeight="1">
      <c r="A40" s="172"/>
      <c r="B40" s="159"/>
      <c r="C40" s="49" t="s">
        <v>96</v>
      </c>
      <c r="D40" s="44"/>
      <c r="E40" s="44"/>
      <c r="F40" s="44"/>
      <c r="G40" s="53"/>
      <c r="H40" s="104">
        <f>SUM(D40+E40+F40+G40)</f>
        <v>0</v>
      </c>
    </row>
    <row r="41" spans="1:238" ht="24" customHeight="1">
      <c r="A41" s="172"/>
      <c r="B41" s="90" t="s">
        <v>100</v>
      </c>
      <c r="C41" s="90"/>
      <c r="D41" s="4"/>
      <c r="E41" s="4"/>
      <c r="F41" s="4"/>
      <c r="G41" s="54"/>
      <c r="H41" s="104"/>
    </row>
    <row r="42" spans="1:238" ht="24" customHeight="1">
      <c r="A42" s="172"/>
      <c r="B42" s="157" t="s">
        <v>92</v>
      </c>
      <c r="C42" s="50" t="s">
        <v>97</v>
      </c>
      <c r="D42" s="45"/>
      <c r="E42" s="45"/>
      <c r="F42" s="45"/>
      <c r="G42" s="55"/>
      <c r="H42" s="104">
        <f>SUM(D42+E42+F42+G42)</f>
        <v>0</v>
      </c>
    </row>
    <row r="43" spans="1:238" ht="13.5" customHeight="1" outlineLevel="1">
      <c r="A43" s="172"/>
      <c r="B43" s="158"/>
      <c r="C43" s="51" t="s">
        <v>17</v>
      </c>
      <c r="D43" s="44"/>
      <c r="E43" s="44"/>
      <c r="F43" s="44"/>
      <c r="G43" s="53"/>
      <c r="H43" s="104"/>
    </row>
    <row r="44" spans="1:238" ht="13.5" customHeight="1" outlineLevel="1">
      <c r="A44" s="172"/>
      <c r="B44" s="158"/>
      <c r="C44" s="51" t="s">
        <v>94</v>
      </c>
      <c r="D44" s="44"/>
      <c r="E44" s="44"/>
      <c r="F44" s="44"/>
      <c r="G44" s="53"/>
      <c r="H44" s="104">
        <f>SUM(D44+E44+F44+G44)</f>
        <v>0</v>
      </c>
    </row>
    <row r="45" spans="1:238" ht="24" customHeight="1">
      <c r="A45" s="172"/>
      <c r="B45" s="158"/>
      <c r="C45" s="49" t="s">
        <v>98</v>
      </c>
      <c r="D45" s="44"/>
      <c r="E45" s="44"/>
      <c r="F45" s="44"/>
      <c r="G45" s="53"/>
      <c r="H45" s="104"/>
    </row>
    <row r="46" spans="1:238" ht="24" customHeight="1">
      <c r="A46" s="172"/>
      <c r="B46" s="159"/>
      <c r="C46" s="49" t="s">
        <v>99</v>
      </c>
      <c r="D46" s="44"/>
      <c r="E46" s="44"/>
      <c r="F46" s="44"/>
      <c r="G46" s="53"/>
      <c r="H46" s="104">
        <f>SUM(D46+E46+F46+G46)</f>
        <v>0</v>
      </c>
    </row>
    <row r="47" spans="1:238" ht="24" customHeight="1" thickBot="1">
      <c r="A47" s="173"/>
      <c r="B47" s="86" t="s">
        <v>101</v>
      </c>
      <c r="C47" s="86"/>
      <c r="D47" s="15"/>
      <c r="E47" s="15"/>
      <c r="F47" s="15"/>
      <c r="G47" s="56"/>
      <c r="H47" s="110"/>
    </row>
    <row r="48" spans="1:238" ht="16.5" customHeight="1">
      <c r="A48" s="57"/>
    </row>
    <row r="49" spans="1:8" ht="16.5" customHeight="1" thickBot="1">
      <c r="A49" s="58"/>
    </row>
    <row r="50" spans="1:8" ht="30.75" customHeight="1" thickTop="1" thickBot="1">
      <c r="A50" s="59"/>
      <c r="B50" s="84" t="s">
        <v>20</v>
      </c>
      <c r="C50" s="84"/>
      <c r="D50" s="60" t="s">
        <v>48</v>
      </c>
      <c r="E50" s="42" t="s">
        <v>13</v>
      </c>
      <c r="F50" s="42" t="s">
        <v>14</v>
      </c>
      <c r="G50" s="41" t="s">
        <v>15</v>
      </c>
      <c r="H50" s="24" t="s">
        <v>16</v>
      </c>
    </row>
    <row r="51" spans="1:8" ht="24" customHeight="1" thickTop="1">
      <c r="A51" s="167" t="s">
        <v>21</v>
      </c>
      <c r="B51" s="150" t="s">
        <v>23</v>
      </c>
      <c r="C51" s="1" t="s">
        <v>24</v>
      </c>
      <c r="D51" s="2">
        <f>SUM(D52:D54)</f>
        <v>46</v>
      </c>
      <c r="E51" s="2">
        <f>SUM(E52:E54)</f>
        <v>4</v>
      </c>
      <c r="F51" s="2">
        <f>SUM(F52:F54)</f>
        <v>11</v>
      </c>
      <c r="G51" s="10">
        <f>SUM(G52:G54)</f>
        <v>33</v>
      </c>
      <c r="H51" s="24">
        <f>SUM(D51+E51+F51+G51)</f>
        <v>94</v>
      </c>
    </row>
    <row r="52" spans="1:8" ht="15.75" customHeight="1" outlineLevel="1">
      <c r="A52" s="168"/>
      <c r="B52" s="151"/>
      <c r="C52" s="3" t="s">
        <v>25</v>
      </c>
      <c r="D52" s="2">
        <f>SUM('[6]Tb prépa SEC'!$BN$15:$BT$15)</f>
        <v>0</v>
      </c>
      <c r="E52" s="2">
        <f>SUM('[6]Tb prépa SEC'!$BU$15:$CA$15)</f>
        <v>0</v>
      </c>
      <c r="F52" s="2">
        <f>SUM('[6]Tb prépa SEC'!$CB$15:$CH$15)</f>
        <v>0</v>
      </c>
      <c r="G52" s="10">
        <f>SUM('[6]Tb prépa SEC'!$CI$15:$CO$15)</f>
        <v>0</v>
      </c>
      <c r="H52" s="25">
        <f>SUM(D52+E52+F52+G52)</f>
        <v>0</v>
      </c>
    </row>
    <row r="53" spans="1:8" ht="15.75" customHeight="1" outlineLevel="1">
      <c r="A53" s="168"/>
      <c r="B53" s="151"/>
      <c r="C53" s="3" t="s">
        <v>26</v>
      </c>
      <c r="D53" s="2">
        <f>SUM('[6]Tb prépa SEC'!$BN$10:$BT$10)</f>
        <v>46</v>
      </c>
      <c r="E53" s="2">
        <f>SUM('[6]Tb prépa SEC'!$BU$10:$CA$10)</f>
        <v>4</v>
      </c>
      <c r="F53" s="2">
        <f>SUM('[6]Tb prépa SEC'!$CB$10:$CH$10)</f>
        <v>11</v>
      </c>
      <c r="G53" s="10">
        <f>SUM('[6]Tb prépa SEC'!$CI$10:$CO$10)</f>
        <v>33</v>
      </c>
      <c r="H53" s="25">
        <f t="shared" ref="H53:H61" si="1">SUM(D53+E53+F53+G53)</f>
        <v>94</v>
      </c>
    </row>
    <row r="54" spans="1:8" ht="15.75" customHeight="1" outlineLevel="1">
      <c r="A54" s="168"/>
      <c r="B54" s="151"/>
      <c r="C54" s="3" t="s">
        <v>6</v>
      </c>
      <c r="D54" s="2">
        <f>SUM('[2]TB Nuit'!$BN$113:$BT$113)</f>
        <v>0</v>
      </c>
      <c r="E54" s="2">
        <f>SUM('[2]TB Nuit'!$BU$113:$CA$113)</f>
        <v>0</v>
      </c>
      <c r="F54" s="2">
        <f>SUM('[2]TB Nuit'!$CB$113:$CH$113)</f>
        <v>0</v>
      </c>
      <c r="G54" s="10">
        <f>SUM('[2]TB Nuit'!$CI$113:$CO$113)</f>
        <v>0</v>
      </c>
      <c r="H54" s="25">
        <f t="shared" si="1"/>
        <v>0</v>
      </c>
    </row>
    <row r="55" spans="1:8" ht="24" customHeight="1">
      <c r="A55" s="168"/>
      <c r="B55" s="151"/>
      <c r="C55" s="1" t="s">
        <v>54</v>
      </c>
      <c r="D55" s="2">
        <f>SUM('[7]Tb prépa Cosm'!$BM$10:$BS$10)</f>
        <v>118.4</v>
      </c>
      <c r="E55" s="2">
        <f>SUM('[7]Tb prépa Cosm'!$BT$10:$BZ$10)</f>
        <v>125.15000000000002</v>
      </c>
      <c r="F55" s="2">
        <f>SUM('[7]Tb prépa Cosm'!$CA$10:$CG$10)</f>
        <v>81.960000000000008</v>
      </c>
      <c r="G55" s="10">
        <f>SUM('[7]Tb prépa Cosm'!$CH$10:$CN$10)</f>
        <v>135.57</v>
      </c>
      <c r="H55" s="25">
        <f t="shared" si="1"/>
        <v>461.08</v>
      </c>
    </row>
    <row r="56" spans="1:8" ht="24" customHeight="1">
      <c r="A56" s="168"/>
      <c r="B56" s="151"/>
      <c r="C56" s="1" t="s">
        <v>55</v>
      </c>
      <c r="D56" s="2">
        <f>SUM('[8]Tb Prépa FEL'!$BM$10:$BS$10)</f>
        <v>0</v>
      </c>
      <c r="E56" s="2">
        <f>SUM('[8]Tb Prépa FEL'!$BT$10:$BZ$10)</f>
        <v>0</v>
      </c>
      <c r="F56" s="2">
        <f>SUM('[8]Tb Prépa FEL'!$CA$10:$CG$10)</f>
        <v>0</v>
      </c>
      <c r="G56" s="10">
        <f>SUM('[8]Tb Prépa FEL'!$CH$10:$CN$10)</f>
        <v>0</v>
      </c>
      <c r="H56" s="25"/>
    </row>
    <row r="57" spans="1:8" ht="15.75" customHeight="1" outlineLevel="1">
      <c r="A57" s="168"/>
      <c r="B57" s="151"/>
      <c r="C57" s="1" t="s">
        <v>27</v>
      </c>
      <c r="D57" s="2">
        <f>SUM(D58:D59)</f>
        <v>27288.5</v>
      </c>
      <c r="E57" s="2">
        <f>SUM(E58:E59)</f>
        <v>27499.5</v>
      </c>
      <c r="F57" s="2">
        <f>SUM(F58:F59)</f>
        <v>26257.525999999998</v>
      </c>
      <c r="G57" s="10">
        <f>SUM(G58:G59)</f>
        <v>31048</v>
      </c>
      <c r="H57" s="25">
        <f t="shared" si="1"/>
        <v>112093.526</v>
      </c>
    </row>
    <row r="58" spans="1:8" ht="15.75" customHeight="1" outlineLevel="1">
      <c r="A58" s="168"/>
      <c r="B58" s="151"/>
      <c r="C58" s="3" t="s">
        <v>28</v>
      </c>
      <c r="D58" s="2">
        <f>SUM('[9]Tb prépa ULF'!$BM$9:$BS$9)</f>
        <v>23939.5</v>
      </c>
      <c r="E58" s="2">
        <f>SUM('[9]Tb prépa ULF'!$BT$9:$BZ$9)</f>
        <v>23233.5</v>
      </c>
      <c r="F58" s="2">
        <f>SUM('[9]Tb prépa ULF'!$CA$9:$CG$9)</f>
        <v>23884.525999999998</v>
      </c>
      <c r="G58" s="10">
        <f>SUM('[9]Tb prépa ULF'!$CH$9:$CN$9)</f>
        <v>27309</v>
      </c>
      <c r="H58" s="25">
        <f t="shared" si="1"/>
        <v>98366.525999999998</v>
      </c>
    </row>
    <row r="59" spans="1:8" ht="21" customHeight="1">
      <c r="A59" s="168"/>
      <c r="B59" s="151"/>
      <c r="C59" s="3" t="s">
        <v>29</v>
      </c>
      <c r="D59" s="2">
        <f>SUM('[9]Tb prépa ULF'!$BM$22:$BS$22)</f>
        <v>3349</v>
      </c>
      <c r="E59" s="2">
        <f>SUM('[9]Tb prépa ULF'!$BT$22:$BZ$22)</f>
        <v>4266</v>
      </c>
      <c r="F59" s="2">
        <f>SUM('[9]Tb prépa ULF'!$CA$22:$CG$22)</f>
        <v>2373</v>
      </c>
      <c r="G59" s="10">
        <f>SUM('[9]Tb prépa ULF'!$CH$22:$CN$22)</f>
        <v>3739</v>
      </c>
      <c r="H59" s="25">
        <f t="shared" si="1"/>
        <v>13727</v>
      </c>
    </row>
    <row r="60" spans="1:8" ht="24" customHeight="1">
      <c r="A60" s="168"/>
      <c r="B60" s="90" t="s">
        <v>30</v>
      </c>
      <c r="C60" s="91"/>
      <c r="D60" s="4">
        <f>SUM(D57+D55+D51)</f>
        <v>27452.9</v>
      </c>
      <c r="E60" s="4">
        <f>SUM(E57+E55+E51)</f>
        <v>27628.65</v>
      </c>
      <c r="F60" s="4">
        <f>SUM(F57+F55+F51)</f>
        <v>26350.485999999997</v>
      </c>
      <c r="G60" s="31">
        <f>SUM(G57+G55+G51)</f>
        <v>31216.57</v>
      </c>
      <c r="H60" s="25">
        <f t="shared" si="1"/>
        <v>112648.606</v>
      </c>
    </row>
    <row r="61" spans="1:8" ht="16.5" customHeight="1" thickBot="1">
      <c r="A61" s="169"/>
      <c r="B61" s="90" t="s">
        <v>37</v>
      </c>
      <c r="C61" s="95"/>
      <c r="D61" s="15" t="e">
        <f>SUM(#REF!,#REF!)</f>
        <v>#REF!</v>
      </c>
      <c r="E61" s="15" t="e">
        <f>SUM(#REF!,#REF!)</f>
        <v>#REF!</v>
      </c>
      <c r="F61" s="15" t="e">
        <f>SUM(#REF!,#REF!)</f>
        <v>#REF!</v>
      </c>
      <c r="G61" s="16" t="e">
        <f>SUM(#REF!,#REF!)</f>
        <v>#REF!</v>
      </c>
      <c r="H61" s="28" t="e">
        <f t="shared" si="1"/>
        <v>#REF!</v>
      </c>
    </row>
    <row r="62" spans="1:8" ht="17.25" customHeight="1">
      <c r="A62" s="57"/>
    </row>
    <row r="63" spans="1:8" ht="0.75" customHeight="1" thickBot="1"/>
    <row r="64" spans="1:8" ht="36" customHeight="1" thickTop="1">
      <c r="B64" s="84" t="s">
        <v>38</v>
      </c>
      <c r="C64" s="85"/>
      <c r="D64" s="42" t="s">
        <v>48</v>
      </c>
      <c r="E64" s="42" t="s">
        <v>13</v>
      </c>
      <c r="F64" s="42" t="s">
        <v>14</v>
      </c>
      <c r="G64" s="41" t="s">
        <v>15</v>
      </c>
      <c r="H64" s="24" t="s">
        <v>16</v>
      </c>
    </row>
    <row r="65" spans="1:8" ht="15.75" customHeight="1" outlineLevel="1">
      <c r="A65" s="118" t="s">
        <v>39</v>
      </c>
      <c r="B65" s="150" t="s">
        <v>3</v>
      </c>
      <c r="C65" s="1" t="s">
        <v>42</v>
      </c>
      <c r="D65" s="2">
        <f>SUM(D66:D67)</f>
        <v>43.5</v>
      </c>
      <c r="E65" s="2">
        <f>SUM(E66:E67)</f>
        <v>39</v>
      </c>
      <c r="F65" s="2">
        <f>SUM(F66:F67)</f>
        <v>71</v>
      </c>
      <c r="G65" s="10">
        <f>SUM(G66:G67)</f>
        <v>35.5</v>
      </c>
      <c r="H65" s="25">
        <f t="shared" ref="H65:H77" si="2">SUM(D65+E65+F65+G65)</f>
        <v>189</v>
      </c>
    </row>
    <row r="66" spans="1:8" ht="16.5" customHeight="1" outlineLevel="1">
      <c r="A66" s="118"/>
      <c r="B66" s="151"/>
      <c r="C66" s="3" t="s">
        <v>41</v>
      </c>
      <c r="D66" s="2">
        <f>SUM('[2]TB Nuit'!$AL$40:$AR$40,'[2]TB Nuit'!$AL$45:$AR$45,'[2]TB Nuit'!$AL$50:$AR$50)</f>
        <v>0</v>
      </c>
      <c r="E66" s="2">
        <f>SUM('[2]TB Nuit'!$AS$40:$AY$40,'[2]TB Nuit'!$AS$45:$AY$45,'[2]TB Nuit'!$AS$50:$AY$50)</f>
        <v>0</v>
      </c>
      <c r="F66" s="2">
        <f>SUM('[2]TB Nuit'!$AZ$40:$BF$40,'[2]TB Nuit'!$AZ$45:$BF$45,'[2]TB Nuit'!$AZ$50:$BF$50)</f>
        <v>5</v>
      </c>
      <c r="G66" s="10">
        <f>SUM('[2]TB Nuit'!$BG$40:$BM$40,'[2]TB Nuit'!$BG$45:$BM$45,'[2]TB Nuit'!$BG$50:$BM$50)</f>
        <v>0</v>
      </c>
      <c r="H66" s="25">
        <f t="shared" si="2"/>
        <v>5</v>
      </c>
    </row>
    <row r="67" spans="1:8" ht="23.25" customHeight="1">
      <c r="A67" s="118"/>
      <c r="B67" s="151"/>
      <c r="C67" s="3" t="s">
        <v>6</v>
      </c>
      <c r="D67" s="2">
        <f>SUM('[5]Tb expédition'!$BN$55:$BT$55,'[5]Tb expédition'!$BN$60:$BT$60,'[5]Tb expédition'!$BN$65:$BT$65)</f>
        <v>43.5</v>
      </c>
      <c r="E67" s="2">
        <f>SUM('[5]Tb expédition'!$BU$55:$CA$55,'[5]Tb expédition'!$BU$60:$CA$60,'[5]Tb expédition'!$BU$65:$CA$65)</f>
        <v>39</v>
      </c>
      <c r="F67" s="2">
        <f>SUM('[5]Tb expédition'!$CB$55:$CH$55,'[5]Tb expédition'!$CB$60:$CH$60,'[5]Tb expédition'!$CB$65:$CH$65)</f>
        <v>66</v>
      </c>
      <c r="G67" s="10">
        <f>SUM('[5]Tb expédition'!$CI$55:$CO$55,'[5]Tb expédition'!$CI$60:$CO$60,'[5]Tb expédition'!$CI$65:$CO$65)</f>
        <v>35.5</v>
      </c>
      <c r="H67" s="25">
        <f t="shared" si="2"/>
        <v>184</v>
      </c>
    </row>
    <row r="68" spans="1:8" ht="15.75" customHeight="1" outlineLevel="1">
      <c r="A68" s="118"/>
      <c r="B68" s="151"/>
      <c r="C68" s="1" t="s">
        <v>43</v>
      </c>
      <c r="D68" s="2">
        <f>SUM('[5]Tb expédition'!$AL$56:$AR$56,'[5]Tb expédition'!$AL$61:$AR$61,'[5]Tb expédition'!$AL$66:$AR$66)</f>
        <v>30</v>
      </c>
      <c r="E68" s="2">
        <f>SUM('[5]Tb expédition'!$AS$56:$AY$56,'[5]Tb expédition'!$AS$61:$AY$61,'[5]Tb expédition'!$AS$66:$AY$66)</f>
        <v>13</v>
      </c>
      <c r="F68" s="2">
        <f>SUM('[5]Tb expédition'!$AZ$56:$BF$56,'[5]Tb expédition'!$AZ$61:$BF$61,'[5]Tb expédition'!$AZ$66:$BF$66)</f>
        <v>27</v>
      </c>
      <c r="G68" s="10">
        <f>SUM('[5]Tb expédition'!$BG$56:$BM$56,'[5]Tb expédition'!$BG$61:$BM$61,'[5]Tb expédition'!$BG$66:$BM$66)</f>
        <v>24.5</v>
      </c>
      <c r="H68" s="25">
        <f t="shared" si="2"/>
        <v>94.5</v>
      </c>
    </row>
    <row r="69" spans="1:8" ht="15.75" customHeight="1" outlineLevel="1">
      <c r="A69" s="118"/>
      <c r="B69" s="151"/>
      <c r="C69" s="3" t="s">
        <v>41</v>
      </c>
      <c r="D69" s="2">
        <f>SUM('[5]Tb expédition'!$BN$56:$BT$56,'[5]Tb expédition'!$BN$61:$BT$61,'[5]Tb expédition'!$BN$66:$BT$66)</f>
        <v>17</v>
      </c>
      <c r="E69" s="2">
        <f>SUM('[5]Tb expédition'!$BU$56:$CA$56,'[5]Tb expédition'!$BU$61:$CA$61,'[5]Tb expédition'!$BU$66:$CA$66)</f>
        <v>18</v>
      </c>
      <c r="F69" s="2">
        <f>SUM('[5]Tb expédition'!$CB$56:$CH$56,'[5]Tb expédition'!$CB$61:$CH$61,'[5]Tb expédition'!$CB$66:$CH$66)</f>
        <v>11</v>
      </c>
      <c r="G69" s="10">
        <f>SUM('[5]Tb expédition'!$CI$56:$CO$56,'[5]Tb expédition'!$CI$61:$CO$61,'[5]Tb expédition'!$CI$66:$CO$66)</f>
        <v>26.5</v>
      </c>
      <c r="H69" s="25">
        <f t="shared" si="2"/>
        <v>72.5</v>
      </c>
    </row>
    <row r="70" spans="1:8" ht="24" customHeight="1">
      <c r="A70" s="118"/>
      <c r="B70" s="151"/>
      <c r="C70" s="3" t="s">
        <v>6</v>
      </c>
      <c r="D70" s="2">
        <f>SUM('[2]TB Nuit'!$BN$41:$BT$41,'[2]TB Nuit'!$BN$46:$BT$46,'[2]TB Nuit'!$BN$50:$BT$50)</f>
        <v>5</v>
      </c>
      <c r="E70" s="2">
        <f>SUM('[2]TB Nuit'!$BU$41:$CA$41,'[2]TB Nuit'!$BU$46:$CA$46,'[2]TB Nuit'!$BU$50:$CA$50)</f>
        <v>8</v>
      </c>
      <c r="F70" s="2">
        <f>SUM('[2]TB Nuit'!$CB$41:$CH$41,'[2]TB Nuit'!$CB$46:$CH$46,'[2]TB Nuit'!$CB$50:$CH$50)</f>
        <v>0</v>
      </c>
      <c r="G70" s="10">
        <f>SUM('[2]TB Nuit'!$CI$41:$CO$41,'[2]TB Nuit'!$CI$46:$CO$46,'[2]TB Nuit'!$CI$50:$CO$50)</f>
        <v>0</v>
      </c>
      <c r="H70" s="25">
        <f t="shared" si="2"/>
        <v>13</v>
      </c>
    </row>
    <row r="71" spans="1:8" ht="15.75" customHeight="1" outlineLevel="1">
      <c r="A71" s="118"/>
      <c r="B71" s="151"/>
      <c r="C71" s="1" t="s">
        <v>44</v>
      </c>
      <c r="D71" s="2">
        <f>SUM(D72:D73)</f>
        <v>326</v>
      </c>
      <c r="E71" s="2">
        <f>SUM(E72:E73)</f>
        <v>327.7</v>
      </c>
      <c r="F71" s="2">
        <f>SUM(F72:F73)</f>
        <v>285</v>
      </c>
      <c r="G71" s="10">
        <f>SUM(G72:G73)</f>
        <v>367</v>
      </c>
      <c r="H71" s="25">
        <f t="shared" si="2"/>
        <v>1305.7</v>
      </c>
    </row>
    <row r="72" spans="1:8" ht="16.5" customHeight="1" outlineLevel="1">
      <c r="A72" s="118"/>
      <c r="B72" s="151"/>
      <c r="C72" s="3" t="s">
        <v>41</v>
      </c>
      <c r="D72" s="2">
        <f>SUM('[5]Tb expédition'!$BN$57:$BT$57,'[5]Tb expédition'!$BN$62:$BT$62,'[5]Tb expédition'!$BN$67:$BT$67)</f>
        <v>326</v>
      </c>
      <c r="E72" s="2">
        <f>SUM('[5]Tb expédition'!$BU$57:$CA$57,'[5]Tb expédition'!$BU$62:$CA$62,'[5]Tb expédition'!$BU$67:$CA$67)</f>
        <v>327.7</v>
      </c>
      <c r="F72" s="2">
        <f>SUM('[5]Tb expédition'!$CB$57:$CH$57,'[5]Tb expédition'!$CB$62:$CH$62,'[5]Tb expédition'!$CB$67:$CH$67)</f>
        <v>285</v>
      </c>
      <c r="G72" s="10">
        <f>SUM('[5]Tb expédition'!$CI$57:$CO$57,'[5]Tb expédition'!$CI$62:$CO$62,'[5]Tb expédition'!$CI$67:$CO$67)</f>
        <v>367</v>
      </c>
      <c r="H72" s="25">
        <f t="shared" si="2"/>
        <v>1305.7</v>
      </c>
    </row>
    <row r="73" spans="1:8" ht="16.5" thickBot="1">
      <c r="A73" s="118"/>
      <c r="B73" s="151"/>
      <c r="C73" s="3" t="s">
        <v>6</v>
      </c>
      <c r="D73" s="2">
        <f>SUM('[2]TB Nuit'!$BN$42:$BT$42,'[2]TB Nuit'!$BN$47:$BT$47,'[2]TB Nuit'!$BN$52:$BT$52)</f>
        <v>0</v>
      </c>
      <c r="E73" s="2">
        <f>SUM('[2]TB Nuit'!$BU$42:$CA$42,'[2]TB Nuit'!$BU$47:$CA$47,'[2]TB Nuit'!$BU$52:$CA$52)</f>
        <v>0</v>
      </c>
      <c r="F73" s="2">
        <f>SUM('[2]TB Nuit'!$CB$42:$CH$42,'[2]TB Nuit'!$CB$47:$CH$47,'[2]TB Nuit'!$CB$52:$CH$52)</f>
        <v>0</v>
      </c>
      <c r="G73" s="10">
        <f>SUM('[2]TB Nuit'!$CI$42:$CO$42,'[2]TB Nuit'!$CI$47:$CO$47,'[2]TB Nuit'!$CI$52:$CO$52)</f>
        <v>0</v>
      </c>
      <c r="H73" s="25">
        <f t="shared" si="2"/>
        <v>0</v>
      </c>
    </row>
    <row r="74" spans="1:8" ht="16.5" customHeight="1" thickTop="1" thickBot="1">
      <c r="A74" s="118"/>
      <c r="B74" s="111" t="s">
        <v>9</v>
      </c>
      <c r="C74" s="91"/>
      <c r="D74" s="4">
        <f>SUM(D75:D76)</f>
        <v>300</v>
      </c>
      <c r="E74" s="4">
        <f>SUM(E75:E76)</f>
        <v>302</v>
      </c>
      <c r="F74" s="4">
        <f>SUM(F75:F76)</f>
        <v>260.5</v>
      </c>
      <c r="G74" s="31">
        <f>SUM(G75:G76)</f>
        <v>310</v>
      </c>
      <c r="H74" s="26">
        <f t="shared" si="2"/>
        <v>1172.5</v>
      </c>
    </row>
    <row r="75" spans="1:8" ht="16.5" customHeight="1" thickTop="1">
      <c r="A75" s="118"/>
      <c r="B75" s="166" t="s">
        <v>45</v>
      </c>
      <c r="C75" s="1" t="s">
        <v>41</v>
      </c>
      <c r="D75" s="29">
        <f>SUM('[5]Tb expédition'!$BN$10:$BT$10)</f>
        <v>300</v>
      </c>
      <c r="E75" s="29">
        <f>SUM('[5]Tb expédition'!$BU$10:$CA$10)</f>
        <v>302</v>
      </c>
      <c r="F75" s="29">
        <f>SUM('[5]Tb expédition'!$CB$10:$CH$10)</f>
        <v>260.5</v>
      </c>
      <c r="G75" s="32">
        <f>SUM('[5]Tb expédition'!$CI$10:$CO$10)</f>
        <v>310</v>
      </c>
      <c r="H75" s="24">
        <f t="shared" si="2"/>
        <v>1172.5</v>
      </c>
    </row>
    <row r="76" spans="1:8" ht="16.5" thickBot="1">
      <c r="A76" s="118"/>
      <c r="B76" s="166"/>
      <c r="C76" s="1" t="s">
        <v>6</v>
      </c>
      <c r="D76" s="12">
        <f>SUM('[2]TB Nuit'!$BN$9:$BT$9)</f>
        <v>0</v>
      </c>
      <c r="E76" s="12">
        <f>SUM('[2]TB Nuit'!$BU$9:$CA$9)</f>
        <v>0</v>
      </c>
      <c r="F76" s="12">
        <f>SUM('[2]TB Nuit'!$CB$9:$CH$9)</f>
        <v>0</v>
      </c>
      <c r="G76" s="13">
        <f>SUM('[2]TB Nuit'!$CI$9:$CO$9)</f>
        <v>0</v>
      </c>
      <c r="H76" s="25">
        <f t="shared" si="2"/>
        <v>0</v>
      </c>
    </row>
    <row r="77" spans="1:8" ht="16.5" customHeight="1" thickTop="1" thickBot="1">
      <c r="A77" s="118"/>
      <c r="B77" s="114" t="s">
        <v>11</v>
      </c>
      <c r="C77" s="95"/>
      <c r="D77" s="15"/>
      <c r="E77" s="15"/>
      <c r="F77" s="15"/>
      <c r="G77" s="16"/>
      <c r="H77" s="26">
        <f t="shared" si="2"/>
        <v>0</v>
      </c>
    </row>
    <row r="78" spans="1:8" ht="16.5" thickTop="1"/>
    <row r="79" spans="1:8" ht="16.5" thickBot="1"/>
    <row r="80" spans="1:8" ht="36.75" thickTop="1" thickBot="1">
      <c r="A80" s="21"/>
      <c r="B80" s="128" t="s">
        <v>105</v>
      </c>
      <c r="C80" s="129"/>
      <c r="D80" s="42" t="s">
        <v>50</v>
      </c>
      <c r="E80" s="42" t="s">
        <v>51</v>
      </c>
      <c r="F80" s="42" t="s">
        <v>52</v>
      </c>
      <c r="G80" s="41" t="s">
        <v>49</v>
      </c>
      <c r="H80" s="24" t="s">
        <v>16</v>
      </c>
    </row>
    <row r="81" spans="1:8" ht="37.5">
      <c r="A81" s="131" t="s">
        <v>0</v>
      </c>
      <c r="B81" s="137" t="s">
        <v>17</v>
      </c>
      <c r="C81" s="75" t="s">
        <v>107</v>
      </c>
      <c r="D81" s="76"/>
      <c r="E81" s="76"/>
      <c r="F81" s="76"/>
      <c r="G81" s="77"/>
      <c r="H81" s="82"/>
    </row>
    <row r="82" spans="1:8" ht="37.5">
      <c r="A82" s="132"/>
      <c r="B82" s="126"/>
      <c r="C82" s="73" t="s">
        <v>108</v>
      </c>
      <c r="D82" s="2"/>
      <c r="E82" s="2"/>
      <c r="F82" s="2"/>
      <c r="G82" s="10"/>
      <c r="H82" s="25"/>
    </row>
    <row r="83" spans="1:8" ht="18.75">
      <c r="A83" s="132"/>
      <c r="B83" s="126"/>
      <c r="C83" s="73" t="s">
        <v>110</v>
      </c>
      <c r="D83" s="2"/>
      <c r="E83" s="2"/>
      <c r="F83" s="2"/>
      <c r="G83" s="10"/>
      <c r="H83" s="25"/>
    </row>
    <row r="84" spans="1:8" ht="18.75">
      <c r="A84" s="132"/>
      <c r="B84" s="127"/>
      <c r="C84" s="73" t="s">
        <v>109</v>
      </c>
      <c r="D84" s="2"/>
      <c r="E84" s="2"/>
      <c r="F84" s="2"/>
      <c r="G84" s="10"/>
      <c r="H84" s="25"/>
    </row>
    <row r="85" spans="1:8" ht="37.5">
      <c r="A85" s="132"/>
      <c r="B85" s="125" t="s">
        <v>18</v>
      </c>
      <c r="C85" s="73" t="s">
        <v>107</v>
      </c>
      <c r="D85" s="2"/>
      <c r="E85" s="2"/>
      <c r="F85" s="2"/>
      <c r="G85" s="10"/>
      <c r="H85" s="25"/>
    </row>
    <row r="86" spans="1:8" ht="37.5">
      <c r="A86" s="132"/>
      <c r="B86" s="126"/>
      <c r="C86" s="73" t="s">
        <v>108</v>
      </c>
      <c r="D86" s="2"/>
      <c r="E86" s="2"/>
      <c r="F86" s="2"/>
      <c r="G86" s="10"/>
      <c r="H86" s="25"/>
    </row>
    <row r="87" spans="1:8" ht="18.75">
      <c r="A87" s="132"/>
      <c r="B87" s="126"/>
      <c r="C87" s="73" t="s">
        <v>110</v>
      </c>
      <c r="D87" s="2"/>
      <c r="E87" s="2"/>
      <c r="F87" s="2"/>
      <c r="G87" s="10"/>
      <c r="H87" s="25"/>
    </row>
    <row r="88" spans="1:8" ht="18.75">
      <c r="A88" s="132"/>
      <c r="B88" s="127"/>
      <c r="C88" s="73" t="s">
        <v>109</v>
      </c>
      <c r="D88" s="2"/>
      <c r="E88" s="2"/>
      <c r="F88" s="2"/>
      <c r="G88" s="10"/>
      <c r="H88" s="25"/>
    </row>
    <row r="89" spans="1:8" ht="37.5">
      <c r="A89" s="132"/>
      <c r="B89" s="125" t="s">
        <v>113</v>
      </c>
      <c r="C89" s="73" t="s">
        <v>107</v>
      </c>
      <c r="D89" s="2"/>
      <c r="E89" s="2"/>
      <c r="F89" s="2"/>
      <c r="G89" s="10"/>
      <c r="H89" s="25"/>
    </row>
    <row r="90" spans="1:8" ht="37.5">
      <c r="A90" s="132"/>
      <c r="B90" s="126"/>
      <c r="C90" s="73" t="s">
        <v>108</v>
      </c>
      <c r="D90" s="2"/>
      <c r="E90" s="2"/>
      <c r="F90" s="2"/>
      <c r="G90" s="10"/>
      <c r="H90" s="25"/>
    </row>
    <row r="91" spans="1:8" ht="18.75">
      <c r="A91" s="132"/>
      <c r="B91" s="126"/>
      <c r="C91" s="73" t="s">
        <v>110</v>
      </c>
      <c r="D91" s="2"/>
      <c r="E91" s="2"/>
      <c r="F91" s="2"/>
      <c r="G91" s="10"/>
      <c r="H91" s="25"/>
    </row>
    <row r="92" spans="1:8" ht="18.75">
      <c r="A92" s="132"/>
      <c r="B92" s="127"/>
      <c r="C92" s="73" t="s">
        <v>109</v>
      </c>
      <c r="D92" s="2"/>
      <c r="E92" s="2"/>
      <c r="F92" s="2"/>
      <c r="G92" s="10"/>
      <c r="H92" s="25"/>
    </row>
    <row r="93" spans="1:8" ht="18.75">
      <c r="A93" s="132"/>
      <c r="B93" s="125" t="s">
        <v>94</v>
      </c>
      <c r="C93" s="62" t="s">
        <v>112</v>
      </c>
      <c r="D93" s="29"/>
      <c r="E93" s="29"/>
      <c r="F93" s="29"/>
      <c r="G93" s="32"/>
      <c r="H93" s="25"/>
    </row>
    <row r="94" spans="1:8" ht="19.5" thickBot="1">
      <c r="A94" s="133"/>
      <c r="B94" s="130"/>
      <c r="C94" s="81" t="s">
        <v>111</v>
      </c>
      <c r="D94" s="79"/>
      <c r="E94" s="79"/>
      <c r="F94" s="79"/>
      <c r="G94" s="80"/>
      <c r="H94" s="25"/>
    </row>
    <row r="95" spans="1:8" ht="18.75">
      <c r="A95" s="138" t="s">
        <v>21</v>
      </c>
      <c r="B95" s="137" t="s">
        <v>114</v>
      </c>
      <c r="C95" s="75" t="s">
        <v>115</v>
      </c>
      <c r="D95" s="76"/>
      <c r="E95" s="76"/>
      <c r="F95" s="76"/>
      <c r="G95" s="77"/>
      <c r="H95" s="25"/>
    </row>
    <row r="96" spans="1:8" ht="18.75">
      <c r="A96" s="139"/>
      <c r="B96" s="126"/>
      <c r="C96" s="73" t="s">
        <v>116</v>
      </c>
      <c r="D96" s="2"/>
      <c r="E96" s="2"/>
      <c r="F96" s="2"/>
      <c r="G96" s="10"/>
      <c r="H96" s="25"/>
    </row>
    <row r="97" spans="1:8" ht="37.5">
      <c r="A97" s="139"/>
      <c r="B97" s="126"/>
      <c r="C97" s="73" t="s">
        <v>117</v>
      </c>
      <c r="D97" s="2"/>
      <c r="E97" s="2"/>
      <c r="F97" s="2"/>
      <c r="G97" s="10"/>
      <c r="H97" s="25"/>
    </row>
    <row r="98" spans="1:8" ht="37.5">
      <c r="A98" s="139"/>
      <c r="B98" s="125" t="s">
        <v>118</v>
      </c>
      <c r="C98" s="73" t="s">
        <v>119</v>
      </c>
      <c r="D98" s="2"/>
      <c r="E98" s="2"/>
      <c r="F98" s="2"/>
      <c r="G98" s="10"/>
      <c r="H98" s="25"/>
    </row>
    <row r="99" spans="1:8" ht="18.75">
      <c r="A99" s="139"/>
      <c r="B99" s="126"/>
      <c r="C99" s="73" t="s">
        <v>120</v>
      </c>
      <c r="D99" s="2"/>
      <c r="E99" s="2"/>
      <c r="F99" s="2"/>
      <c r="G99" s="10"/>
      <c r="H99" s="25"/>
    </row>
    <row r="100" spans="1:8" ht="37.5">
      <c r="A100" s="139"/>
      <c r="B100" s="126"/>
      <c r="C100" s="73" t="s">
        <v>117</v>
      </c>
      <c r="D100" s="2"/>
      <c r="E100" s="2"/>
      <c r="F100" s="2"/>
      <c r="G100" s="10"/>
      <c r="H100" s="25"/>
    </row>
    <row r="101" spans="1:8" ht="18.75">
      <c r="A101" s="139"/>
      <c r="B101" s="125" t="s">
        <v>121</v>
      </c>
      <c r="C101" s="73" t="s">
        <v>122</v>
      </c>
      <c r="D101" s="2"/>
      <c r="E101" s="2"/>
      <c r="F101" s="2"/>
      <c r="G101" s="10"/>
      <c r="H101" s="25"/>
    </row>
    <row r="102" spans="1:8" ht="37.5">
      <c r="A102" s="139"/>
      <c r="B102" s="126"/>
      <c r="C102" s="73" t="s">
        <v>117</v>
      </c>
      <c r="D102" s="2"/>
      <c r="E102" s="2"/>
      <c r="F102" s="2"/>
      <c r="G102" s="10"/>
      <c r="H102" s="25"/>
    </row>
    <row r="103" spans="1:8" ht="18.75">
      <c r="A103" s="139"/>
      <c r="B103" s="125" t="s">
        <v>123</v>
      </c>
      <c r="C103" s="73" t="s">
        <v>122</v>
      </c>
      <c r="D103" s="29"/>
      <c r="E103" s="29"/>
      <c r="F103" s="29"/>
      <c r="G103" s="32"/>
      <c r="H103" s="25"/>
    </row>
    <row r="104" spans="1:8" ht="19.5" thickBot="1">
      <c r="A104" s="140"/>
      <c r="B104" s="130"/>
      <c r="C104" s="81" t="s">
        <v>111</v>
      </c>
      <c r="D104" s="79"/>
      <c r="E104" s="79"/>
      <c r="F104" s="79"/>
      <c r="G104" s="80"/>
      <c r="H104" s="25"/>
    </row>
    <row r="105" spans="1:8" ht="18.75">
      <c r="A105" s="134" t="s">
        <v>39</v>
      </c>
      <c r="B105" s="137" t="s">
        <v>25</v>
      </c>
      <c r="C105" s="75" t="s">
        <v>106</v>
      </c>
      <c r="D105" s="76"/>
      <c r="E105" s="76"/>
      <c r="F105" s="76"/>
      <c r="G105" s="77"/>
      <c r="H105" s="25"/>
    </row>
    <row r="106" spans="1:8" ht="18.75">
      <c r="A106" s="135"/>
      <c r="B106" s="126"/>
      <c r="C106" s="73" t="s">
        <v>124</v>
      </c>
      <c r="D106" s="2"/>
      <c r="E106" s="2"/>
      <c r="F106" s="2"/>
      <c r="G106" s="10"/>
      <c r="H106" s="25"/>
    </row>
    <row r="107" spans="1:8" ht="24" thickBot="1">
      <c r="A107" s="136"/>
      <c r="B107" s="78" t="s">
        <v>45</v>
      </c>
      <c r="C107" s="73" t="s">
        <v>124</v>
      </c>
      <c r="D107" s="79"/>
      <c r="E107" s="79"/>
      <c r="F107" s="79"/>
      <c r="G107" s="80"/>
      <c r="H107" s="28"/>
    </row>
  </sheetData>
  <mergeCells count="46">
    <mergeCell ref="A105:A107"/>
    <mergeCell ref="B105:B106"/>
    <mergeCell ref="A95:A104"/>
    <mergeCell ref="B95:B97"/>
    <mergeCell ref="B98:B100"/>
    <mergeCell ref="B101:B102"/>
    <mergeCell ref="B103:B104"/>
    <mergeCell ref="B2:B19"/>
    <mergeCell ref="B36:B40"/>
    <mergeCell ref="B41:C41"/>
    <mergeCell ref="B80:C80"/>
    <mergeCell ref="A81:A94"/>
    <mergeCell ref="B81:B84"/>
    <mergeCell ref="B85:B88"/>
    <mergeCell ref="B89:B92"/>
    <mergeCell ref="B93:B94"/>
    <mergeCell ref="H36:H37"/>
    <mergeCell ref="H38:H39"/>
    <mergeCell ref="H40:H41"/>
    <mergeCell ref="A51:A61"/>
    <mergeCell ref="B1:C1"/>
    <mergeCell ref="B51:B59"/>
    <mergeCell ref="B60:C60"/>
    <mergeCell ref="B61:C61"/>
    <mergeCell ref="B33:C33"/>
    <mergeCell ref="A2:A47"/>
    <mergeCell ref="B50:C50"/>
    <mergeCell ref="B42:B46"/>
    <mergeCell ref="B47:C47"/>
    <mergeCell ref="H46:H47"/>
    <mergeCell ref="H42:H43"/>
    <mergeCell ref="H44:H45"/>
    <mergeCell ref="A65:A77"/>
    <mergeCell ref="B65:B73"/>
    <mergeCell ref="B74:C74"/>
    <mergeCell ref="B75:B76"/>
    <mergeCell ref="B77:C77"/>
    <mergeCell ref="B64:C64"/>
    <mergeCell ref="H34:H35"/>
    <mergeCell ref="B34:C35"/>
    <mergeCell ref="B21:B32"/>
    <mergeCell ref="E34:E35"/>
    <mergeCell ref="B20:C20"/>
    <mergeCell ref="G34:G35"/>
    <mergeCell ref="F34:F35"/>
    <mergeCell ref="D34:D35"/>
  </mergeCells>
  <phoneticPr fontId="8" type="noConversion"/>
  <pageMargins left="0.75" right="0.75" top="1" bottom="1" header="0.5" footer="0.5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outlinePr summaryBelow="0"/>
  </sheetPr>
  <dimension ref="A1:H115"/>
  <sheetViews>
    <sheetView zoomScale="70" workbookViewId="0">
      <selection activeCell="C96" sqref="C96"/>
    </sheetView>
  </sheetViews>
  <sheetFormatPr baseColWidth="10" defaultRowHeight="15.75" outlineLevelRow="1"/>
  <cols>
    <col min="1" max="1" width="4.5" bestFit="1" customWidth="1"/>
    <col min="2" max="2" width="34.875" customWidth="1"/>
    <col min="3" max="3" width="59.75" bestFit="1" customWidth="1"/>
    <col min="4" max="7" width="13.125" bestFit="1" customWidth="1"/>
  </cols>
  <sheetData>
    <row r="1" spans="1:8" ht="30.75" thickTop="1">
      <c r="B1" s="84" t="s">
        <v>53</v>
      </c>
      <c r="C1" s="85"/>
      <c r="D1" s="42" t="s">
        <v>56</v>
      </c>
      <c r="E1" s="42" t="s">
        <v>57</v>
      </c>
      <c r="F1" s="42" t="s">
        <v>58</v>
      </c>
      <c r="G1" s="41" t="s">
        <v>59</v>
      </c>
      <c r="H1" s="24" t="s">
        <v>16</v>
      </c>
    </row>
    <row r="2" spans="1:8" ht="24" customHeight="1" collapsed="1">
      <c r="A2" s="116" t="s">
        <v>0</v>
      </c>
      <c r="B2" s="150" t="s">
        <v>3</v>
      </c>
      <c r="C2" s="1" t="s">
        <v>4</v>
      </c>
      <c r="D2" s="2">
        <f>SUM($D$3,$D$4,$D$5,$D$7,$D$6)</f>
        <v>153</v>
      </c>
      <c r="E2" s="2">
        <f>SUM($E$3,$E$4,$E$5,$E$7,$E$6)</f>
        <v>196.5</v>
      </c>
      <c r="F2" s="2">
        <f>SUM($F$3,$F$4,$F$5,$F$7,$F$6)</f>
        <v>273</v>
      </c>
      <c r="G2" s="10">
        <f>SUM($G$3,$G$4,$G$5,$G$7,$G$6)</f>
        <v>231</v>
      </c>
      <c r="H2" s="25">
        <f t="shared" ref="H2:H34" si="0">SUM(D2+E2+F2+G2)</f>
        <v>853.5</v>
      </c>
    </row>
    <row r="3" spans="1:8" ht="15.75" hidden="1" customHeight="1" outlineLevel="1">
      <c r="A3" s="116"/>
      <c r="B3" s="151"/>
      <c r="C3" s="3" t="s">
        <v>5</v>
      </c>
      <c r="D3" s="2">
        <f>SUM('[1]TB recep SEC'!$CP$10:$CV$10,'[1]TB recep SEC'!$CP$15:$CV$15,'[1]TB recep SEC'!$CP$20:$CV$20)</f>
        <v>73</v>
      </c>
      <c r="E3" s="2">
        <f>SUM('[1]TB recep SEC'!$CW$10:$DC$10,'[1]TB recep SEC'!$CW$15:$DC$15,'[1]TB recep SEC'!$CW$20:$DC$20)</f>
        <v>96</v>
      </c>
      <c r="F3" s="2">
        <f>SUM('[1]TB recep SEC'!$DD$10:$DJ$10,'[1]TB recep SEC'!$DD$15:$DJ$15,'[1]TB recep SEC'!$DD$20:$DJ$20)</f>
        <v>169</v>
      </c>
      <c r="G3" s="10">
        <f>SUM('[1]TB recep SEC'!$DK$10:$DQ$10,'[1]TB recep SEC'!$DK$15:$DQ$15,'[1]TB recep SEC'!$DK$20:$DQ$20)</f>
        <v>104</v>
      </c>
      <c r="H3" s="25">
        <f t="shared" si="0"/>
        <v>442</v>
      </c>
    </row>
    <row r="4" spans="1:8" ht="15.75" hidden="1" customHeight="1" outlineLevel="1">
      <c r="A4" s="116"/>
      <c r="B4" s="151"/>
      <c r="C4" s="3" t="s">
        <v>6</v>
      </c>
      <c r="D4" s="2">
        <f>SUM('[2]TB Nuit'!$CP$20:$CV$20,'[2]TB Nuit'!$CP$25:$CV$25,'[2]TB Nuit'!$CP$30:$CV$30)</f>
        <v>0</v>
      </c>
      <c r="E4" s="2">
        <f>SUM('[2]TB Nuit'!$CW$20:$DC$20,'[2]TB Nuit'!$CW$25:$DC$25,'[2]TB Nuit'!$CW$30:$DC$30)</f>
        <v>22</v>
      </c>
      <c r="F4" s="2">
        <f>SUM('[2]TB Nuit'!$DD$20:$DJ$20,'[2]TB Nuit'!$DD$25:$DJ$25,'[2]TB Nuit'!$DD$30:$DJ$30)</f>
        <v>31</v>
      </c>
      <c r="G4" s="10">
        <f>SUM('[2]TB Nuit'!$DK$20:$DQ$20,'[2]TB Nuit'!$DK$25:$DQ$25,'[2]TB Nuit'!$DK$30:$DQ$30)</f>
        <v>30</v>
      </c>
      <c r="H4" s="25">
        <f t="shared" si="0"/>
        <v>83</v>
      </c>
    </row>
    <row r="5" spans="1:8" ht="15.75" hidden="1" customHeight="1" outlineLevel="1">
      <c r="A5" s="116"/>
      <c r="B5" s="151"/>
      <c r="C5" s="3" t="s">
        <v>18</v>
      </c>
      <c r="D5" s="2">
        <f>SUM('[3]TB recep ULF'!$CP$9:$CV$9,'[3]TB recep ULF'!$CP$14:$CV$14,'[3]TB recep ULF'!$CP$19:$CV$19)</f>
        <v>0</v>
      </c>
      <c r="E5" s="2">
        <f>SUM('[3]TB recep ULF'!$CW$9:$DC$9,'[3]TB recep ULF'!$CW$14:$DC$14,'[3]TB recep ULF'!$CW$19:$DC$19)</f>
        <v>0</v>
      </c>
      <c r="F5" s="2">
        <f>SUM('[3]TB recep ULF'!$DD$9:$DJ$9,'[3]TB recep ULF'!$DD$14:$DJ$14,'[3]TB recep ULF'!$DD$19:$DJ$19)</f>
        <v>0</v>
      </c>
      <c r="G5" s="10">
        <f>SUM('[3]TB recep ULF'!$DK$9:$DQ$9,'[3]TB recep ULF'!$DK$14:$DQ$14,'[3]TB recep ULF'!$DK$19:$DQ$19)</f>
        <v>0</v>
      </c>
      <c r="H5" s="25">
        <f t="shared" si="0"/>
        <v>0</v>
      </c>
    </row>
    <row r="6" spans="1:8" ht="15.75" hidden="1" customHeight="1" outlineLevel="1">
      <c r="A6" s="116"/>
      <c r="B6" s="151"/>
      <c r="C6" s="3" t="s">
        <v>19</v>
      </c>
      <c r="D6" s="2">
        <f>SUM('[4]TB recep FEL'!$BU$9:$CA$9,'[4]TB recep FEL'!$BU$14:$CA$14,'[4]TB recep FEL'!$BU$19:$CA$19)</f>
        <v>0</v>
      </c>
      <c r="E6" s="2">
        <f>SUM('[4]TB recep FEL'!$CB$9:$CH$9,'[4]TB recep FEL'!$CB$14:$CH$14,'[4]TB recep FEL'!$CB$19:$CH$19)</f>
        <v>0</v>
      </c>
      <c r="F6" s="2">
        <f>SUM('[4]TB recep FEL'!$CI$9:$CO$9,'[4]TB recep FEL'!$CI$14:$CO$14,'[4]TB recep FEL'!$CI$19:$CO$19)</f>
        <v>0</v>
      </c>
      <c r="G6" s="10">
        <f>SUM('[4]TB recep FEL'!$CP$9:$CV$9,'[4]TB recep FEL'!$CP$14:$CV$14,'[4]TB recep FEL'!$CP$19:$CV$19)</f>
        <v>0</v>
      </c>
      <c r="H6" s="25">
        <f t="shared" si="0"/>
        <v>0</v>
      </c>
    </row>
    <row r="7" spans="1:8" ht="15.75" hidden="1" customHeight="1" outlineLevel="1">
      <c r="A7" s="116"/>
      <c r="B7" s="151"/>
      <c r="C7" s="3" t="s">
        <v>41</v>
      </c>
      <c r="D7" s="2">
        <f>SUM('[5]Tb expédition'!$CP$34:$CV$34,'[5]Tb expédition'!$CP$39:$CV$39,'[5]Tb expédition'!$CP$44:$CV$44)</f>
        <v>80</v>
      </c>
      <c r="E7" s="2">
        <f>SUM('[5]Tb expédition'!$CW$34:$DC$34,'[5]Tb expédition'!$CW$39:$DC$39,'[5]Tb expédition'!$CW$44:$DC$44)</f>
        <v>78.5</v>
      </c>
      <c r="F7" s="2">
        <f>SUM('[5]Tb expédition'!$DD$34:$DJ$34,'[5]Tb expédition'!$DD$39:$DJ$39,'[5]Tb expédition'!$DD$44:$DJ$44)</f>
        <v>73</v>
      </c>
      <c r="G7" s="10">
        <f>SUM('[5]Tb expédition'!$DK$34:$DQ$34,'[5]Tb expédition'!$DK$39:$DQ$39,'[5]Tb expédition'!$DK$44:$DQ$44)</f>
        <v>97</v>
      </c>
      <c r="H7" s="25">
        <f t="shared" si="0"/>
        <v>328.5</v>
      </c>
    </row>
    <row r="8" spans="1:8" ht="23.25" customHeight="1" collapsed="1">
      <c r="A8" s="116"/>
      <c r="B8" s="151"/>
      <c r="C8" s="1" t="s">
        <v>7</v>
      </c>
      <c r="D8" s="2">
        <f>SUM($D$9,$D$10,$D$11,$D$12,$D$13)</f>
        <v>84</v>
      </c>
      <c r="E8" s="2">
        <f>SUM($E$9,$E$10,$E$11,$E$12,$E$13)</f>
        <v>101</v>
      </c>
      <c r="F8" s="2">
        <f>SUM($F$9,$F$10,$F$11,$F$12,$F$13)</f>
        <v>100</v>
      </c>
      <c r="G8" s="10">
        <f>SUM($G$9,$G$10,$G$11,$G$12,$G$13)</f>
        <v>74.5</v>
      </c>
      <c r="H8" s="25">
        <f t="shared" si="0"/>
        <v>359.5</v>
      </c>
    </row>
    <row r="9" spans="1:8" ht="15.75" hidden="1" customHeight="1" outlineLevel="1">
      <c r="A9" s="116"/>
      <c r="B9" s="151"/>
      <c r="C9" s="3" t="s">
        <v>5</v>
      </c>
      <c r="D9" s="2">
        <f>SUM('[1]TB recep SEC'!$CP$11:$CV$11,'[1]TB recep SEC'!$CP$16:$CV$16,'[1]TB recep SEC'!$CP$21:$CV$21)</f>
        <v>0</v>
      </c>
      <c r="E9" s="2">
        <f>SUM('[1]TB recep SEC'!$CW$11:$DC$11,'[1]TB recep SEC'!$CW$16:$DC$16,'[1]TB recep SEC'!$CW$21:$DC$21)</f>
        <v>7</v>
      </c>
      <c r="F9" s="2">
        <f>SUM('[1]TB recep SEC'!$DD$11:$DJ$11,'[1]TB recep SEC'!$DD$16:$DJ$16,'[1]TB recep SEC'!$DD$21:$DJ$21)</f>
        <v>6</v>
      </c>
      <c r="G9" s="10">
        <f>SUM('[1]TB recep SEC'!$DK$11:$DQ$11,'[1]TB recep SEC'!$DK$16:$DQ$16,'[1]TB recep SEC'!$DK$21:$DQ$21)</f>
        <v>0</v>
      </c>
      <c r="H9" s="25">
        <f t="shared" si="0"/>
        <v>13</v>
      </c>
    </row>
    <row r="10" spans="1:8" ht="15.75" hidden="1" customHeight="1" outlineLevel="1">
      <c r="A10" s="116"/>
      <c r="B10" s="151"/>
      <c r="C10" s="3" t="s">
        <v>6</v>
      </c>
      <c r="D10" s="2">
        <f>SUM('[2]TB Nuit'!$CP$21:$CV$21,'[2]TB Nuit'!$CP$26:$CV$26,'[2]TB Nuit'!$CP$31:$CV$31)</f>
        <v>0</v>
      </c>
      <c r="E10" s="2">
        <f>SUM('[2]TB Nuit'!$CW$21:$DC$21,'[2]TB Nuit'!$CW$26:$DC$26,'[2]TB Nuit'!$CW$31:$DC$31)</f>
        <v>0</v>
      </c>
      <c r="F10" s="2">
        <f>SUM('[2]TB Nuit'!$DD$21:$DJ$21,'[2]TB Nuit'!$DD$26:$DJ$26,'[2]TB Nuit'!$DD$31:$DJ$31)</f>
        <v>0</v>
      </c>
      <c r="G10" s="10">
        <f>SUM('[2]TB Nuit'!$DK$21:$DQ$21,'[2]TB Nuit'!$DK$26:$DQ$26,'[2]TB Nuit'!$DK$31:$DQ$31)</f>
        <v>0</v>
      </c>
      <c r="H10" s="25">
        <f t="shared" si="0"/>
        <v>0</v>
      </c>
    </row>
    <row r="11" spans="1:8" ht="15.75" hidden="1" customHeight="1" outlineLevel="1">
      <c r="A11" s="116"/>
      <c r="B11" s="151"/>
      <c r="C11" s="3" t="s">
        <v>18</v>
      </c>
      <c r="D11" s="2">
        <f>SUM('[3]TB recep ULF'!$CP$10:$CV$10,'[3]TB recep ULF'!$CP$15:$CV$15,'[3]TB recep ULF'!$CP$20:$CV$20)</f>
        <v>13</v>
      </c>
      <c r="E11" s="2">
        <f>SUM('[3]TB recep ULF'!$CW$10:$DC$10,'[3]TB recep ULF'!$CW$15:$DC$15,'[3]TB recep ULF'!$CW$20:$DC$20)</f>
        <v>18</v>
      </c>
      <c r="F11" s="2">
        <f>SUM('[3]TB recep ULF'!$DD$10:$DJ$10,'[3]TB recep ULF'!$DD$15:$DJ$15,'[3]TB recep ULF'!$DD$20:$DJ$20)</f>
        <v>29</v>
      </c>
      <c r="G11" s="10">
        <f>SUM('[3]TB recep ULF'!$DK$10:$DQ$10,'[3]TB recep ULF'!$DK$15:$DQ$15,'[3]TB recep ULF'!$DK$20:$DQ$20)</f>
        <v>24</v>
      </c>
      <c r="H11" s="25">
        <f t="shared" si="0"/>
        <v>84</v>
      </c>
    </row>
    <row r="12" spans="1:8" ht="15.75" hidden="1" customHeight="1" outlineLevel="1">
      <c r="A12" s="116"/>
      <c r="B12" s="151"/>
      <c r="C12" s="3" t="s">
        <v>19</v>
      </c>
      <c r="D12" s="2">
        <f>SUM('[4]TB recep FEL'!$BU$10:$CA$10,'[4]TB recep FEL'!$BU$15:$CA$15,'[4]TB recep FEL'!$BU$20:$CA$20)</f>
        <v>0</v>
      </c>
      <c r="E12" s="2">
        <f>SUM('[4]TB recep FEL'!$CB$10:$CH$10,'[4]TB recep FEL'!$CB$15:$CH$15,'[4]TB recep FEL'!$CB$20:$CH$20)</f>
        <v>0</v>
      </c>
      <c r="F12" s="2">
        <f>SUM('[4]TB recep FEL'!$CI$10:$CO$10,'[4]TB recep FEL'!$CI$15:$CO$15,'[4]TB recep FEL'!$CI$20:$CO$20)</f>
        <v>0</v>
      </c>
      <c r="G12" s="10">
        <f>SUM('[4]TB recep FEL'!$CP$10:$CV$10,'[4]TB recep FEL'!$CP$15:$CV$15,'[4]TB recep FEL'!$CP$20:$CV$20)</f>
        <v>0</v>
      </c>
      <c r="H12" s="25">
        <f t="shared" si="0"/>
        <v>0</v>
      </c>
    </row>
    <row r="13" spans="1:8" ht="15.75" hidden="1" customHeight="1" outlineLevel="1">
      <c r="A13" s="116"/>
      <c r="B13" s="151"/>
      <c r="C13" s="3" t="s">
        <v>41</v>
      </c>
      <c r="D13" s="2">
        <f>SUM('[5]Tb expédition'!$CP$35:$CV$35,'[5]Tb expédition'!$CP$40:$CV$40,'[5]Tb expédition'!$CP$45:$CV$45)</f>
        <v>71</v>
      </c>
      <c r="E13" s="2">
        <f>SUM('[5]Tb expédition'!$CW$35:$DC$35,'[5]Tb expédition'!$CW$40:$DC$40,'[5]Tb expédition'!$CW$45:$DC$45)</f>
        <v>76</v>
      </c>
      <c r="F13" s="2">
        <f>SUM('[5]Tb expédition'!$DD$35:$DJ$35,'[5]Tb expédition'!$DD$40:$DJ$40,'[5]Tb expédition'!$DD$45:$DJ$45)</f>
        <v>65</v>
      </c>
      <c r="G13" s="10">
        <f>SUM('[5]Tb expédition'!$DK$35:$DQ$35,'[5]Tb expédition'!$DK$40:$DQ$40,'[5]Tb expédition'!$DK$45:$DQ$45)</f>
        <v>50.5</v>
      </c>
      <c r="H13" s="25">
        <f t="shared" si="0"/>
        <v>262.5</v>
      </c>
    </row>
    <row r="14" spans="1:8" ht="23.25" customHeight="1" collapsed="1" thickBot="1">
      <c r="A14" s="116"/>
      <c r="B14" s="151"/>
      <c r="C14" s="1" t="s">
        <v>8</v>
      </c>
      <c r="D14" s="2">
        <f>SUM($D$15,$D$16,$D$17,$D$18,$D$19)</f>
        <v>10.5</v>
      </c>
      <c r="E14" s="2">
        <f>SUM($E$15,$E$16,$E$17,$E$18,$E$19)</f>
        <v>21</v>
      </c>
      <c r="F14" s="2">
        <f>SUM($F$15,$F$16,$F$17,$F$18,$F$19)</f>
        <v>46</v>
      </c>
      <c r="G14" s="10">
        <f>SUM($G$15,$G$16,$G$17,$G$18,$G$19)</f>
        <v>35</v>
      </c>
      <c r="H14" s="25">
        <f t="shared" si="0"/>
        <v>112.5</v>
      </c>
    </row>
    <row r="15" spans="1:8" ht="15.75" hidden="1" customHeight="1" outlineLevel="1">
      <c r="A15" s="116"/>
      <c r="B15" s="151"/>
      <c r="C15" s="3" t="s">
        <v>5</v>
      </c>
      <c r="D15" s="2">
        <f>SUM('[1]TB recep SEC'!$CP$12:$CV$12,'[1]TB recep SEC'!$CP$17:$CV$17,'[1]TB recep SEC'!$CP$22:$CV$22)</f>
        <v>0</v>
      </c>
      <c r="E15" s="2">
        <f>SUM('[1]TB recep SEC'!$CW$12:$DC$12,'[1]TB recep SEC'!$CW$17:$DC$17,'[1]TB recep SEC'!$CW$22:$DC$22)</f>
        <v>9</v>
      </c>
      <c r="F15" s="2">
        <f>SUM('[1]TB recep SEC'!$DD$12:$DJ$12,'[1]TB recep SEC'!$DD$17:$DJ$17,'[1]TB recep SEC'!$DD$22:$DJ$22)</f>
        <v>0</v>
      </c>
      <c r="G15" s="10">
        <f>SUM('[1]TB recep SEC'!$DK$12:$DQ$12,'[1]TB recep SEC'!$DK$17:$DQ$17,'[1]TB recep SEC'!$DK$22:$DQ$22)</f>
        <v>0</v>
      </c>
      <c r="H15" s="25">
        <f t="shared" si="0"/>
        <v>9</v>
      </c>
    </row>
    <row r="16" spans="1:8" ht="15.75" hidden="1" customHeight="1" outlineLevel="1">
      <c r="A16" s="116"/>
      <c r="B16" s="151"/>
      <c r="C16" s="3" t="s">
        <v>6</v>
      </c>
      <c r="D16" s="2">
        <f>SUM('[2]TB Nuit'!$CP$22:$CV$22,'[2]TB Nuit'!$CP$27:$CV$27,'[2]TB Nuit'!$CP$32:$CV$32)</f>
        <v>0</v>
      </c>
      <c r="E16" s="2">
        <f>SUM('[2]TB Nuit'!$CW$22:$DC$22,'[2]TB Nuit'!$CW$27:$DC$27,'[2]TB Nuit'!$CW$32:$DC$32)</f>
        <v>0</v>
      </c>
      <c r="F16" s="2">
        <f>SUM('[2]TB Nuit'!$DD$22:$DJ$22,'[2]TB Nuit'!$DD$27:$DJ$27,'[2]TB Nuit'!$DD$32:$DJ$32)</f>
        <v>0</v>
      </c>
      <c r="G16" s="10">
        <f>SUM('[2]TB Nuit'!$DK$22:$DQ$22,'[2]TB Nuit'!$DK$27:$DQ$27,'[2]TB Nuit'!$DK$32:$DQ$32)</f>
        <v>0</v>
      </c>
      <c r="H16" s="25">
        <f t="shared" si="0"/>
        <v>0</v>
      </c>
    </row>
    <row r="17" spans="1:8" ht="15.75" hidden="1" customHeight="1" outlineLevel="1">
      <c r="A17" s="116"/>
      <c r="B17" s="151"/>
      <c r="C17" s="3" t="s">
        <v>18</v>
      </c>
      <c r="D17" s="2">
        <f>SUM('[3]TB recep ULF'!$CP$11:$CV$11,'[3]TB recep ULF'!$CP$16:$CV$16,'[3]TB recep ULF'!$CP$21:$CV$21)</f>
        <v>0</v>
      </c>
      <c r="E17" s="2">
        <f>SUM('[3]TB recep ULF'!$CW$11:$DC$11,'[3]TB recep ULF'!$CW$16:$DC$16,'[3]TB recep ULF'!$CW$21:$DC$21)</f>
        <v>0</v>
      </c>
      <c r="F17" s="2">
        <f>SUM('[3]TB recep ULF'!$DD$11:$DJ$11,'[3]TB recep ULF'!$DD$16:$DJ$16,'[3]TB recep ULF'!$DD$21:$DJ$21)</f>
        <v>0</v>
      </c>
      <c r="G17" s="10">
        <f>SUM('[3]TB recep ULF'!$DK$11:$DQ$11,'[3]TB recep ULF'!$DK$16:$DQ$16,'[3]TB recep ULF'!$DK$21:$DQ$21)</f>
        <v>0</v>
      </c>
      <c r="H17" s="25">
        <f t="shared" si="0"/>
        <v>0</v>
      </c>
    </row>
    <row r="18" spans="1:8" ht="15.75" hidden="1" customHeight="1" outlineLevel="1">
      <c r="A18" s="116"/>
      <c r="B18" s="151"/>
      <c r="C18" s="3" t="s">
        <v>19</v>
      </c>
      <c r="D18" s="2">
        <f>SUM('[4]TB recep FEL'!$BU$11:$CA$11,'[4]TB recep FEL'!$BU$16:$CA$16,'[4]TB recep FEL'!$BU$21:$CA$21)</f>
        <v>4</v>
      </c>
      <c r="E18" s="2">
        <f>SUM('[4]TB recep FEL'!$CB$11:$CH$11,'[4]TB recep FEL'!$CB$16:$CH$16,'[4]TB recep FEL'!$CB$21:$CH$21)</f>
        <v>8</v>
      </c>
      <c r="F18" s="2">
        <f>SUM('[4]TB recep FEL'!$CI$11:$CO$11,'[4]TB recep FEL'!$CI$16:$CO$16,'[4]TB recep FEL'!$CI$21:$CO$21)</f>
        <v>37</v>
      </c>
      <c r="G18" s="10">
        <f>SUM('[4]TB recep FEL'!$CP$11:$CV$11,'[4]TB recep FEL'!$CP$16:$CV$16,'[4]TB recep FEL'!$CP$21:$CV$21)</f>
        <v>32</v>
      </c>
      <c r="H18" s="25">
        <f t="shared" si="0"/>
        <v>81</v>
      </c>
    </row>
    <row r="19" spans="1:8" ht="16.5" hidden="1" customHeight="1" outlineLevel="1" thickBot="1">
      <c r="A19" s="116"/>
      <c r="B19" s="152"/>
      <c r="C19" s="3" t="s">
        <v>41</v>
      </c>
      <c r="D19" s="2">
        <f>SUM('[5]Tb expédition'!$CP$36:$CV$36,'[5]Tb expédition'!$CP$41:$CV$41,'[5]Tb expédition'!$CP$46:$CV$46)</f>
        <v>6.5</v>
      </c>
      <c r="E19" s="2">
        <f>SUM('[5]Tb expédition'!$CW$36:$DC$36,'[5]Tb expédition'!$CW$41:$DC$41,'[5]Tb expédition'!$CW$46:$DC$46)</f>
        <v>4</v>
      </c>
      <c r="F19" s="2">
        <f>SUM('[5]Tb expédition'!$DD$36:$DJ$36,'[5]Tb expédition'!$DD$41:$DJ$41,'[5]Tb expédition'!$DD$46:$DJ$46)</f>
        <v>9</v>
      </c>
      <c r="G19" s="10">
        <f>SUM('[5]Tb expédition'!$DK$36:$DQ$36,'[5]Tb expédition'!$DK$41:$DQ$41,'[5]Tb expédition'!$DK$46:$DQ$46)</f>
        <v>3</v>
      </c>
      <c r="H19" s="25">
        <f t="shared" si="0"/>
        <v>22.5</v>
      </c>
    </row>
    <row r="20" spans="1:8" ht="17.25" thickTop="1" thickBot="1">
      <c r="A20" s="116"/>
      <c r="B20" s="90" t="s">
        <v>46</v>
      </c>
      <c r="C20" s="91"/>
      <c r="D20" s="4">
        <f>D2+D8+D14</f>
        <v>247.5</v>
      </c>
      <c r="E20" s="4">
        <f>E2+E8+E14</f>
        <v>318.5</v>
      </c>
      <c r="F20" s="4">
        <f>F2+F8+F14</f>
        <v>419</v>
      </c>
      <c r="G20" s="31">
        <f>G2+G8+G14</f>
        <v>340.5</v>
      </c>
      <c r="H20" s="26">
        <f t="shared" si="0"/>
        <v>1325.5</v>
      </c>
    </row>
    <row r="21" spans="1:8" ht="24" customHeight="1" collapsed="1" thickTop="1">
      <c r="A21" s="116"/>
      <c r="B21" s="153" t="s">
        <v>10</v>
      </c>
      <c r="C21" s="5" t="s">
        <v>4</v>
      </c>
      <c r="D21" s="6">
        <f>SUM(D22:D24)</f>
        <v>314</v>
      </c>
      <c r="E21" s="6">
        <f>SUM(E22:E24)</f>
        <v>432.5</v>
      </c>
      <c r="F21" s="6">
        <f>SUM(F22:F24)</f>
        <v>450</v>
      </c>
      <c r="G21" s="7">
        <f>SUM(G22:G24)</f>
        <v>460</v>
      </c>
      <c r="H21" s="24">
        <f t="shared" si="0"/>
        <v>1656.5</v>
      </c>
    </row>
    <row r="22" spans="1:8" ht="15.75" hidden="1" customHeight="1" outlineLevel="1">
      <c r="A22" s="116"/>
      <c r="B22" s="154"/>
      <c r="C22" s="3" t="s">
        <v>17</v>
      </c>
      <c r="D22" s="2">
        <f>SUM('[1]TB recep SEC'!$CP$30:$CV$30)</f>
        <v>214</v>
      </c>
      <c r="E22" s="2">
        <f>SUM('[1]TB recep SEC'!$CW$30:$DC$30)</f>
        <v>274.5</v>
      </c>
      <c r="F22" s="2">
        <f>SUM('[1]TB recep SEC'!$DD$30:$DJ$30)</f>
        <v>361</v>
      </c>
      <c r="G22" s="10">
        <f>SUM('[1]TB recep SEC'!$DK$30:$DQ$30)</f>
        <v>416</v>
      </c>
      <c r="H22" s="25">
        <f>SUM(D22+E22+F22+G22)</f>
        <v>1265.5</v>
      </c>
    </row>
    <row r="23" spans="1:8" ht="15.75" hidden="1" customHeight="1" outlineLevel="1">
      <c r="A23" s="116"/>
      <c r="B23" s="154"/>
      <c r="C23" s="3" t="s">
        <v>6</v>
      </c>
      <c r="D23" s="23">
        <f>SUM('[2]TB Nuit'!$CP$61:$CV$61)</f>
        <v>62</v>
      </c>
      <c r="E23" s="23">
        <f>SUM('[2]TB Nuit'!$CW$61:$DC$61)</f>
        <v>152</v>
      </c>
      <c r="F23" s="23">
        <f>SUM('[2]TB Nuit'!$DD$61:$DJ$61)</f>
        <v>75</v>
      </c>
      <c r="G23" s="30">
        <f>SUM('[2]TB Nuit'!$DK$61:$DQ$61)</f>
        <v>44</v>
      </c>
      <c r="H23" s="25">
        <f t="shared" si="0"/>
        <v>333</v>
      </c>
    </row>
    <row r="24" spans="1:8" ht="15.75" hidden="1" customHeight="1" outlineLevel="1">
      <c r="A24" s="116"/>
      <c r="B24" s="154"/>
      <c r="C24" s="3" t="s">
        <v>41</v>
      </c>
      <c r="D24" s="12">
        <f>SUM('[5]Tb expédition'!$CP$25:$CV$25)</f>
        <v>38</v>
      </c>
      <c r="E24" s="12">
        <f>SUM('[5]Tb expédition'!$CW$25:$DC$25)</f>
        <v>6</v>
      </c>
      <c r="F24" s="12">
        <f>SUM('[5]Tb expédition'!$DD$25:$DJ$25)</f>
        <v>14</v>
      </c>
      <c r="G24" s="13">
        <f>SUM('[5]Tb expédition'!$DK$25:$DQ$25)</f>
        <v>0</v>
      </c>
      <c r="H24" s="25"/>
    </row>
    <row r="25" spans="1:8" ht="23.25" customHeight="1" collapsed="1">
      <c r="A25" s="116"/>
      <c r="B25" s="154"/>
      <c r="C25" s="1" t="s">
        <v>7</v>
      </c>
      <c r="D25" s="12">
        <f>SUM(D26:D28)</f>
        <v>127</v>
      </c>
      <c r="E25" s="12">
        <f>SUM(E26:E28)</f>
        <v>89</v>
      </c>
      <c r="F25" s="12">
        <f>SUM(F26:F28)</f>
        <v>121</v>
      </c>
      <c r="G25" s="13">
        <f>SUM(G26:G28)</f>
        <v>107</v>
      </c>
      <c r="H25" s="25">
        <f t="shared" si="0"/>
        <v>444</v>
      </c>
    </row>
    <row r="26" spans="1:8" ht="15.75" hidden="1" customHeight="1" outlineLevel="1">
      <c r="A26" s="116"/>
      <c r="B26" s="154"/>
      <c r="C26" s="3" t="s">
        <v>18</v>
      </c>
      <c r="D26" s="12">
        <f>SUM('[3]TB recep ULF'!$CP$29:$CV$29)</f>
        <v>111</v>
      </c>
      <c r="E26" s="12">
        <f>SUM('[3]TB recep ULF'!$CW$29:$DC$29)</f>
        <v>76</v>
      </c>
      <c r="F26" s="12">
        <f>SUM('[3]TB recep ULF'!$DD$29:$DJ$29)</f>
        <v>117</v>
      </c>
      <c r="G26" s="13">
        <f>SUM('[3]TB recep ULF'!$DK$29:$DQ$29)</f>
        <v>97</v>
      </c>
      <c r="H26" s="25">
        <f t="shared" si="0"/>
        <v>401</v>
      </c>
    </row>
    <row r="27" spans="1:8" ht="15.75" hidden="1" customHeight="1" outlineLevel="1">
      <c r="A27" s="116"/>
      <c r="B27" s="154"/>
      <c r="C27" s="3" t="s">
        <v>6</v>
      </c>
      <c r="D27" s="23">
        <f>SUM('[2]TB Nuit'!$CP$80:$CV$80)</f>
        <v>9</v>
      </c>
      <c r="E27" s="23">
        <f>SUM('[2]TB Nuit'!$CW$80:$DC$80)</f>
        <v>8</v>
      </c>
      <c r="F27" s="23">
        <f>SUM('[2]TB Nuit'!$DD$80:$DJ$80)</f>
        <v>4</v>
      </c>
      <c r="G27" s="30">
        <f>SUM('[2]TB Nuit'!$DK$80:$DQ$80)</f>
        <v>5</v>
      </c>
      <c r="H27" s="25">
        <f t="shared" si="0"/>
        <v>26</v>
      </c>
    </row>
    <row r="28" spans="1:8" ht="15.75" hidden="1" customHeight="1" outlineLevel="1">
      <c r="A28" s="116"/>
      <c r="B28" s="154"/>
      <c r="C28" s="3" t="s">
        <v>41</v>
      </c>
      <c r="D28" s="12">
        <f>SUM('[5]Tb expédition'!$CP$26:$CV$26)</f>
        <v>7</v>
      </c>
      <c r="E28" s="12">
        <f>SUM('[5]Tb expédition'!$CW$26:$DC$26)</f>
        <v>5</v>
      </c>
      <c r="F28" s="12">
        <f>SUM('[5]Tb expédition'!$DD$26:$DJ$26)</f>
        <v>0</v>
      </c>
      <c r="G28" s="13">
        <f>SUM('[5]Tb expédition'!$DK$26:$DQ$26)</f>
        <v>5</v>
      </c>
      <c r="H28" s="25"/>
    </row>
    <row r="29" spans="1:8" ht="23.25" customHeight="1" collapsed="1" thickBot="1">
      <c r="A29" s="116"/>
      <c r="B29" s="154"/>
      <c r="C29" s="1" t="s">
        <v>8</v>
      </c>
      <c r="D29" s="12">
        <f>SUM(D30:D32)</f>
        <v>25</v>
      </c>
      <c r="E29" s="12">
        <f>SUM(E30:E32)</f>
        <v>30</v>
      </c>
      <c r="F29" s="12">
        <f>SUM(F30:F32)</f>
        <v>31</v>
      </c>
      <c r="G29" s="13">
        <f>SUM(G30:G32)</f>
        <v>20</v>
      </c>
      <c r="H29" s="25">
        <f t="shared" si="0"/>
        <v>106</v>
      </c>
    </row>
    <row r="30" spans="1:8" ht="15.75" hidden="1" customHeight="1" outlineLevel="1">
      <c r="A30" s="116"/>
      <c r="B30" s="154"/>
      <c r="C30" s="3" t="s">
        <v>19</v>
      </c>
      <c r="D30" s="12"/>
      <c r="E30" s="12"/>
      <c r="F30" s="12"/>
      <c r="G30" s="13"/>
      <c r="H30" s="25">
        <f t="shared" si="0"/>
        <v>0</v>
      </c>
    </row>
    <row r="31" spans="1:8" ht="15.75" hidden="1" customHeight="1" outlineLevel="1">
      <c r="A31" s="116"/>
      <c r="B31" s="154"/>
      <c r="C31" s="3" t="s">
        <v>6</v>
      </c>
      <c r="D31" s="23">
        <f>SUM('[2]TB Nuit'!$CP$97:$CV$97)</f>
        <v>24</v>
      </c>
      <c r="E31" s="23">
        <f>SUM('[2]TB Nuit'!$CW$97:$DC$97)</f>
        <v>30</v>
      </c>
      <c r="F31" s="23">
        <f>SUM('[2]TB Nuit'!$DD$97:$DJ$97)</f>
        <v>31</v>
      </c>
      <c r="G31" s="30">
        <f>SUM('[2]TB Nuit'!$DK$97:$DQ$97)</f>
        <v>20</v>
      </c>
      <c r="H31" s="25"/>
    </row>
    <row r="32" spans="1:8" ht="16.5" hidden="1" customHeight="1" outlineLevel="1" thickBot="1">
      <c r="A32" s="116"/>
      <c r="B32" s="155"/>
      <c r="C32" s="22" t="s">
        <v>41</v>
      </c>
      <c r="D32" s="12">
        <f>SUM('[5]Tb expédition'!$CP$27:$CV$27)</f>
        <v>1</v>
      </c>
      <c r="E32" s="12">
        <f>SUM('[5]Tb expédition'!$CW$27:$DC$27)</f>
        <v>0</v>
      </c>
      <c r="F32" s="12">
        <f>SUM('[5]Tb expédition'!$DD$27:$DJ$27)</f>
        <v>0</v>
      </c>
      <c r="G32" s="13">
        <f>SUM('[5]Tb expédition'!$DK$27:$DQ$27)</f>
        <v>0</v>
      </c>
      <c r="H32" s="25">
        <f t="shared" si="0"/>
        <v>1</v>
      </c>
    </row>
    <row r="33" spans="1:8" ht="17.25" thickTop="1" thickBot="1">
      <c r="A33" s="116"/>
      <c r="B33" s="90" t="s">
        <v>47</v>
      </c>
      <c r="C33" s="95"/>
      <c r="D33" s="15">
        <f>SUM(D21,D25,D29)</f>
        <v>466</v>
      </c>
      <c r="E33" s="15">
        <f>SUM(E21,E25,E29)</f>
        <v>551.5</v>
      </c>
      <c r="F33" s="15">
        <f>SUM(F21,F25,F29)</f>
        <v>602</v>
      </c>
      <c r="G33" s="16">
        <f>SUM(G21,G25,G29)</f>
        <v>587</v>
      </c>
      <c r="H33" s="26">
        <f>SUM(D33+E33+F33+G33)</f>
        <v>2206.5</v>
      </c>
    </row>
    <row r="34" spans="1:8" ht="16.5" customHeight="1" thickTop="1">
      <c r="A34" s="116"/>
      <c r="B34" s="147" t="s">
        <v>12</v>
      </c>
      <c r="C34" s="123"/>
      <c r="D34" s="105">
        <f>D20+D33</f>
        <v>713.5</v>
      </c>
      <c r="E34" s="105">
        <f>E20+E33</f>
        <v>870</v>
      </c>
      <c r="F34" s="105">
        <f>F20+F33</f>
        <v>1021</v>
      </c>
      <c r="G34" s="107">
        <f>G20+G33</f>
        <v>927.5</v>
      </c>
      <c r="H34" s="109">
        <f t="shared" si="0"/>
        <v>3532</v>
      </c>
    </row>
    <row r="35" spans="1:8" ht="16.5" customHeight="1" thickBot="1">
      <c r="A35" s="116"/>
      <c r="B35" s="102"/>
      <c r="C35" s="103"/>
      <c r="D35" s="106"/>
      <c r="E35" s="106"/>
      <c r="F35" s="106"/>
      <c r="G35" s="108"/>
      <c r="H35" s="110"/>
    </row>
    <row r="36" spans="1:8" ht="24" customHeight="1" collapsed="1" thickTop="1">
      <c r="A36" s="116"/>
      <c r="B36" s="163" t="s">
        <v>91</v>
      </c>
      <c r="C36" s="47" t="s">
        <v>93</v>
      </c>
      <c r="D36" s="46"/>
      <c r="E36" s="46"/>
      <c r="F36" s="46"/>
      <c r="G36" s="52"/>
      <c r="H36" s="109">
        <f>SUM(D36+E36+F36+G36)</f>
        <v>0</v>
      </c>
    </row>
    <row r="37" spans="1:8" ht="15" hidden="1" customHeight="1" outlineLevel="1">
      <c r="A37" s="116"/>
      <c r="B37" s="158"/>
      <c r="C37" s="48" t="s">
        <v>17</v>
      </c>
      <c r="D37" s="44"/>
      <c r="E37" s="44"/>
      <c r="F37" s="44"/>
      <c r="G37" s="53"/>
      <c r="H37" s="104"/>
    </row>
    <row r="38" spans="1:8" ht="14.25" hidden="1" customHeight="1" outlineLevel="1">
      <c r="A38" s="116"/>
      <c r="B38" s="158"/>
      <c r="C38" s="48" t="s">
        <v>94</v>
      </c>
      <c r="D38" s="44"/>
      <c r="E38" s="44"/>
      <c r="F38" s="44"/>
      <c r="G38" s="53"/>
      <c r="H38" s="104">
        <f>SUM(D38+E38+F38+G38)</f>
        <v>0</v>
      </c>
    </row>
    <row r="39" spans="1:8" ht="23.25" customHeight="1">
      <c r="A39" s="116"/>
      <c r="B39" s="158"/>
      <c r="C39" s="49" t="s">
        <v>95</v>
      </c>
      <c r="D39" s="44"/>
      <c r="E39" s="44"/>
      <c r="F39" s="44"/>
      <c r="G39" s="53"/>
      <c r="H39" s="104"/>
    </row>
    <row r="40" spans="1:8" ht="24" customHeight="1">
      <c r="A40" s="116"/>
      <c r="B40" s="159"/>
      <c r="C40" s="49" t="s">
        <v>96</v>
      </c>
      <c r="D40" s="44"/>
      <c r="E40" s="44"/>
      <c r="F40" s="44"/>
      <c r="G40" s="53"/>
      <c r="H40" s="104">
        <f>SUM(D40+E40+F40+G40)</f>
        <v>0</v>
      </c>
    </row>
    <row r="41" spans="1:8" ht="24" customHeight="1">
      <c r="A41" s="116"/>
      <c r="B41" s="90" t="s">
        <v>100</v>
      </c>
      <c r="C41" s="90"/>
      <c r="D41" s="4"/>
      <c r="E41" s="4"/>
      <c r="F41" s="4"/>
      <c r="G41" s="54"/>
      <c r="H41" s="104"/>
    </row>
    <row r="42" spans="1:8" ht="24" customHeight="1" collapsed="1">
      <c r="A42" s="116"/>
      <c r="B42" s="157" t="s">
        <v>92</v>
      </c>
      <c r="C42" s="50" t="s">
        <v>97</v>
      </c>
      <c r="D42" s="45"/>
      <c r="E42" s="45"/>
      <c r="F42" s="45"/>
      <c r="G42" s="55"/>
      <c r="H42" s="104">
        <f>SUM(D42+E42+F42+G42)</f>
        <v>0</v>
      </c>
    </row>
    <row r="43" spans="1:8" ht="13.5" hidden="1" customHeight="1" outlineLevel="1">
      <c r="A43" s="116"/>
      <c r="B43" s="158"/>
      <c r="C43" s="51" t="s">
        <v>17</v>
      </c>
      <c r="D43" s="44"/>
      <c r="E43" s="44"/>
      <c r="F43" s="44"/>
      <c r="G43" s="53"/>
      <c r="H43" s="104"/>
    </row>
    <row r="44" spans="1:8" ht="13.5" hidden="1" customHeight="1" outlineLevel="1">
      <c r="A44" s="116"/>
      <c r="B44" s="158"/>
      <c r="C44" s="51" t="s">
        <v>94</v>
      </c>
      <c r="D44" s="44"/>
      <c r="E44" s="44"/>
      <c r="F44" s="44"/>
      <c r="G44" s="53"/>
      <c r="H44" s="104">
        <f>SUM(D44+E44+F44+G44)</f>
        <v>0</v>
      </c>
    </row>
    <row r="45" spans="1:8" ht="24" customHeight="1">
      <c r="A45" s="116"/>
      <c r="B45" s="158"/>
      <c r="C45" s="49" t="s">
        <v>98</v>
      </c>
      <c r="D45" s="44"/>
      <c r="E45" s="44"/>
      <c r="F45" s="44"/>
      <c r="G45" s="53"/>
      <c r="H45" s="104"/>
    </row>
    <row r="46" spans="1:8" ht="24" customHeight="1">
      <c r="A46" s="116"/>
      <c r="B46" s="159"/>
      <c r="C46" s="49" t="s">
        <v>99</v>
      </c>
      <c r="D46" s="44"/>
      <c r="E46" s="44"/>
      <c r="F46" s="44"/>
      <c r="G46" s="53"/>
      <c r="H46" s="104">
        <f>SUM(D46+E46+F46+G46)</f>
        <v>0</v>
      </c>
    </row>
    <row r="47" spans="1:8" ht="24" customHeight="1" thickBot="1">
      <c r="A47" s="117"/>
      <c r="B47" s="86" t="s">
        <v>101</v>
      </c>
      <c r="C47" s="86"/>
      <c r="D47" s="15"/>
      <c r="E47" s="15"/>
      <c r="F47" s="15"/>
      <c r="G47" s="56"/>
      <c r="H47" s="110"/>
    </row>
    <row r="48" spans="1:8" ht="16.5" customHeight="1">
      <c r="H48" s="27"/>
    </row>
    <row r="49" spans="1:8" ht="15.75" customHeight="1" thickBot="1">
      <c r="H49" s="27"/>
    </row>
    <row r="50" spans="1:8" ht="33.75" customHeight="1" thickTop="1" thickBot="1">
      <c r="A50" s="19"/>
      <c r="B50" s="84" t="s">
        <v>20</v>
      </c>
      <c r="C50" s="85"/>
      <c r="D50" s="42" t="s">
        <v>56</v>
      </c>
      <c r="E50" s="42" t="s">
        <v>57</v>
      </c>
      <c r="F50" s="42" t="s">
        <v>58</v>
      </c>
      <c r="G50" s="41" t="s">
        <v>59</v>
      </c>
      <c r="H50" s="24" t="s">
        <v>16</v>
      </c>
    </row>
    <row r="51" spans="1:8" ht="24" customHeight="1" collapsed="1" thickTop="1">
      <c r="A51" s="120" t="s">
        <v>21</v>
      </c>
      <c r="B51" s="150" t="s">
        <v>23</v>
      </c>
      <c r="C51" s="1" t="s">
        <v>24</v>
      </c>
      <c r="D51" s="2">
        <f>SUM(D52:D54)</f>
        <v>52</v>
      </c>
      <c r="E51" s="2">
        <f>SUM(E52:E54)</f>
        <v>15</v>
      </c>
      <c r="F51" s="2">
        <f>SUM(F52:F54)</f>
        <v>12</v>
      </c>
      <c r="G51" s="10">
        <f>SUM(G52:G54)</f>
        <v>18</v>
      </c>
      <c r="H51" s="24">
        <f>SUM(D51+E51+F51+G51)</f>
        <v>97</v>
      </c>
    </row>
    <row r="52" spans="1:8" ht="15.75" hidden="1" customHeight="1" outlineLevel="1">
      <c r="A52" s="120"/>
      <c r="B52" s="151"/>
      <c r="C52" s="3" t="s">
        <v>25</v>
      </c>
      <c r="D52" s="2">
        <f>SUM('[6]Tb prépa SEC'!$CP$15:$CV$15)</f>
        <v>0</v>
      </c>
      <c r="E52" s="2">
        <f>SUM('[6]Tb prépa SEC'!$CW$15:$DC$15)</f>
        <v>0</v>
      </c>
      <c r="F52" s="2">
        <f>SUM('[6]Tb prépa SEC'!$DD$15:$DJ$15)</f>
        <v>0</v>
      </c>
      <c r="G52" s="10">
        <f>SUM('[6]Tb prépa SEC'!$DK$15:$DQ$15)</f>
        <v>0</v>
      </c>
      <c r="H52" s="25">
        <f>SUM(D52+E52+F52+G52)</f>
        <v>0</v>
      </c>
    </row>
    <row r="53" spans="1:8" ht="15.75" hidden="1" customHeight="1" outlineLevel="1">
      <c r="A53" s="120"/>
      <c r="B53" s="151"/>
      <c r="C53" s="3" t="s">
        <v>26</v>
      </c>
      <c r="D53" s="2">
        <f>SUM('[6]Tb prépa SEC'!$CP$10:$CV$10)</f>
        <v>52</v>
      </c>
      <c r="E53" s="2">
        <f>SUM('[6]Tb prépa SEC'!$CW$10:$DC$10)</f>
        <v>15</v>
      </c>
      <c r="F53" s="2">
        <f>SUM('[6]Tb prépa SEC'!$DD$10:$DJ$10)</f>
        <v>12</v>
      </c>
      <c r="G53" s="10">
        <f>SUM('[6]Tb prépa SEC'!$DK$10:$DQ$10)</f>
        <v>18</v>
      </c>
      <c r="H53" s="25">
        <f t="shared" ref="H53:H67" si="1">SUM(D53+E53+F53+G53)</f>
        <v>97</v>
      </c>
    </row>
    <row r="54" spans="1:8" ht="15.75" hidden="1" customHeight="1" outlineLevel="1">
      <c r="A54" s="120"/>
      <c r="B54" s="151"/>
      <c r="C54" s="3" t="s">
        <v>6</v>
      </c>
      <c r="D54" s="2">
        <f>SUM('[2]TB Nuit'!$CP$113:$CV$113)</f>
        <v>0</v>
      </c>
      <c r="E54" s="2">
        <f>SUM('[2]TB Nuit'!$CW$113:$DC$113)</f>
        <v>0</v>
      </c>
      <c r="F54" s="2">
        <f>SUM('[2]TB Nuit'!$DD$113:$DJ$113)</f>
        <v>0</v>
      </c>
      <c r="G54" s="10">
        <f>SUM('[2]TB Nuit'!$DK$113:$DQ$113)</f>
        <v>0</v>
      </c>
      <c r="H54" s="25">
        <f t="shared" si="1"/>
        <v>0</v>
      </c>
    </row>
    <row r="55" spans="1:8" ht="23.25" customHeight="1">
      <c r="A55" s="120"/>
      <c r="B55" s="151"/>
      <c r="C55" s="1" t="s">
        <v>54</v>
      </c>
      <c r="D55" s="2">
        <f>SUM('[7]Tb prépa Cosm'!$CO$10:$CU$10)</f>
        <v>125.57000000000001</v>
      </c>
      <c r="E55" s="2">
        <f>SUM('[7]Tb prépa Cosm'!$CV$10:$DB$10)</f>
        <v>164.76</v>
      </c>
      <c r="F55" s="2">
        <f>SUM('[7]Tb prépa Cosm'!$DC$10:$DI$10)</f>
        <v>136.16</v>
      </c>
      <c r="G55" s="10">
        <f>SUM('[7]Tb prépa Cosm'!$DJ$10:$DP$10)</f>
        <v>132.66</v>
      </c>
      <c r="H55" s="25">
        <f t="shared" si="1"/>
        <v>559.15</v>
      </c>
    </row>
    <row r="56" spans="1:8" ht="23.25" customHeight="1">
      <c r="A56" s="120"/>
      <c r="B56" s="151"/>
      <c r="C56" s="1" t="s">
        <v>55</v>
      </c>
      <c r="D56" s="2">
        <f>SUM('[8]Tb Prépa FEL'!$CO$10:$CU$10)</f>
        <v>0</v>
      </c>
      <c r="E56" s="2">
        <f>SUM('[8]Tb Prépa FEL'!$CV$10:$DB$10)</f>
        <v>0</v>
      </c>
      <c r="F56" s="2">
        <f>SUM('[8]Tb Prépa FEL'!$DC$10:$DI$10)</f>
        <v>0</v>
      </c>
      <c r="G56" s="10">
        <f>SUM('[8]Tb Prépa FEL'!$DJ$10:$DP$10)</f>
        <v>0</v>
      </c>
      <c r="H56" s="25"/>
    </row>
    <row r="57" spans="1:8" ht="23.25" customHeight="1" collapsed="1">
      <c r="A57" s="120"/>
      <c r="B57" s="151"/>
      <c r="C57" s="1" t="s">
        <v>27</v>
      </c>
      <c r="D57" s="2">
        <f>SUM(D58:D59)</f>
        <v>35069.199999999997</v>
      </c>
      <c r="E57" s="2">
        <f>SUM(E58:E59)</f>
        <v>26727</v>
      </c>
      <c r="F57" s="2">
        <f>SUM(F58:F59)</f>
        <v>35166</v>
      </c>
      <c r="G57" s="10">
        <f>SUM(G58:G59)</f>
        <v>34846</v>
      </c>
      <c r="H57" s="25">
        <f t="shared" si="1"/>
        <v>131808.20000000001</v>
      </c>
    </row>
    <row r="58" spans="1:8" ht="15.75" hidden="1" customHeight="1" outlineLevel="1">
      <c r="A58" s="120"/>
      <c r="B58" s="151"/>
      <c r="C58" s="3" t="s">
        <v>28</v>
      </c>
      <c r="D58" s="2">
        <f>SUM('[9]Tb prépa ULF'!$CO$9:$CU$9)</f>
        <v>30897</v>
      </c>
      <c r="E58" s="2">
        <f>SUM('[9]Tb prépa ULF'!$CV$9:$DB$9)</f>
        <v>21754</v>
      </c>
      <c r="F58" s="2">
        <f>SUM('[9]Tb prépa ULF'!$DC$9:$DI$9)</f>
        <v>29600</v>
      </c>
      <c r="G58" s="10">
        <f>SUM('[9]Tb prépa ULF'!$DJ$9:$DP$9)</f>
        <v>30198</v>
      </c>
      <c r="H58" s="25">
        <f t="shared" si="1"/>
        <v>112449</v>
      </c>
    </row>
    <row r="59" spans="1:8" ht="15.75" hidden="1" customHeight="1" outlineLevel="1">
      <c r="A59" s="120"/>
      <c r="B59" s="151"/>
      <c r="C59" s="3" t="s">
        <v>29</v>
      </c>
      <c r="D59" s="2">
        <f>SUM('[9]Tb prépa ULF'!$CO$22:$CU$22)</f>
        <v>4172.2</v>
      </c>
      <c r="E59" s="2">
        <f>SUM('[9]Tb prépa ULF'!$CV$22:$DB$22)</f>
        <v>4973</v>
      </c>
      <c r="F59" s="2">
        <f>SUM('[9]Tb prépa ULF'!$DC$22:$DI$22)</f>
        <v>5566</v>
      </c>
      <c r="G59" s="10">
        <f>SUM('[9]Tb prépa ULF'!$DJ$22:$DP$22)</f>
        <v>4648</v>
      </c>
      <c r="H59" s="25">
        <f t="shared" si="1"/>
        <v>19359.2</v>
      </c>
    </row>
    <row r="60" spans="1:8">
      <c r="A60" s="120"/>
      <c r="B60" s="111" t="s">
        <v>30</v>
      </c>
      <c r="C60" s="91"/>
      <c r="D60" s="4">
        <f>SUM(D57+D55+D51)</f>
        <v>35246.769999999997</v>
      </c>
      <c r="E60" s="4">
        <f>SUM(E57+E55+E51)</f>
        <v>26906.76</v>
      </c>
      <c r="F60" s="4">
        <f>SUM(F57+F55+F51)</f>
        <v>35314.160000000003</v>
      </c>
      <c r="G60" s="31">
        <f>SUM(G57+G55+G51)</f>
        <v>34996.660000000003</v>
      </c>
      <c r="H60" s="25">
        <f t="shared" si="1"/>
        <v>132464.35</v>
      </c>
    </row>
    <row r="61" spans="1:8" ht="23.25" customHeight="1" collapsed="1">
      <c r="A61" s="120"/>
      <c r="B61" s="165" t="s">
        <v>31</v>
      </c>
      <c r="C61" s="5" t="s">
        <v>32</v>
      </c>
      <c r="D61" s="6">
        <f>SUM(D62:D63)</f>
        <v>935</v>
      </c>
      <c r="E61" s="6">
        <f>SUM(E62:E63)</f>
        <v>1221</v>
      </c>
      <c r="F61" s="6">
        <f>SUM(F62:F63)</f>
        <v>1182</v>
      </c>
      <c r="G61" s="7">
        <f>SUM(G62:G63)</f>
        <v>998</v>
      </c>
      <c r="H61" s="25">
        <f t="shared" si="1"/>
        <v>4336</v>
      </c>
    </row>
    <row r="62" spans="1:8" ht="15.75" hidden="1" customHeight="1" outlineLevel="1">
      <c r="A62" s="120"/>
      <c r="B62" s="166"/>
      <c r="C62" s="20" t="s">
        <v>33</v>
      </c>
      <c r="D62" s="6">
        <f>SUM('[6]Tb prépa SEC'!$CP$44:$CV$44)</f>
        <v>690</v>
      </c>
      <c r="E62" s="6">
        <f>SUM('[6]Tb prépa SEC'!$CW$44:$DC$44)</f>
        <v>828</v>
      </c>
      <c r="F62" s="6">
        <f>SUM('[6]Tb prépa SEC'!$DD$44:$DJ$44)</f>
        <v>901</v>
      </c>
      <c r="G62" s="7">
        <f>SUM('[6]Tb prépa SEC'!$DK$44:$DQ$44)</f>
        <v>713</v>
      </c>
      <c r="H62" s="25">
        <f t="shared" si="1"/>
        <v>3132</v>
      </c>
    </row>
    <row r="63" spans="1:8" ht="15.75" hidden="1" customHeight="1" outlineLevel="1">
      <c r="A63" s="120"/>
      <c r="B63" s="166"/>
      <c r="C63" s="20" t="s">
        <v>6</v>
      </c>
      <c r="D63" s="6">
        <f>SUM('[2]TB Nuit'!$CP$122:$CV$122)</f>
        <v>245</v>
      </c>
      <c r="E63" s="6">
        <f>SUM('[2]TB Nuit'!$CW$122:$DC$122)</f>
        <v>393</v>
      </c>
      <c r="F63" s="6">
        <f>SUM('[2]TB Nuit'!$DD$122:$DJ$122)</f>
        <v>281</v>
      </c>
      <c r="G63" s="7">
        <f>SUM('[2]TB Nuit'!$DK$122:$DQ$122)</f>
        <v>285</v>
      </c>
      <c r="H63" s="25">
        <f t="shared" si="1"/>
        <v>1204</v>
      </c>
    </row>
    <row r="64" spans="1:8" ht="23.25" customHeight="1">
      <c r="A64" s="120"/>
      <c r="B64" s="166"/>
      <c r="C64" s="1" t="s">
        <v>34</v>
      </c>
      <c r="D64" s="2">
        <f>SUM('[7]Tb prépa Cosm'!$CO$24:$CU$24)</f>
        <v>0</v>
      </c>
      <c r="E64" s="2">
        <f>SUM('[7]Tb prépa Cosm'!$CV$24:$DB$24)</f>
        <v>0</v>
      </c>
      <c r="F64" s="2">
        <f>SUM('[7]Tb prépa Cosm'!$DC$24:$DI$24)</f>
        <v>0</v>
      </c>
      <c r="G64" s="10">
        <f>SUM('[7]Tb prépa Cosm'!$DJ$24:$DP$24)</f>
        <v>0</v>
      </c>
      <c r="H64" s="25">
        <f t="shared" si="1"/>
        <v>0</v>
      </c>
    </row>
    <row r="65" spans="1:8" ht="23.25" customHeight="1">
      <c r="A65" s="120"/>
      <c r="B65" s="166"/>
      <c r="C65" s="1" t="s">
        <v>35</v>
      </c>
      <c r="D65" s="12">
        <f>SUM('[8]Tb Prépa FEL'!$CO$13:$CU$13)</f>
        <v>0</v>
      </c>
      <c r="E65" s="12">
        <f>SUM('[8]Tb Prépa FEL'!$CV$13:$DB$13)</f>
        <v>0</v>
      </c>
      <c r="F65" s="12">
        <f>SUM('[8]Tb Prépa FEL'!$DC$13:$DI$13)</f>
        <v>0</v>
      </c>
      <c r="G65" s="13">
        <f>SUM('[8]Tb Prépa FEL'!$DJ$13:$DP$13)</f>
        <v>0</v>
      </c>
      <c r="H65" s="25">
        <f t="shared" si="1"/>
        <v>0</v>
      </c>
    </row>
    <row r="66" spans="1:8" ht="23.25" customHeight="1">
      <c r="A66" s="120"/>
      <c r="B66" s="166"/>
      <c r="C66" s="1" t="s">
        <v>36</v>
      </c>
      <c r="D66" s="12">
        <f>SUM('[9]Tb prépa ULF'!$CO$34:$CU$34)</f>
        <v>874</v>
      </c>
      <c r="E66" s="12">
        <f>SUM('[9]Tb prépa ULF'!$CV$34:$DB$34)</f>
        <v>845</v>
      </c>
      <c r="F66" s="12">
        <f>SUM('[9]Tb prépa ULF'!$DC$34:$DI$34)</f>
        <v>694</v>
      </c>
      <c r="G66" s="13">
        <f>SUM('[9]Tb prépa ULF'!$DJ$34:$DP$34)</f>
        <v>1044</v>
      </c>
      <c r="H66" s="25">
        <f t="shared" si="1"/>
        <v>3457</v>
      </c>
    </row>
    <row r="67" spans="1:8" ht="16.5" thickBot="1">
      <c r="A67" s="121"/>
      <c r="B67" s="114" t="s">
        <v>37</v>
      </c>
      <c r="C67" s="95"/>
      <c r="D67" s="15">
        <f>SUM(D61:D66)</f>
        <v>2744</v>
      </c>
      <c r="E67" s="15">
        <f>SUM(E61:E66)</f>
        <v>3287</v>
      </c>
      <c r="F67" s="15">
        <f>SUM(F61:F66)</f>
        <v>3058</v>
      </c>
      <c r="G67" s="16">
        <f>SUM(G61:G66)</f>
        <v>3040</v>
      </c>
      <c r="H67" s="28">
        <f t="shared" si="1"/>
        <v>12129</v>
      </c>
    </row>
    <row r="68" spans="1:8">
      <c r="H68" s="27"/>
    </row>
    <row r="69" spans="1:8" ht="16.5" thickBot="1">
      <c r="H69" s="27"/>
    </row>
    <row r="70" spans="1:8" ht="30.75" thickTop="1">
      <c r="A70" s="21"/>
      <c r="B70" s="84" t="s">
        <v>38</v>
      </c>
      <c r="C70" s="85"/>
      <c r="D70" s="42" t="s">
        <v>56</v>
      </c>
      <c r="E70" s="42" t="s">
        <v>57</v>
      </c>
      <c r="F70" s="42" t="s">
        <v>58</v>
      </c>
      <c r="G70" s="41" t="s">
        <v>59</v>
      </c>
      <c r="H70" s="24" t="s">
        <v>16</v>
      </c>
    </row>
    <row r="71" spans="1:8" ht="24" customHeight="1" collapsed="1">
      <c r="A71" s="118" t="s">
        <v>39</v>
      </c>
      <c r="B71" s="150" t="s">
        <v>3</v>
      </c>
      <c r="C71" s="1" t="s">
        <v>42</v>
      </c>
      <c r="D71" s="2">
        <f>SUM(D72:D73)</f>
        <v>79.5</v>
      </c>
      <c r="E71" s="2">
        <f>SUM(E72:E73)</f>
        <v>75</v>
      </c>
      <c r="F71" s="2">
        <f>SUM(F72:F73)</f>
        <v>91.5</v>
      </c>
      <c r="G71" s="10">
        <f>SUM(G72:G73)</f>
        <v>58</v>
      </c>
      <c r="H71" s="25">
        <f t="shared" ref="H71:H84" si="2">SUM(D71+E71+F71+G71)</f>
        <v>304</v>
      </c>
    </row>
    <row r="72" spans="1:8" ht="15.75" hidden="1" customHeight="1" outlineLevel="1">
      <c r="A72" s="118"/>
      <c r="B72" s="151"/>
      <c r="C72" s="3" t="s">
        <v>41</v>
      </c>
      <c r="D72" s="2">
        <f>SUM('[10]Tb expédition'!$AL$55:$AR$55,'[10]Tb expédition'!$AL$60:$AR$60,'[10]Tb expédition'!$AL$65:$AR$65)</f>
        <v>47.5</v>
      </c>
      <c r="E72" s="2">
        <f>SUM('[10]Tb expédition'!$AS$55:$AY$55,'[10]Tb expédition'!$AS$60:$AY$60,'[10]Tb expédition'!$AS$65:$AY$65)</f>
        <v>48.5</v>
      </c>
      <c r="F72" s="2">
        <f>SUM('[10]Tb expédition'!$AZ$55:$BF$55,'[10]Tb expédition'!$AZ$60:$BF$60,'[10]Tb expédition'!$AZ$65:$BF$65)</f>
        <v>46.5</v>
      </c>
      <c r="G72" s="10">
        <f>SUM('[10]Tb expédition'!$BG$55:$BM$55,'[10]Tb expédition'!$BG$60:$BM$60,'[10]Tb expédition'!$BG$65:$BM$65)</f>
        <v>30.5</v>
      </c>
      <c r="H72" s="25">
        <f t="shared" si="2"/>
        <v>173</v>
      </c>
    </row>
    <row r="73" spans="1:8" ht="15.75" hidden="1" customHeight="1" outlineLevel="1">
      <c r="A73" s="118"/>
      <c r="B73" s="151"/>
      <c r="C73" s="3" t="s">
        <v>6</v>
      </c>
      <c r="D73" s="2">
        <f>SUM('[5]Tb expédition'!$CP$55:$CV$55,'[5]Tb expédition'!$CP$60:$CV$60,'[5]Tb expédition'!$CP$65:$CV$65)</f>
        <v>32</v>
      </c>
      <c r="E73" s="2">
        <f>SUM('[5]Tb expédition'!$CW$55:$DC$55,'[5]Tb expédition'!$CW$60:$DC$60,'[5]Tb expédition'!$CW$65:$DC$65)</f>
        <v>26.5</v>
      </c>
      <c r="F73" s="2">
        <f>SUM('[5]Tb expédition'!$DD$55:$DJ$55,'[5]Tb expédition'!$DD$60:$DJ$60,'[5]Tb expédition'!$DD$65:$DJ$65)</f>
        <v>45</v>
      </c>
      <c r="G73" s="10">
        <f>SUM('[5]Tb expédition'!$DK$55:$DQ$55,'[5]Tb expédition'!$DK$60:$DQ$60,'[5]Tb expédition'!$DK$65:$DQ$65)</f>
        <v>27.5</v>
      </c>
      <c r="H73" s="25">
        <f t="shared" si="2"/>
        <v>131</v>
      </c>
    </row>
    <row r="74" spans="1:8" ht="23.25" customHeight="1" collapsed="1">
      <c r="A74" s="118"/>
      <c r="B74" s="151"/>
      <c r="C74" s="1" t="s">
        <v>43</v>
      </c>
      <c r="D74" s="2">
        <f>SUM(D75:D76)</f>
        <v>19.5</v>
      </c>
      <c r="E74" s="2">
        <f>SUM(E75:E76)</f>
        <v>17</v>
      </c>
      <c r="F74" s="2">
        <f>SUM(F75:F76)</f>
        <v>15</v>
      </c>
      <c r="G74" s="10">
        <f>SUM(G75:G76)</f>
        <v>28</v>
      </c>
      <c r="H74" s="25">
        <f t="shared" si="2"/>
        <v>79.5</v>
      </c>
    </row>
    <row r="75" spans="1:8" ht="15.75" hidden="1" customHeight="1" outlineLevel="1">
      <c r="A75" s="118"/>
      <c r="B75" s="151"/>
      <c r="C75" s="3" t="s">
        <v>41</v>
      </c>
      <c r="D75" s="2">
        <f>SUM('[5]Tb expédition'!$CP$56:$CV$56,'[5]Tb expédition'!$CP$61:$CV$61,'[5]Tb expédition'!$CP$66:$CV$66)</f>
        <v>19.5</v>
      </c>
      <c r="E75" s="2">
        <f>SUM('[5]Tb expédition'!$CW$56:$DC$56,'[5]Tb expédition'!$CW$61:$DC$61,'[5]Tb expédition'!$CW$66:$DC$66)</f>
        <v>17</v>
      </c>
      <c r="F75" s="2">
        <f>SUM('[5]Tb expédition'!$DD$56:$DJ$56,'[5]Tb expédition'!$DD$61:$DJ$61,'[5]Tb expédition'!$DD$66:$DJ$66)</f>
        <v>15</v>
      </c>
      <c r="G75" s="10">
        <f>SUM('[5]Tb expédition'!$DK$56:$DQ$56,'[5]Tb expédition'!$DK$61:$DQ$61,'[5]Tb expédition'!$DK$66:$DQ$66)</f>
        <v>28</v>
      </c>
      <c r="H75" s="25">
        <f t="shared" si="2"/>
        <v>79.5</v>
      </c>
    </row>
    <row r="76" spans="1:8" ht="15.75" hidden="1" customHeight="1" outlineLevel="1">
      <c r="A76" s="118"/>
      <c r="B76" s="151"/>
      <c r="C76" s="3" t="s">
        <v>6</v>
      </c>
      <c r="D76" s="2">
        <f>SUM('[2]TB Nuit'!$CP$41:$CV$41,'[2]TB Nuit'!$CP$46:$CV$46,'[2]TB Nuit'!$CP$50:$CV$50)</f>
        <v>0</v>
      </c>
      <c r="E76" s="2">
        <f>SUM('[2]TB Nuit'!$CW$41:$DC$41,'[2]TB Nuit'!$CW$46:$DC$46,'[2]TB Nuit'!$CW$50:$DC$50)</f>
        <v>0</v>
      </c>
      <c r="F76" s="2">
        <f>SUM('[2]TB Nuit'!$DD$41:$DJ$41,'[2]TB Nuit'!$DD$46:$DJ$46,'[2]TB Nuit'!$DD$50:$DJ$50)</f>
        <v>0</v>
      </c>
      <c r="G76" s="10">
        <f>SUM('[2]TB Nuit'!$DK$41:$DQ$41,'[2]TB Nuit'!$DK$46:$DQ$46,'[2]TB Nuit'!$DK$50:$DQ$50)</f>
        <v>0</v>
      </c>
      <c r="H76" s="25">
        <f t="shared" si="2"/>
        <v>0</v>
      </c>
    </row>
    <row r="77" spans="1:8" ht="23.25" customHeight="1" collapsed="1" thickBot="1">
      <c r="A77" s="118"/>
      <c r="B77" s="151"/>
      <c r="C77" s="1" t="s">
        <v>44</v>
      </c>
      <c r="D77" s="2">
        <f>SUM(D78:D79)</f>
        <v>252.5</v>
      </c>
      <c r="E77" s="2">
        <f>SUM(E78:E79)</f>
        <v>296.2</v>
      </c>
      <c r="F77" s="2">
        <f>SUM(F78:F79)</f>
        <v>307</v>
      </c>
      <c r="G77" s="10">
        <f>SUM(G78:G79)</f>
        <v>312.5</v>
      </c>
      <c r="H77" s="25">
        <f t="shared" si="2"/>
        <v>1168.2</v>
      </c>
    </row>
    <row r="78" spans="1:8" ht="15.75" hidden="1" customHeight="1" outlineLevel="1">
      <c r="A78" s="118"/>
      <c r="B78" s="151"/>
      <c r="C78" s="3" t="s">
        <v>41</v>
      </c>
      <c r="D78" s="2">
        <f>SUM('[5]Tb expédition'!$CP$57:$CV$57,'[5]Tb expédition'!$CP$62:$CV$62,'[5]Tb expédition'!$CP$67:$CV$67)</f>
        <v>252.5</v>
      </c>
      <c r="E78" s="2">
        <f>SUM('[5]Tb expédition'!$CW$57:$DC$57,'[5]Tb expédition'!$CW$62:$DC$62,'[5]Tb expédition'!$CW$67:$DC$67)</f>
        <v>296</v>
      </c>
      <c r="F78" s="2">
        <f>SUM('[5]Tb expédition'!$DD$57:$DJ$57,'[5]Tb expédition'!$DD$62:$DJ$62,'[5]Tb expédition'!$DD$67:$DJ$67)</f>
        <v>307</v>
      </c>
      <c r="G78" s="10">
        <f>SUM('[5]Tb expédition'!$DK$57:$DQ$57,'[5]Tb expédition'!$DK$62:$DQ$62,'[5]Tb expédition'!$DK$67:$DQ$67)</f>
        <v>312.5</v>
      </c>
      <c r="H78" s="25">
        <f t="shared" si="2"/>
        <v>1168</v>
      </c>
    </row>
    <row r="79" spans="1:8" ht="16.5" hidden="1" customHeight="1" outlineLevel="1" thickBot="1">
      <c r="A79" s="118"/>
      <c r="B79" s="151"/>
      <c r="C79" s="3" t="s">
        <v>6</v>
      </c>
      <c r="D79" s="2">
        <f>SUM('[2]TB Nuit'!$CP$42:$CV$42,'[2]TB Nuit'!$CP$47:$CV$47,'[2]TB Nuit'!$CP$52:$CV$52)</f>
        <v>0</v>
      </c>
      <c r="E79" s="2">
        <f>SUM('[2]TB Nuit'!$CW$42:$DC$42,'[2]TB Nuit'!$CW$47:$DC$47,'[2]TB Nuit'!$CW$52:$DC$52)</f>
        <v>0.2</v>
      </c>
      <c r="F79" s="2">
        <f>SUM('[2]TB Nuit'!$DD$42:$DJ$42,'[2]TB Nuit'!$DD$47:$DJ$47,'[2]TB Nuit'!$DD$52:$DJ$52)</f>
        <v>0</v>
      </c>
      <c r="G79" s="10">
        <f>SUM('[2]TB Nuit'!$DK$42:$DQ$42,'[2]TB Nuit'!$DK$47:$DQ$47,'[2]TB Nuit'!$DK$52:$DQ$52)</f>
        <v>0</v>
      </c>
      <c r="H79" s="25">
        <f t="shared" si="2"/>
        <v>0.2</v>
      </c>
    </row>
    <row r="80" spans="1:8" ht="17.25" thickTop="1" thickBot="1">
      <c r="A80" s="118"/>
      <c r="B80" s="111" t="s">
        <v>73</v>
      </c>
      <c r="C80" s="91"/>
      <c r="D80" s="4">
        <f>SUM(D77+D74+D71)</f>
        <v>351.5</v>
      </c>
      <c r="E80" s="4">
        <f>SUM(E77+E74+E71)</f>
        <v>388.2</v>
      </c>
      <c r="F80" s="4">
        <f>SUM(F77+F74+F71)</f>
        <v>413.5</v>
      </c>
      <c r="G80" s="31">
        <f>SUM(G77+G74+G71)</f>
        <v>398.5</v>
      </c>
      <c r="H80" s="26">
        <f t="shared" si="2"/>
        <v>1551.7</v>
      </c>
    </row>
    <row r="81" spans="1:8" ht="24" customHeight="1" thickTop="1">
      <c r="A81" s="118"/>
      <c r="B81" s="166" t="s">
        <v>45</v>
      </c>
      <c r="C81" s="1" t="s">
        <v>41</v>
      </c>
      <c r="D81" s="29">
        <f>SUM('[5]Tb expédition'!$CP$10:$CV$10)</f>
        <v>330</v>
      </c>
      <c r="E81" s="29">
        <f>SUM('[5]Tb expédition'!$CW$10:$DC$10)</f>
        <v>296.5</v>
      </c>
      <c r="F81" s="29">
        <f>SUM('[5]Tb expédition'!$DD$10:$DJ$10)</f>
        <v>359</v>
      </c>
      <c r="G81" s="32">
        <f>SUM('[5]Tb expédition'!$DK$10:$DQ$10)</f>
        <v>296</v>
      </c>
      <c r="H81" s="24">
        <f t="shared" si="2"/>
        <v>1281.5</v>
      </c>
    </row>
    <row r="82" spans="1:8" ht="23.25" customHeight="1" thickBot="1">
      <c r="A82" s="118"/>
      <c r="B82" s="166"/>
      <c r="C82" s="1" t="s">
        <v>6</v>
      </c>
      <c r="D82" s="12">
        <f>SUM('[2]TB Nuit'!$CP$9:$CV$9)</f>
        <v>0</v>
      </c>
      <c r="E82" s="12">
        <f>SUM('[2]TB Nuit'!$CW$9:$DC$9)</f>
        <v>0</v>
      </c>
      <c r="F82" s="12">
        <f>SUM('[2]TB Nuit'!$DD$9:$DJ$9)</f>
        <v>0</v>
      </c>
      <c r="G82" s="13">
        <f>SUM('[2]TB Nuit'!$DK$9:$DQ$9)</f>
        <v>0</v>
      </c>
      <c r="H82" s="25">
        <f t="shared" si="2"/>
        <v>0</v>
      </c>
    </row>
    <row r="83" spans="1:8" ht="17.25" thickTop="1" thickBot="1">
      <c r="A83" s="119"/>
      <c r="B83" s="114" t="s">
        <v>72</v>
      </c>
      <c r="C83" s="95"/>
      <c r="D83" s="15">
        <f>D81+D82</f>
        <v>330</v>
      </c>
      <c r="E83" s="15">
        <f>E81+E82</f>
        <v>296.5</v>
      </c>
      <c r="F83" s="15">
        <f>F81+F82</f>
        <v>359</v>
      </c>
      <c r="G83" s="16">
        <f>G81+G82</f>
        <v>296</v>
      </c>
      <c r="H83" s="26">
        <f t="shared" si="2"/>
        <v>1281.5</v>
      </c>
    </row>
    <row r="84" spans="1:8" ht="16.5" customHeight="1" thickTop="1">
      <c r="B84" s="122" t="s">
        <v>40</v>
      </c>
      <c r="C84" s="123"/>
      <c r="D84" s="105">
        <f>D80+D83</f>
        <v>681.5</v>
      </c>
      <c r="E84" s="105">
        <f>E80+E83</f>
        <v>684.7</v>
      </c>
      <c r="F84" s="105">
        <f>F80+F83</f>
        <v>772.5</v>
      </c>
      <c r="G84" s="107">
        <f>G80+G83</f>
        <v>694.5</v>
      </c>
      <c r="H84" s="109">
        <f t="shared" si="2"/>
        <v>2833.2</v>
      </c>
    </row>
    <row r="85" spans="1:8" ht="16.5" customHeight="1" thickBot="1">
      <c r="B85" s="124"/>
      <c r="C85" s="103"/>
      <c r="D85" s="106"/>
      <c r="E85" s="106"/>
      <c r="F85" s="106"/>
      <c r="G85" s="108"/>
      <c r="H85" s="110"/>
    </row>
    <row r="86" spans="1:8" ht="16.5" thickTop="1">
      <c r="H86" s="27"/>
    </row>
    <row r="87" spans="1:8" ht="16.5" thickBot="1"/>
    <row r="88" spans="1:8" ht="36.75" thickTop="1" thickBot="1">
      <c r="A88" s="21"/>
      <c r="B88" s="128" t="s">
        <v>105</v>
      </c>
      <c r="C88" s="12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8" ht="18.75">
      <c r="A89" s="131" t="s">
        <v>0</v>
      </c>
      <c r="B89" s="137" t="s">
        <v>17</v>
      </c>
      <c r="C89" s="75" t="s">
        <v>107</v>
      </c>
      <c r="D89" s="76"/>
      <c r="E89" s="76"/>
      <c r="F89" s="76"/>
      <c r="G89" s="77"/>
      <c r="H89" s="82"/>
    </row>
    <row r="90" spans="1:8" ht="37.5">
      <c r="A90" s="132"/>
      <c r="B90" s="126"/>
      <c r="C90" s="73" t="s">
        <v>108</v>
      </c>
      <c r="D90" s="2"/>
      <c r="E90" s="2"/>
      <c r="F90" s="2"/>
      <c r="G90" s="10"/>
      <c r="H90" s="25"/>
    </row>
    <row r="91" spans="1:8" ht="18.75">
      <c r="A91" s="132"/>
      <c r="B91" s="126"/>
      <c r="C91" s="73" t="s">
        <v>110</v>
      </c>
      <c r="D91" s="2"/>
      <c r="E91" s="2"/>
      <c r="F91" s="2"/>
      <c r="G91" s="10"/>
      <c r="H91" s="25"/>
    </row>
    <row r="92" spans="1:8" ht="18.75">
      <c r="A92" s="132"/>
      <c r="B92" s="127"/>
      <c r="C92" s="73" t="s">
        <v>109</v>
      </c>
      <c r="D92" s="2"/>
      <c r="E92" s="2"/>
      <c r="F92" s="2"/>
      <c r="G92" s="10"/>
      <c r="H92" s="25"/>
    </row>
    <row r="93" spans="1:8" ht="18.75">
      <c r="A93" s="132"/>
      <c r="B93" s="125" t="s">
        <v>18</v>
      </c>
      <c r="C93" s="73" t="s">
        <v>107</v>
      </c>
      <c r="D93" s="2"/>
      <c r="E93" s="2"/>
      <c r="F93" s="2"/>
      <c r="G93" s="10"/>
      <c r="H93" s="25"/>
    </row>
    <row r="94" spans="1:8" ht="37.5">
      <c r="A94" s="132"/>
      <c r="B94" s="126"/>
      <c r="C94" s="73" t="s">
        <v>108</v>
      </c>
      <c r="D94" s="2"/>
      <c r="E94" s="2"/>
      <c r="F94" s="2"/>
      <c r="G94" s="10"/>
      <c r="H94" s="25"/>
    </row>
    <row r="95" spans="1:8" ht="18.75">
      <c r="A95" s="132"/>
      <c r="B95" s="126"/>
      <c r="C95" s="73" t="s">
        <v>110</v>
      </c>
      <c r="D95" s="2"/>
      <c r="E95" s="2"/>
      <c r="F95" s="2"/>
      <c r="G95" s="10"/>
      <c r="H95" s="25"/>
    </row>
    <row r="96" spans="1:8" ht="18.75">
      <c r="A96" s="132"/>
      <c r="B96" s="127"/>
      <c r="C96" s="73" t="s">
        <v>109</v>
      </c>
      <c r="D96" s="2"/>
      <c r="E96" s="2"/>
      <c r="F96" s="2"/>
      <c r="G96" s="10"/>
      <c r="H96" s="25"/>
    </row>
    <row r="97" spans="1:8" ht="18.75">
      <c r="A97" s="132"/>
      <c r="B97" s="125" t="s">
        <v>113</v>
      </c>
      <c r="C97" s="73" t="s">
        <v>107</v>
      </c>
      <c r="D97" s="2"/>
      <c r="E97" s="2"/>
      <c r="F97" s="2"/>
      <c r="G97" s="10"/>
      <c r="H97" s="25"/>
    </row>
    <row r="98" spans="1:8" ht="37.5">
      <c r="A98" s="132"/>
      <c r="B98" s="126"/>
      <c r="C98" s="73" t="s">
        <v>108</v>
      </c>
      <c r="D98" s="2"/>
      <c r="E98" s="2"/>
      <c r="F98" s="2"/>
      <c r="G98" s="10"/>
      <c r="H98" s="25"/>
    </row>
    <row r="99" spans="1:8" ht="18.75">
      <c r="A99" s="132"/>
      <c r="B99" s="126"/>
      <c r="C99" s="73" t="s">
        <v>110</v>
      </c>
      <c r="D99" s="2"/>
      <c r="E99" s="2"/>
      <c r="F99" s="2"/>
      <c r="G99" s="10"/>
      <c r="H99" s="25"/>
    </row>
    <row r="100" spans="1:8" ht="18.75">
      <c r="A100" s="132"/>
      <c r="B100" s="127"/>
      <c r="C100" s="73" t="s">
        <v>109</v>
      </c>
      <c r="D100" s="2"/>
      <c r="E100" s="2"/>
      <c r="F100" s="2"/>
      <c r="G100" s="10"/>
      <c r="H100" s="25"/>
    </row>
    <row r="101" spans="1:8" ht="18.75">
      <c r="A101" s="132"/>
      <c r="B101" s="125" t="s">
        <v>94</v>
      </c>
      <c r="C101" s="62" t="s">
        <v>112</v>
      </c>
      <c r="D101" s="29"/>
      <c r="E101" s="29"/>
      <c r="F101" s="29"/>
      <c r="G101" s="32"/>
      <c r="H101" s="25"/>
    </row>
    <row r="102" spans="1:8" ht="19.5" thickBot="1">
      <c r="A102" s="133"/>
      <c r="B102" s="130"/>
      <c r="C102" s="81" t="s">
        <v>111</v>
      </c>
      <c r="D102" s="79"/>
      <c r="E102" s="79"/>
      <c r="F102" s="79"/>
      <c r="G102" s="80"/>
      <c r="H102" s="25"/>
    </row>
    <row r="103" spans="1:8" ht="18.75">
      <c r="A103" s="138" t="s">
        <v>21</v>
      </c>
      <c r="B103" s="137" t="s">
        <v>114</v>
      </c>
      <c r="C103" s="75" t="s">
        <v>115</v>
      </c>
      <c r="D103" s="76"/>
      <c r="E103" s="76"/>
      <c r="F103" s="76"/>
      <c r="G103" s="77"/>
      <c r="H103" s="25"/>
    </row>
    <row r="104" spans="1:8" ht="18.75">
      <c r="A104" s="139"/>
      <c r="B104" s="126"/>
      <c r="C104" s="73" t="s">
        <v>116</v>
      </c>
      <c r="D104" s="2"/>
      <c r="E104" s="2"/>
      <c r="F104" s="2"/>
      <c r="G104" s="10"/>
      <c r="H104" s="25"/>
    </row>
    <row r="105" spans="1:8" ht="18.75">
      <c r="A105" s="139"/>
      <c r="B105" s="126"/>
      <c r="C105" s="73" t="s">
        <v>117</v>
      </c>
      <c r="D105" s="2"/>
      <c r="E105" s="2"/>
      <c r="F105" s="2"/>
      <c r="G105" s="10"/>
      <c r="H105" s="25"/>
    </row>
    <row r="106" spans="1:8" ht="18.75">
      <c r="A106" s="139"/>
      <c r="B106" s="125" t="s">
        <v>118</v>
      </c>
      <c r="C106" s="73" t="s">
        <v>119</v>
      </c>
      <c r="D106" s="2"/>
      <c r="E106" s="2"/>
      <c r="F106" s="2"/>
      <c r="G106" s="10"/>
      <c r="H106" s="25"/>
    </row>
    <row r="107" spans="1:8" ht="18.75">
      <c r="A107" s="139"/>
      <c r="B107" s="126"/>
      <c r="C107" s="73" t="s">
        <v>120</v>
      </c>
      <c r="D107" s="2"/>
      <c r="E107" s="2"/>
      <c r="F107" s="2"/>
      <c r="G107" s="10"/>
      <c r="H107" s="25"/>
    </row>
    <row r="108" spans="1:8" ht="18.75">
      <c r="A108" s="139"/>
      <c r="B108" s="126"/>
      <c r="C108" s="73" t="s">
        <v>117</v>
      </c>
      <c r="D108" s="2"/>
      <c r="E108" s="2"/>
      <c r="F108" s="2"/>
      <c r="G108" s="10"/>
      <c r="H108" s="25"/>
    </row>
    <row r="109" spans="1:8" ht="18.75">
      <c r="A109" s="139"/>
      <c r="B109" s="125" t="s">
        <v>121</v>
      </c>
      <c r="C109" s="73" t="s">
        <v>122</v>
      </c>
      <c r="D109" s="2"/>
      <c r="E109" s="2"/>
      <c r="F109" s="2"/>
      <c r="G109" s="10"/>
      <c r="H109" s="25"/>
    </row>
    <row r="110" spans="1:8" ht="18.75">
      <c r="A110" s="139"/>
      <c r="B110" s="126"/>
      <c r="C110" s="73" t="s">
        <v>117</v>
      </c>
      <c r="D110" s="2"/>
      <c r="E110" s="2"/>
      <c r="F110" s="2"/>
      <c r="G110" s="10"/>
      <c r="H110" s="25"/>
    </row>
    <row r="111" spans="1:8" ht="18.75">
      <c r="A111" s="139"/>
      <c r="B111" s="125" t="s">
        <v>123</v>
      </c>
      <c r="C111" s="73" t="s">
        <v>122</v>
      </c>
      <c r="D111" s="29"/>
      <c r="E111" s="29"/>
      <c r="F111" s="29"/>
      <c r="G111" s="32"/>
      <c r="H111" s="25"/>
    </row>
    <row r="112" spans="1:8" ht="19.5" thickBot="1">
      <c r="A112" s="140"/>
      <c r="B112" s="130"/>
      <c r="C112" s="81" t="s">
        <v>111</v>
      </c>
      <c r="D112" s="79"/>
      <c r="E112" s="79"/>
      <c r="F112" s="79"/>
      <c r="G112" s="80"/>
      <c r="H112" s="25"/>
    </row>
    <row r="113" spans="1:8" ht="18.75">
      <c r="A113" s="134" t="s">
        <v>39</v>
      </c>
      <c r="B113" s="137" t="s">
        <v>25</v>
      </c>
      <c r="C113" s="75" t="s">
        <v>106</v>
      </c>
      <c r="D113" s="76"/>
      <c r="E113" s="76"/>
      <c r="F113" s="76"/>
      <c r="G113" s="77"/>
      <c r="H113" s="25"/>
    </row>
    <row r="114" spans="1:8" ht="18.75">
      <c r="A114" s="135"/>
      <c r="B114" s="126"/>
      <c r="C114" s="73" t="s">
        <v>124</v>
      </c>
      <c r="D114" s="2"/>
      <c r="E114" s="2"/>
      <c r="F114" s="2"/>
      <c r="G114" s="10"/>
      <c r="H114" s="25"/>
    </row>
    <row r="115" spans="1:8" ht="24" thickBot="1">
      <c r="A115" s="136"/>
      <c r="B115" s="78" t="s">
        <v>45</v>
      </c>
      <c r="C115" s="73" t="s">
        <v>124</v>
      </c>
      <c r="D115" s="79"/>
      <c r="E115" s="79"/>
      <c r="F115" s="79"/>
      <c r="G115" s="80"/>
      <c r="H115" s="28"/>
    </row>
  </sheetData>
  <mergeCells count="53">
    <mergeCell ref="A113:A115"/>
    <mergeCell ref="B113:B114"/>
    <mergeCell ref="A103:A112"/>
    <mergeCell ref="B103:B105"/>
    <mergeCell ref="B106:B108"/>
    <mergeCell ref="B109:B110"/>
    <mergeCell ref="B111:B112"/>
    <mergeCell ref="B88:C88"/>
    <mergeCell ref="A89:A102"/>
    <mergeCell ref="B89:B92"/>
    <mergeCell ref="B93:B96"/>
    <mergeCell ref="B97:B100"/>
    <mergeCell ref="B101:B102"/>
    <mergeCell ref="G84:G85"/>
    <mergeCell ref="H84:H85"/>
    <mergeCell ref="B84:C85"/>
    <mergeCell ref="D84:D85"/>
    <mergeCell ref="E84:E85"/>
    <mergeCell ref="F84:F85"/>
    <mergeCell ref="A71:A83"/>
    <mergeCell ref="B71:B79"/>
    <mergeCell ref="B80:C80"/>
    <mergeCell ref="B81:B82"/>
    <mergeCell ref="B83:C83"/>
    <mergeCell ref="B70:C70"/>
    <mergeCell ref="B50:C50"/>
    <mergeCell ref="D34:D35"/>
    <mergeCell ref="E34:E35"/>
    <mergeCell ref="F34:F35"/>
    <mergeCell ref="A51:A67"/>
    <mergeCell ref="B51:B59"/>
    <mergeCell ref="B60:C60"/>
    <mergeCell ref="B61:B66"/>
    <mergeCell ref="B67:C67"/>
    <mergeCell ref="H40:H41"/>
    <mergeCell ref="H34:H35"/>
    <mergeCell ref="B33:C33"/>
    <mergeCell ref="B36:B40"/>
    <mergeCell ref="B41:C41"/>
    <mergeCell ref="B1:C1"/>
    <mergeCell ref="B2:B19"/>
    <mergeCell ref="B20:C20"/>
    <mergeCell ref="B21:B32"/>
    <mergeCell ref="G34:G35"/>
    <mergeCell ref="H42:H43"/>
    <mergeCell ref="A2:A47"/>
    <mergeCell ref="B42:B46"/>
    <mergeCell ref="H44:H45"/>
    <mergeCell ref="H46:H47"/>
    <mergeCell ref="B47:C47"/>
    <mergeCell ref="B34:C35"/>
    <mergeCell ref="H36:H37"/>
    <mergeCell ref="H38:H39"/>
  </mergeCells>
  <phoneticPr fontId="8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outlinePr summaryBelow="0"/>
  </sheetPr>
  <dimension ref="A1:H115"/>
  <sheetViews>
    <sheetView topLeftCell="A64" zoomScale="70" workbookViewId="0">
      <selection activeCell="A88" sqref="A88:H115"/>
    </sheetView>
  </sheetViews>
  <sheetFormatPr baseColWidth="10" defaultRowHeight="15.75" outlineLevelRow="1"/>
  <cols>
    <col min="1" max="1" width="6.75" bestFit="1" customWidth="1"/>
    <col min="2" max="2" width="59.25" customWidth="1"/>
    <col min="3" max="3" width="40.75" bestFit="1" customWidth="1"/>
    <col min="4" max="4" width="13.125" bestFit="1" customWidth="1"/>
    <col min="5" max="5" width="13.125" customWidth="1"/>
    <col min="6" max="6" width="12.75" bestFit="1" customWidth="1"/>
    <col min="7" max="7" width="13.125" bestFit="1" customWidth="1"/>
    <col min="8" max="8" width="8.125" bestFit="1" customWidth="1"/>
  </cols>
  <sheetData>
    <row r="1" spans="1:8" ht="24" customHeight="1" thickTop="1" thickBot="1">
      <c r="B1" s="84" t="s">
        <v>53</v>
      </c>
      <c r="C1" s="85"/>
      <c r="D1" s="42" t="s">
        <v>60</v>
      </c>
      <c r="E1" s="42" t="s">
        <v>61</v>
      </c>
      <c r="F1" s="42" t="s">
        <v>62</v>
      </c>
      <c r="G1" s="41" t="s">
        <v>63</v>
      </c>
      <c r="H1" s="24" t="s">
        <v>16</v>
      </c>
    </row>
    <row r="2" spans="1:8" ht="24" customHeight="1" collapsed="1">
      <c r="A2" s="115" t="s">
        <v>0</v>
      </c>
      <c r="B2" s="150" t="s">
        <v>3</v>
      </c>
      <c r="C2" s="1" t="s">
        <v>4</v>
      </c>
      <c r="D2" s="2">
        <f>SUM($D$3,$D$4,$D$5,$D$7,$D$6)</f>
        <v>264</v>
      </c>
      <c r="E2" s="2">
        <f>SUM($E$3,$E$4,$E$5,$E$7,$E$6)</f>
        <v>234</v>
      </c>
      <c r="F2" s="2">
        <f>SUM($F$3,$F$4,$F$5,$F$7,$F$6)</f>
        <v>272</v>
      </c>
      <c r="G2" s="10">
        <f>SUM($G$3,$G$4,$G$5,$G$7,$G$6)</f>
        <v>302</v>
      </c>
      <c r="H2" s="25">
        <f t="shared" ref="H2:H34" si="0">SUM(D2+E2+F2+G2)</f>
        <v>1072</v>
      </c>
    </row>
    <row r="3" spans="1:8" ht="24" hidden="1" customHeight="1" outlineLevel="1">
      <c r="A3" s="116"/>
      <c r="B3" s="151"/>
      <c r="C3" s="3" t="s">
        <v>5</v>
      </c>
      <c r="D3" s="2">
        <f>SUM('[1]TB recep SEC'!$DR$10:$DX$10,'[1]TB recep SEC'!$DR$15:$DX$15,'[1]TB recep SEC'!$DR$20:$DX$20)</f>
        <v>161</v>
      </c>
      <c r="E3" s="2">
        <f>SUM('[1]TB recep SEC'!$DY$10:$EE$10,'[1]TB recep SEC'!$DY$15:$EE$15,'[1]TB recep SEC'!$DY$20:$EE$20)</f>
        <v>146</v>
      </c>
      <c r="F3" s="2">
        <f>SUM('[1]TB recep SEC'!$EF$10:$EL$10,'[1]TB recep SEC'!$EF$15:$EL$15,'[1]TB recep SEC'!$EF$20:$EL$20)</f>
        <v>172</v>
      </c>
      <c r="G3" s="10">
        <f>SUM('[1]TB recep SEC'!$EM$10:$ES$10,'[1]TB recep SEC'!$EM$15:$ES$15,'[1]TB recep SEC'!$EM$20:$ES$20)</f>
        <v>196</v>
      </c>
      <c r="H3" s="25">
        <f t="shared" si="0"/>
        <v>675</v>
      </c>
    </row>
    <row r="4" spans="1:8" ht="24" hidden="1" customHeight="1" outlineLevel="1">
      <c r="A4" s="116"/>
      <c r="B4" s="151"/>
      <c r="C4" s="3" t="s">
        <v>6</v>
      </c>
      <c r="D4" s="2">
        <f>SUM('[2]TB Nuit'!$DR$20:$DX$20,'[2]TB Nuit'!$DR$25:$DX$25,'[2]TB Nuit'!$DR$30:$DX$30)</f>
        <v>25</v>
      </c>
      <c r="E4" s="2">
        <f>SUM('[11]TB Nuit'!$AS$20:$AY$20,'[11]TB Nuit'!$AS$25:$AY$25,'[11]TB Nuit'!$AS$30:$AY$30)</f>
        <v>0</v>
      </c>
      <c r="F4" s="2">
        <f>SUM('[11]TB Nuit'!$AZ$20:$BF$20,'[11]TB Nuit'!$AZ$25:$BF$25,'[11]TB Nuit'!$AZ$30:$BF$30)</f>
        <v>33</v>
      </c>
      <c r="G4" s="10">
        <f>SUM('[11]TB Nuit'!$BG$20:$BM$20,'[11]TB Nuit'!$BG$25:$BM$25,'[11]TB Nuit'!$BG$30:$BM$30)</f>
        <v>27</v>
      </c>
      <c r="H4" s="25">
        <f t="shared" si="0"/>
        <v>85</v>
      </c>
    </row>
    <row r="5" spans="1:8" ht="24" hidden="1" customHeight="1" outlineLevel="1">
      <c r="A5" s="116"/>
      <c r="B5" s="151"/>
      <c r="C5" s="3" t="s">
        <v>18</v>
      </c>
      <c r="D5" s="2">
        <f>SUM('[3]TB recep ULF'!$DR$9:$DX$9,'[3]TB recep ULF'!$DR$14:$DX$14,'[3]TB recep ULF'!$DR$19:$DX$19)</f>
        <v>0</v>
      </c>
      <c r="E5" s="2">
        <f>SUM('[3]TB recep ULF'!$DY$9:$EE$9,'[3]TB recep ULF'!$DY$14:$EE$14,'[3]TB recep ULF'!$DY$19:$EE$19)</f>
        <v>0</v>
      </c>
      <c r="F5" s="2">
        <f>SUM('[3]TB recep ULF'!$EF$9:$EL$9,'[3]TB recep ULF'!$EF$14:$EL$14,'[3]TB recep ULF'!$EF$19:$EL$19)</f>
        <v>0</v>
      </c>
      <c r="G5" s="10">
        <f>SUM('[3]TB recep ULF'!$EM$9:$ES$9,'[3]TB recep ULF'!$EM$14:$ES$14,'[3]TB recep ULF'!$EM$19:$ES$19)</f>
        <v>0</v>
      </c>
      <c r="H5" s="25">
        <f t="shared" si="0"/>
        <v>0</v>
      </c>
    </row>
    <row r="6" spans="1:8" ht="24" hidden="1" customHeight="1" outlineLevel="1">
      <c r="A6" s="116"/>
      <c r="B6" s="151"/>
      <c r="C6" s="3" t="s">
        <v>19</v>
      </c>
      <c r="D6" s="2">
        <f>SUM('[4]TB recep FEL'!$BU$9:$CA$9,'[4]TB recep FEL'!$BU$14:$CA$14,'[4]TB recep FEL'!$BU$19:$CA$19)</f>
        <v>0</v>
      </c>
      <c r="E6" s="2">
        <f>SUM('[4]TB recep FEL'!$CB$9:$CH$9,'[4]TB recep FEL'!$CB$14:$CH$14,'[4]TB recep FEL'!$CB$19:$CH$19)</f>
        <v>0</v>
      </c>
      <c r="F6" s="2">
        <f>SUM('[4]TB recep FEL'!$CI$9:$CO$9,'[4]TB recep FEL'!$CI$14:$CO$14,'[4]TB recep FEL'!$CI$19:$CO$19)</f>
        <v>0</v>
      </c>
      <c r="G6" s="10">
        <f>SUM('[4]TB recep FEL'!$CP$9:$CV$9,'[4]TB recep FEL'!$CP$14:$CV$14,'[4]TB recep FEL'!$CP$19:$CV$19)</f>
        <v>0</v>
      </c>
      <c r="H6" s="25"/>
    </row>
    <row r="7" spans="1:8" ht="24" hidden="1" customHeight="1" outlineLevel="1">
      <c r="A7" s="116"/>
      <c r="B7" s="151"/>
      <c r="C7" s="3" t="s">
        <v>41</v>
      </c>
      <c r="D7" s="2">
        <f>SUM('[5]Tb expédition'!$DR$34:$DX$34,'[5]Tb expédition'!$DR$39:$DX$39,'[5]Tb expédition'!$DR$44:$DX$44)</f>
        <v>78</v>
      </c>
      <c r="E7" s="2">
        <f>SUM('[5]Tb expédition'!$DY$34:$EE$34,'[5]Tb expédition'!$DY$39:$EE$39,'[5]Tb expédition'!$DY$44:$EE$44)</f>
        <v>88</v>
      </c>
      <c r="F7" s="2">
        <f>SUM('[5]Tb expédition'!$EF$34:$EL$34,'[5]Tb expédition'!$EF$39:$EL$39,'[5]Tb expédition'!$EF$44:$EL$44)</f>
        <v>67</v>
      </c>
      <c r="G7" s="10">
        <f>SUM('[5]Tb expédition'!$EM$34:$ES$34,'[5]Tb expédition'!$EM$39:$ES$39,'[5]Tb expédition'!$EM$44:$ES$44)</f>
        <v>79</v>
      </c>
      <c r="H7" s="25"/>
    </row>
    <row r="8" spans="1:8" ht="24" customHeight="1" collapsed="1">
      <c r="A8" s="116"/>
      <c r="B8" s="151"/>
      <c r="C8" s="1" t="s">
        <v>7</v>
      </c>
      <c r="D8" s="2">
        <f>SUM($D$9,$D$10,$D$11,$D$12,$D$13)</f>
        <v>87</v>
      </c>
      <c r="E8" s="2">
        <f>SUM($E$9,$E$10,$E$11,$E$12,$E$13)</f>
        <v>90</v>
      </c>
      <c r="F8" s="2">
        <f>SUM($F$9,$F$10,$F$11,$F$12,$F$13)</f>
        <v>93</v>
      </c>
      <c r="G8" s="10">
        <f>SUM($G$9,$G$10,$G$11,$G$12,$G$13)</f>
        <v>99</v>
      </c>
      <c r="H8" s="25">
        <f t="shared" si="0"/>
        <v>369</v>
      </c>
    </row>
    <row r="9" spans="1:8" ht="24" hidden="1" customHeight="1" outlineLevel="1">
      <c r="A9" s="116"/>
      <c r="B9" s="151"/>
      <c r="C9" s="3" t="s">
        <v>5</v>
      </c>
      <c r="D9" s="2">
        <f>SUM('[1]TB recep SEC'!$DR$11:$DX$11,'[1]TB recep SEC'!$DR$16:$DX$16,'[1]TB recep SEC'!$DR$21:$DX$21)</f>
        <v>0</v>
      </c>
      <c r="E9" s="2">
        <f>SUM('[1]TB recep SEC'!$DY$11:$EE$11,'[1]TB recep SEC'!$DY$16:$EE$16,'[1]TB recep SEC'!$DY$21:$EE$21)</f>
        <v>0</v>
      </c>
      <c r="F9" s="2">
        <f>SUM('[1]TB recep SEC'!$EF$11:$EL$11,'[1]TB recep SEC'!$EF$16:$EL$16,'[1]TB recep SEC'!$EF$21:$EL$21)</f>
        <v>0</v>
      </c>
      <c r="G9" s="10">
        <f>SUM('[1]TB recep SEC'!$EM$11:$ES$11,'[1]TB recep SEC'!$EM$16:$ES$16,'[1]TB recep SEC'!$EM$21:$ES$21)</f>
        <v>0</v>
      </c>
      <c r="H9" s="25">
        <f t="shared" si="0"/>
        <v>0</v>
      </c>
    </row>
    <row r="10" spans="1:8" ht="24" hidden="1" customHeight="1" outlineLevel="1">
      <c r="A10" s="116"/>
      <c r="B10" s="151"/>
      <c r="C10" s="3" t="s">
        <v>6</v>
      </c>
      <c r="D10" s="2">
        <f>SUM('[2]TB Nuit'!$DR$21:$DX$21,'[2]TB Nuit'!$DR$26:$DX$26,'[2]TB Nuit'!$DR$31:$DX$31)</f>
        <v>0</v>
      </c>
      <c r="E10" s="2">
        <f>SUM('[11]TB Nuit'!$AS$21:$AY$21,'[11]TB Nuit'!$AS$26:$AY$26,'[11]TB Nuit'!$AS$31:$AY$31)</f>
        <v>0</v>
      </c>
      <c r="F10" s="2">
        <f>SUM('[11]TB Nuit'!$AZ$21:$BF$21,'[11]TB Nuit'!$AZ$26:$BF$26,'[11]TB Nuit'!$AZ$31:$BF$31)</f>
        <v>0</v>
      </c>
      <c r="G10" s="10">
        <f>SUM('[11]TB Nuit'!$BG$21:$BM$21,'[11]TB Nuit'!$BG$26:$BM$26,'[11]TB Nuit'!$BG$31:$BM$31)</f>
        <v>4</v>
      </c>
      <c r="H10" s="25">
        <f t="shared" si="0"/>
        <v>4</v>
      </c>
    </row>
    <row r="11" spans="1:8" ht="24" hidden="1" customHeight="1" outlineLevel="1">
      <c r="A11" s="116"/>
      <c r="B11" s="151"/>
      <c r="C11" s="3" t="s">
        <v>18</v>
      </c>
      <c r="D11" s="2">
        <f>SUM('[3]TB recep ULF'!$DR$10:$DX$10,'[3]TB recep ULF'!$DR$15:$DX$15,'[3]TB recep ULF'!$DR$20:$DX$20)</f>
        <v>21</v>
      </c>
      <c r="E11" s="2">
        <f>SUM('[3]TB recep ULF'!$DY$10:$EE$10,'[3]TB recep ULF'!$DY$15:$EE$15,'[3]TB recep ULF'!$DY$20:$EE$20)</f>
        <v>29</v>
      </c>
      <c r="F11" s="2">
        <f>SUM('[3]TB recep ULF'!$EF$10:$EL$10,'[3]TB recep ULF'!$EF$15:$EL$15,'[3]TB recep ULF'!$EF$20:$EL$20)</f>
        <v>23</v>
      </c>
      <c r="G11" s="10">
        <f>SUM('[3]TB recep ULF'!$EM$10:$ES$10,'[3]TB recep ULF'!$EM$15:$ES$15,'[3]TB recep ULF'!$EM$20:$ES$20)</f>
        <v>27</v>
      </c>
      <c r="H11" s="25">
        <f t="shared" si="0"/>
        <v>100</v>
      </c>
    </row>
    <row r="12" spans="1:8" ht="24" hidden="1" customHeight="1" outlineLevel="1">
      <c r="A12" s="116"/>
      <c r="B12" s="151"/>
      <c r="C12" s="3" t="s">
        <v>19</v>
      </c>
      <c r="D12" s="2">
        <f>SUM('[4]TB recep FEL'!$BU$10:$CA$10,'[4]TB recep FEL'!$BU$15:$CA$15,'[4]TB recep FEL'!$BU$20:$CA$20)</f>
        <v>0</v>
      </c>
      <c r="E12" s="2">
        <f>SUM('[4]TB recep FEL'!$CB$10:$CH$10,'[4]TB recep FEL'!$CB$15:$CH$15,'[4]TB recep FEL'!$CB$20:$CH$20)</f>
        <v>0</v>
      </c>
      <c r="F12" s="2">
        <f>SUM('[4]TB recep FEL'!$CI$10:$CO$10,'[4]TB recep FEL'!$CI$15:$CO$15,'[4]TB recep FEL'!$CI$20:$CO$20)</f>
        <v>0</v>
      </c>
      <c r="G12" s="10">
        <f>SUM('[4]TB recep FEL'!$CP$10:$CV$10,'[4]TB recep FEL'!$CP$15:$CV$15,'[4]TB recep FEL'!$CP$20:$CV$20)</f>
        <v>0</v>
      </c>
      <c r="H12" s="25">
        <f t="shared" si="0"/>
        <v>0</v>
      </c>
    </row>
    <row r="13" spans="1:8" ht="24" hidden="1" customHeight="1" outlineLevel="1">
      <c r="A13" s="116"/>
      <c r="B13" s="151"/>
      <c r="C13" s="3" t="s">
        <v>41</v>
      </c>
      <c r="D13" s="2">
        <f>SUM('[5]Tb expédition'!$DR$35:$DX$35,'[5]Tb expédition'!$DR$40:$DX$40,'[5]Tb expédition'!$DR$45:$DX$45)</f>
        <v>66</v>
      </c>
      <c r="E13" s="2">
        <f>SUM('[5]Tb expédition'!$DY$35:$EE$35,'[5]Tb expédition'!$DY$40:$EE$40,'[5]Tb expédition'!$DY$45:$EE$45)</f>
        <v>61</v>
      </c>
      <c r="F13" s="2">
        <f>SUM('[5]Tb expédition'!$EF$35:$EL$35,'[5]Tb expédition'!$EF$40:$EL$40,'[5]Tb expédition'!$EF$45:$EL$45)</f>
        <v>70</v>
      </c>
      <c r="G13" s="10">
        <f>SUM('[5]Tb expédition'!$EM$35:$ES$35,'[5]Tb expédition'!$EM$40:$ES$40,'[5]Tb expédition'!$EM$45:$ES$45)</f>
        <v>68</v>
      </c>
      <c r="H13" s="25">
        <f t="shared" si="0"/>
        <v>265</v>
      </c>
    </row>
    <row r="14" spans="1:8" ht="24" customHeight="1" collapsed="1" thickBot="1">
      <c r="A14" s="116"/>
      <c r="B14" s="151"/>
      <c r="C14" s="1" t="s">
        <v>8</v>
      </c>
      <c r="D14" s="2">
        <f>SUM($D$15,$D$16,$D$17,$D$18,$D$19)</f>
        <v>9</v>
      </c>
      <c r="E14" s="2">
        <f>SUM($E$15,$E$16,$E$17,$E$18,$E$19)</f>
        <v>15</v>
      </c>
      <c r="F14" s="2">
        <f>SUM($F$15,$F$16,$F$17,$F$18,$F$19)</f>
        <v>46</v>
      </c>
      <c r="G14" s="10">
        <f>SUM($G$15,$G$16,$G$17,$G$18,$G$19)</f>
        <v>37</v>
      </c>
      <c r="H14" s="25">
        <f t="shared" si="0"/>
        <v>107</v>
      </c>
    </row>
    <row r="15" spans="1:8" ht="24" hidden="1" customHeight="1" outlineLevel="1">
      <c r="A15" s="116"/>
      <c r="B15" s="151"/>
      <c r="C15" s="3" t="s">
        <v>5</v>
      </c>
      <c r="D15" s="2">
        <f>SUM('[1]TB recep SEC'!$DR$12:$DX$12,'[1]TB recep SEC'!$DR$17:$DX$17,'[1]TB recep SEC'!$DR$22:$DX$22)</f>
        <v>0</v>
      </c>
      <c r="E15" s="2">
        <f>SUM('[1]TB recep SEC'!$DY$12:$EE$12,'[1]TB recep SEC'!$DY$17:$EE$17,'[1]TB recep SEC'!$DY$22:$EE$22)</f>
        <v>0</v>
      </c>
      <c r="F15" s="2">
        <f>SUM('[1]TB recep SEC'!$EF$12:$EL$12,'[1]TB recep SEC'!$EF$17:$EL$17,'[1]TB recep SEC'!$EF$22:$EL$22)</f>
        <v>0</v>
      </c>
      <c r="G15" s="10">
        <f>SUM('[1]TB recep SEC'!$EM$12:$ES$12,'[1]TB recep SEC'!$EM$17:$ES$17,'[1]TB recep SEC'!$EM$22:$ES$22)</f>
        <v>0</v>
      </c>
      <c r="H15" s="25">
        <f t="shared" si="0"/>
        <v>0</v>
      </c>
    </row>
    <row r="16" spans="1:8" ht="24" hidden="1" customHeight="1" outlineLevel="1">
      <c r="A16" s="116"/>
      <c r="B16" s="151"/>
      <c r="C16" s="3" t="s">
        <v>6</v>
      </c>
      <c r="D16" s="2">
        <f>SUM('[2]TB Nuit'!$DR$22:$DX$22,'[2]TB Nuit'!$DR$27:$DX$27,'[2]TB Nuit'!$DR$32:$DX$32)</f>
        <v>0</v>
      </c>
      <c r="E16" s="2">
        <f>SUM('[11]TB Nuit'!$AS$22:$AY$22,'[11]TB Nuit'!$AS$27:$AY$27,'[11]TB Nuit'!$AS$32:$AY$32)</f>
        <v>0</v>
      </c>
      <c r="F16" s="2">
        <f>SUM('[11]TB Nuit'!$AZ$22:$BF$22,'[11]TB Nuit'!$AZ$27:$BF$27,'[11]TB Nuit'!$AZ$32:$BF$32)</f>
        <v>0</v>
      </c>
      <c r="G16" s="10">
        <f>SUM('[11]TB Nuit'!$BG$22:$BM$22,'[11]TB Nuit'!$BG$27:$BM$27,'[11]TB Nuit'!$BG$32:$BM$32)</f>
        <v>1</v>
      </c>
      <c r="H16" s="25">
        <f t="shared" si="0"/>
        <v>1</v>
      </c>
    </row>
    <row r="17" spans="1:8" ht="24" hidden="1" customHeight="1" outlineLevel="1">
      <c r="A17" s="116"/>
      <c r="B17" s="151"/>
      <c r="C17" s="3" t="s">
        <v>18</v>
      </c>
      <c r="D17" s="2">
        <f>SUM('[3]TB recep ULF'!$DR$11:$DX$11,'[3]TB recep ULF'!$DR$16:$DX$16,'[3]TB recep ULF'!$DR$21:$DX$21)</f>
        <v>0</v>
      </c>
      <c r="E17" s="2">
        <f>SUM('[3]TB recep ULF'!$DY$11:$EE$11,'[3]TB recep ULF'!$DY$16:$EE$16,'[3]TB recep ULF'!$DY$21:$EE$21)</f>
        <v>0</v>
      </c>
      <c r="F17" s="2">
        <f>SUM('[3]TB recep ULF'!$EF$11:$EL$11,'[3]TB recep ULF'!$EF$16:$EL$16,'[3]TB recep ULF'!$EF$21:$EL$21)</f>
        <v>0</v>
      </c>
      <c r="G17" s="10">
        <f>SUM('[3]TB recep ULF'!$EM$11:$ES$11,'[3]TB recep ULF'!$EM$16:$ES$16,'[3]TB recep ULF'!$EM$21:$ES$21)</f>
        <v>0</v>
      </c>
      <c r="H17" s="25">
        <f t="shared" si="0"/>
        <v>0</v>
      </c>
    </row>
    <row r="18" spans="1:8" ht="24" hidden="1" customHeight="1" outlineLevel="1">
      <c r="A18" s="116"/>
      <c r="B18" s="151"/>
      <c r="C18" s="3" t="s">
        <v>19</v>
      </c>
      <c r="D18" s="2">
        <f>SUM('[4]TB recep FEL'!$BU$11:$CA$11,'[4]TB recep FEL'!$BU$16:$CA$16,'[4]TB recep FEL'!$BU$21:$CA$21)</f>
        <v>4</v>
      </c>
      <c r="E18" s="2">
        <f>SUM('[4]TB recep FEL'!$CB$11:$CH$11,'[4]TB recep FEL'!$CB$16:$CH$16,'[4]TB recep FEL'!$CB$21:$CH$21)</f>
        <v>8</v>
      </c>
      <c r="F18" s="2">
        <f>SUM('[4]TB recep FEL'!$CI$11:$CO$11,'[4]TB recep FEL'!$CI$16:$CO$16,'[4]TB recep FEL'!$CI$21:$CO$21)</f>
        <v>37</v>
      </c>
      <c r="G18" s="10">
        <f>SUM('[4]TB recep FEL'!$CP$11:$CV$11,'[4]TB recep FEL'!$CP$16:$CV$16,'[4]TB recep FEL'!$CP$21:$CV$21)</f>
        <v>32</v>
      </c>
      <c r="H18" s="25"/>
    </row>
    <row r="19" spans="1:8" ht="24" hidden="1" customHeight="1" outlineLevel="1" thickBot="1">
      <c r="A19" s="116"/>
      <c r="B19" s="152"/>
      <c r="C19" s="3" t="s">
        <v>41</v>
      </c>
      <c r="D19" s="2">
        <f>SUM('[5]Tb expédition'!$DR$36:$DX$36,'[5]Tb expédition'!$DR$41:$DX$41,'[5]Tb expédition'!$DR$46:$DX$46)</f>
        <v>5</v>
      </c>
      <c r="E19" s="2">
        <f>SUM('[5]Tb expédition'!$DY$36:$EE$36,'[5]Tb expédition'!$DY$41:$EE$41,'[5]Tb expédition'!$DY$46:$EE$46)</f>
        <v>7</v>
      </c>
      <c r="F19" s="2">
        <f>SUM('[5]Tb expédition'!$EF$36:$EL$36,'[5]Tb expédition'!$EF$41:$EL$41,'[5]Tb expédition'!$EF$46:$EL$46)</f>
        <v>9</v>
      </c>
      <c r="G19" s="10">
        <f>SUM('[5]Tb expédition'!$EM$36:$ES$36,'[5]Tb expédition'!$EM$41:$ES$41,'[5]Tb expédition'!$EM$46:$ES$46)</f>
        <v>4</v>
      </c>
      <c r="H19" s="25"/>
    </row>
    <row r="20" spans="1:8" ht="24" customHeight="1" thickTop="1" thickBot="1">
      <c r="A20" s="116"/>
      <c r="B20" s="90" t="s">
        <v>46</v>
      </c>
      <c r="C20" s="91"/>
      <c r="D20" s="4">
        <f>D2+D14+D8</f>
        <v>360</v>
      </c>
      <c r="E20" s="4">
        <f>E2+E14+E8</f>
        <v>339</v>
      </c>
      <c r="F20" s="4">
        <f>F2+F14+F8</f>
        <v>411</v>
      </c>
      <c r="G20" s="31">
        <f>G2+G14+G8</f>
        <v>438</v>
      </c>
      <c r="H20" s="26">
        <f t="shared" si="0"/>
        <v>1548</v>
      </c>
    </row>
    <row r="21" spans="1:8" ht="24" customHeight="1" collapsed="1" thickTop="1">
      <c r="A21" s="116"/>
      <c r="B21" s="153" t="s">
        <v>10</v>
      </c>
      <c r="C21" s="5" t="s">
        <v>4</v>
      </c>
      <c r="D21" s="6">
        <f>SUM(D22:D24)</f>
        <v>441</v>
      </c>
      <c r="E21" s="6">
        <f>SUM(E22:E24)</f>
        <v>428.5</v>
      </c>
      <c r="F21" s="6">
        <f>SUM(F22:F24)</f>
        <v>444</v>
      </c>
      <c r="G21" s="7">
        <f>SUM(G22:G24)</f>
        <v>396.5</v>
      </c>
      <c r="H21" s="24">
        <f t="shared" si="0"/>
        <v>1710</v>
      </c>
    </row>
    <row r="22" spans="1:8" ht="24" hidden="1" customHeight="1" outlineLevel="1">
      <c r="A22" s="116"/>
      <c r="B22" s="154"/>
      <c r="C22" s="3" t="s">
        <v>17</v>
      </c>
      <c r="D22" s="2">
        <f>SUM('[1]TB recep SEC'!$DR$30:$DX$30)</f>
        <v>371</v>
      </c>
      <c r="E22" s="2">
        <f>SUM('[1]TB recep SEC'!$DY$30:$EE$30)</f>
        <v>366.5</v>
      </c>
      <c r="F22" s="2">
        <f>SUM('[1]TB recep SEC'!$EF$30:$EL$30)</f>
        <v>312</v>
      </c>
      <c r="G22" s="10">
        <f>SUM('[1]TB recep SEC'!$EM$30:$ES$30)</f>
        <v>344.5</v>
      </c>
      <c r="H22" s="25">
        <f>SUM(D22+E22+F22+G22)</f>
        <v>1394</v>
      </c>
    </row>
    <row r="23" spans="1:8" ht="24" hidden="1" customHeight="1" outlineLevel="1">
      <c r="A23" s="116"/>
      <c r="B23" s="154"/>
      <c r="C23" s="3" t="s">
        <v>6</v>
      </c>
      <c r="D23" s="23">
        <f>SUM('[2]TB Nuit'!$DR$61:$DX$61)</f>
        <v>36</v>
      </c>
      <c r="E23" s="23">
        <f>SUM('[11]TB Nuit'!$AS$61:$AY$61)</f>
        <v>47</v>
      </c>
      <c r="F23" s="23">
        <f>SUM('[11]TB Nuit'!$AZ$61:$BF$61)</f>
        <v>98</v>
      </c>
      <c r="G23" s="30">
        <f>SUM('[11]TB Nuit'!$BG$61:$BM$61)</f>
        <v>40</v>
      </c>
      <c r="H23" s="25">
        <f t="shared" si="0"/>
        <v>221</v>
      </c>
    </row>
    <row r="24" spans="1:8" ht="24" hidden="1" customHeight="1" outlineLevel="1">
      <c r="A24" s="116"/>
      <c r="B24" s="154"/>
      <c r="C24" s="3" t="s">
        <v>41</v>
      </c>
      <c r="D24" s="12">
        <f>SUM('[5]Tb expédition'!$DR$25:$DX$25)</f>
        <v>34</v>
      </c>
      <c r="E24" s="12">
        <f>SUM('[5]Tb expédition'!$DY$25:$EE$25)</f>
        <v>15</v>
      </c>
      <c r="F24" s="12">
        <f>SUM('[5]Tb expédition'!$EF$25:$EL$25)</f>
        <v>34</v>
      </c>
      <c r="G24" s="13">
        <f>SUM('[5]Tb expédition'!$EM$25:$ES$25)</f>
        <v>12</v>
      </c>
      <c r="H24" s="25"/>
    </row>
    <row r="25" spans="1:8" ht="24" customHeight="1" collapsed="1">
      <c r="A25" s="116"/>
      <c r="B25" s="154"/>
      <c r="C25" s="1" t="s">
        <v>7</v>
      </c>
      <c r="D25" s="12">
        <f>SUM(D26:D28)</f>
        <v>114</v>
      </c>
      <c r="E25" s="12">
        <f>SUM(E26:E28)</f>
        <v>93</v>
      </c>
      <c r="F25" s="12">
        <f>SUM(F26:F28)</f>
        <v>113</v>
      </c>
      <c r="G25" s="13">
        <f>SUM(G26:G28)</f>
        <v>110</v>
      </c>
      <c r="H25" s="25">
        <f t="shared" si="0"/>
        <v>430</v>
      </c>
    </row>
    <row r="26" spans="1:8" ht="24" hidden="1" customHeight="1" outlineLevel="1">
      <c r="A26" s="116"/>
      <c r="B26" s="154"/>
      <c r="C26" s="3" t="s">
        <v>18</v>
      </c>
      <c r="D26" s="12">
        <f>SUM('[3]TB recep ULF'!$DR$29:$DX$29)</f>
        <v>105</v>
      </c>
      <c r="E26" s="12">
        <f>SUM('[3]TB recep ULF'!$DY$29:$EE$29)</f>
        <v>85</v>
      </c>
      <c r="F26" s="12">
        <f>SUM('[3]TB recep ULF'!$EF$29:$EL$29)</f>
        <v>109</v>
      </c>
      <c r="G26" s="13">
        <f>SUM('[3]TB recep ULF'!$EM$29:$ES$29)</f>
        <v>99</v>
      </c>
      <c r="H26" s="25">
        <f t="shared" si="0"/>
        <v>398</v>
      </c>
    </row>
    <row r="27" spans="1:8" ht="24" hidden="1" customHeight="1" outlineLevel="1">
      <c r="A27" s="116"/>
      <c r="B27" s="154"/>
      <c r="C27" s="3" t="s">
        <v>6</v>
      </c>
      <c r="D27" s="23">
        <f>SUM('[2]TB Nuit'!$DR$80:$DX$80)</f>
        <v>4</v>
      </c>
      <c r="E27" s="23">
        <f>SUM('[11]TB Nuit'!$AS$80:$AY$80)</f>
        <v>4</v>
      </c>
      <c r="F27" s="23">
        <f>SUM('[11]TB Nuit'!$AZ$80:$BF$80)</f>
        <v>0</v>
      </c>
      <c r="G27" s="30">
        <f>SUM('[11]TB Nuit'!$BG$80:$BM$80)</f>
        <v>7</v>
      </c>
      <c r="H27" s="25">
        <f t="shared" si="0"/>
        <v>15</v>
      </c>
    </row>
    <row r="28" spans="1:8" ht="24" hidden="1" customHeight="1" outlineLevel="1">
      <c r="A28" s="116"/>
      <c r="B28" s="154"/>
      <c r="C28" s="3" t="s">
        <v>41</v>
      </c>
      <c r="D28" s="12">
        <f>SUM('[5]Tb expédition'!$DR$26:$DX$26)</f>
        <v>5</v>
      </c>
      <c r="E28" s="12">
        <f>SUM('[5]Tb expédition'!$DY$26:$EE$26)</f>
        <v>4</v>
      </c>
      <c r="F28" s="12">
        <f>SUM('[5]Tb expédition'!$EF$26:$EL$26)</f>
        <v>4</v>
      </c>
      <c r="G28" s="13">
        <f>SUM('[5]Tb expédition'!$EM$26:$ES$26)</f>
        <v>4</v>
      </c>
      <c r="H28" s="25"/>
    </row>
    <row r="29" spans="1:8" ht="24" customHeight="1" collapsed="1" thickBot="1">
      <c r="A29" s="116"/>
      <c r="B29" s="154"/>
      <c r="C29" s="1" t="s">
        <v>8</v>
      </c>
      <c r="D29" s="12">
        <f>SUM(D30:D32)</f>
        <v>26</v>
      </c>
      <c r="E29" s="12">
        <f>SUM(E30:E32)</f>
        <v>17</v>
      </c>
      <c r="F29" s="12">
        <f>SUM(F30:F32)</f>
        <v>15</v>
      </c>
      <c r="G29" s="13">
        <f>SUM(G30:G32)</f>
        <v>12</v>
      </c>
      <c r="H29" s="25">
        <f t="shared" si="0"/>
        <v>70</v>
      </c>
    </row>
    <row r="30" spans="1:8" ht="24" hidden="1" customHeight="1" outlineLevel="1">
      <c r="A30" s="116"/>
      <c r="B30" s="154"/>
      <c r="C30" s="3" t="s">
        <v>19</v>
      </c>
      <c r="D30" s="12"/>
      <c r="E30" s="12"/>
      <c r="F30" s="12"/>
      <c r="G30" s="13"/>
      <c r="H30" s="25">
        <f t="shared" si="0"/>
        <v>0</v>
      </c>
    </row>
    <row r="31" spans="1:8" ht="24" hidden="1" customHeight="1" outlineLevel="1">
      <c r="A31" s="116"/>
      <c r="B31" s="154"/>
      <c r="C31" s="3" t="s">
        <v>6</v>
      </c>
      <c r="D31" s="23">
        <f>SUM('[2]TB Nuit'!$DR$97:$DX$97)</f>
        <v>26</v>
      </c>
      <c r="E31" s="23">
        <f>SUM('[11]TB Nuit'!$AS$97:$AY$97)</f>
        <v>17</v>
      </c>
      <c r="F31" s="23">
        <f>SUM('[11]TB Nuit'!$AZ$97:$BF$97)</f>
        <v>15</v>
      </c>
      <c r="G31" s="30">
        <f>SUM('[11]TB Nuit'!$BG$97:$BM$97)</f>
        <v>12</v>
      </c>
      <c r="H31" s="25"/>
    </row>
    <row r="32" spans="1:8" ht="24" hidden="1" customHeight="1" outlineLevel="1" thickBot="1">
      <c r="A32" s="116"/>
      <c r="B32" s="155"/>
      <c r="C32" s="22" t="s">
        <v>41</v>
      </c>
      <c r="D32" s="12">
        <f>SUM('[5]Tb expédition'!$DR$27:$DX$27)</f>
        <v>0</v>
      </c>
      <c r="E32" s="12">
        <f>SUM('[5]Tb expédition'!$DY$27:$EE$27)</f>
        <v>0</v>
      </c>
      <c r="F32" s="12">
        <f>SUM('[5]Tb expédition'!$EF$27:$EL$27)</f>
        <v>0</v>
      </c>
      <c r="G32" s="13">
        <f>SUM('[5]Tb expédition'!$EM$27:$ES$27)</f>
        <v>0</v>
      </c>
      <c r="H32" s="25">
        <f t="shared" si="0"/>
        <v>0</v>
      </c>
    </row>
    <row r="33" spans="1:8" ht="24" customHeight="1" thickTop="1" thickBot="1">
      <c r="A33" s="116"/>
      <c r="B33" s="90" t="s">
        <v>47</v>
      </c>
      <c r="C33" s="95"/>
      <c r="D33" s="15">
        <f>SUM(D21,D25,D29)</f>
        <v>581</v>
      </c>
      <c r="E33" s="15">
        <f>SUM(E21,E25,E29)</f>
        <v>538.5</v>
      </c>
      <c r="F33" s="15">
        <f>SUM(F21,F25,F29)</f>
        <v>572</v>
      </c>
      <c r="G33" s="16">
        <f>SUM(G21,G25,G29)</f>
        <v>518.5</v>
      </c>
      <c r="H33" s="26">
        <f>SUM(D33+E33+F33+G33)</f>
        <v>2210</v>
      </c>
    </row>
    <row r="34" spans="1:8" ht="24" customHeight="1" thickTop="1">
      <c r="A34" s="116"/>
      <c r="B34" s="147" t="s">
        <v>12</v>
      </c>
      <c r="C34" s="123"/>
      <c r="D34" s="105">
        <f>D20+D33</f>
        <v>941</v>
      </c>
      <c r="E34" s="105">
        <f>E20+E33</f>
        <v>877.5</v>
      </c>
      <c r="F34" s="105">
        <f>F20+F33</f>
        <v>983</v>
      </c>
      <c r="G34" s="107">
        <f>G20+G33</f>
        <v>956.5</v>
      </c>
      <c r="H34" s="109">
        <f t="shared" si="0"/>
        <v>3758</v>
      </c>
    </row>
    <row r="35" spans="1:8" ht="24" customHeight="1" thickBot="1">
      <c r="A35" s="116"/>
      <c r="B35" s="102"/>
      <c r="C35" s="103"/>
      <c r="D35" s="106"/>
      <c r="E35" s="106"/>
      <c r="F35" s="106"/>
      <c r="G35" s="108"/>
      <c r="H35" s="110"/>
    </row>
    <row r="36" spans="1:8" ht="24" customHeight="1" thickTop="1">
      <c r="A36" s="116"/>
      <c r="B36" s="163" t="s">
        <v>91</v>
      </c>
      <c r="C36" s="47" t="s">
        <v>93</v>
      </c>
      <c r="D36" s="46"/>
      <c r="E36" s="46"/>
      <c r="F36" s="46"/>
      <c r="G36" s="52"/>
      <c r="H36" s="109">
        <f>SUM(D36+E36+F36+G36)</f>
        <v>0</v>
      </c>
    </row>
    <row r="37" spans="1:8" ht="15" customHeight="1" outlineLevel="1">
      <c r="A37" s="116"/>
      <c r="B37" s="158"/>
      <c r="C37" s="48" t="s">
        <v>17</v>
      </c>
      <c r="D37" s="44"/>
      <c r="E37" s="44"/>
      <c r="F37" s="44"/>
      <c r="G37" s="53"/>
      <c r="H37" s="104"/>
    </row>
    <row r="38" spans="1:8" ht="14.25" customHeight="1" outlineLevel="1">
      <c r="A38" s="116"/>
      <c r="B38" s="158"/>
      <c r="C38" s="48" t="s">
        <v>94</v>
      </c>
      <c r="D38" s="44"/>
      <c r="E38" s="44"/>
      <c r="F38" s="44"/>
      <c r="G38" s="53"/>
      <c r="H38" s="104">
        <f>SUM(D38+E38+F38+G38)</f>
        <v>0</v>
      </c>
    </row>
    <row r="39" spans="1:8" ht="23.25" customHeight="1">
      <c r="A39" s="116"/>
      <c r="B39" s="158"/>
      <c r="C39" s="49" t="s">
        <v>95</v>
      </c>
      <c r="D39" s="44"/>
      <c r="E39" s="44"/>
      <c r="F39" s="44"/>
      <c r="G39" s="53"/>
      <c r="H39" s="104"/>
    </row>
    <row r="40" spans="1:8" ht="24" customHeight="1">
      <c r="A40" s="116"/>
      <c r="B40" s="159"/>
      <c r="C40" s="49" t="s">
        <v>96</v>
      </c>
      <c r="D40" s="44"/>
      <c r="E40" s="44"/>
      <c r="F40" s="44"/>
      <c r="G40" s="53"/>
      <c r="H40" s="104">
        <f>SUM(D40+E40+F40+G40)</f>
        <v>0</v>
      </c>
    </row>
    <row r="41" spans="1:8" ht="24" customHeight="1">
      <c r="A41" s="116"/>
      <c r="B41" s="90" t="s">
        <v>100</v>
      </c>
      <c r="C41" s="90"/>
      <c r="D41" s="4"/>
      <c r="E41" s="4"/>
      <c r="F41" s="4"/>
      <c r="G41" s="54"/>
      <c r="H41" s="104"/>
    </row>
    <row r="42" spans="1:8" ht="24" customHeight="1">
      <c r="A42" s="116"/>
      <c r="B42" s="157" t="s">
        <v>92</v>
      </c>
      <c r="C42" s="50" t="s">
        <v>97</v>
      </c>
      <c r="D42" s="45"/>
      <c r="E42" s="45"/>
      <c r="F42" s="45"/>
      <c r="G42" s="55"/>
      <c r="H42" s="104">
        <f>SUM(D42+E42+F42+G42)</f>
        <v>0</v>
      </c>
    </row>
    <row r="43" spans="1:8" ht="13.5" customHeight="1" outlineLevel="1">
      <c r="A43" s="116"/>
      <c r="B43" s="158"/>
      <c r="C43" s="51" t="s">
        <v>17</v>
      </c>
      <c r="D43" s="44"/>
      <c r="E43" s="44"/>
      <c r="F43" s="44"/>
      <c r="G43" s="53"/>
      <c r="H43" s="104"/>
    </row>
    <row r="44" spans="1:8" ht="13.5" customHeight="1" outlineLevel="1">
      <c r="A44" s="116"/>
      <c r="B44" s="158"/>
      <c r="C44" s="51" t="s">
        <v>94</v>
      </c>
      <c r="D44" s="44"/>
      <c r="E44" s="44"/>
      <c r="F44" s="44"/>
      <c r="G44" s="53"/>
      <c r="H44" s="104">
        <f>SUM(D44+E44+F44+G44)</f>
        <v>0</v>
      </c>
    </row>
    <row r="45" spans="1:8" ht="24" customHeight="1">
      <c r="A45" s="116"/>
      <c r="B45" s="158"/>
      <c r="C45" s="49" t="s">
        <v>98</v>
      </c>
      <c r="D45" s="44"/>
      <c r="E45" s="44"/>
      <c r="F45" s="44"/>
      <c r="G45" s="53"/>
      <c r="H45" s="104"/>
    </row>
    <row r="46" spans="1:8" ht="24" customHeight="1">
      <c r="A46" s="116"/>
      <c r="B46" s="159"/>
      <c r="C46" s="49" t="s">
        <v>99</v>
      </c>
      <c r="D46" s="44"/>
      <c r="E46" s="44"/>
      <c r="F46" s="44"/>
      <c r="G46" s="53"/>
      <c r="H46" s="104">
        <f>SUM(D46+E46+F46+G46)</f>
        <v>0</v>
      </c>
    </row>
    <row r="47" spans="1:8" ht="24" customHeight="1" thickBot="1">
      <c r="A47" s="117"/>
      <c r="B47" s="86" t="s">
        <v>101</v>
      </c>
      <c r="C47" s="86"/>
      <c r="D47" s="15"/>
      <c r="E47" s="15"/>
      <c r="F47" s="15"/>
      <c r="G47" s="56"/>
      <c r="H47" s="110"/>
    </row>
    <row r="48" spans="1:8">
      <c r="H48" s="27"/>
    </row>
    <row r="49" spans="1:8" ht="16.5" thickBot="1">
      <c r="H49" s="27"/>
    </row>
    <row r="50" spans="1:8" ht="31.5" thickTop="1" thickBot="1">
      <c r="A50" s="19"/>
      <c r="B50" s="84" t="s">
        <v>20</v>
      </c>
      <c r="C50" s="85"/>
      <c r="D50" s="42" t="s">
        <v>60</v>
      </c>
      <c r="E50" s="42" t="s">
        <v>61</v>
      </c>
      <c r="F50" s="42" t="s">
        <v>62</v>
      </c>
      <c r="G50" s="41" t="s">
        <v>63</v>
      </c>
      <c r="H50" s="24" t="s">
        <v>16</v>
      </c>
    </row>
    <row r="51" spans="1:8" ht="24" customHeight="1" collapsed="1" thickTop="1">
      <c r="A51" s="174" t="s">
        <v>21</v>
      </c>
      <c r="B51" s="150" t="s">
        <v>23</v>
      </c>
      <c r="C51" s="1" t="s">
        <v>24</v>
      </c>
      <c r="D51" s="2">
        <f>SUM(D52:D54)</f>
        <v>13</v>
      </c>
      <c r="E51" s="2">
        <f>SUM(E52:E54)</f>
        <v>38</v>
      </c>
      <c r="F51" s="2">
        <f>SUM(F52:F54)</f>
        <v>26</v>
      </c>
      <c r="G51" s="10">
        <f>SUM(G52:G54)</f>
        <v>12</v>
      </c>
      <c r="H51" s="24">
        <f>SUM(D51+E51+F51+G51)</f>
        <v>89</v>
      </c>
    </row>
    <row r="52" spans="1:8" ht="15.75" hidden="1" customHeight="1" outlineLevel="1">
      <c r="A52" s="175"/>
      <c r="B52" s="151"/>
      <c r="C52" s="3" t="s">
        <v>25</v>
      </c>
      <c r="D52" s="2">
        <f>SUM('[6]Tb prépa SEC'!$DR$15:$DX$15)</f>
        <v>0</v>
      </c>
      <c r="E52" s="2">
        <f>SUM('[6]Tb prépa SEC'!$DY$15:$EE$15)</f>
        <v>0</v>
      </c>
      <c r="F52" s="2">
        <f>SUM('[6]Tb prépa SEC'!$EF$15:$EL$15)</f>
        <v>0</v>
      </c>
      <c r="G52" s="10">
        <f>SUM('[6]Tb prépa SEC'!$EM$15:$ES$15)</f>
        <v>0</v>
      </c>
      <c r="H52" s="25">
        <f>SUM(D52+E52+F52+G52)</f>
        <v>0</v>
      </c>
    </row>
    <row r="53" spans="1:8" ht="15.75" hidden="1" customHeight="1" outlineLevel="1">
      <c r="A53" s="175"/>
      <c r="B53" s="151"/>
      <c r="C53" s="3" t="s">
        <v>26</v>
      </c>
      <c r="D53" s="2">
        <f>SUM('[6]Tb prépa SEC'!$DR$10:$DX$10)</f>
        <v>13</v>
      </c>
      <c r="E53" s="2">
        <f>SUM('[6]Tb prépa SEC'!$DY$10:$EE$10)</f>
        <v>38</v>
      </c>
      <c r="F53" s="2">
        <f>SUM('[6]Tb prépa SEC'!$EF$10:$EL$10)</f>
        <v>26</v>
      </c>
      <c r="G53" s="10">
        <f>SUM('[6]Tb prépa SEC'!$EM$10:$ES$10)</f>
        <v>12</v>
      </c>
      <c r="H53" s="25">
        <f t="shared" ref="H53:H67" si="1">SUM(D53+E53+F53+G53)</f>
        <v>89</v>
      </c>
    </row>
    <row r="54" spans="1:8" ht="15.75" hidden="1" customHeight="1" outlineLevel="1">
      <c r="A54" s="175"/>
      <c r="B54" s="151"/>
      <c r="C54" s="3" t="s">
        <v>6</v>
      </c>
      <c r="D54" s="2">
        <f>SUM('[2]TB Nuit'!$DR$113:$DX$113)</f>
        <v>0</v>
      </c>
      <c r="E54" s="2">
        <f>SUM('[11]TB Nuit'!$AS$113:$AY$113)</f>
        <v>0</v>
      </c>
      <c r="F54" s="2">
        <f>SUM('[11]TB Nuit'!$AZ$113:$BF$113)</f>
        <v>0</v>
      </c>
      <c r="G54" s="10">
        <f>SUM('[11]TB Nuit'!$BG$113:$BM$113)</f>
        <v>0</v>
      </c>
      <c r="H54" s="25">
        <f t="shared" si="1"/>
        <v>0</v>
      </c>
    </row>
    <row r="55" spans="1:8" ht="23.25" customHeight="1">
      <c r="A55" s="175"/>
      <c r="B55" s="151"/>
      <c r="C55" s="1" t="s">
        <v>54</v>
      </c>
      <c r="D55" s="2">
        <f>SUM('[7]Tb prépa Cosm'!$DQ$10:$DW$10)</f>
        <v>129.40999999999997</v>
      </c>
      <c r="E55" s="2">
        <f>SUM('[7]Tb prépa Cosm'!$DX$10:$ED$10)</f>
        <v>157.25</v>
      </c>
      <c r="F55" s="2">
        <f>SUM('[7]Tb prépa Cosm'!$EE$10:$EK$10)</f>
        <v>151.91</v>
      </c>
      <c r="G55" s="10">
        <f>SUM('[7]Tb prépa Cosm'!$EL$10:$ER$10)</f>
        <v>123.90000000000002</v>
      </c>
      <c r="H55" s="25">
        <f t="shared" si="1"/>
        <v>562.46999999999991</v>
      </c>
    </row>
    <row r="56" spans="1:8" ht="23.25" customHeight="1">
      <c r="A56" s="175"/>
      <c r="B56" s="151"/>
      <c r="C56" s="1" t="s">
        <v>55</v>
      </c>
      <c r="D56" s="2">
        <f>SUM('[8]Tb Prépa FEL'!$DQ$10:$DW$10)</f>
        <v>0</v>
      </c>
      <c r="E56" s="2">
        <f>SUM('[8]Tb Prépa FEL'!$DX$10:$ED$10)</f>
        <v>150</v>
      </c>
      <c r="F56" s="2">
        <f>SUM('[8]Tb Prépa FEL'!$EE$10:$EK$10)</f>
        <v>0</v>
      </c>
      <c r="G56" s="10">
        <f>SUM('[8]Tb Prépa FEL'!$EL$10:$ER$10)</f>
        <v>0</v>
      </c>
      <c r="H56" s="25"/>
    </row>
    <row r="57" spans="1:8" ht="23.25" customHeight="1" collapsed="1">
      <c r="A57" s="175"/>
      <c r="B57" s="151"/>
      <c r="C57" s="1" t="s">
        <v>27</v>
      </c>
      <c r="D57" s="2">
        <f>SUM(D58:D59)</f>
        <v>35480</v>
      </c>
      <c r="E57" s="2">
        <f>SUM(E58:E59)</f>
        <v>36503</v>
      </c>
      <c r="F57" s="2">
        <f>SUM(F58:F59)</f>
        <v>36588.5</v>
      </c>
      <c r="G57" s="10">
        <f>SUM(G58:G59)</f>
        <v>36062.5</v>
      </c>
      <c r="H57" s="25">
        <f t="shared" si="1"/>
        <v>144634</v>
      </c>
    </row>
    <row r="58" spans="1:8" ht="17.25" hidden="1" customHeight="1" outlineLevel="1">
      <c r="A58" s="175"/>
      <c r="B58" s="151"/>
      <c r="C58" s="3" t="s">
        <v>28</v>
      </c>
      <c r="D58" s="2">
        <f>SUM('[9]Tb prépa ULF'!$DQ$9:$DW$9)</f>
        <v>30512</v>
      </c>
      <c r="E58" s="2">
        <f>SUM('[9]Tb prépa ULF'!$DX$9:$ED$9)</f>
        <v>30671</v>
      </c>
      <c r="F58" s="2">
        <f>SUM('[9]Tb prépa ULF'!$EE$9:$EK$9)</f>
        <v>31469.5</v>
      </c>
      <c r="G58" s="10">
        <f>SUM('[9]Tb prépa ULF'!$EL$9:$ER$9)</f>
        <v>31153.5</v>
      </c>
      <c r="H58" s="25">
        <f t="shared" si="1"/>
        <v>123806</v>
      </c>
    </row>
    <row r="59" spans="1:8" ht="15.75" hidden="1" customHeight="1" outlineLevel="1">
      <c r="A59" s="175"/>
      <c r="B59" s="151"/>
      <c r="C59" s="3" t="s">
        <v>29</v>
      </c>
      <c r="D59" s="2">
        <f>SUM('[9]Tb prépa ULF'!$DQ$22:$DW$22)</f>
        <v>4968</v>
      </c>
      <c r="E59" s="2">
        <f>SUM('[9]Tb prépa ULF'!$DX$22:$ED$22)</f>
        <v>5832</v>
      </c>
      <c r="F59" s="2">
        <f>SUM('[9]Tb prépa ULF'!$EE$22:$EK$22)</f>
        <v>5119</v>
      </c>
      <c r="G59" s="10">
        <f>SUM('[9]Tb prépa ULF'!$EL$22:$ER$22)</f>
        <v>4909</v>
      </c>
      <c r="H59" s="25">
        <f t="shared" si="1"/>
        <v>20828</v>
      </c>
    </row>
    <row r="60" spans="1:8">
      <c r="A60" s="175"/>
      <c r="B60" s="111" t="s">
        <v>30</v>
      </c>
      <c r="C60" s="91"/>
      <c r="D60" s="4">
        <f>SUM(D57+D55+D51)</f>
        <v>35622.410000000003</v>
      </c>
      <c r="E60" s="4">
        <f>SUM(E57+E55+E51)</f>
        <v>36698.25</v>
      </c>
      <c r="F60" s="4">
        <f>SUM(F57+F55+F51)</f>
        <v>36766.410000000003</v>
      </c>
      <c r="G60" s="31">
        <f>SUM(G57+G55+G51)</f>
        <v>36198.400000000001</v>
      </c>
      <c r="H60" s="25">
        <f t="shared" si="1"/>
        <v>145285.47</v>
      </c>
    </row>
    <row r="61" spans="1:8" ht="23.25" customHeight="1" collapsed="1">
      <c r="A61" s="175"/>
      <c r="B61" s="165" t="s">
        <v>31</v>
      </c>
      <c r="C61" s="5" t="s">
        <v>32</v>
      </c>
      <c r="D61" s="6">
        <f>SUM(D62:D63)</f>
        <v>883</v>
      </c>
      <c r="E61" s="6">
        <f>SUM(E62:E63)</f>
        <v>860</v>
      </c>
      <c r="F61" s="6">
        <f>SUM(F62:F63)</f>
        <v>810</v>
      </c>
      <c r="G61" s="7">
        <f>SUM(G62:G63)</f>
        <v>1181</v>
      </c>
      <c r="H61" s="25">
        <f t="shared" si="1"/>
        <v>3734</v>
      </c>
    </row>
    <row r="62" spans="1:8" ht="15.75" hidden="1" customHeight="1" outlineLevel="1">
      <c r="A62" s="175"/>
      <c r="B62" s="166"/>
      <c r="C62" s="20" t="s">
        <v>33</v>
      </c>
      <c r="D62" s="6">
        <f>SUM('[6]Tb prépa SEC'!$DR$44:$DX$44)</f>
        <v>650</v>
      </c>
      <c r="E62" s="6">
        <f>SUM('[6]Tb prépa SEC'!$DY$44:$EE$44)</f>
        <v>722</v>
      </c>
      <c r="F62" s="6">
        <f>SUM('[6]Tb prépa SEC'!$EF$44:$EL$44)</f>
        <v>696</v>
      </c>
      <c r="G62" s="7">
        <f>SUM('[6]Tb prépa SEC'!$EM$44:$ES$44)</f>
        <v>885</v>
      </c>
      <c r="H62" s="25">
        <f t="shared" si="1"/>
        <v>2953</v>
      </c>
    </row>
    <row r="63" spans="1:8" ht="15.75" hidden="1" customHeight="1" outlineLevel="1">
      <c r="A63" s="175"/>
      <c r="B63" s="166"/>
      <c r="C63" s="20" t="s">
        <v>6</v>
      </c>
      <c r="D63" s="6">
        <f>SUM('[2]TB Nuit'!$DR$122:$DX$122)</f>
        <v>233</v>
      </c>
      <c r="E63" s="6">
        <f>SUM('[11]TB Nuit'!$AS$122:$AY$122)</f>
        <v>138</v>
      </c>
      <c r="F63" s="6">
        <f>SUM('[11]TB Nuit'!$AZ$122:$BF$122)</f>
        <v>114</v>
      </c>
      <c r="G63" s="7">
        <f>SUM('[11]TB Nuit'!$BG$122:$BM$122)</f>
        <v>296</v>
      </c>
      <c r="H63" s="25">
        <f t="shared" si="1"/>
        <v>781</v>
      </c>
    </row>
    <row r="64" spans="1:8" ht="23.25" customHeight="1">
      <c r="A64" s="175"/>
      <c r="B64" s="166"/>
      <c r="C64" s="1" t="s">
        <v>34</v>
      </c>
      <c r="D64" s="2">
        <f>SUM('[7]Tb prépa Cosm'!$DQ$24:$DW$24)</f>
        <v>0</v>
      </c>
      <c r="E64" s="2">
        <f>SUM('[7]Tb prépa Cosm'!$DX$24:$ED$24)</f>
        <v>0</v>
      </c>
      <c r="F64" s="2">
        <f>SUM('[7]Tb prépa Cosm'!$EE$24:$EK$24)</f>
        <v>0</v>
      </c>
      <c r="G64" s="10">
        <f>SUM('[7]Tb prépa Cosm'!$EL$24:$ER$24)</f>
        <v>0</v>
      </c>
      <c r="H64" s="25">
        <f t="shared" si="1"/>
        <v>0</v>
      </c>
    </row>
    <row r="65" spans="1:8" ht="23.25" customHeight="1">
      <c r="A65" s="175"/>
      <c r="B65" s="166"/>
      <c r="C65" s="1" t="s">
        <v>35</v>
      </c>
      <c r="D65" s="12">
        <f>SUM('[8]Tb Prépa FEL'!$DQ$13:$DW$13)</f>
        <v>0</v>
      </c>
      <c r="E65" s="12">
        <f>SUM('[8]Tb Prépa FEL'!$DX$13:$ED$13)</f>
        <v>18</v>
      </c>
      <c r="F65" s="12">
        <f>SUM('[8]Tb Prépa FEL'!$EE$13:$EK$13)</f>
        <v>0</v>
      </c>
      <c r="G65" s="13">
        <f>SUM('[8]Tb Prépa FEL'!$EL$13:$ER$13)</f>
        <v>0</v>
      </c>
      <c r="H65" s="25">
        <f t="shared" si="1"/>
        <v>18</v>
      </c>
    </row>
    <row r="66" spans="1:8" ht="23.25" customHeight="1">
      <c r="A66" s="175"/>
      <c r="B66" s="166"/>
      <c r="C66" s="1" t="s">
        <v>36</v>
      </c>
      <c r="D66" s="12">
        <f>SUM('[9]Tb prépa ULF'!$DQ$34:$DW$34)</f>
        <v>1192</v>
      </c>
      <c r="E66" s="12">
        <f>SUM('[9]Tb prépa ULF'!$DX$34:$ED$34)</f>
        <v>1244</v>
      </c>
      <c r="F66" s="12">
        <f>SUM('[9]Tb prépa ULF'!$EE$34:$EK$34)</f>
        <v>1135</v>
      </c>
      <c r="G66" s="13">
        <f>SUM('[9]Tb prépa ULF'!$EL$34:$ER$34)</f>
        <v>1340</v>
      </c>
      <c r="H66" s="25">
        <f t="shared" si="1"/>
        <v>4911</v>
      </c>
    </row>
    <row r="67" spans="1:8" ht="16.5" thickBot="1">
      <c r="A67" s="176"/>
      <c r="B67" s="114" t="s">
        <v>37</v>
      </c>
      <c r="C67" s="95"/>
      <c r="D67" s="15">
        <f>SUM(D61,D64:D66)</f>
        <v>2075</v>
      </c>
      <c r="E67" s="15">
        <f>SUM(E61,E64:E66)</f>
        <v>2122</v>
      </c>
      <c r="F67" s="15">
        <f>SUM(F61,F64:F66)</f>
        <v>1945</v>
      </c>
      <c r="G67" s="16">
        <f>SUM(G61,G64:G66)</f>
        <v>2521</v>
      </c>
      <c r="H67" s="28">
        <f t="shared" si="1"/>
        <v>8663</v>
      </c>
    </row>
    <row r="68" spans="1:8">
      <c r="H68" s="27"/>
    </row>
    <row r="69" spans="1:8" ht="16.5" thickBot="1">
      <c r="H69" s="27"/>
    </row>
    <row r="70" spans="1:8" ht="31.5" thickTop="1" thickBot="1">
      <c r="A70" s="21"/>
      <c r="B70" s="84" t="s">
        <v>38</v>
      </c>
      <c r="C70" s="85"/>
      <c r="D70" s="42" t="s">
        <v>60</v>
      </c>
      <c r="E70" s="42" t="s">
        <v>61</v>
      </c>
      <c r="F70" s="42" t="s">
        <v>62</v>
      </c>
      <c r="G70" s="41" t="s">
        <v>63</v>
      </c>
      <c r="H70" s="24" t="s">
        <v>16</v>
      </c>
    </row>
    <row r="71" spans="1:8" ht="24" customHeight="1" collapsed="1">
      <c r="A71" s="177" t="s">
        <v>39</v>
      </c>
      <c r="B71" s="150" t="s">
        <v>3</v>
      </c>
      <c r="C71" s="1" t="s">
        <v>42</v>
      </c>
      <c r="D71" s="2">
        <f>SUM(D72:D73)</f>
        <v>82.5</v>
      </c>
      <c r="E71" s="2">
        <f>SUM(E72:E73)</f>
        <v>75</v>
      </c>
      <c r="F71" s="2">
        <f>SUM(F72:F73)</f>
        <v>83.5</v>
      </c>
      <c r="G71" s="10">
        <f>SUM(G72:G73)</f>
        <v>59</v>
      </c>
      <c r="H71" s="25">
        <f t="shared" ref="H71:H84" si="2">SUM(D71+E71+F71+G71)</f>
        <v>300</v>
      </c>
    </row>
    <row r="72" spans="1:8" ht="15.75" hidden="1" customHeight="1" outlineLevel="1">
      <c r="A72" s="178"/>
      <c r="B72" s="151"/>
      <c r="C72" s="3" t="s">
        <v>41</v>
      </c>
      <c r="D72" s="2">
        <f>SUM('[10]Tb expédition'!$AL$55:$AR$55,'[10]Tb expédition'!$AL$60:$AR$60,'[10]Tb expédition'!$AL$65:$AR$65)</f>
        <v>47.5</v>
      </c>
      <c r="E72" s="2">
        <f>SUM('[10]Tb expédition'!$AS$55:$AY$55,'[10]Tb expédition'!$AS$60:$AY$60,'[10]Tb expédition'!$AS$65:$AY$65)</f>
        <v>48.5</v>
      </c>
      <c r="F72" s="2">
        <f>SUM('[10]Tb expédition'!$AZ$55:$BF$55,'[10]Tb expédition'!$AZ$60:$BF$60,'[10]Tb expédition'!$AZ$65:$BF$65)</f>
        <v>46.5</v>
      </c>
      <c r="G72" s="10">
        <f>SUM('[10]Tb expédition'!$BG$55:$BM$55,'[10]Tb expédition'!$BG$60:$BM$60,'[10]Tb expédition'!$BG$65:$BM$65)</f>
        <v>30.5</v>
      </c>
      <c r="H72" s="25">
        <f t="shared" si="2"/>
        <v>173</v>
      </c>
    </row>
    <row r="73" spans="1:8" ht="15.75" hidden="1" customHeight="1" outlineLevel="1">
      <c r="A73" s="178"/>
      <c r="B73" s="151"/>
      <c r="C73" s="3" t="s">
        <v>6</v>
      </c>
      <c r="D73" s="2">
        <f>SUM('[5]Tb expédition'!$DR$55:$DX$55,'[5]Tb expédition'!$DR$60:$DX$60,'[5]Tb expédition'!$DR$65:$DX$65)</f>
        <v>35</v>
      </c>
      <c r="E73" s="2">
        <f>SUM('[5]Tb expédition'!$DY$55:$EE$55,'[5]Tb expédition'!$DY$60:$EE$60,'[5]Tb expédition'!$DY$65:$EE$65)</f>
        <v>26.5</v>
      </c>
      <c r="F73" s="2">
        <f>SUM('[5]Tb expédition'!$EF$55:$EL$55,'[5]Tb expédition'!$EF$60:$EL$60,'[5]Tb expédition'!$EF$65:$EL$65)</f>
        <v>37</v>
      </c>
      <c r="G73" s="10">
        <f>SUM('[5]Tb expédition'!$EM$55:$ES$55,'[5]Tb expédition'!$EM$60:$ES$60,'[5]Tb expédition'!$EM$65:$ES$65)</f>
        <v>28.5</v>
      </c>
      <c r="H73" s="25">
        <f t="shared" si="2"/>
        <v>127</v>
      </c>
    </row>
    <row r="74" spans="1:8" ht="23.25" customHeight="1" collapsed="1">
      <c r="A74" s="178"/>
      <c r="B74" s="151"/>
      <c r="C74" s="1" t="s">
        <v>43</v>
      </c>
      <c r="D74" s="2">
        <f>SUM(D75:D76)</f>
        <v>16</v>
      </c>
      <c r="E74" s="2">
        <f>SUM(E75:E76)</f>
        <v>24</v>
      </c>
      <c r="F74" s="2">
        <f>SUM(F75:F76)</f>
        <v>31</v>
      </c>
      <c r="G74" s="10">
        <f>SUM(G75:G76)</f>
        <v>24</v>
      </c>
      <c r="H74" s="25">
        <f t="shared" si="2"/>
        <v>95</v>
      </c>
    </row>
    <row r="75" spans="1:8" ht="15.75" hidden="1" customHeight="1" outlineLevel="1">
      <c r="A75" s="178"/>
      <c r="B75" s="151"/>
      <c r="C75" s="3" t="s">
        <v>41</v>
      </c>
      <c r="D75" s="2">
        <f>SUM('[5]Tb expédition'!$DR$56:$DX$56,'[5]Tb expédition'!$DR$61:$DX$61,'[5]Tb expédition'!$DR$66:$DX$66)</f>
        <v>16</v>
      </c>
      <c r="E75" s="2">
        <f>SUM('[5]Tb expédition'!$DY$56:$EE$56,'[5]Tb expédition'!$DY$61:$EE$61,'[5]Tb expédition'!$DY$66:$EE$66)</f>
        <v>24</v>
      </c>
      <c r="F75" s="2">
        <f>SUM('[5]Tb expédition'!$EF$56:$EL$56,'[5]Tb expédition'!$EF$61:$EL$61,'[5]Tb expédition'!$EF$66:$EL$66)</f>
        <v>31</v>
      </c>
      <c r="G75" s="10">
        <f>SUM('[5]Tb expédition'!$EM$56:$ES$56,'[5]Tb expédition'!$EM$61:$ES$61,'[5]Tb expédition'!$EM$66:$ES$66)</f>
        <v>24</v>
      </c>
      <c r="H75" s="25">
        <f t="shared" si="2"/>
        <v>95</v>
      </c>
    </row>
    <row r="76" spans="1:8" ht="15.75" hidden="1" customHeight="1" outlineLevel="1">
      <c r="A76" s="178"/>
      <c r="B76" s="151"/>
      <c r="C76" s="3" t="s">
        <v>6</v>
      </c>
      <c r="D76" s="2">
        <f>SUM('[2]TB Nuit'!$DR$41:$DX$41,'[2]TB Nuit'!$DR$46:$DX$46,'[2]TB Nuit'!$DR$50:$DX$50)</f>
        <v>0</v>
      </c>
      <c r="E76" s="2">
        <f>SUM('[11]TB Nuit'!$AS$41:$AY$41,'[11]TB Nuit'!$AS$46:$AY$46,'[11]TB Nuit'!$AS$52:$AY$52)</f>
        <v>0</v>
      </c>
      <c r="F76" s="2">
        <f>SUM('[11]TB Nuit'!$AZ$41:$BF$41,'[11]TB Nuit'!$AZ$46:$BF$46,'[11]TB Nuit'!$AZ$52:$BF$52)</f>
        <v>0</v>
      </c>
      <c r="G76" s="10">
        <f>SUM('[11]TB Nuit'!$BG$41:$BM$41,'[11]TB Nuit'!$BG$46:$BM$46,'[11]TB Nuit'!$BG$52:$BM$52)</f>
        <v>0</v>
      </c>
      <c r="H76" s="25">
        <f t="shared" si="2"/>
        <v>0</v>
      </c>
    </row>
    <row r="77" spans="1:8" ht="23.25" customHeight="1" collapsed="1" thickBot="1">
      <c r="A77" s="178"/>
      <c r="B77" s="151"/>
      <c r="C77" s="1" t="s">
        <v>44</v>
      </c>
      <c r="D77" s="2">
        <f>SUM(D78:D79)</f>
        <v>373.5</v>
      </c>
      <c r="E77" s="2">
        <f>SUM(E78:E79)</f>
        <v>418</v>
      </c>
      <c r="F77" s="2">
        <f>SUM(F78:F79)</f>
        <v>288.5</v>
      </c>
      <c r="G77" s="10">
        <f>SUM(G78:G79)</f>
        <v>344.5</v>
      </c>
      <c r="H77" s="25">
        <f t="shared" si="2"/>
        <v>1424.5</v>
      </c>
    </row>
    <row r="78" spans="1:8" ht="16.5" hidden="1" customHeight="1" outlineLevel="1" thickBot="1">
      <c r="A78" s="178"/>
      <c r="B78" s="151"/>
      <c r="C78" s="3" t="s">
        <v>41</v>
      </c>
      <c r="D78" s="2">
        <f>SUM('[5]Tb expédition'!$DR$57:$DX$57,'[5]Tb expédition'!$DR$62:$DX$62,'[5]Tb expédition'!$DR$67:$DX$67)</f>
        <v>373.5</v>
      </c>
      <c r="E78" s="2">
        <f>SUM('[5]Tb expédition'!$DY$57:$EE$57,'[5]Tb expédition'!$DY$62:$EE$62,'[5]Tb expédition'!$DY$67:$EE$67)</f>
        <v>418</v>
      </c>
      <c r="F78" s="2">
        <f>SUM('[5]Tb expédition'!$EF$57:$EL$57,'[5]Tb expédition'!$EF$62:$EL$62,'[5]Tb expédition'!$EF$67:$EL$67)</f>
        <v>288.5</v>
      </c>
      <c r="G78" s="10">
        <f>SUM('[5]Tb expédition'!$EM$57:$ES$57,'[5]Tb expédition'!$EM$62:$ES$62,'[5]Tb expédition'!$EM$67:$ES$67)</f>
        <v>344.5</v>
      </c>
      <c r="H78" s="25">
        <f t="shared" si="2"/>
        <v>1424.5</v>
      </c>
    </row>
    <row r="79" spans="1:8" ht="16.5" hidden="1" customHeight="1" outlineLevel="1" thickBot="1">
      <c r="A79" s="178"/>
      <c r="B79" s="151"/>
      <c r="C79" s="3" t="s">
        <v>6</v>
      </c>
      <c r="D79" s="2">
        <f>SUM('[2]TB Nuit'!$DR$42:$DX$42,'[2]TB Nuit'!$DR$47:$DX$47,'[2]TB Nuit'!$DR$52:$DX$52)</f>
        <v>0</v>
      </c>
      <c r="E79" s="2">
        <f>SUM('[11]TB Nuit'!$AS$42:$AY$42,'[11]TB Nuit'!$AS$47:$AY$47,'[11]TB Nuit'!$AS$52:$AY$52)</f>
        <v>0</v>
      </c>
      <c r="F79" s="2">
        <f>SUM('[11]TB Nuit'!$AZ$42:$BF$42,'[11]TB Nuit'!$AZ$47:$BF$47,'[11]TB Nuit'!$AZ$52:$BF$52)</f>
        <v>0</v>
      </c>
      <c r="G79" s="10">
        <f>SUM('[11]TB Nuit'!$BG$42:$BM$42,'[11]TB Nuit'!$BG$47:$BM$47,'[11]TB Nuit'!$BG$52:$BM$52)</f>
        <v>0</v>
      </c>
      <c r="H79" s="25">
        <f t="shared" si="2"/>
        <v>0</v>
      </c>
    </row>
    <row r="80" spans="1:8" ht="17.25" thickTop="1" thickBot="1">
      <c r="A80" s="178"/>
      <c r="B80" s="111" t="s">
        <v>9</v>
      </c>
      <c r="C80" s="91"/>
      <c r="D80" s="4">
        <f>SUM(D77+D74+D71)</f>
        <v>472</v>
      </c>
      <c r="E80" s="4">
        <f>SUM(E77+E74+E71)</f>
        <v>517</v>
      </c>
      <c r="F80" s="4">
        <f>SUM(F77+F74+F71)</f>
        <v>403</v>
      </c>
      <c r="G80" s="31">
        <f>SUM(G77+G74+G71)</f>
        <v>427.5</v>
      </c>
      <c r="H80" s="26">
        <f t="shared" si="2"/>
        <v>1819.5</v>
      </c>
    </row>
    <row r="81" spans="1:8" ht="24" customHeight="1" thickTop="1">
      <c r="A81" s="178"/>
      <c r="B81" s="166" t="s">
        <v>45</v>
      </c>
      <c r="C81" s="1" t="s">
        <v>41</v>
      </c>
      <c r="D81" s="29">
        <f>SUM('[5]Tb expédition'!$DR$10:$DX$10)</f>
        <v>273</v>
      </c>
      <c r="E81" s="29">
        <f>SUM('[5]Tb expédition'!$DY$10:$EE$10)</f>
        <v>369.5</v>
      </c>
      <c r="F81" s="29">
        <f>SUM('[5]Tb expédition'!$EF$10:$EL$10)</f>
        <v>344</v>
      </c>
      <c r="G81" s="32">
        <f>SUM('[5]Tb expédition'!$EM$10:$ES$10)</f>
        <v>366</v>
      </c>
      <c r="H81" s="24">
        <f t="shared" si="2"/>
        <v>1352.5</v>
      </c>
    </row>
    <row r="82" spans="1:8" ht="23.25" customHeight="1" thickBot="1">
      <c r="A82" s="178"/>
      <c r="B82" s="166"/>
      <c r="C82" s="1" t="s">
        <v>6</v>
      </c>
      <c r="D82" s="12">
        <f>SUM('[2]TB Nuit'!$DR$9:$DX$9)</f>
        <v>0</v>
      </c>
      <c r="E82" s="12">
        <f>SUM('[11]TB Nuit'!$AS$9:$AY$9)</f>
        <v>0</v>
      </c>
      <c r="F82" s="12">
        <f>SUM('[11]TB Nuit'!$AZ$9:$BF$9)</f>
        <v>0</v>
      </c>
      <c r="G82" s="13">
        <f>SUM('[11]TB Nuit'!$BG$9:$BM$9)</f>
        <v>0</v>
      </c>
      <c r="H82" s="25">
        <f t="shared" si="2"/>
        <v>0</v>
      </c>
    </row>
    <row r="83" spans="1:8" ht="17.25" thickTop="1" thickBot="1">
      <c r="A83" s="179"/>
      <c r="B83" s="114" t="s">
        <v>11</v>
      </c>
      <c r="C83" s="95"/>
      <c r="D83" s="15"/>
      <c r="E83" s="15"/>
      <c r="F83" s="15"/>
      <c r="G83" s="16"/>
      <c r="H83" s="26">
        <f t="shared" si="2"/>
        <v>0</v>
      </c>
    </row>
    <row r="84" spans="1:8" ht="16.5" thickTop="1">
      <c r="B84" s="122" t="s">
        <v>40</v>
      </c>
      <c r="C84" s="123"/>
      <c r="D84" s="105">
        <f>D80+D83</f>
        <v>472</v>
      </c>
      <c r="E84" s="105">
        <f>E80+E83</f>
        <v>517</v>
      </c>
      <c r="F84" s="105">
        <f>F80+F83</f>
        <v>403</v>
      </c>
      <c r="G84" s="107">
        <f>G80+G83</f>
        <v>427.5</v>
      </c>
      <c r="H84" s="109">
        <f t="shared" si="2"/>
        <v>1819.5</v>
      </c>
    </row>
    <row r="85" spans="1:8" ht="16.5" thickBot="1">
      <c r="B85" s="124"/>
      <c r="C85" s="103"/>
      <c r="D85" s="106"/>
      <c r="E85" s="106"/>
      <c r="F85" s="106"/>
      <c r="G85" s="108"/>
      <c r="H85" s="110"/>
    </row>
    <row r="86" spans="1:8" ht="16.5" thickTop="1"/>
    <row r="87" spans="1:8" ht="16.5" thickBot="1"/>
    <row r="88" spans="1:8" ht="36.75" thickTop="1" thickBot="1">
      <c r="A88" s="21"/>
      <c r="B88" s="128" t="s">
        <v>105</v>
      </c>
      <c r="C88" s="12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8" ht="37.5">
      <c r="A89" s="131" t="s">
        <v>0</v>
      </c>
      <c r="B89" s="137" t="s">
        <v>17</v>
      </c>
      <c r="C89" s="75" t="s">
        <v>107</v>
      </c>
      <c r="D89" s="76"/>
      <c r="E89" s="76"/>
      <c r="F89" s="76"/>
      <c r="G89" s="77"/>
      <c r="H89" s="82"/>
    </row>
    <row r="90" spans="1:8" ht="37.5">
      <c r="A90" s="132"/>
      <c r="B90" s="126"/>
      <c r="C90" s="73" t="s">
        <v>108</v>
      </c>
      <c r="D90" s="2"/>
      <c r="E90" s="2"/>
      <c r="F90" s="2"/>
      <c r="G90" s="10"/>
      <c r="H90" s="25"/>
    </row>
    <row r="91" spans="1:8" ht="18.75">
      <c r="A91" s="132"/>
      <c r="B91" s="126"/>
      <c r="C91" s="73" t="s">
        <v>110</v>
      </c>
      <c r="D91" s="2"/>
      <c r="E91" s="2"/>
      <c r="F91" s="2"/>
      <c r="G91" s="10"/>
      <c r="H91" s="25"/>
    </row>
    <row r="92" spans="1:8" ht="18.75">
      <c r="A92" s="132"/>
      <c r="B92" s="127"/>
      <c r="C92" s="73" t="s">
        <v>109</v>
      </c>
      <c r="D92" s="2"/>
      <c r="E92" s="2"/>
      <c r="F92" s="2"/>
      <c r="G92" s="10"/>
      <c r="H92" s="25"/>
    </row>
    <row r="93" spans="1:8" ht="37.5">
      <c r="A93" s="132"/>
      <c r="B93" s="125" t="s">
        <v>18</v>
      </c>
      <c r="C93" s="73" t="s">
        <v>107</v>
      </c>
      <c r="D93" s="2"/>
      <c r="E93" s="2"/>
      <c r="F93" s="2"/>
      <c r="G93" s="10"/>
      <c r="H93" s="25"/>
    </row>
    <row r="94" spans="1:8" ht="37.5">
      <c r="A94" s="132"/>
      <c r="B94" s="126"/>
      <c r="C94" s="73" t="s">
        <v>108</v>
      </c>
      <c r="D94" s="2"/>
      <c r="E94" s="2"/>
      <c r="F94" s="2"/>
      <c r="G94" s="10"/>
      <c r="H94" s="25"/>
    </row>
    <row r="95" spans="1:8" ht="18.75">
      <c r="A95" s="132"/>
      <c r="B95" s="126"/>
      <c r="C95" s="73" t="s">
        <v>110</v>
      </c>
      <c r="D95" s="2"/>
      <c r="E95" s="2"/>
      <c r="F95" s="2"/>
      <c r="G95" s="10"/>
      <c r="H95" s="25"/>
    </row>
    <row r="96" spans="1:8" ht="18.75">
      <c r="A96" s="132"/>
      <c r="B96" s="127"/>
      <c r="C96" s="73" t="s">
        <v>109</v>
      </c>
      <c r="D96" s="2"/>
      <c r="E96" s="2"/>
      <c r="F96" s="2"/>
      <c r="G96" s="10"/>
      <c r="H96" s="25"/>
    </row>
    <row r="97" spans="1:8" ht="37.5">
      <c r="A97" s="132"/>
      <c r="B97" s="125" t="s">
        <v>113</v>
      </c>
      <c r="C97" s="73" t="s">
        <v>107</v>
      </c>
      <c r="D97" s="2"/>
      <c r="E97" s="2"/>
      <c r="F97" s="2"/>
      <c r="G97" s="10"/>
      <c r="H97" s="25"/>
    </row>
    <row r="98" spans="1:8" ht="37.5">
      <c r="A98" s="132"/>
      <c r="B98" s="126"/>
      <c r="C98" s="73" t="s">
        <v>108</v>
      </c>
      <c r="D98" s="2"/>
      <c r="E98" s="2"/>
      <c r="F98" s="2"/>
      <c r="G98" s="10"/>
      <c r="H98" s="25"/>
    </row>
    <row r="99" spans="1:8" ht="18.75">
      <c r="A99" s="132"/>
      <c r="B99" s="126"/>
      <c r="C99" s="73" t="s">
        <v>110</v>
      </c>
      <c r="D99" s="2"/>
      <c r="E99" s="2"/>
      <c r="F99" s="2"/>
      <c r="G99" s="10"/>
      <c r="H99" s="25"/>
    </row>
    <row r="100" spans="1:8" ht="18.75">
      <c r="A100" s="132"/>
      <c r="B100" s="127"/>
      <c r="C100" s="73" t="s">
        <v>109</v>
      </c>
      <c r="D100" s="2"/>
      <c r="E100" s="2"/>
      <c r="F100" s="2"/>
      <c r="G100" s="10"/>
      <c r="H100" s="25"/>
    </row>
    <row r="101" spans="1:8" ht="18.75">
      <c r="A101" s="132"/>
      <c r="B101" s="125" t="s">
        <v>94</v>
      </c>
      <c r="C101" s="62" t="s">
        <v>112</v>
      </c>
      <c r="D101" s="29"/>
      <c r="E101" s="29"/>
      <c r="F101" s="29"/>
      <c r="G101" s="32"/>
      <c r="H101" s="25"/>
    </row>
    <row r="102" spans="1:8" ht="19.5" thickBot="1">
      <c r="A102" s="133"/>
      <c r="B102" s="130"/>
      <c r="C102" s="81" t="s">
        <v>111</v>
      </c>
      <c r="D102" s="79"/>
      <c r="E102" s="79"/>
      <c r="F102" s="79"/>
      <c r="G102" s="80"/>
      <c r="H102" s="25"/>
    </row>
    <row r="103" spans="1:8" ht="18.75">
      <c r="A103" s="138" t="s">
        <v>21</v>
      </c>
      <c r="B103" s="137" t="s">
        <v>114</v>
      </c>
      <c r="C103" s="75" t="s">
        <v>115</v>
      </c>
      <c r="D103" s="76"/>
      <c r="E103" s="76"/>
      <c r="F103" s="76"/>
      <c r="G103" s="77"/>
      <c r="H103" s="25"/>
    </row>
    <row r="104" spans="1:8" ht="18.75">
      <c r="A104" s="139"/>
      <c r="B104" s="126"/>
      <c r="C104" s="73" t="s">
        <v>116</v>
      </c>
      <c r="D104" s="2"/>
      <c r="E104" s="2"/>
      <c r="F104" s="2"/>
      <c r="G104" s="10"/>
      <c r="H104" s="25"/>
    </row>
    <row r="105" spans="1:8" ht="37.5">
      <c r="A105" s="139"/>
      <c r="B105" s="126"/>
      <c r="C105" s="73" t="s">
        <v>117</v>
      </c>
      <c r="D105" s="2"/>
      <c r="E105" s="2"/>
      <c r="F105" s="2"/>
      <c r="G105" s="10"/>
      <c r="H105" s="25"/>
    </row>
    <row r="106" spans="1:8" ht="37.5">
      <c r="A106" s="139"/>
      <c r="B106" s="125" t="s">
        <v>118</v>
      </c>
      <c r="C106" s="73" t="s">
        <v>119</v>
      </c>
      <c r="D106" s="2"/>
      <c r="E106" s="2"/>
      <c r="F106" s="2"/>
      <c r="G106" s="10"/>
      <c r="H106" s="25"/>
    </row>
    <row r="107" spans="1:8" ht="18.75">
      <c r="A107" s="139"/>
      <c r="B107" s="126"/>
      <c r="C107" s="73" t="s">
        <v>120</v>
      </c>
      <c r="D107" s="2"/>
      <c r="E107" s="2"/>
      <c r="F107" s="2"/>
      <c r="G107" s="10"/>
      <c r="H107" s="25"/>
    </row>
    <row r="108" spans="1:8" ht="37.5">
      <c r="A108" s="139"/>
      <c r="B108" s="126"/>
      <c r="C108" s="73" t="s">
        <v>117</v>
      </c>
      <c r="D108" s="2"/>
      <c r="E108" s="2"/>
      <c r="F108" s="2"/>
      <c r="G108" s="10"/>
      <c r="H108" s="25"/>
    </row>
    <row r="109" spans="1:8" ht="18.75">
      <c r="A109" s="139"/>
      <c r="B109" s="125" t="s">
        <v>121</v>
      </c>
      <c r="C109" s="73" t="s">
        <v>122</v>
      </c>
      <c r="D109" s="2"/>
      <c r="E109" s="2"/>
      <c r="F109" s="2"/>
      <c r="G109" s="10"/>
      <c r="H109" s="25"/>
    </row>
    <row r="110" spans="1:8" ht="37.5">
      <c r="A110" s="139"/>
      <c r="B110" s="126"/>
      <c r="C110" s="73" t="s">
        <v>117</v>
      </c>
      <c r="D110" s="2"/>
      <c r="E110" s="2"/>
      <c r="F110" s="2"/>
      <c r="G110" s="10"/>
      <c r="H110" s="25"/>
    </row>
    <row r="111" spans="1:8" ht="18.75">
      <c r="A111" s="139"/>
      <c r="B111" s="125" t="s">
        <v>123</v>
      </c>
      <c r="C111" s="73" t="s">
        <v>122</v>
      </c>
      <c r="D111" s="29"/>
      <c r="E111" s="29"/>
      <c r="F111" s="29"/>
      <c r="G111" s="32"/>
      <c r="H111" s="25"/>
    </row>
    <row r="112" spans="1:8" ht="19.5" thickBot="1">
      <c r="A112" s="140"/>
      <c r="B112" s="130"/>
      <c r="C112" s="81" t="s">
        <v>111</v>
      </c>
      <c r="D112" s="79"/>
      <c r="E112" s="79"/>
      <c r="F112" s="79"/>
      <c r="G112" s="80"/>
      <c r="H112" s="25"/>
    </row>
    <row r="113" spans="1:8" ht="18.75">
      <c r="A113" s="134" t="s">
        <v>39</v>
      </c>
      <c r="B113" s="137" t="s">
        <v>25</v>
      </c>
      <c r="C113" s="75" t="s">
        <v>106</v>
      </c>
      <c r="D113" s="76"/>
      <c r="E113" s="76"/>
      <c r="F113" s="76"/>
      <c r="G113" s="77"/>
      <c r="H113" s="25"/>
    </row>
    <row r="114" spans="1:8" ht="18.75">
      <c r="A114" s="135"/>
      <c r="B114" s="126"/>
      <c r="C114" s="73" t="s">
        <v>124</v>
      </c>
      <c r="D114" s="2"/>
      <c r="E114" s="2"/>
      <c r="F114" s="2"/>
      <c r="G114" s="10"/>
      <c r="H114" s="25"/>
    </row>
    <row r="115" spans="1:8" ht="24" thickBot="1">
      <c r="A115" s="136"/>
      <c r="B115" s="78" t="s">
        <v>45</v>
      </c>
      <c r="C115" s="73" t="s">
        <v>124</v>
      </c>
      <c r="D115" s="79"/>
      <c r="E115" s="79"/>
      <c r="F115" s="79"/>
      <c r="G115" s="80"/>
      <c r="H115" s="28"/>
    </row>
  </sheetData>
  <mergeCells count="53">
    <mergeCell ref="A113:A115"/>
    <mergeCell ref="B113:B114"/>
    <mergeCell ref="A103:A112"/>
    <mergeCell ref="B103:B105"/>
    <mergeCell ref="B106:B108"/>
    <mergeCell ref="B109:B110"/>
    <mergeCell ref="B111:B112"/>
    <mergeCell ref="F84:F85"/>
    <mergeCell ref="B70:C70"/>
    <mergeCell ref="B81:B82"/>
    <mergeCell ref="B88:C88"/>
    <mergeCell ref="A89:A102"/>
    <mergeCell ref="B89:B92"/>
    <mergeCell ref="B93:B96"/>
    <mergeCell ref="B97:B100"/>
    <mergeCell ref="B101:B102"/>
    <mergeCell ref="B1:C1"/>
    <mergeCell ref="B2:B19"/>
    <mergeCell ref="B20:C20"/>
    <mergeCell ref="B21:B32"/>
    <mergeCell ref="H44:H45"/>
    <mergeCell ref="G84:G85"/>
    <mergeCell ref="H84:H85"/>
    <mergeCell ref="B84:C85"/>
    <mergeCell ref="D84:D85"/>
    <mergeCell ref="E84:E85"/>
    <mergeCell ref="B33:C33"/>
    <mergeCell ref="A71:A83"/>
    <mergeCell ref="B42:B46"/>
    <mergeCell ref="B36:B40"/>
    <mergeCell ref="B51:B59"/>
    <mergeCell ref="B50:C50"/>
    <mergeCell ref="B60:C60"/>
    <mergeCell ref="B71:B79"/>
    <mergeCell ref="B80:C80"/>
    <mergeCell ref="B83:C83"/>
    <mergeCell ref="B41:C41"/>
    <mergeCell ref="B61:B66"/>
    <mergeCell ref="B67:C67"/>
    <mergeCell ref="H46:H47"/>
    <mergeCell ref="B47:C47"/>
    <mergeCell ref="H40:H41"/>
    <mergeCell ref="H42:H43"/>
    <mergeCell ref="A2:A47"/>
    <mergeCell ref="A51:A67"/>
    <mergeCell ref="H36:H37"/>
    <mergeCell ref="B34:C35"/>
    <mergeCell ref="H34:H35"/>
    <mergeCell ref="D34:D35"/>
    <mergeCell ref="E34:E35"/>
    <mergeCell ref="F34:F35"/>
    <mergeCell ref="G34:G35"/>
    <mergeCell ref="H38:H39"/>
  </mergeCells>
  <phoneticPr fontId="8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outlinePr summaryBelow="0"/>
  </sheetPr>
  <dimension ref="A1:H115"/>
  <sheetViews>
    <sheetView topLeftCell="A66" zoomScale="70" workbookViewId="0">
      <selection activeCell="C97" sqref="C97"/>
    </sheetView>
  </sheetViews>
  <sheetFormatPr baseColWidth="10" defaultRowHeight="15.75" outlineLevelRow="1"/>
  <cols>
    <col min="2" max="2" width="54.75" bestFit="1" customWidth="1"/>
    <col min="3" max="3" width="35.625" bestFit="1" customWidth="1"/>
    <col min="4" max="7" width="13.125" bestFit="1" customWidth="1"/>
  </cols>
  <sheetData>
    <row r="1" spans="1:8" ht="24" customHeight="1" thickTop="1" thickBot="1">
      <c r="B1" s="84" t="s">
        <v>53</v>
      </c>
      <c r="C1" s="85"/>
      <c r="D1" s="42" t="s">
        <v>64</v>
      </c>
      <c r="E1" s="42" t="s">
        <v>65</v>
      </c>
      <c r="F1" s="42" t="s">
        <v>66</v>
      </c>
      <c r="G1" s="41" t="s">
        <v>67</v>
      </c>
      <c r="H1" s="24" t="s">
        <v>16</v>
      </c>
    </row>
    <row r="2" spans="1:8" ht="24" customHeight="1" collapsed="1">
      <c r="A2" s="115" t="s">
        <v>0</v>
      </c>
      <c r="B2" s="150" t="s">
        <v>3</v>
      </c>
      <c r="C2" s="1" t="s">
        <v>4</v>
      </c>
      <c r="D2" s="2">
        <f>SUM($D$3,$D$4,$D$5,$D$7,$D$6)</f>
        <v>276.5</v>
      </c>
      <c r="E2" s="2">
        <f>SUM($E$3,$E$4,$E$5,$E$7,$E$6)</f>
        <v>219</v>
      </c>
      <c r="F2" s="2">
        <f>SUM($F$3,$F$4,$F$5,$F$7,$F$6)</f>
        <v>176</v>
      </c>
      <c r="G2" s="10">
        <f>SUM($G$3,$G$4,$G$5,$G$7,$G$6)</f>
        <v>265</v>
      </c>
      <c r="H2" s="25">
        <f t="shared" ref="H2:H34" si="0">SUM(D2+E2+F2+G2)</f>
        <v>936.5</v>
      </c>
    </row>
    <row r="3" spans="1:8" ht="24" hidden="1" customHeight="1" outlineLevel="1">
      <c r="A3" s="116"/>
      <c r="B3" s="151"/>
      <c r="C3" s="3" t="s">
        <v>5</v>
      </c>
      <c r="D3" s="2">
        <f>SUM('[1]TB recep SEC'!$ET$10:$EZ$10,'[1]TB recep SEC'!$ET$15:$EZ$15,'[1]TB recep SEC'!$ET$20:$EZ$20)</f>
        <v>148</v>
      </c>
      <c r="E3" s="2">
        <f>SUM('[1]TB recep SEC'!$FA$10:$FG$10,'[1]TB recep SEC'!$FA$15:$FG$15,'[1]TB recep SEC'!$FA$20:$FG$20)</f>
        <v>151</v>
      </c>
      <c r="F3" s="2">
        <f>SUM('[1]TB recep SEC'!$FH$10:$FN$10,'[1]TB recep SEC'!$FH$15:$FN$15,'[1]TB recep SEC'!$FH$20:$FN$20)</f>
        <v>82</v>
      </c>
      <c r="G3" s="10">
        <f>SUM('[1]TB recep SEC'!$FO$10:$FU$10,'[1]TB recep SEC'!$FO$15:$FU$15,'[1]TB recep SEC'!$FO$20:$FU$20)</f>
        <v>172</v>
      </c>
      <c r="H3" s="25">
        <f t="shared" si="0"/>
        <v>553</v>
      </c>
    </row>
    <row r="4" spans="1:8" ht="24" hidden="1" customHeight="1" outlineLevel="1">
      <c r="A4" s="116"/>
      <c r="B4" s="151"/>
      <c r="C4" s="3" t="s">
        <v>6</v>
      </c>
      <c r="D4" s="2">
        <f>SUM('[11]TB Nuit'!$AL$20:$AR$20,'[11]TB Nuit'!$AL$25:$AR$25,'[11]TB Nuit'!$AL$30:$AR$30)</f>
        <v>31.5</v>
      </c>
      <c r="E4" s="2">
        <f>SUM('[11]TB Nuit'!$AS$20:$AY$20,'[11]TB Nuit'!$AS$25:$AY$25,'[11]TB Nuit'!$AS$30:$AY$30)</f>
        <v>0</v>
      </c>
      <c r="F4" s="2">
        <f>SUM('[11]TB Nuit'!$AZ$20:$BF$20,'[11]TB Nuit'!$AZ$25:$BF$25,'[11]TB Nuit'!$AZ$30:$BF$30)</f>
        <v>33</v>
      </c>
      <c r="G4" s="10">
        <f>SUM('[11]TB Nuit'!$BG$20:$BM$20,'[11]TB Nuit'!$BG$25:$BM$25,'[11]TB Nuit'!$BG$30:$BM$30)</f>
        <v>27</v>
      </c>
      <c r="H4" s="25">
        <f t="shared" si="0"/>
        <v>91.5</v>
      </c>
    </row>
    <row r="5" spans="1:8" ht="24" hidden="1" customHeight="1" outlineLevel="1">
      <c r="A5" s="116"/>
      <c r="B5" s="151"/>
      <c r="C5" s="3" t="s">
        <v>18</v>
      </c>
      <c r="D5" s="2">
        <f>SUM('[3]TB recep ULF'!$ET$9:$EZ$9,'[3]TB recep ULF'!$ET$14:$EZ$14,'[3]TB recep ULF'!$ET$19:$EZ$19)</f>
        <v>0</v>
      </c>
      <c r="E5" s="2">
        <f>SUM('[3]TB recep ULF'!$FA$9:$FG$9,'[3]TB recep ULF'!$FA$14:$FG$14,'[3]TB recep ULF'!$FA$19:$FG$19)</f>
        <v>0</v>
      </c>
      <c r="F5" s="2">
        <f>SUM('[3]TB recep ULF'!$FH$9:$FN$9,'[3]TB recep ULF'!$FH$14:$FN$14,'[3]TB recep ULF'!$FH$19:$FN$19)</f>
        <v>0</v>
      </c>
      <c r="G5" s="10">
        <f>SUM('[3]TB recep ULF'!$FO$9:$FU$9,'[3]TB recep ULF'!$FO$14:$FU$14,'[3]TB recep ULF'!$FO$19:$FU$19)</f>
        <v>0</v>
      </c>
      <c r="H5" s="25">
        <f t="shared" si="0"/>
        <v>0</v>
      </c>
    </row>
    <row r="6" spans="1:8" ht="24" hidden="1" customHeight="1" outlineLevel="1">
      <c r="A6" s="116"/>
      <c r="B6" s="151"/>
      <c r="C6" s="3" t="s">
        <v>19</v>
      </c>
      <c r="D6" s="2">
        <f>SUM('[4]TB recep FEL'!$BU$9:$CA$9,'[4]TB recep FEL'!$BU$14:$CA$14,'[4]TB recep FEL'!$BU$19:$CA$19)</f>
        <v>0</v>
      </c>
      <c r="E6" s="2">
        <f>SUM('[4]TB recep FEL'!$CB$9:$CH$9,'[4]TB recep FEL'!$CB$14:$CH$14,'[4]TB recep FEL'!$CB$19:$CH$19)</f>
        <v>0</v>
      </c>
      <c r="F6" s="2">
        <f>SUM('[4]TB recep FEL'!$CI$9:$CO$9,'[4]TB recep FEL'!$CI$14:$CO$14,'[4]TB recep FEL'!$CI$19:$CO$19)</f>
        <v>0</v>
      </c>
      <c r="G6" s="10">
        <f>SUM('[4]TB recep FEL'!$CP$9:$CV$9,'[4]TB recep FEL'!$CP$14:$CV$14,'[4]TB recep FEL'!$CP$19:$CV$19)</f>
        <v>0</v>
      </c>
      <c r="H6" s="25">
        <f t="shared" si="0"/>
        <v>0</v>
      </c>
    </row>
    <row r="7" spans="1:8" ht="24" hidden="1" customHeight="1" outlineLevel="1">
      <c r="A7" s="116"/>
      <c r="B7" s="151"/>
      <c r="C7" s="3" t="s">
        <v>41</v>
      </c>
      <c r="D7" s="2">
        <f>SUM('[5]Tb expédition'!$ET$34:$EZ$34,'[5]Tb expédition'!$ET$39:$EZ$39,'[5]Tb expédition'!$ET$44:$EZ$44)</f>
        <v>97</v>
      </c>
      <c r="E7" s="2">
        <f>SUM('[5]Tb expédition'!$FA$34:$FG$34,'[5]Tb expédition'!$FA$39:$FG$39,'[5]Tb expédition'!$FA$44:$FG$44)</f>
        <v>68</v>
      </c>
      <c r="F7" s="2">
        <f>SUM('[5]Tb expédition'!$FH$34:$FN$34,'[5]Tb expédition'!$FH$39:$FN$39,'[5]Tb expédition'!$FH$44:$FN$44)</f>
        <v>61</v>
      </c>
      <c r="G7" s="10">
        <f>SUM('[5]Tb expédition'!$FO$34:$FU$34,'[5]Tb expédition'!$FO$39:$FU$39,'[5]Tb expédition'!$FO$44:$FU$44)</f>
        <v>66</v>
      </c>
      <c r="H7" s="25">
        <f t="shared" si="0"/>
        <v>292</v>
      </c>
    </row>
    <row r="8" spans="1:8" ht="24" customHeight="1" collapsed="1">
      <c r="A8" s="116"/>
      <c r="B8" s="151"/>
      <c r="C8" s="1" t="s">
        <v>7</v>
      </c>
      <c r="D8" s="2">
        <f>SUM($D$9,$D$10,$D$11,$D$12,$D$13)</f>
        <v>88.5</v>
      </c>
      <c r="E8" s="2">
        <f>SUM($E$9,$E$10,$E$11,$E$12,$E$13)</f>
        <v>69</v>
      </c>
      <c r="F8" s="2">
        <f>SUM($F$9,$F$10,$F$11,$F$12,$F$13)</f>
        <v>85</v>
      </c>
      <c r="G8" s="10">
        <f>SUM($G$9,$G$10,$G$11,$G$12,$G$13)</f>
        <v>111</v>
      </c>
      <c r="H8" s="25">
        <f t="shared" si="0"/>
        <v>353.5</v>
      </c>
    </row>
    <row r="9" spans="1:8" ht="24" hidden="1" customHeight="1" outlineLevel="1">
      <c r="A9" s="116"/>
      <c r="B9" s="151"/>
      <c r="C9" s="3" t="s">
        <v>5</v>
      </c>
      <c r="D9" s="2">
        <f>SUM('[1]TB recep SEC'!$ET$11:$EZ$11,'[1]TB recep SEC'!$ET$16:$EZ$16,'[1]TB recep SEC'!$ET$21:$EZ$21)</f>
        <v>0</v>
      </c>
      <c r="E9" s="2">
        <f>SUM('[1]TB recep SEC'!$FA$11:$FG$11,'[1]TB recep SEC'!$FA$16:$FG$16,'[1]TB recep SEC'!$FA$21:$FG$21)</f>
        <v>0</v>
      </c>
      <c r="F9" s="2">
        <f>SUM('[1]TB recep SEC'!$FH$11:$FN$11,'[1]TB recep SEC'!$FH$16:$FN$16,'[1]TB recep SEC'!$FH$21:$FN$21)</f>
        <v>0</v>
      </c>
      <c r="G9" s="10">
        <f>SUM('[1]TB recep SEC'!$FO$11:$FU$11,'[1]TB recep SEC'!$FO$16:$FU$16,'[1]TB recep SEC'!$FO$21:$FU$21)</f>
        <v>0</v>
      </c>
      <c r="H9" s="25">
        <f t="shared" si="0"/>
        <v>0</v>
      </c>
    </row>
    <row r="10" spans="1:8" ht="24" hidden="1" customHeight="1" outlineLevel="1">
      <c r="A10" s="116"/>
      <c r="B10" s="151"/>
      <c r="C10" s="3" t="s">
        <v>6</v>
      </c>
      <c r="D10" s="2">
        <f>SUM('[11]TB Nuit'!$AL$21:$AR$21,'[11]TB Nuit'!$AL$26:$AR$26,'[11]TB Nuit'!$AL$31:$AR$31)</f>
        <v>0</v>
      </c>
      <c r="E10" s="2">
        <f>SUM('[11]TB Nuit'!$AS$21:$AY$21,'[11]TB Nuit'!$AS$26:$AY$26,'[11]TB Nuit'!$AS$31:$AY$31)</f>
        <v>0</v>
      </c>
      <c r="F10" s="2">
        <f>SUM('[11]TB Nuit'!$AZ$21:$BF$21,'[11]TB Nuit'!$AZ$26:$BF$26,'[11]TB Nuit'!$AZ$31:$BF$31)</f>
        <v>0</v>
      </c>
      <c r="G10" s="10">
        <f>SUM('[11]TB Nuit'!$BG$21:$BM$21,'[11]TB Nuit'!$BG$26:$BM$26,'[11]TB Nuit'!$BG$31:$BM$31)</f>
        <v>4</v>
      </c>
      <c r="H10" s="25">
        <f t="shared" si="0"/>
        <v>4</v>
      </c>
    </row>
    <row r="11" spans="1:8" ht="24" hidden="1" customHeight="1" outlineLevel="1">
      <c r="A11" s="116"/>
      <c r="B11" s="151"/>
      <c r="C11" s="3" t="s">
        <v>18</v>
      </c>
      <c r="D11" s="2">
        <f>SUM('[3]TB recep ULF'!$ET$10:$EZ$10,'[3]TB recep ULF'!$ET$15:$EZ$15,'[3]TB recep ULF'!$ET$20:$EZ$20)</f>
        <v>27</v>
      </c>
      <c r="E11" s="2">
        <f>SUM('[3]TB recep ULF'!$FA$10:$FG$10,'[3]TB recep ULF'!$FA$15:$FG$15,'[3]TB recep ULF'!$FA$20:$FG$20)</f>
        <v>18</v>
      </c>
      <c r="F11" s="2">
        <f>SUM('[3]TB recep ULF'!$FH$10:$FN$10,'[3]TB recep ULF'!$FH$15:$FN$15,'[3]TB recep ULF'!$FH$20:$FN$20)</f>
        <v>19</v>
      </c>
      <c r="G11" s="10">
        <f>SUM('[3]TB recep ULF'!$FO$10:$FU$10,'[3]TB recep ULF'!$FO$15:$FU$15,'[3]TB recep ULF'!$FO$20:$FU$20)</f>
        <v>28</v>
      </c>
      <c r="H11" s="25">
        <f t="shared" si="0"/>
        <v>92</v>
      </c>
    </row>
    <row r="12" spans="1:8" ht="24" hidden="1" customHeight="1" outlineLevel="1">
      <c r="A12" s="116"/>
      <c r="B12" s="151"/>
      <c r="C12" s="3" t="s">
        <v>19</v>
      </c>
      <c r="D12" s="2">
        <f>SUM('[4]TB recep FEL'!$BU$10:$CA$10,'[4]TB recep FEL'!$BU$15:$CA$15,'[4]TB recep FEL'!$BU$20:$CA$20)</f>
        <v>0</v>
      </c>
      <c r="E12" s="2">
        <f>SUM('[4]TB recep FEL'!$CB$10:$CH$10,'[4]TB recep FEL'!$CB$15:$CH$15,'[4]TB recep FEL'!$CB$20:$CH$20)</f>
        <v>0</v>
      </c>
      <c r="F12" s="2">
        <f>SUM('[4]TB recep FEL'!$CI$10:$CO$10,'[4]TB recep FEL'!$CI$15:$CO$15,'[4]TB recep FEL'!$CI$20:$CO$20)</f>
        <v>0</v>
      </c>
      <c r="G12" s="10">
        <f>SUM('[4]TB recep FEL'!$CP$10:$CV$10,'[4]TB recep FEL'!$CP$15:$CV$15,'[4]TB recep FEL'!$CP$20:$CV$20)</f>
        <v>0</v>
      </c>
      <c r="H12" s="25">
        <f t="shared" si="0"/>
        <v>0</v>
      </c>
    </row>
    <row r="13" spans="1:8" ht="24" hidden="1" customHeight="1" outlineLevel="1">
      <c r="A13" s="116"/>
      <c r="B13" s="151"/>
      <c r="C13" s="3" t="s">
        <v>41</v>
      </c>
      <c r="D13" s="2">
        <f>SUM('[5]Tb expédition'!$ET$35:$EZ$35,'[5]Tb expédition'!$ET$40:$EZ$40,'[5]Tb expédition'!$ET$45:$EZ$45)</f>
        <v>61.5</v>
      </c>
      <c r="E13" s="2">
        <f>SUM('[5]Tb expédition'!$FA$35:$FG$35,'[5]Tb expédition'!$FA$40:$FG$40,'[5]Tb expédition'!$FA$45:$FG$45)</f>
        <v>51</v>
      </c>
      <c r="F13" s="2">
        <f>SUM('[5]Tb expédition'!$FH$35:$FN$35,'[5]Tb expédition'!$FH$40:$FN$40,'[5]Tb expédition'!$FH$45:$FN$45)</f>
        <v>66</v>
      </c>
      <c r="G13" s="10">
        <f>SUM('[5]Tb expédition'!$FO$35:$FU$35,'[5]Tb expédition'!$FO$40:$FU$40,'[5]Tb expédition'!$FO$45:$FU$45)</f>
        <v>79</v>
      </c>
      <c r="H13" s="25">
        <f t="shared" si="0"/>
        <v>257.5</v>
      </c>
    </row>
    <row r="14" spans="1:8" ht="24" customHeight="1" collapsed="1" thickBot="1">
      <c r="A14" s="116"/>
      <c r="B14" s="151"/>
      <c r="C14" s="1" t="s">
        <v>8</v>
      </c>
      <c r="D14" s="2">
        <f>SUM($D$15,$D$16,$D$17,$D$18,$D$19)</f>
        <v>5</v>
      </c>
      <c r="E14" s="2">
        <f>SUM($E$15,$E$16,$E$17,$E$18,$E$19)</f>
        <v>10</v>
      </c>
      <c r="F14" s="2">
        <f>SUM($F$15,$F$16,$F$17,$F$18,$F$19)</f>
        <v>39</v>
      </c>
      <c r="G14" s="10">
        <f>SUM($G$15,$G$16,$G$17,$G$18,$G$19)</f>
        <v>35</v>
      </c>
      <c r="H14" s="25">
        <f t="shared" si="0"/>
        <v>89</v>
      </c>
    </row>
    <row r="15" spans="1:8" ht="24" hidden="1" customHeight="1" outlineLevel="1">
      <c r="A15" s="116"/>
      <c r="B15" s="151"/>
      <c r="C15" s="3" t="s">
        <v>5</v>
      </c>
      <c r="D15" s="2">
        <f>SUM('[1]TB recep SEC'!$ET$12:$EZ$12,'[1]TB recep SEC'!$ET$17:$EZ$17,'[1]TB recep SEC'!$ET$22:$EZ$22)</f>
        <v>0</v>
      </c>
      <c r="E15" s="2">
        <f>SUM('[1]TB recep SEC'!$FA$12:$FG$12,'[1]TB recep SEC'!$FA$17:$FG$17,'[1]TB recep SEC'!$FA$22:$FG$22)</f>
        <v>0</v>
      </c>
      <c r="F15" s="2">
        <f>SUM('[1]TB recep SEC'!$FH$12:$FN$12,'[1]TB recep SEC'!$FH$17:$FN$17,'[1]TB recep SEC'!$FH$22:$FN$22)</f>
        <v>0</v>
      </c>
      <c r="G15" s="10">
        <f>SUM('[1]TB recep SEC'!$FO$12:$FU$12,'[1]TB recep SEC'!$FO$17:$FU$17,'[1]TB recep SEC'!$FO$22:$FU$22)</f>
        <v>0</v>
      </c>
      <c r="H15" s="25">
        <f t="shared" si="0"/>
        <v>0</v>
      </c>
    </row>
    <row r="16" spans="1:8" ht="24" hidden="1" customHeight="1" outlineLevel="1">
      <c r="A16" s="116"/>
      <c r="B16" s="151"/>
      <c r="C16" s="3" t="s">
        <v>6</v>
      </c>
      <c r="D16" s="2">
        <f>SUM('[11]TB Nuit'!$AL$22:$AR$22,'[11]TB Nuit'!$AL$27:$AR$27,'[11]TB Nuit'!$AL$32:$AR$32)</f>
        <v>0</v>
      </c>
      <c r="E16" s="2">
        <f>SUM('[11]TB Nuit'!$AS$22:$AY$22,'[11]TB Nuit'!$AS$27:$AY$27,'[11]TB Nuit'!$AS$32:$AY$32)</f>
        <v>0</v>
      </c>
      <c r="F16" s="2">
        <f>SUM('[11]TB Nuit'!$AZ$22:$BF$22,'[11]TB Nuit'!$AZ$27:$BF$27,'[11]TB Nuit'!$AZ$32:$BF$32)</f>
        <v>0</v>
      </c>
      <c r="G16" s="10">
        <f>SUM('[11]TB Nuit'!$BG$22:$BM$22,'[11]TB Nuit'!$BG$27:$BM$27,'[11]TB Nuit'!$BG$32:$BM$32)</f>
        <v>1</v>
      </c>
      <c r="H16" s="25">
        <f t="shared" si="0"/>
        <v>1</v>
      </c>
    </row>
    <row r="17" spans="1:8" ht="24" hidden="1" customHeight="1" outlineLevel="1">
      <c r="A17" s="116"/>
      <c r="B17" s="151"/>
      <c r="C17" s="3" t="s">
        <v>18</v>
      </c>
      <c r="D17" s="2">
        <f>SUM('[3]TB recep ULF'!$ET$11:$EZ$11,'[3]TB recep ULF'!$ET$16:$EZ$16,'[3]TB recep ULF'!$ET$21:$EZ$21)</f>
        <v>0</v>
      </c>
      <c r="E17" s="2">
        <f>SUM('[3]TB recep ULF'!$FA$11:$FG$11,'[3]TB recep ULF'!$FA$16:$FG$16,'[3]TB recep ULF'!$FA$21:$FG$21)</f>
        <v>0</v>
      </c>
      <c r="F17" s="2">
        <f>SUM('[3]TB recep ULF'!$FH$11:$FN$11,'[3]TB recep ULF'!$FH$16:$FN$16,'[3]TB recep ULF'!$FH$21:$FN$21)</f>
        <v>0</v>
      </c>
      <c r="G17" s="10">
        <f>SUM('[3]TB recep ULF'!$FO$11:$FU$11,'[3]TB recep ULF'!$FO$16:$FU$16,'[3]TB recep ULF'!$FO$21:$FU$21)</f>
        <v>0</v>
      </c>
      <c r="H17" s="25">
        <f t="shared" si="0"/>
        <v>0</v>
      </c>
    </row>
    <row r="18" spans="1:8" ht="24" hidden="1" customHeight="1" outlineLevel="1">
      <c r="A18" s="116"/>
      <c r="B18" s="151"/>
      <c r="C18" s="3" t="s">
        <v>19</v>
      </c>
      <c r="D18" s="2">
        <f>SUM('[4]TB recep FEL'!$BU$11:$CA$11,'[4]TB recep FEL'!$BU$16:$CA$16,'[4]TB recep FEL'!$BU$21:$CA$21)</f>
        <v>4</v>
      </c>
      <c r="E18" s="2">
        <f>SUM('[4]TB recep FEL'!$CB$11:$CH$11,'[4]TB recep FEL'!$CB$16:$CH$16,'[4]TB recep FEL'!$CB$21:$CH$21)</f>
        <v>8</v>
      </c>
      <c r="F18" s="2">
        <f>SUM('[4]TB recep FEL'!$CI$11:$CO$11,'[4]TB recep FEL'!$CI$16:$CO$16,'[4]TB recep FEL'!$CI$21:$CO$21)</f>
        <v>37</v>
      </c>
      <c r="G18" s="10">
        <f>SUM('[4]TB recep FEL'!$CP$11:$CV$11,'[4]TB recep FEL'!$CP$16:$CV$16,'[4]TB recep FEL'!$CP$21:$CV$21)</f>
        <v>32</v>
      </c>
      <c r="H18" s="25">
        <f t="shared" si="0"/>
        <v>81</v>
      </c>
    </row>
    <row r="19" spans="1:8" ht="24" hidden="1" customHeight="1" outlineLevel="1" thickBot="1">
      <c r="A19" s="116"/>
      <c r="B19" s="152"/>
      <c r="C19" s="3" t="s">
        <v>41</v>
      </c>
      <c r="D19" s="2">
        <f>SUM('[5]Tb expédition'!$ET$36:$EZ$36,'[5]Tb expédition'!$ET$41:$EZ$41,'[5]Tb expédition'!$ET$46:$EZ$46)</f>
        <v>1</v>
      </c>
      <c r="E19" s="2">
        <f>SUM('[5]Tb expédition'!$FA$36:$FG$36,'[5]Tb expédition'!$FA$41:$FG$41,'[5]Tb expédition'!$FA$46:$FG$46)</f>
        <v>2</v>
      </c>
      <c r="F19" s="2">
        <f>SUM('[5]Tb expédition'!$FH$36:$FN$36,'[5]Tb expédition'!$FH$41:$FN$41,'[5]Tb expédition'!$FH$46:$FN$46)</f>
        <v>2</v>
      </c>
      <c r="G19" s="10">
        <f>SUM('[5]Tb expédition'!$FO$36:$FU$36,'[5]Tb expédition'!$FO$41:$FU$41,'[5]Tb expédition'!$FO$46:$FU$46)</f>
        <v>2</v>
      </c>
      <c r="H19" s="25">
        <f t="shared" si="0"/>
        <v>7</v>
      </c>
    </row>
    <row r="20" spans="1:8" ht="24" customHeight="1" thickTop="1" thickBot="1">
      <c r="A20" s="116"/>
      <c r="B20" s="90" t="s">
        <v>46</v>
      </c>
      <c r="C20" s="91"/>
      <c r="D20" s="4">
        <f>SUM(D14,D8,D2)</f>
        <v>370</v>
      </c>
      <c r="E20" s="4">
        <f>SUM(E14,E8,E2)</f>
        <v>298</v>
      </c>
      <c r="F20" s="4">
        <f>SUM(F14,F8,F2)</f>
        <v>300</v>
      </c>
      <c r="G20" s="31">
        <f>SUM(G14,G8,G2)</f>
        <v>411</v>
      </c>
      <c r="H20" s="26">
        <f t="shared" si="0"/>
        <v>1379</v>
      </c>
    </row>
    <row r="21" spans="1:8" ht="24" customHeight="1" collapsed="1" thickTop="1">
      <c r="A21" s="116"/>
      <c r="B21" s="153" t="s">
        <v>10</v>
      </c>
      <c r="C21" s="5" t="s">
        <v>4</v>
      </c>
      <c r="D21" s="6">
        <f>SUM(D22:D24)</f>
        <v>438.5</v>
      </c>
      <c r="E21" s="6">
        <f>SUM(E22:E24)</f>
        <v>414</v>
      </c>
      <c r="F21" s="6">
        <f>SUM(F22:F24)</f>
        <v>425.5</v>
      </c>
      <c r="G21" s="7">
        <f>SUM(G22:G24)</f>
        <v>417.5</v>
      </c>
      <c r="H21" s="24">
        <f t="shared" si="0"/>
        <v>1695.5</v>
      </c>
    </row>
    <row r="22" spans="1:8" ht="24" hidden="1" customHeight="1" outlineLevel="1">
      <c r="A22" s="116"/>
      <c r="B22" s="154"/>
      <c r="C22" s="3" t="s">
        <v>17</v>
      </c>
      <c r="D22" s="2">
        <f>SUM('[1]TB recep SEC'!$ET$30:$EZ$30)</f>
        <v>404.5</v>
      </c>
      <c r="E22" s="2">
        <f>SUM('[1]TB recep SEC'!$FA$30:$FG$30)</f>
        <v>343</v>
      </c>
      <c r="F22" s="2">
        <f>SUM('[1]TB recep SEC'!$FH$30:$FN$30)</f>
        <v>269.5</v>
      </c>
      <c r="G22" s="10">
        <f>SUM('[1]TB recep SEC'!$FO$30:$FU$30)</f>
        <v>305.5</v>
      </c>
      <c r="H22" s="25">
        <f>SUM(D22+E22+F22+G22)</f>
        <v>1322.5</v>
      </c>
    </row>
    <row r="23" spans="1:8" ht="24" hidden="1" customHeight="1" outlineLevel="1">
      <c r="A23" s="116"/>
      <c r="B23" s="154"/>
      <c r="C23" s="3" t="s">
        <v>6</v>
      </c>
      <c r="D23" s="23">
        <f>SUM('[11]TB Nuit'!$AL$61:$AR$61)</f>
        <v>1</v>
      </c>
      <c r="E23" s="23">
        <f>SUM('[11]TB Nuit'!$AS$61:$AY$61)</f>
        <v>47</v>
      </c>
      <c r="F23" s="23">
        <f>SUM('[11]TB Nuit'!$AZ$61:$BF$61)</f>
        <v>98</v>
      </c>
      <c r="G23" s="30">
        <f>SUM('[11]TB Nuit'!$BG$61:$BM$61)</f>
        <v>40</v>
      </c>
      <c r="H23" s="25">
        <f t="shared" si="0"/>
        <v>186</v>
      </c>
    </row>
    <row r="24" spans="1:8" ht="24" hidden="1" customHeight="1" outlineLevel="1">
      <c r="A24" s="116"/>
      <c r="B24" s="154"/>
      <c r="C24" s="3" t="s">
        <v>41</v>
      </c>
      <c r="D24" s="12">
        <f>SUM('[5]Tb expédition'!$ET$25:$EZ$25)</f>
        <v>33</v>
      </c>
      <c r="E24" s="12">
        <f>SUM('[5]Tb expédition'!$FA$25:$FG$25)</f>
        <v>24</v>
      </c>
      <c r="F24" s="12">
        <f>SUM('[5]Tb expédition'!$FH$25:$FN$25)</f>
        <v>58</v>
      </c>
      <c r="G24" s="13">
        <f>SUM('[5]Tb expédition'!$FO$25:$FU$25)</f>
        <v>72</v>
      </c>
      <c r="H24" s="25"/>
    </row>
    <row r="25" spans="1:8" ht="24" customHeight="1" collapsed="1">
      <c r="A25" s="116"/>
      <c r="B25" s="154"/>
      <c r="C25" s="1" t="s">
        <v>7</v>
      </c>
      <c r="D25" s="12">
        <f>SUM(D26:D28)</f>
        <v>119.5</v>
      </c>
      <c r="E25" s="12">
        <f>SUM(E26:E28)</f>
        <v>89</v>
      </c>
      <c r="F25" s="12">
        <f>SUM(F26:F28)</f>
        <v>57</v>
      </c>
      <c r="G25" s="13">
        <f>SUM(G26:G28)</f>
        <v>102</v>
      </c>
      <c r="H25" s="25">
        <f t="shared" si="0"/>
        <v>367.5</v>
      </c>
    </row>
    <row r="26" spans="1:8" ht="24" hidden="1" customHeight="1" outlineLevel="1">
      <c r="A26" s="116"/>
      <c r="B26" s="154"/>
      <c r="C26" s="3" t="s">
        <v>18</v>
      </c>
      <c r="D26" s="12">
        <f>SUM('[3]TB recep ULF'!$ET$29:$EZ$29)</f>
        <v>114.5</v>
      </c>
      <c r="E26" s="12">
        <f>SUM('[3]TB recep ULF'!$FA$29:$FG$29)</f>
        <v>80</v>
      </c>
      <c r="F26" s="12">
        <f>SUM('[3]TB recep ULF'!$FH$29:$FN$29)</f>
        <v>52</v>
      </c>
      <c r="G26" s="13">
        <f>SUM('[3]TB recep ULF'!$FO$29:$FU$29)</f>
        <v>88</v>
      </c>
      <c r="H26" s="25">
        <f t="shared" si="0"/>
        <v>334.5</v>
      </c>
    </row>
    <row r="27" spans="1:8" ht="24" hidden="1" customHeight="1" outlineLevel="1">
      <c r="A27" s="116"/>
      <c r="B27" s="154"/>
      <c r="C27" s="3" t="s">
        <v>6</v>
      </c>
      <c r="D27" s="23">
        <f>SUM('[11]TB Nuit'!$AL$80:$AR$80)</f>
        <v>0</v>
      </c>
      <c r="E27" s="23">
        <f>SUM('[11]TB Nuit'!$AS$80:$AY$80)</f>
        <v>4</v>
      </c>
      <c r="F27" s="23">
        <f>SUM('[11]TB Nuit'!$AZ$80:$BF$80)</f>
        <v>0</v>
      </c>
      <c r="G27" s="30">
        <f>SUM('[11]TB Nuit'!$BG$80:$BM$80)</f>
        <v>7</v>
      </c>
      <c r="H27" s="25">
        <f t="shared" si="0"/>
        <v>11</v>
      </c>
    </row>
    <row r="28" spans="1:8" ht="24" hidden="1" customHeight="1" outlineLevel="1">
      <c r="A28" s="116"/>
      <c r="B28" s="154"/>
      <c r="C28" s="3" t="s">
        <v>41</v>
      </c>
      <c r="D28" s="12">
        <f>SUM('[5]Tb expédition'!$ET$26:$EZ$26)</f>
        <v>5</v>
      </c>
      <c r="E28" s="12">
        <f>SUM('[5]Tb expédition'!$FA$26:$FG$26)</f>
        <v>5</v>
      </c>
      <c r="F28" s="12">
        <f>SUM('[5]Tb expédition'!$FH$26:$FN$26)</f>
        <v>5</v>
      </c>
      <c r="G28" s="13">
        <f>SUM('[5]Tb expédition'!$FO$26:$FU$26)</f>
        <v>7</v>
      </c>
      <c r="H28" s="25"/>
    </row>
    <row r="29" spans="1:8" ht="24" customHeight="1" collapsed="1" thickBot="1">
      <c r="A29" s="116"/>
      <c r="B29" s="154"/>
      <c r="C29" s="1" t="s">
        <v>8</v>
      </c>
      <c r="D29" s="12">
        <f>SUM(D30:D32)</f>
        <v>41</v>
      </c>
      <c r="E29" s="12">
        <f>SUM(E30:E32)</f>
        <v>17</v>
      </c>
      <c r="F29" s="12">
        <f>SUM(F30:F32)</f>
        <v>15</v>
      </c>
      <c r="G29" s="13">
        <f>SUM(G30:G32)</f>
        <v>12</v>
      </c>
      <c r="H29" s="25">
        <f t="shared" si="0"/>
        <v>85</v>
      </c>
    </row>
    <row r="30" spans="1:8" ht="24" hidden="1" customHeight="1" outlineLevel="1">
      <c r="A30" s="116"/>
      <c r="B30" s="154"/>
      <c r="C30" s="3" t="s">
        <v>19</v>
      </c>
      <c r="D30" s="12"/>
      <c r="E30" s="12"/>
      <c r="F30" s="12"/>
      <c r="G30" s="13"/>
      <c r="H30" s="25">
        <f t="shared" si="0"/>
        <v>0</v>
      </c>
    </row>
    <row r="31" spans="1:8" ht="24" hidden="1" customHeight="1" outlineLevel="1">
      <c r="A31" s="116"/>
      <c r="B31" s="154"/>
      <c r="C31" s="3" t="s">
        <v>6</v>
      </c>
      <c r="D31" s="23">
        <f>SUM('[11]TB Nuit'!$AL$97:$AR$97)</f>
        <v>41</v>
      </c>
      <c r="E31" s="23">
        <f>SUM('[11]TB Nuit'!$AS$97:$AY$97)</f>
        <v>17</v>
      </c>
      <c r="F31" s="23">
        <f>SUM('[11]TB Nuit'!$AZ$97:$BF$97)</f>
        <v>15</v>
      </c>
      <c r="G31" s="30">
        <f>SUM('[11]TB Nuit'!$BG$97:$BM$97)</f>
        <v>12</v>
      </c>
      <c r="H31" s="25"/>
    </row>
    <row r="32" spans="1:8" ht="24" hidden="1" customHeight="1" outlineLevel="1" thickBot="1">
      <c r="A32" s="116"/>
      <c r="B32" s="155"/>
      <c r="C32" s="22" t="s">
        <v>41</v>
      </c>
      <c r="D32" s="12">
        <f>SUM('[5]Tb expédition'!$ET$27:$EZ$27)</f>
        <v>0</v>
      </c>
      <c r="E32" s="12">
        <f>SUM('[5]Tb expédition'!$FA$27:$FG$27)</f>
        <v>0</v>
      </c>
      <c r="F32" s="12">
        <f>SUM('[5]Tb expédition'!$FH$27:$FN$27)</f>
        <v>0</v>
      </c>
      <c r="G32" s="13">
        <f>SUM('[5]Tb expédition'!$FO$27:$FU$27)</f>
        <v>0</v>
      </c>
      <c r="H32" s="25">
        <f t="shared" si="0"/>
        <v>0</v>
      </c>
    </row>
    <row r="33" spans="1:8" ht="24" customHeight="1" thickTop="1" thickBot="1">
      <c r="A33" s="116"/>
      <c r="B33" s="90" t="s">
        <v>47</v>
      </c>
      <c r="C33" s="95"/>
      <c r="D33" s="15">
        <f>SUM(D21,D25,D29)</f>
        <v>599</v>
      </c>
      <c r="E33" s="15">
        <f>SUM(E21,E25,E29)</f>
        <v>520</v>
      </c>
      <c r="F33" s="15">
        <f>SUM(F21,F25,F29)</f>
        <v>497.5</v>
      </c>
      <c r="G33" s="16">
        <f>SUM(G21,G25,G29)</f>
        <v>531.5</v>
      </c>
      <c r="H33" s="26">
        <f>SUM(D33+E33+F33+G33)</f>
        <v>2148</v>
      </c>
    </row>
    <row r="34" spans="1:8" ht="24" customHeight="1" thickTop="1">
      <c r="A34" s="116"/>
      <c r="B34" s="147" t="s">
        <v>12</v>
      </c>
      <c r="C34" s="123"/>
      <c r="D34" s="105">
        <f>D20+D33</f>
        <v>969</v>
      </c>
      <c r="E34" s="105">
        <f>E20+E33</f>
        <v>818</v>
      </c>
      <c r="F34" s="105">
        <f>F20+F33</f>
        <v>797.5</v>
      </c>
      <c r="G34" s="107">
        <f>G20+G33</f>
        <v>942.5</v>
      </c>
      <c r="H34" s="109">
        <f t="shared" si="0"/>
        <v>3527</v>
      </c>
    </row>
    <row r="35" spans="1:8" ht="24" customHeight="1" thickBot="1">
      <c r="A35" s="116"/>
      <c r="B35" s="102"/>
      <c r="C35" s="103"/>
      <c r="D35" s="106"/>
      <c r="E35" s="106"/>
      <c r="F35" s="106"/>
      <c r="G35" s="108"/>
      <c r="H35" s="110"/>
    </row>
    <row r="36" spans="1:8" ht="24" customHeight="1" thickTop="1">
      <c r="A36" s="116"/>
      <c r="B36" s="163" t="s">
        <v>91</v>
      </c>
      <c r="C36" s="47" t="s">
        <v>93</v>
      </c>
      <c r="D36" s="46"/>
      <c r="E36" s="46"/>
      <c r="F36" s="46"/>
      <c r="G36" s="52"/>
      <c r="H36" s="109">
        <f>SUM(D36+E36+F36+G36)</f>
        <v>0</v>
      </c>
    </row>
    <row r="37" spans="1:8" ht="15" customHeight="1" outlineLevel="1">
      <c r="A37" s="116"/>
      <c r="B37" s="158"/>
      <c r="C37" s="48" t="s">
        <v>17</v>
      </c>
      <c r="D37" s="44"/>
      <c r="E37" s="44"/>
      <c r="F37" s="44"/>
      <c r="G37" s="53"/>
      <c r="H37" s="104"/>
    </row>
    <row r="38" spans="1:8" ht="14.25" customHeight="1" outlineLevel="1">
      <c r="A38" s="116"/>
      <c r="B38" s="158"/>
      <c r="C38" s="48" t="s">
        <v>94</v>
      </c>
      <c r="D38" s="44"/>
      <c r="E38" s="44"/>
      <c r="F38" s="44"/>
      <c r="G38" s="53"/>
      <c r="H38" s="104">
        <f>SUM(D38+E38+F38+G38)</f>
        <v>0</v>
      </c>
    </row>
    <row r="39" spans="1:8" ht="23.25" customHeight="1">
      <c r="A39" s="116"/>
      <c r="B39" s="158"/>
      <c r="C39" s="49" t="s">
        <v>95</v>
      </c>
      <c r="D39" s="44"/>
      <c r="E39" s="44"/>
      <c r="F39" s="44"/>
      <c r="G39" s="53"/>
      <c r="H39" s="104"/>
    </row>
    <row r="40" spans="1:8" ht="24" customHeight="1">
      <c r="A40" s="116"/>
      <c r="B40" s="159"/>
      <c r="C40" s="49" t="s">
        <v>96</v>
      </c>
      <c r="D40" s="44"/>
      <c r="E40" s="44"/>
      <c r="F40" s="44"/>
      <c r="G40" s="53"/>
      <c r="H40" s="104">
        <f>SUM(D40+E40+F40+G40)</f>
        <v>0</v>
      </c>
    </row>
    <row r="41" spans="1:8" ht="24" customHeight="1">
      <c r="A41" s="116"/>
      <c r="B41" s="90" t="s">
        <v>100</v>
      </c>
      <c r="C41" s="90"/>
      <c r="D41" s="4"/>
      <c r="E41" s="4"/>
      <c r="F41" s="4"/>
      <c r="G41" s="54"/>
      <c r="H41" s="104"/>
    </row>
    <row r="42" spans="1:8" ht="24" customHeight="1">
      <c r="A42" s="116"/>
      <c r="B42" s="157" t="s">
        <v>92</v>
      </c>
      <c r="C42" s="50" t="s">
        <v>97</v>
      </c>
      <c r="D42" s="45"/>
      <c r="E42" s="45"/>
      <c r="F42" s="45"/>
      <c r="G42" s="55"/>
      <c r="H42" s="104">
        <f>SUM(D42+E42+F42+G42)</f>
        <v>0</v>
      </c>
    </row>
    <row r="43" spans="1:8" ht="13.5" customHeight="1" outlineLevel="1">
      <c r="A43" s="116"/>
      <c r="B43" s="158"/>
      <c r="C43" s="51" t="s">
        <v>17</v>
      </c>
      <c r="D43" s="44"/>
      <c r="E43" s="44"/>
      <c r="F43" s="44"/>
      <c r="G43" s="53"/>
      <c r="H43" s="104"/>
    </row>
    <row r="44" spans="1:8" ht="13.5" customHeight="1" outlineLevel="1">
      <c r="A44" s="116"/>
      <c r="B44" s="158"/>
      <c r="C44" s="51" t="s">
        <v>94</v>
      </c>
      <c r="D44" s="44"/>
      <c r="E44" s="44"/>
      <c r="F44" s="44"/>
      <c r="G44" s="53"/>
      <c r="H44" s="104">
        <f>SUM(D44+E44+F44+G44)</f>
        <v>0</v>
      </c>
    </row>
    <row r="45" spans="1:8" ht="24" customHeight="1">
      <c r="A45" s="116"/>
      <c r="B45" s="158"/>
      <c r="C45" s="49" t="s">
        <v>98</v>
      </c>
      <c r="D45" s="44"/>
      <c r="E45" s="44"/>
      <c r="F45" s="44"/>
      <c r="G45" s="53"/>
      <c r="H45" s="104"/>
    </row>
    <row r="46" spans="1:8" ht="24" customHeight="1">
      <c r="A46" s="116"/>
      <c r="B46" s="159"/>
      <c r="C46" s="49" t="s">
        <v>99</v>
      </c>
      <c r="D46" s="44"/>
      <c r="E46" s="44"/>
      <c r="F46" s="44"/>
      <c r="G46" s="53"/>
      <c r="H46" s="104">
        <f>SUM(D46+E46+F46+G46)</f>
        <v>0</v>
      </c>
    </row>
    <row r="47" spans="1:8" ht="24" customHeight="1" thickBot="1">
      <c r="A47" s="117"/>
      <c r="B47" s="86" t="s">
        <v>101</v>
      </c>
      <c r="C47" s="86"/>
      <c r="D47" s="15"/>
      <c r="E47" s="15"/>
      <c r="F47" s="15"/>
      <c r="G47" s="56"/>
      <c r="H47" s="110"/>
    </row>
    <row r="48" spans="1:8">
      <c r="H48" s="27"/>
    </row>
    <row r="49" spans="1:8" ht="16.5" thickBot="1">
      <c r="H49" s="27"/>
    </row>
    <row r="50" spans="1:8" ht="31.5" thickTop="1" thickBot="1">
      <c r="A50" s="19"/>
      <c r="B50" s="84" t="s">
        <v>20</v>
      </c>
      <c r="C50" s="85"/>
      <c r="D50" s="42" t="s">
        <v>64</v>
      </c>
      <c r="E50" s="42" t="s">
        <v>65</v>
      </c>
      <c r="F50" s="42" t="s">
        <v>66</v>
      </c>
      <c r="G50" s="41" t="s">
        <v>67</v>
      </c>
      <c r="H50" s="24" t="s">
        <v>16</v>
      </c>
    </row>
    <row r="51" spans="1:8" ht="24" customHeight="1" collapsed="1" thickTop="1">
      <c r="A51" s="174" t="s">
        <v>21</v>
      </c>
      <c r="B51" s="150" t="s">
        <v>23</v>
      </c>
      <c r="C51" s="1" t="s">
        <v>24</v>
      </c>
      <c r="D51" s="2">
        <f>SUM(D52:D54)</f>
        <v>7</v>
      </c>
      <c r="E51" s="2">
        <f>SUM(E52:E54)</f>
        <v>16</v>
      </c>
      <c r="F51" s="2">
        <f>SUM(F52:F54)</f>
        <v>10</v>
      </c>
      <c r="G51" s="10">
        <f>SUM(G52:G54)</f>
        <v>11</v>
      </c>
      <c r="H51" s="24">
        <f>SUM(D51+E51+F51+G51)</f>
        <v>44</v>
      </c>
    </row>
    <row r="52" spans="1:8" ht="15.75" hidden="1" customHeight="1" outlineLevel="1">
      <c r="A52" s="175"/>
      <c r="B52" s="151"/>
      <c r="C52" s="3" t="s">
        <v>25</v>
      </c>
      <c r="D52" s="2">
        <f>SUM('[6]Tb prépa SEC'!$ET$15:$EZ$15)</f>
        <v>0</v>
      </c>
      <c r="E52" s="2">
        <f>SUM('[6]Tb prépa SEC'!$FA$15:$FG$15)</f>
        <v>0</v>
      </c>
      <c r="F52" s="2">
        <f>SUM('[6]Tb prépa SEC'!$FH$15:$FN$15)</f>
        <v>0</v>
      </c>
      <c r="G52" s="10">
        <f>SUM('[6]Tb prépa SEC'!$FO$15:$FU$15)</f>
        <v>0</v>
      </c>
      <c r="H52" s="25">
        <f>SUM(D52+E52+F52+G52)</f>
        <v>0</v>
      </c>
    </row>
    <row r="53" spans="1:8" ht="15.75" hidden="1" customHeight="1" outlineLevel="1">
      <c r="A53" s="175"/>
      <c r="B53" s="151"/>
      <c r="C53" s="3" t="s">
        <v>26</v>
      </c>
      <c r="D53" s="2">
        <f>SUM('[6]Tb prépa SEC'!$ET$10:$EZ$10)</f>
        <v>7</v>
      </c>
      <c r="E53" s="2">
        <f>SUM('[6]Tb prépa SEC'!$FA$10:$FG$10)</f>
        <v>16</v>
      </c>
      <c r="F53" s="2">
        <f>SUM('[6]Tb prépa SEC'!$FH$10:$FN$10)</f>
        <v>10</v>
      </c>
      <c r="G53" s="10">
        <f>SUM('[6]Tb prépa SEC'!$FO$10:$FU$10)</f>
        <v>11</v>
      </c>
      <c r="H53" s="25">
        <f t="shared" ref="H53:H67" si="1">SUM(D53+E53+F53+G53)</f>
        <v>44</v>
      </c>
    </row>
    <row r="54" spans="1:8" ht="15.75" hidden="1" customHeight="1" outlineLevel="1">
      <c r="A54" s="175"/>
      <c r="B54" s="151"/>
      <c r="C54" s="3" t="s">
        <v>6</v>
      </c>
      <c r="D54" s="2">
        <f>SUM('[11]TB Nuit'!$AL$113:$AR$113)</f>
        <v>0</v>
      </c>
      <c r="E54" s="2">
        <f>SUM('[11]TB Nuit'!$AS$113:$AY$113)</f>
        <v>0</v>
      </c>
      <c r="F54" s="2">
        <f>SUM('[11]TB Nuit'!$AZ$113:$BF$113)</f>
        <v>0</v>
      </c>
      <c r="G54" s="10">
        <f>SUM('[11]TB Nuit'!$BG$113:$BM$113)</f>
        <v>0</v>
      </c>
      <c r="H54" s="25">
        <f t="shared" si="1"/>
        <v>0</v>
      </c>
    </row>
    <row r="55" spans="1:8" ht="23.25" customHeight="1">
      <c r="A55" s="175"/>
      <c r="B55" s="151"/>
      <c r="C55" s="1" t="s">
        <v>54</v>
      </c>
      <c r="D55" s="2">
        <f>SUM('[7]Tb prépa Cosm'!$ES$10:$EY$10)</f>
        <v>140.07</v>
      </c>
      <c r="E55" s="2">
        <f>SUM('[7]Tb prépa Cosm'!$EZ$10:$FF$10)</f>
        <v>140.07</v>
      </c>
      <c r="F55" s="2">
        <f>SUM('[7]Tb prépa Cosm'!$FG$10:$FM$10)</f>
        <v>106.72000000000001</v>
      </c>
      <c r="G55" s="10">
        <f>SUM('[7]Tb prépa Cosm'!$FN$10:$FT$10)</f>
        <v>155.07999999999998</v>
      </c>
      <c r="H55" s="25">
        <f t="shared" si="1"/>
        <v>541.94000000000005</v>
      </c>
    </row>
    <row r="56" spans="1:8" ht="23.25" customHeight="1">
      <c r="A56" s="175"/>
      <c r="B56" s="151"/>
      <c r="C56" s="1" t="s">
        <v>55</v>
      </c>
      <c r="D56" s="2">
        <f>SUM('[8]Tb Prépa FEL'!$ES$10:$EY$10)</f>
        <v>0</v>
      </c>
      <c r="E56" s="2">
        <f>SUM('[8]Tb Prépa FEL'!$EZ$10:$FF$10)</f>
        <v>0</v>
      </c>
      <c r="F56" s="2">
        <f>SUM('[8]Tb Prépa FEL'!$FG$10:$FM$10)</f>
        <v>0</v>
      </c>
      <c r="G56" s="10">
        <f>SUM('[8]Tb Prépa FEL'!$FN$10:$FT$10)</f>
        <v>209</v>
      </c>
      <c r="H56" s="25"/>
    </row>
    <row r="57" spans="1:8" ht="23.25" customHeight="1" collapsed="1">
      <c r="A57" s="175"/>
      <c r="B57" s="151"/>
      <c r="C57" s="1" t="s">
        <v>27</v>
      </c>
      <c r="D57" s="2">
        <f>SUM(D58:D59)</f>
        <v>32058</v>
      </c>
      <c r="E57" s="2">
        <f>SUM(E58:E59)</f>
        <v>29818.5</v>
      </c>
      <c r="F57" s="2">
        <f>SUM(F58:F59)</f>
        <v>35167</v>
      </c>
      <c r="G57" s="10">
        <f>SUM(G58:G59)</f>
        <v>39391.5</v>
      </c>
      <c r="H57" s="25">
        <f t="shared" si="1"/>
        <v>136435</v>
      </c>
    </row>
    <row r="58" spans="1:8" ht="15.75" hidden="1" customHeight="1" outlineLevel="1">
      <c r="A58" s="175"/>
      <c r="B58" s="151"/>
      <c r="C58" s="3" t="s">
        <v>28</v>
      </c>
      <c r="D58" s="2">
        <f>SUM('[9]Tb prépa ULF'!$ES$9:$EY$9)</f>
        <v>27263</v>
      </c>
      <c r="E58" s="2">
        <f>SUM('[9]Tb prépa ULF'!$EZ$9:$FF$9)</f>
        <v>27044.5</v>
      </c>
      <c r="F58" s="2">
        <f>SUM('[9]Tb prépa ULF'!$FG$9:$FM$9)</f>
        <v>31723</v>
      </c>
      <c r="G58" s="10">
        <f>SUM('[9]Tb prépa ULF'!$FN$9:$FT$9)</f>
        <v>34820</v>
      </c>
      <c r="H58" s="25">
        <f t="shared" si="1"/>
        <v>120850.5</v>
      </c>
    </row>
    <row r="59" spans="1:8" ht="15.75" hidden="1" customHeight="1" outlineLevel="1">
      <c r="A59" s="175"/>
      <c r="B59" s="151"/>
      <c r="C59" s="3" t="s">
        <v>29</v>
      </c>
      <c r="D59" s="2">
        <f>SUM('[9]Tb prépa ULF'!$ES$22:$EY$22)</f>
        <v>4795</v>
      </c>
      <c r="E59" s="2">
        <f>SUM('[9]Tb prépa ULF'!$EZ$22:$FF$22)</f>
        <v>2774</v>
      </c>
      <c r="F59" s="2">
        <f>SUM('[9]Tb prépa ULF'!$FG$22:$FM$22)</f>
        <v>3444</v>
      </c>
      <c r="G59" s="10">
        <f>SUM('[9]Tb prépa ULF'!$FN$22:$FT$22)</f>
        <v>4571.5</v>
      </c>
      <c r="H59" s="25">
        <f t="shared" si="1"/>
        <v>15584.5</v>
      </c>
    </row>
    <row r="60" spans="1:8">
      <c r="A60" s="175"/>
      <c r="B60" s="111" t="s">
        <v>30</v>
      </c>
      <c r="C60" s="91"/>
      <c r="D60" s="4">
        <f>SUM(D57+D55+D51)</f>
        <v>32205.07</v>
      </c>
      <c r="E60" s="4">
        <f>SUM(E57+E55+E51)</f>
        <v>29974.57</v>
      </c>
      <c r="F60" s="4">
        <f>SUM(F57+F55+F51)</f>
        <v>35283.72</v>
      </c>
      <c r="G60" s="31">
        <f>SUM(G57+G55+G51)</f>
        <v>39557.58</v>
      </c>
      <c r="H60" s="25">
        <f t="shared" si="1"/>
        <v>137020.94</v>
      </c>
    </row>
    <row r="61" spans="1:8" ht="23.25" customHeight="1" collapsed="1">
      <c r="A61" s="175"/>
      <c r="B61" s="165" t="s">
        <v>31</v>
      </c>
      <c r="C61" s="5" t="s">
        <v>32</v>
      </c>
      <c r="D61" s="6">
        <f>SUM(D62:D63)</f>
        <v>1055</v>
      </c>
      <c r="E61" s="6">
        <f>SUM(E62:E63)</f>
        <v>711</v>
      </c>
      <c r="F61" s="6">
        <f>SUM(F62:F63)</f>
        <v>688</v>
      </c>
      <c r="G61" s="7">
        <f>SUM(G62:G63)</f>
        <v>1084</v>
      </c>
      <c r="H61" s="25">
        <f t="shared" si="1"/>
        <v>3538</v>
      </c>
    </row>
    <row r="62" spans="1:8" ht="15.75" hidden="1" customHeight="1" outlineLevel="1">
      <c r="A62" s="175"/>
      <c r="B62" s="166"/>
      <c r="C62" s="20" t="s">
        <v>33</v>
      </c>
      <c r="D62" s="6">
        <f>SUM('[6]Tb prépa SEC'!$ET$44:$EZ$44)</f>
        <v>826</v>
      </c>
      <c r="E62" s="6">
        <f>SUM('[6]Tb prépa SEC'!$FA$44:$FG$44)</f>
        <v>573</v>
      </c>
      <c r="F62" s="6">
        <f>SUM('[6]Tb prépa SEC'!$FH$44:$FN$44)</f>
        <v>574</v>
      </c>
      <c r="G62" s="7">
        <f>SUM('[6]Tb prépa SEC'!$FO$44:$FU$44)</f>
        <v>788</v>
      </c>
      <c r="H62" s="25">
        <f t="shared" si="1"/>
        <v>2761</v>
      </c>
    </row>
    <row r="63" spans="1:8" ht="15.75" hidden="1" customHeight="1" outlineLevel="1">
      <c r="A63" s="175"/>
      <c r="B63" s="166"/>
      <c r="C63" s="20" t="s">
        <v>6</v>
      </c>
      <c r="D63" s="6">
        <f>SUM('[11]TB Nuit'!$AL$122:$AR$122)</f>
        <v>229</v>
      </c>
      <c r="E63" s="6">
        <f>SUM('[11]TB Nuit'!$AS$122:$AY$122)</f>
        <v>138</v>
      </c>
      <c r="F63" s="6">
        <f>SUM('[11]TB Nuit'!$AZ$122:$BF$122)</f>
        <v>114</v>
      </c>
      <c r="G63" s="7">
        <f>SUM('[11]TB Nuit'!$BG$122:$BM$122)</f>
        <v>296</v>
      </c>
      <c r="H63" s="25">
        <f t="shared" si="1"/>
        <v>777</v>
      </c>
    </row>
    <row r="64" spans="1:8" ht="23.25" customHeight="1">
      <c r="A64" s="175"/>
      <c r="B64" s="166"/>
      <c r="C64" s="1" t="s">
        <v>34</v>
      </c>
      <c r="D64" s="2">
        <f>SUM('[7]Tb prépa Cosm'!$ES$24:$EY$24)</f>
        <v>0</v>
      </c>
      <c r="E64" s="2">
        <f>SUM('[7]Tb prépa Cosm'!$EZ$24:$FF$24)</f>
        <v>0</v>
      </c>
      <c r="F64" s="2">
        <f>SUM('[7]Tb prépa Cosm'!$FG$24:$FM$24)</f>
        <v>0</v>
      </c>
      <c r="G64" s="10">
        <f>SUM('[7]Tb prépa Cosm'!$FN$24:$FT$24)</f>
        <v>0</v>
      </c>
      <c r="H64" s="25">
        <f t="shared" si="1"/>
        <v>0</v>
      </c>
    </row>
    <row r="65" spans="1:8" ht="23.25" customHeight="1">
      <c r="A65" s="175"/>
      <c r="B65" s="166"/>
      <c r="C65" s="1" t="s">
        <v>35</v>
      </c>
      <c r="D65" s="12">
        <f>SUM('[8]Tb Prépa FEL'!$ES$13:$EY$13)</f>
        <v>0</v>
      </c>
      <c r="E65" s="12">
        <f>SUM('[8]Tb Prépa FEL'!$EZ$13:$FF$13)</f>
        <v>0</v>
      </c>
      <c r="F65" s="12">
        <f>SUM('[8]Tb Prépa FEL'!$FG$13:$FM$13)</f>
        <v>0</v>
      </c>
      <c r="G65" s="13">
        <f>SUM('[8]Tb Prépa FEL'!$FN$13:$FT$13)</f>
        <v>15</v>
      </c>
      <c r="H65" s="25">
        <f t="shared" si="1"/>
        <v>15</v>
      </c>
    </row>
    <row r="66" spans="1:8" ht="23.25" customHeight="1">
      <c r="A66" s="175"/>
      <c r="B66" s="166"/>
      <c r="C66" s="1" t="s">
        <v>36</v>
      </c>
      <c r="D66" s="12">
        <f>SUM('[9]Tb prépa ULF'!$ES$34:$EY$34)</f>
        <v>1061</v>
      </c>
      <c r="E66" s="12">
        <f>SUM('[9]Tb prépa ULF'!$EZ$34:$FF$34)</f>
        <v>805</v>
      </c>
      <c r="F66" s="12">
        <f>SUM('[9]Tb prépa ULF'!$FG$34:$FM$34)</f>
        <v>1018</v>
      </c>
      <c r="G66" s="13">
        <f>SUM('[9]Tb prépa ULF'!$FN$34:$FT$34)</f>
        <v>873</v>
      </c>
      <c r="H66" s="25">
        <f t="shared" si="1"/>
        <v>3757</v>
      </c>
    </row>
    <row r="67" spans="1:8" ht="16.5" thickBot="1">
      <c r="A67" s="176"/>
      <c r="B67" s="114" t="s">
        <v>37</v>
      </c>
      <c r="C67" s="95"/>
      <c r="D67" s="15">
        <f>SUM(D61,D64:D66)</f>
        <v>2116</v>
      </c>
      <c r="E67" s="15">
        <f>SUM(E61,E64:E66)</f>
        <v>1516</v>
      </c>
      <c r="F67" s="15">
        <f>SUM(F61,F64:F66)</f>
        <v>1706</v>
      </c>
      <c r="G67" s="16">
        <f>SUM(G61,G64:G66)</f>
        <v>1972</v>
      </c>
      <c r="H67" s="28">
        <f t="shared" si="1"/>
        <v>7310</v>
      </c>
    </row>
    <row r="68" spans="1:8" ht="16.5" thickTop="1">
      <c r="H68" s="33"/>
    </row>
    <row r="69" spans="1:8" ht="16.5" thickBot="1">
      <c r="H69" s="34"/>
    </row>
    <row r="70" spans="1:8" ht="31.5" thickTop="1" thickBot="1">
      <c r="A70" s="21"/>
      <c r="B70" s="84" t="s">
        <v>38</v>
      </c>
      <c r="C70" s="85"/>
      <c r="D70" s="42" t="s">
        <v>64</v>
      </c>
      <c r="E70" s="42" t="s">
        <v>65</v>
      </c>
      <c r="F70" s="42" t="s">
        <v>66</v>
      </c>
      <c r="G70" s="41" t="s">
        <v>67</v>
      </c>
      <c r="H70" s="24" t="s">
        <v>16</v>
      </c>
    </row>
    <row r="71" spans="1:8" ht="24" customHeight="1" collapsed="1">
      <c r="A71" s="177" t="s">
        <v>39</v>
      </c>
      <c r="B71" s="150" t="s">
        <v>3</v>
      </c>
      <c r="C71" s="1" t="s">
        <v>42</v>
      </c>
      <c r="D71" s="2">
        <f>SUM(D72:D73)</f>
        <v>81</v>
      </c>
      <c r="E71" s="2">
        <f>SUM(E72:E73)</f>
        <v>70.5</v>
      </c>
      <c r="F71" s="2">
        <f>SUM(F72:F73)</f>
        <v>80</v>
      </c>
      <c r="G71" s="10">
        <f>SUM(G72:G73)</f>
        <v>66</v>
      </c>
      <c r="H71" s="25">
        <f t="shared" ref="H71:H84" si="2">SUM(D71+E71+F71+G71)</f>
        <v>297.5</v>
      </c>
    </row>
    <row r="72" spans="1:8" ht="15.75" hidden="1" customHeight="1" outlineLevel="1">
      <c r="A72" s="178"/>
      <c r="B72" s="151"/>
      <c r="C72" s="3" t="s">
        <v>41</v>
      </c>
      <c r="D72" s="2">
        <f>SUM('[10]Tb expédition'!$AL$55:$AR$55,'[10]Tb expédition'!$AL$60:$AR$60,'[10]Tb expédition'!$AL$65:$AR$65)</f>
        <v>47.5</v>
      </c>
      <c r="E72" s="2">
        <f>SUM('[10]Tb expédition'!$AS$55:$AY$55,'[10]Tb expédition'!$AS$60:$AY$60,'[10]Tb expédition'!$AS$65:$AY$65)</f>
        <v>48.5</v>
      </c>
      <c r="F72" s="2">
        <f>SUM('[10]Tb expédition'!$AZ$55:$BF$55,'[10]Tb expédition'!$AZ$60:$BF$60,'[10]Tb expédition'!$AZ$65:$BF$65)</f>
        <v>46.5</v>
      </c>
      <c r="G72" s="10">
        <f>SUM('[10]Tb expédition'!$BG$55:$BM$55,'[10]Tb expédition'!$BG$60:$BM$60,'[10]Tb expédition'!$BG$65:$BM$65)</f>
        <v>30.5</v>
      </c>
      <c r="H72" s="25">
        <f t="shared" si="2"/>
        <v>173</v>
      </c>
    </row>
    <row r="73" spans="1:8" ht="15.75" hidden="1" customHeight="1" outlineLevel="1">
      <c r="A73" s="178"/>
      <c r="B73" s="151"/>
      <c r="C73" s="3" t="s">
        <v>6</v>
      </c>
      <c r="D73" s="2">
        <f>SUM('[5]Tb expédition'!$ET$55:$EZ$55,'[5]Tb expédition'!$ET$60:$EZ$60,'[5]Tb expédition'!$ET$65:$EZ$65)</f>
        <v>33.5</v>
      </c>
      <c r="E73" s="2">
        <f>SUM('[5]Tb expédition'!$FA$55:$FG$55,'[5]Tb expédition'!$FA$60:$FG$60,'[5]Tb expédition'!$FA$65:$FG$65)</f>
        <v>22</v>
      </c>
      <c r="F73" s="2">
        <f>SUM('[5]Tb expédition'!$FH$55:$FN$55,'[5]Tb expédition'!$FH$60:$FN$60,'[5]Tb expédition'!$FH$65:$FN$65)</f>
        <v>33.5</v>
      </c>
      <c r="G73" s="10">
        <f>SUM('[5]Tb expédition'!$FO$55:$FU$55,'[5]Tb expédition'!$FO$60:$FU$60,'[5]Tb expédition'!$FO$65:$FU$65)</f>
        <v>35.5</v>
      </c>
      <c r="H73" s="25">
        <f t="shared" si="2"/>
        <v>124.5</v>
      </c>
    </row>
    <row r="74" spans="1:8" ht="23.25" customHeight="1" collapsed="1">
      <c r="A74" s="178"/>
      <c r="B74" s="151"/>
      <c r="C74" s="1" t="s">
        <v>43</v>
      </c>
      <c r="D74" s="2">
        <f>SUM(D75:D76)</f>
        <v>21</v>
      </c>
      <c r="E74" s="2">
        <f>SUM(E75:E76)</f>
        <v>11</v>
      </c>
      <c r="F74" s="2">
        <f>SUM(F75:F76)</f>
        <v>15</v>
      </c>
      <c r="G74" s="10">
        <f>SUM(G75:G76)</f>
        <v>27</v>
      </c>
      <c r="H74" s="25">
        <f t="shared" si="2"/>
        <v>74</v>
      </c>
    </row>
    <row r="75" spans="1:8" ht="15.75" hidden="1" customHeight="1" outlineLevel="1">
      <c r="A75" s="178"/>
      <c r="B75" s="151"/>
      <c r="C75" s="3" t="s">
        <v>41</v>
      </c>
      <c r="D75" s="2">
        <f>SUM('[5]Tb expédition'!$ET$56:$EZ$56,'[5]Tb expédition'!$ET$61:$EZ$61,'[5]Tb expédition'!$ET$66:$EZ$66)</f>
        <v>21</v>
      </c>
      <c r="E75" s="2">
        <f>SUM('[5]Tb expédition'!$FA$56:$FG$56,'[5]Tb expédition'!$FA$61:$FG$61,'[5]Tb expédition'!$FA$66:$FG$66)</f>
        <v>11</v>
      </c>
      <c r="F75" s="2">
        <f>SUM('[5]Tb expédition'!$FH$56:$FN$56,'[5]Tb expédition'!$FH$61:$FN$61,'[5]Tb expédition'!$FH$66:$FN$66)</f>
        <v>15</v>
      </c>
      <c r="G75" s="10">
        <f>SUM('[5]Tb expédition'!$FO$56:$FU$56,'[5]Tb expédition'!$FO$61:$FU$61,'[5]Tb expédition'!$FO$66:$FU$66)</f>
        <v>27</v>
      </c>
      <c r="H75" s="25">
        <f t="shared" si="2"/>
        <v>74</v>
      </c>
    </row>
    <row r="76" spans="1:8" ht="15.75" hidden="1" customHeight="1" outlineLevel="1">
      <c r="A76" s="178"/>
      <c r="B76" s="151"/>
      <c r="C76" s="3" t="s">
        <v>6</v>
      </c>
      <c r="D76" s="2">
        <f>SUM('[11]TB Nuit'!$AL$41:$AR$41,'[11]TB Nuit'!$AL$46:$AR$46,'[11]TB Nuit'!$AL$52:$AR$52)</f>
        <v>0</v>
      </c>
      <c r="E76" s="2">
        <f>SUM('[11]TB Nuit'!$AS$41:$AY$41,'[11]TB Nuit'!$AS$46:$AY$46,'[11]TB Nuit'!$AS$52:$AY$52)</f>
        <v>0</v>
      </c>
      <c r="F76" s="2">
        <f>SUM('[11]TB Nuit'!$AZ$41:$BF$41,'[11]TB Nuit'!$AZ$46:$BF$46,'[11]TB Nuit'!$AZ$52:$BF$52)</f>
        <v>0</v>
      </c>
      <c r="G76" s="10">
        <f>SUM('[11]TB Nuit'!$BG$41:$BM$41,'[11]TB Nuit'!$BG$46:$BM$46,'[11]TB Nuit'!$BG$52:$BM$52)</f>
        <v>0</v>
      </c>
      <c r="H76" s="25">
        <f t="shared" si="2"/>
        <v>0</v>
      </c>
    </row>
    <row r="77" spans="1:8" ht="23.25" customHeight="1" collapsed="1" thickBot="1">
      <c r="A77" s="178"/>
      <c r="B77" s="151"/>
      <c r="C77" s="1" t="s">
        <v>44</v>
      </c>
      <c r="D77" s="2">
        <f>SUM(D78:D79)</f>
        <v>407.5</v>
      </c>
      <c r="E77" s="2">
        <f>SUM(E78:E79)</f>
        <v>235</v>
      </c>
      <c r="F77" s="2">
        <f>SUM(F78:F79)</f>
        <v>286.5</v>
      </c>
      <c r="G77" s="10">
        <f>SUM(G78:G79)</f>
        <v>349</v>
      </c>
      <c r="H77" s="25">
        <f t="shared" si="2"/>
        <v>1278</v>
      </c>
    </row>
    <row r="78" spans="1:8" ht="16.5" hidden="1" customHeight="1" outlineLevel="1" thickBot="1">
      <c r="A78" s="178"/>
      <c r="B78" s="151"/>
      <c r="C78" s="3" t="s">
        <v>41</v>
      </c>
      <c r="D78" s="2">
        <f>SUM('[5]Tb expédition'!$ET$57:$EZ$57,'[5]Tb expédition'!$ET$62:$EZ$62,'[5]Tb expédition'!$ET$67:$EZ$67)</f>
        <v>407.5</v>
      </c>
      <c r="E78" s="2">
        <f>SUM('[5]Tb expédition'!$FA$57:$FG$57,'[5]Tb expédition'!$FA$62:$FG$62,'[5]Tb expédition'!$FA$67:$FG$67)</f>
        <v>235</v>
      </c>
      <c r="F78" s="2">
        <f>SUM('[5]Tb expédition'!$FH$57:$FN$57,'[5]Tb expédition'!$FH$62:$FN$62,'[5]Tb expédition'!$FH$67:$FN$67)</f>
        <v>286.5</v>
      </c>
      <c r="G78" s="10">
        <f>SUM('[5]Tb expédition'!$FO$57:$FU$57,'[5]Tb expédition'!$FO$62:$FU$62,'[5]Tb expédition'!$FO$67:$FU$67)</f>
        <v>349</v>
      </c>
      <c r="H78" s="25">
        <f t="shared" si="2"/>
        <v>1278</v>
      </c>
    </row>
    <row r="79" spans="1:8" ht="16.5" hidden="1" customHeight="1" outlineLevel="1" thickBot="1">
      <c r="A79" s="178"/>
      <c r="B79" s="151"/>
      <c r="C79" s="3" t="s">
        <v>6</v>
      </c>
      <c r="D79" s="2">
        <f>SUM('[11]TB Nuit'!$AL$42:$AR$42,'[11]TB Nuit'!$AL$47:$AR$47,'[11]TB Nuit'!$AL$52:$AR$52)</f>
        <v>0</v>
      </c>
      <c r="E79" s="2">
        <f>SUM('[11]TB Nuit'!$AS$42:$AY$42,'[11]TB Nuit'!$AS$47:$AY$47,'[11]TB Nuit'!$AS$52:$AY$52)</f>
        <v>0</v>
      </c>
      <c r="F79" s="2">
        <f>SUM('[11]TB Nuit'!$AZ$42:$BF$42,'[11]TB Nuit'!$AZ$47:$BF$47,'[11]TB Nuit'!$AZ$52:$BF$52)</f>
        <v>0</v>
      </c>
      <c r="G79" s="10">
        <f>SUM('[11]TB Nuit'!$BG$42:$BM$42,'[11]TB Nuit'!$BG$47:$BM$47,'[11]TB Nuit'!$BG$52:$BM$52)</f>
        <v>0</v>
      </c>
      <c r="H79" s="25">
        <f t="shared" si="2"/>
        <v>0</v>
      </c>
    </row>
    <row r="80" spans="1:8" ht="17.25" thickTop="1" thickBot="1">
      <c r="A80" s="178"/>
      <c r="B80" s="111" t="s">
        <v>9</v>
      </c>
      <c r="C80" s="91"/>
      <c r="D80" s="4">
        <f>SUM(D77+D74+D71)</f>
        <v>509.5</v>
      </c>
      <c r="E80" s="4">
        <f>SUM(E77+E74+E71)</f>
        <v>316.5</v>
      </c>
      <c r="F80" s="4">
        <f>SUM(F77+F74+F71)</f>
        <v>381.5</v>
      </c>
      <c r="G80" s="31">
        <f>SUM(G77+G74+G71)</f>
        <v>442</v>
      </c>
      <c r="H80" s="26">
        <f t="shared" si="2"/>
        <v>1649.5</v>
      </c>
    </row>
    <row r="81" spans="1:8" ht="24" customHeight="1" thickTop="1">
      <c r="A81" s="178"/>
      <c r="B81" s="166" t="s">
        <v>45</v>
      </c>
      <c r="C81" s="1" t="s">
        <v>41</v>
      </c>
      <c r="D81" s="29">
        <f>SUM('[5]Tb expédition'!$ET$10:$EZ$10)</f>
        <v>328.93</v>
      </c>
      <c r="E81" s="29">
        <f>SUM('[5]Tb expédition'!$FA$10:$FG$10)</f>
        <v>353</v>
      </c>
      <c r="F81" s="29">
        <f>SUM('[5]Tb expédition'!$FH$10:$FN$10)</f>
        <v>298.5</v>
      </c>
      <c r="G81" s="32">
        <f>SUM('[5]Tb expédition'!$FO$10:$FU$10)</f>
        <v>363</v>
      </c>
      <c r="H81" s="24">
        <f t="shared" si="2"/>
        <v>1343.43</v>
      </c>
    </row>
    <row r="82" spans="1:8" ht="23.25" customHeight="1" thickBot="1">
      <c r="A82" s="178"/>
      <c r="B82" s="166"/>
      <c r="C82" s="1" t="s">
        <v>6</v>
      </c>
      <c r="D82" s="12">
        <f>SUM('[11]TB Nuit'!$AL$9:$AR$9)</f>
        <v>0</v>
      </c>
      <c r="E82" s="12">
        <f>SUM('[11]TB Nuit'!$AS$9:$AY$9)</f>
        <v>0</v>
      </c>
      <c r="F82" s="12">
        <f>SUM('[11]TB Nuit'!$AZ$9:$BF$9)</f>
        <v>0</v>
      </c>
      <c r="G82" s="13">
        <f>SUM('[11]TB Nuit'!$BG$9:$BM$9)</f>
        <v>0</v>
      </c>
      <c r="H82" s="25">
        <f t="shared" si="2"/>
        <v>0</v>
      </c>
    </row>
    <row r="83" spans="1:8" ht="17.25" thickTop="1" thickBot="1">
      <c r="A83" s="179"/>
      <c r="B83" s="114" t="s">
        <v>11</v>
      </c>
      <c r="C83" s="95"/>
      <c r="D83" s="15"/>
      <c r="E83" s="15"/>
      <c r="F83" s="15"/>
      <c r="G83" s="16"/>
      <c r="H83" s="26">
        <f t="shared" si="2"/>
        <v>0</v>
      </c>
    </row>
    <row r="84" spans="1:8" ht="16.5" thickTop="1">
      <c r="B84" s="122" t="s">
        <v>40</v>
      </c>
      <c r="C84" s="123"/>
      <c r="D84" s="105">
        <f>D80+D83</f>
        <v>509.5</v>
      </c>
      <c r="E84" s="105">
        <f>E80+E83</f>
        <v>316.5</v>
      </c>
      <c r="F84" s="105">
        <f>F80+F83</f>
        <v>381.5</v>
      </c>
      <c r="G84" s="107">
        <f>G80+G83</f>
        <v>442</v>
      </c>
      <c r="H84" s="109">
        <f t="shared" si="2"/>
        <v>1649.5</v>
      </c>
    </row>
    <row r="85" spans="1:8" ht="16.5" thickBot="1">
      <c r="B85" s="124"/>
      <c r="C85" s="103"/>
      <c r="D85" s="106"/>
      <c r="E85" s="106"/>
      <c r="F85" s="106"/>
      <c r="G85" s="108"/>
      <c r="H85" s="110"/>
    </row>
    <row r="86" spans="1:8" ht="16.5" thickTop="1"/>
    <row r="87" spans="1:8" ht="16.5" thickBot="1"/>
    <row r="88" spans="1:8" ht="36.75" thickTop="1" thickBot="1">
      <c r="A88" s="21"/>
      <c r="B88" s="128" t="s">
        <v>105</v>
      </c>
      <c r="C88" s="12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8" ht="37.5">
      <c r="A89" s="131" t="s">
        <v>0</v>
      </c>
      <c r="B89" s="137" t="s">
        <v>17</v>
      </c>
      <c r="C89" s="75" t="s">
        <v>107</v>
      </c>
      <c r="D89" s="76"/>
      <c r="E89" s="76"/>
      <c r="F89" s="76"/>
      <c r="G89" s="77"/>
      <c r="H89" s="82"/>
    </row>
    <row r="90" spans="1:8" ht="37.5">
      <c r="A90" s="132"/>
      <c r="B90" s="126"/>
      <c r="C90" s="73" t="s">
        <v>108</v>
      </c>
      <c r="D90" s="2"/>
      <c r="E90" s="2"/>
      <c r="F90" s="2"/>
      <c r="G90" s="10"/>
      <c r="H90" s="25"/>
    </row>
    <row r="91" spans="1:8" ht="18.75">
      <c r="A91" s="132"/>
      <c r="B91" s="126"/>
      <c r="C91" s="73" t="s">
        <v>110</v>
      </c>
      <c r="D91" s="2"/>
      <c r="E91" s="2"/>
      <c r="F91" s="2"/>
      <c r="G91" s="10"/>
      <c r="H91" s="25"/>
    </row>
    <row r="92" spans="1:8" ht="18.75">
      <c r="A92" s="132"/>
      <c r="B92" s="127"/>
      <c r="C92" s="73" t="s">
        <v>109</v>
      </c>
      <c r="D92" s="2"/>
      <c r="E92" s="2"/>
      <c r="F92" s="2"/>
      <c r="G92" s="10"/>
      <c r="H92" s="25"/>
    </row>
    <row r="93" spans="1:8" ht="37.5">
      <c r="A93" s="132"/>
      <c r="B93" s="125" t="s">
        <v>18</v>
      </c>
      <c r="C93" s="73" t="s">
        <v>107</v>
      </c>
      <c r="D93" s="2"/>
      <c r="E93" s="2"/>
      <c r="F93" s="2"/>
      <c r="G93" s="10"/>
      <c r="H93" s="25"/>
    </row>
    <row r="94" spans="1:8" ht="37.5">
      <c r="A94" s="132"/>
      <c r="B94" s="126"/>
      <c r="C94" s="73" t="s">
        <v>108</v>
      </c>
      <c r="D94" s="2"/>
      <c r="E94" s="2"/>
      <c r="F94" s="2"/>
      <c r="G94" s="10"/>
      <c r="H94" s="25"/>
    </row>
    <row r="95" spans="1:8" ht="18.75">
      <c r="A95" s="132"/>
      <c r="B95" s="126"/>
      <c r="C95" s="73" t="s">
        <v>110</v>
      </c>
      <c r="D95" s="2"/>
      <c r="E95" s="2"/>
      <c r="F95" s="2"/>
      <c r="G95" s="10"/>
      <c r="H95" s="25"/>
    </row>
    <row r="96" spans="1:8" ht="18.75">
      <c r="A96" s="132"/>
      <c r="B96" s="127"/>
      <c r="C96" s="73" t="s">
        <v>109</v>
      </c>
      <c r="D96" s="2"/>
      <c r="E96" s="2"/>
      <c r="F96" s="2"/>
      <c r="G96" s="10"/>
      <c r="H96" s="25"/>
    </row>
    <row r="97" spans="1:8" ht="37.5">
      <c r="A97" s="132"/>
      <c r="B97" s="125" t="s">
        <v>113</v>
      </c>
      <c r="C97" s="73" t="s">
        <v>107</v>
      </c>
      <c r="D97" s="2"/>
      <c r="E97" s="2"/>
      <c r="F97" s="2"/>
      <c r="G97" s="10"/>
      <c r="H97" s="25"/>
    </row>
    <row r="98" spans="1:8" ht="37.5">
      <c r="A98" s="132"/>
      <c r="B98" s="126"/>
      <c r="C98" s="73" t="s">
        <v>108</v>
      </c>
      <c r="D98" s="2"/>
      <c r="E98" s="2"/>
      <c r="F98" s="2"/>
      <c r="G98" s="10"/>
      <c r="H98" s="25"/>
    </row>
    <row r="99" spans="1:8" ht="18.75">
      <c r="A99" s="132"/>
      <c r="B99" s="126"/>
      <c r="C99" s="73" t="s">
        <v>110</v>
      </c>
      <c r="D99" s="2"/>
      <c r="E99" s="2"/>
      <c r="F99" s="2"/>
      <c r="G99" s="10"/>
      <c r="H99" s="25"/>
    </row>
    <row r="100" spans="1:8" ht="18.75">
      <c r="A100" s="132"/>
      <c r="B100" s="127"/>
      <c r="C100" s="73" t="s">
        <v>109</v>
      </c>
      <c r="D100" s="2"/>
      <c r="E100" s="2"/>
      <c r="F100" s="2"/>
      <c r="G100" s="10"/>
      <c r="H100" s="25"/>
    </row>
    <row r="101" spans="1:8" ht="18.75">
      <c r="A101" s="132"/>
      <c r="B101" s="125" t="s">
        <v>94</v>
      </c>
      <c r="C101" s="62" t="s">
        <v>112</v>
      </c>
      <c r="D101" s="29"/>
      <c r="E101" s="29"/>
      <c r="F101" s="29"/>
      <c r="G101" s="32"/>
      <c r="H101" s="25"/>
    </row>
    <row r="102" spans="1:8" ht="19.5" thickBot="1">
      <c r="A102" s="133"/>
      <c r="B102" s="130"/>
      <c r="C102" s="81" t="s">
        <v>111</v>
      </c>
      <c r="D102" s="79"/>
      <c r="E102" s="79"/>
      <c r="F102" s="79"/>
      <c r="G102" s="80"/>
      <c r="H102" s="25"/>
    </row>
    <row r="103" spans="1:8" ht="18.75">
      <c r="A103" s="138" t="s">
        <v>21</v>
      </c>
      <c r="B103" s="137" t="s">
        <v>114</v>
      </c>
      <c r="C103" s="75" t="s">
        <v>115</v>
      </c>
      <c r="D103" s="76"/>
      <c r="E103" s="76"/>
      <c r="F103" s="76"/>
      <c r="G103" s="77"/>
      <c r="H103" s="25"/>
    </row>
    <row r="104" spans="1:8" ht="18.75">
      <c r="A104" s="139"/>
      <c r="B104" s="126"/>
      <c r="C104" s="73" t="s">
        <v>116</v>
      </c>
      <c r="D104" s="2"/>
      <c r="E104" s="2"/>
      <c r="F104" s="2"/>
      <c r="G104" s="10"/>
      <c r="H104" s="25"/>
    </row>
    <row r="105" spans="1:8" ht="37.5">
      <c r="A105" s="139"/>
      <c r="B105" s="126"/>
      <c r="C105" s="73" t="s">
        <v>117</v>
      </c>
      <c r="D105" s="2"/>
      <c r="E105" s="2"/>
      <c r="F105" s="2"/>
      <c r="G105" s="10"/>
      <c r="H105" s="25"/>
    </row>
    <row r="106" spans="1:8" ht="37.5">
      <c r="A106" s="139"/>
      <c r="B106" s="125" t="s">
        <v>118</v>
      </c>
      <c r="C106" s="73" t="s">
        <v>119</v>
      </c>
      <c r="D106" s="2"/>
      <c r="E106" s="2"/>
      <c r="F106" s="2"/>
      <c r="G106" s="10"/>
      <c r="H106" s="25"/>
    </row>
    <row r="107" spans="1:8" ht="18.75">
      <c r="A107" s="139"/>
      <c r="B107" s="126"/>
      <c r="C107" s="73" t="s">
        <v>120</v>
      </c>
      <c r="D107" s="2"/>
      <c r="E107" s="2"/>
      <c r="F107" s="2"/>
      <c r="G107" s="10"/>
      <c r="H107" s="25"/>
    </row>
    <row r="108" spans="1:8" ht="37.5">
      <c r="A108" s="139"/>
      <c r="B108" s="126"/>
      <c r="C108" s="73" t="s">
        <v>117</v>
      </c>
      <c r="D108" s="2"/>
      <c r="E108" s="2"/>
      <c r="F108" s="2"/>
      <c r="G108" s="10"/>
      <c r="H108" s="25"/>
    </row>
    <row r="109" spans="1:8" ht="18.75">
      <c r="A109" s="139"/>
      <c r="B109" s="125" t="s">
        <v>121</v>
      </c>
      <c r="C109" s="73" t="s">
        <v>122</v>
      </c>
      <c r="D109" s="2"/>
      <c r="E109" s="2"/>
      <c r="F109" s="2"/>
      <c r="G109" s="10"/>
      <c r="H109" s="25"/>
    </row>
    <row r="110" spans="1:8" ht="37.5">
      <c r="A110" s="139"/>
      <c r="B110" s="126"/>
      <c r="C110" s="73" t="s">
        <v>117</v>
      </c>
      <c r="D110" s="2"/>
      <c r="E110" s="2"/>
      <c r="F110" s="2"/>
      <c r="G110" s="10"/>
      <c r="H110" s="25"/>
    </row>
    <row r="111" spans="1:8" ht="18.75">
      <c r="A111" s="139"/>
      <c r="B111" s="125" t="s">
        <v>123</v>
      </c>
      <c r="C111" s="73" t="s">
        <v>122</v>
      </c>
      <c r="D111" s="29"/>
      <c r="E111" s="29"/>
      <c r="F111" s="29"/>
      <c r="G111" s="32"/>
      <c r="H111" s="25"/>
    </row>
    <row r="112" spans="1:8" ht="19.5" thickBot="1">
      <c r="A112" s="140"/>
      <c r="B112" s="130"/>
      <c r="C112" s="81" t="s">
        <v>111</v>
      </c>
      <c r="D112" s="79"/>
      <c r="E112" s="79"/>
      <c r="F112" s="79"/>
      <c r="G112" s="80"/>
      <c r="H112" s="25"/>
    </row>
    <row r="113" spans="1:8" ht="37.5">
      <c r="A113" s="134" t="s">
        <v>39</v>
      </c>
      <c r="B113" s="137" t="s">
        <v>25</v>
      </c>
      <c r="C113" s="75" t="s">
        <v>106</v>
      </c>
      <c r="D113" s="76"/>
      <c r="E113" s="76"/>
      <c r="F113" s="76"/>
      <c r="G113" s="77"/>
      <c r="H113" s="25"/>
    </row>
    <row r="114" spans="1:8" ht="18.75">
      <c r="A114" s="135"/>
      <c r="B114" s="126"/>
      <c r="C114" s="73" t="s">
        <v>124</v>
      </c>
      <c r="D114" s="2"/>
      <c r="E114" s="2"/>
      <c r="F114" s="2"/>
      <c r="G114" s="10"/>
      <c r="H114" s="25"/>
    </row>
    <row r="115" spans="1:8" ht="24" thickBot="1">
      <c r="A115" s="136"/>
      <c r="B115" s="78" t="s">
        <v>45</v>
      </c>
      <c r="C115" s="73" t="s">
        <v>124</v>
      </c>
      <c r="D115" s="79"/>
      <c r="E115" s="79"/>
      <c r="F115" s="79"/>
      <c r="G115" s="80"/>
      <c r="H115" s="28"/>
    </row>
  </sheetData>
  <mergeCells count="53">
    <mergeCell ref="A113:A115"/>
    <mergeCell ref="B113:B114"/>
    <mergeCell ref="A103:A112"/>
    <mergeCell ref="B103:B105"/>
    <mergeCell ref="B106:B108"/>
    <mergeCell ref="B109:B110"/>
    <mergeCell ref="B111:B112"/>
    <mergeCell ref="F84:F85"/>
    <mergeCell ref="B70:C70"/>
    <mergeCell ref="B81:B82"/>
    <mergeCell ref="B88:C88"/>
    <mergeCell ref="A89:A102"/>
    <mergeCell ref="B89:B92"/>
    <mergeCell ref="B93:B96"/>
    <mergeCell ref="B97:B100"/>
    <mergeCell ref="B101:B102"/>
    <mergeCell ref="B1:C1"/>
    <mergeCell ref="B2:B19"/>
    <mergeCell ref="B20:C20"/>
    <mergeCell ref="B21:B32"/>
    <mergeCell ref="H44:H45"/>
    <mergeCell ref="G84:G85"/>
    <mergeCell ref="H84:H85"/>
    <mergeCell ref="B84:C85"/>
    <mergeCell ref="D84:D85"/>
    <mergeCell ref="E84:E85"/>
    <mergeCell ref="B33:C33"/>
    <mergeCell ref="A71:A83"/>
    <mergeCell ref="B42:B46"/>
    <mergeCell ref="B36:B40"/>
    <mergeCell ref="B51:B59"/>
    <mergeCell ref="B50:C50"/>
    <mergeCell ref="B60:C60"/>
    <mergeCell ref="B71:B79"/>
    <mergeCell ref="B80:C80"/>
    <mergeCell ref="B83:C83"/>
    <mergeCell ref="B41:C41"/>
    <mergeCell ref="B61:B66"/>
    <mergeCell ref="B67:C67"/>
    <mergeCell ref="H46:H47"/>
    <mergeCell ref="B47:C47"/>
    <mergeCell ref="H40:H41"/>
    <mergeCell ref="H42:H43"/>
    <mergeCell ref="A2:A47"/>
    <mergeCell ref="A51:A67"/>
    <mergeCell ref="H36:H37"/>
    <mergeCell ref="B34:C35"/>
    <mergeCell ref="H34:H35"/>
    <mergeCell ref="D34:D35"/>
    <mergeCell ref="E34:E35"/>
    <mergeCell ref="F34:F35"/>
    <mergeCell ref="G34:G35"/>
    <mergeCell ref="H38:H39"/>
  </mergeCells>
  <phoneticPr fontId="8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outlinePr summaryBelow="0"/>
  </sheetPr>
  <dimension ref="A1:H115"/>
  <sheetViews>
    <sheetView topLeftCell="A101" zoomScale="70" workbookViewId="0">
      <selection activeCell="C120" sqref="C120"/>
    </sheetView>
  </sheetViews>
  <sheetFormatPr baseColWidth="10" defaultRowHeight="15.75" outlineLevelRow="1"/>
  <cols>
    <col min="2" max="2" width="54.375" bestFit="1" customWidth="1"/>
    <col min="3" max="3" width="59.75" bestFit="1" customWidth="1"/>
    <col min="4" max="7" width="13.125" bestFit="1" customWidth="1"/>
  </cols>
  <sheetData>
    <row r="1" spans="1:8" ht="24" customHeight="1" thickTop="1" thickBot="1">
      <c r="B1" s="84" t="s">
        <v>53</v>
      </c>
      <c r="C1" s="85"/>
      <c r="D1" s="42" t="s">
        <v>68</v>
      </c>
      <c r="E1" s="42" t="s">
        <v>69</v>
      </c>
      <c r="F1" s="42" t="s">
        <v>70</v>
      </c>
      <c r="G1" s="41" t="s">
        <v>71</v>
      </c>
      <c r="H1" s="24" t="s">
        <v>16</v>
      </c>
    </row>
    <row r="2" spans="1:8" ht="24" customHeight="1" collapsed="1">
      <c r="A2" s="115" t="s">
        <v>0</v>
      </c>
      <c r="B2" s="150" t="s">
        <v>3</v>
      </c>
      <c r="C2" s="1" t="s">
        <v>4</v>
      </c>
      <c r="D2" s="2">
        <f>SUM($D$3,$D$4,$D$5,$D$7,$D$6)</f>
        <v>229</v>
      </c>
      <c r="E2" s="2">
        <f>SUM($E$3,$E$4,$E$5,$E$7,$E$6)</f>
        <v>201.5</v>
      </c>
      <c r="F2" s="2">
        <f>SUM($F$3,$F$4,$F$5,$F$7,$F$6)</f>
        <v>242</v>
      </c>
      <c r="G2" s="10">
        <f>SUM($G$3,$G$4,$G$5,$G$7,$G$6)</f>
        <v>269</v>
      </c>
      <c r="H2" s="25">
        <f t="shared" ref="H2:H34" si="0">SUM(D2+E2+F2+G2)</f>
        <v>941.5</v>
      </c>
    </row>
    <row r="3" spans="1:8" ht="24" hidden="1" customHeight="1" outlineLevel="1">
      <c r="A3" s="116"/>
      <c r="B3" s="151"/>
      <c r="C3" s="3" t="s">
        <v>5</v>
      </c>
      <c r="D3" s="2">
        <f>SUM('[1]TB recep SEC'!$FV$10:$GB$10,'[1]TB recep SEC'!$FV$15:$GB$15,'[1]TB recep SEC'!$FV$20:$GB$20)</f>
        <v>133</v>
      </c>
      <c r="E3" s="2">
        <f>SUM('[1]TB recep SEC'!$GC$10:$GI$10,'[1]TB recep SEC'!$GC$15:$GI$15,'[1]TB recep SEC'!$GC$20:$GI$20)</f>
        <v>107.5</v>
      </c>
      <c r="F3" s="2">
        <f>SUM('[1]TB recep SEC'!$GJ$10:$GP$10,'[1]TB recep SEC'!$GJ$15:$GP$15,'[1]TB recep SEC'!$GJ$20:$GP$20)</f>
        <v>124</v>
      </c>
      <c r="G3" s="10">
        <f>SUM('[1]TB recep SEC'!$GQ$10:$GW$10,'[1]TB recep SEC'!$GQ$15:$GW$15,'[1]TB recep SEC'!$GQ$20:$GW$20)</f>
        <v>145</v>
      </c>
      <c r="H3" s="25">
        <f t="shared" si="0"/>
        <v>509.5</v>
      </c>
    </row>
    <row r="4" spans="1:8" ht="24" hidden="1" customHeight="1" outlineLevel="1">
      <c r="A4" s="116"/>
      <c r="B4" s="151"/>
      <c r="C4" s="3" t="s">
        <v>6</v>
      </c>
      <c r="D4" s="2">
        <f>SUM('[11]TB Nuit'!$AL$20:$AR$20,'[11]TB Nuit'!$AL$25:$AR$25,'[11]TB Nuit'!$AL$30:$AR$30)</f>
        <v>31.5</v>
      </c>
      <c r="E4" s="2">
        <f>SUM('[11]TB Nuit'!$AS$20:$AY$20,'[11]TB Nuit'!$AS$25:$AY$25,'[11]TB Nuit'!$AS$30:$AY$30)</f>
        <v>0</v>
      </c>
      <c r="F4" s="2">
        <f>SUM('[11]TB Nuit'!$AZ$20:$BF$20,'[11]TB Nuit'!$AZ$25:$BF$25,'[11]TB Nuit'!$AZ$30:$BF$30)</f>
        <v>33</v>
      </c>
      <c r="G4" s="10">
        <f>SUM('[11]TB Nuit'!$BG$20:$BM$20,'[11]TB Nuit'!$BG$25:$BM$25,'[11]TB Nuit'!$BG$30:$BM$30)</f>
        <v>27</v>
      </c>
      <c r="H4" s="25">
        <f t="shared" si="0"/>
        <v>91.5</v>
      </c>
    </row>
    <row r="5" spans="1:8" ht="24" hidden="1" customHeight="1" outlineLevel="1">
      <c r="A5" s="116"/>
      <c r="B5" s="151"/>
      <c r="C5" s="3" t="s">
        <v>18</v>
      </c>
      <c r="D5" s="2">
        <f>SUM('[3]TB recep ULF'!$FV$9:$GB$9,'[3]TB recep ULF'!$FV$14:$GB$14,'[3]TB recep ULF'!$FV$19:$GB$19)</f>
        <v>0</v>
      </c>
      <c r="E5" s="2">
        <f>SUM('[3]TB recep ULF'!$GC$9:$GI$9,'[3]TB recep ULF'!$GC$14:$GI$14,'[3]TB recep ULF'!$GC$19:$GI$19)</f>
        <v>0</v>
      </c>
      <c r="F5" s="2">
        <f>SUM('[3]TB recep ULF'!$GJ$9:$GP$9,'[3]TB recep ULF'!$GJ$14:$GP$14,'[3]TB recep ULF'!$GJ$19:$GP$19)</f>
        <v>0</v>
      </c>
      <c r="G5" s="10">
        <f>SUM('[3]TB recep ULF'!$GQ$9:$GW$9,'[3]TB recep ULF'!$GQ$14:$GW$14,'[3]TB recep ULF'!$GQ$19:$GW$19)</f>
        <v>0</v>
      </c>
      <c r="H5" s="25">
        <f t="shared" si="0"/>
        <v>0</v>
      </c>
    </row>
    <row r="6" spans="1:8" ht="24" hidden="1" customHeight="1" outlineLevel="1">
      <c r="A6" s="116"/>
      <c r="B6" s="151"/>
      <c r="C6" s="3" t="s">
        <v>19</v>
      </c>
      <c r="D6" s="2">
        <f>SUM('[4]TB recep FEL'!$BU$9:$CA$9,'[4]TB recep FEL'!$BU$14:$CA$14,'[4]TB recep FEL'!$BU$19:$CA$19)</f>
        <v>0</v>
      </c>
      <c r="E6" s="2">
        <f>SUM('[4]TB recep FEL'!$CB$9:$CH$9,'[4]TB recep FEL'!$CB$14:$CH$14,'[4]TB recep FEL'!$CB$19:$CH$19)</f>
        <v>0</v>
      </c>
      <c r="F6" s="2">
        <f>SUM('[4]TB recep FEL'!$CI$9:$CO$9,'[4]TB recep FEL'!$CI$14:$CO$14,'[4]TB recep FEL'!$CI$19:$CO$19)</f>
        <v>0</v>
      </c>
      <c r="G6" s="10">
        <f>SUM('[4]TB recep FEL'!$CP$9:$CV$9,'[4]TB recep FEL'!$CP$14:$CV$14,'[4]TB recep FEL'!$CP$19:$CV$19)</f>
        <v>0</v>
      </c>
      <c r="H6" s="25">
        <f t="shared" si="0"/>
        <v>0</v>
      </c>
    </row>
    <row r="7" spans="1:8" ht="24" hidden="1" customHeight="1" outlineLevel="1">
      <c r="A7" s="116"/>
      <c r="B7" s="151"/>
      <c r="C7" s="3" t="s">
        <v>41</v>
      </c>
      <c r="D7" s="2">
        <f>SUM('[5]Tb expédition'!$FV$34:$GB$34,'[5]Tb expédition'!$FV$39:$GB$39,'[5]Tb expédition'!$FV$44:$GB$44)</f>
        <v>64.5</v>
      </c>
      <c r="E7" s="2">
        <f>SUM('[5]Tb expédition'!$GC$34:$GI$34,'[5]Tb expédition'!$GC$39:$GI$39,'[5]Tb expédition'!$GC$44:$GI$44)</f>
        <v>94</v>
      </c>
      <c r="F7" s="2">
        <f>SUM('[5]Tb expédition'!$GJ$34:$GP$34,'[5]Tb expédition'!$GJ$39:$GP$39,'[5]Tb expédition'!$GJ$44:$GP$44)</f>
        <v>85</v>
      </c>
      <c r="G7" s="10">
        <f>SUM('[5]Tb expédition'!$GQ$34:$GW$34,'[5]Tb expédition'!$GQ$39:$GW$39,'[5]Tb expédition'!$GQ$44:$GW$44)</f>
        <v>97</v>
      </c>
      <c r="H7" s="25">
        <f t="shared" si="0"/>
        <v>340.5</v>
      </c>
    </row>
    <row r="8" spans="1:8" ht="24" customHeight="1" collapsed="1">
      <c r="A8" s="116"/>
      <c r="B8" s="151"/>
      <c r="C8" s="1" t="s">
        <v>7</v>
      </c>
      <c r="D8" s="2">
        <f>SUM($D$9,$D$10,$D$11,$D$12,$D$13)</f>
        <v>95</v>
      </c>
      <c r="E8" s="2">
        <f>SUM($E$9,$E$10,$E$11,$E$12,$E$13)</f>
        <v>86</v>
      </c>
      <c r="F8" s="2">
        <f>SUM($F$9,$F$10,$F$11,$F$12,$F$13)</f>
        <v>84</v>
      </c>
      <c r="G8" s="10">
        <f>SUM($G$9,$G$10,$G$11,$G$12,$G$13)</f>
        <v>94</v>
      </c>
      <c r="H8" s="25">
        <f t="shared" si="0"/>
        <v>359</v>
      </c>
    </row>
    <row r="9" spans="1:8" ht="24" hidden="1" customHeight="1" outlineLevel="1">
      <c r="A9" s="116"/>
      <c r="B9" s="151"/>
      <c r="C9" s="3" t="s">
        <v>5</v>
      </c>
      <c r="D9" s="2">
        <f>SUM('[1]TB recep SEC'!$FV$11:$GB$11,'[1]TB recep SEC'!$FV$16:$GB$16,'[1]TB recep SEC'!$FV$21:$GB$21)</f>
        <v>0</v>
      </c>
      <c r="E9" s="2">
        <f>SUM('[1]TB recep SEC'!$GC$11:$GI$11,'[1]TB recep SEC'!$GC$16:$GI$16,'[1]TB recep SEC'!$GC$21:$GI$21)</f>
        <v>0</v>
      </c>
      <c r="F9" s="2">
        <f>SUM('[1]TB recep SEC'!$GJ$11:$GP$11,'[1]TB recep SEC'!$GJ$16:$GP$16,'[1]TB recep SEC'!$GJ$21:$GP$21)</f>
        <v>3</v>
      </c>
      <c r="G9" s="10">
        <f>SUM('[1]TB recep SEC'!$GQ$11:$GW$11,'[1]TB recep SEC'!$GQ$16:$GW$16,'[1]TB recep SEC'!$GQ$21:$GW$21)</f>
        <v>0</v>
      </c>
      <c r="H9" s="25">
        <f t="shared" si="0"/>
        <v>3</v>
      </c>
    </row>
    <row r="10" spans="1:8" ht="24" hidden="1" customHeight="1" outlineLevel="1">
      <c r="A10" s="116"/>
      <c r="B10" s="151"/>
      <c r="C10" s="3" t="s">
        <v>6</v>
      </c>
      <c r="D10" s="2">
        <f>SUM('[11]TB Nuit'!$AL$21:$AR$21,'[11]TB Nuit'!$AL$26:$AR$26,'[11]TB Nuit'!$AL$31:$AR$31)</f>
        <v>0</v>
      </c>
      <c r="E10" s="2">
        <f>SUM('[11]TB Nuit'!$AS$21:$AY$21,'[11]TB Nuit'!$AS$26:$AY$26,'[11]TB Nuit'!$AS$31:$AY$31)</f>
        <v>0</v>
      </c>
      <c r="F10" s="2">
        <f>SUM('[11]TB Nuit'!$AZ$21:$BF$21,'[11]TB Nuit'!$AZ$26:$BF$26,'[11]TB Nuit'!$AZ$31:$BF$31)</f>
        <v>0</v>
      </c>
      <c r="G10" s="10">
        <f>SUM('[11]TB Nuit'!$BG$21:$BM$21,'[11]TB Nuit'!$BG$26:$BM$26,'[11]TB Nuit'!$BG$31:$BM$31)</f>
        <v>4</v>
      </c>
      <c r="H10" s="25">
        <f t="shared" si="0"/>
        <v>4</v>
      </c>
    </row>
    <row r="11" spans="1:8" ht="24" hidden="1" customHeight="1" outlineLevel="1">
      <c r="A11" s="116"/>
      <c r="B11" s="151"/>
      <c r="C11" s="3" t="s">
        <v>18</v>
      </c>
      <c r="D11" s="2">
        <f>SUM('[3]TB recep ULF'!$FV$10:$GB$10,'[3]TB recep ULF'!$FV$15:$GB$15,'[3]TB recep ULF'!$FV$20:$GB$20)</f>
        <v>23</v>
      </c>
      <c r="E11" s="2">
        <f>SUM('[3]TB recep ULF'!$GC$10:$GI$10,'[3]TB recep ULF'!$GC$15:$GI$15,'[3]TB recep ULF'!$GC$20:$GI$20)</f>
        <v>26</v>
      </c>
      <c r="F11" s="2">
        <f>SUM('[3]TB recep ULF'!$GJ$10:$GP$10,'[3]TB recep ULF'!$GJ$15:$GP$15,'[3]TB recep ULF'!$GJ$20:$GP$20)</f>
        <v>14</v>
      </c>
      <c r="G11" s="10">
        <f>SUM('[3]TB recep ULF'!$GQ$10:$GW$10,'[3]TB recep ULF'!$GQ$15:$GW$15,'[3]TB recep ULF'!$GQ$20:$GW$20)</f>
        <v>30</v>
      </c>
      <c r="H11" s="25">
        <f t="shared" si="0"/>
        <v>93</v>
      </c>
    </row>
    <row r="12" spans="1:8" ht="24" hidden="1" customHeight="1" outlineLevel="1">
      <c r="A12" s="116"/>
      <c r="B12" s="151"/>
      <c r="C12" s="3" t="s">
        <v>19</v>
      </c>
      <c r="D12" s="2">
        <f>SUM('[4]TB recep FEL'!$BU$10:$CA$10,'[4]TB recep FEL'!$BU$15:$CA$15,'[4]TB recep FEL'!$BU$20:$CA$20)</f>
        <v>0</v>
      </c>
      <c r="E12" s="2">
        <f>SUM('[4]TB recep FEL'!$CB$10:$CH$10,'[4]TB recep FEL'!$CB$15:$CH$15,'[4]TB recep FEL'!$CB$20:$CH$20)</f>
        <v>0</v>
      </c>
      <c r="F12" s="2">
        <f>SUM('[4]TB recep FEL'!$CI$10:$CO$10,'[4]TB recep FEL'!$CI$15:$CO$15,'[4]TB recep FEL'!$CI$20:$CO$20)</f>
        <v>0</v>
      </c>
      <c r="G12" s="10">
        <f>SUM('[4]TB recep FEL'!$CP$10:$CV$10,'[4]TB recep FEL'!$CP$15:$CV$15,'[4]TB recep FEL'!$CP$20:$CV$20)</f>
        <v>0</v>
      </c>
      <c r="H12" s="25">
        <f t="shared" si="0"/>
        <v>0</v>
      </c>
    </row>
    <row r="13" spans="1:8" ht="24" hidden="1" customHeight="1" outlineLevel="1">
      <c r="A13" s="116"/>
      <c r="B13" s="151"/>
      <c r="C13" s="3" t="s">
        <v>41</v>
      </c>
      <c r="D13" s="2">
        <f>SUM('[5]Tb expédition'!$FV$35:$GB$35,'[5]Tb expédition'!$FV$40:$GB$40,'[5]Tb expédition'!$FV$45:$GB$45)</f>
        <v>72</v>
      </c>
      <c r="E13" s="2">
        <f>SUM('[5]Tb expédition'!$GC$35:$GI$35,'[5]Tb expédition'!$GC$40:$GI$40,'[5]Tb expédition'!$GC$45:$GI$45)</f>
        <v>60</v>
      </c>
      <c r="F13" s="2">
        <f>SUM('[5]Tb expédition'!$GJ$35:$GP$35,'[5]Tb expédition'!$GJ$40:$GP$40,'[5]Tb expédition'!$GJ$45:$GP$45)</f>
        <v>67</v>
      </c>
      <c r="G13" s="10">
        <f>SUM('[5]Tb expédition'!$GQ$35:$GW$35,'[5]Tb expédition'!$GQ$40:$GW$40,'[5]Tb expédition'!$GQ$45:$GW$45)</f>
        <v>60</v>
      </c>
      <c r="H13" s="25">
        <f t="shared" si="0"/>
        <v>259</v>
      </c>
    </row>
    <row r="14" spans="1:8" ht="24" customHeight="1" collapsed="1" thickBot="1">
      <c r="A14" s="116"/>
      <c r="B14" s="151"/>
      <c r="C14" s="1" t="s">
        <v>8</v>
      </c>
      <c r="D14" s="2">
        <f>SUM($D$15,$D$16,$D$17,$D$18,$D$19)</f>
        <v>11</v>
      </c>
      <c r="E14" s="2">
        <f>SUM($E$15,$E$16,$E$17,$E$18,$E$19)</f>
        <v>9</v>
      </c>
      <c r="F14" s="2">
        <f>SUM($F$15,$F$16,$F$17,$F$18,$F$19)</f>
        <v>40.5</v>
      </c>
      <c r="G14" s="10">
        <f>SUM($G$15,$G$16,$G$17,$G$18,$G$19)</f>
        <v>38</v>
      </c>
      <c r="H14" s="25">
        <f t="shared" si="0"/>
        <v>98.5</v>
      </c>
    </row>
    <row r="15" spans="1:8" ht="24" hidden="1" customHeight="1" outlineLevel="1">
      <c r="A15" s="116"/>
      <c r="B15" s="151"/>
      <c r="C15" s="3" t="s">
        <v>5</v>
      </c>
      <c r="D15" s="2">
        <f>SUM('[1]TB recep SEC'!$FV$12:$GB$12,'[1]TB recep SEC'!$FV$17:$GB$17,'[1]TB recep SEC'!$FV$22:$GB$22)</f>
        <v>0</v>
      </c>
      <c r="E15" s="2">
        <f>SUM('[1]TB recep SEC'!$GC$12:$GI$12,'[1]TB recep SEC'!$GC$17:$GI$17,'[1]TB recep SEC'!$GC$22:$GI$22)</f>
        <v>0</v>
      </c>
      <c r="F15" s="2">
        <f>SUM('[1]TB recep SEC'!$GJ$12:$GP$12,'[1]TB recep SEC'!$GJ$17:$GP$17,'[1]TB recep SEC'!$GJ$22:$GP$22)</f>
        <v>1</v>
      </c>
      <c r="G15" s="10">
        <f>SUM('[1]TB recep SEC'!$GQ$12:$GW$12,'[1]TB recep SEC'!$GQ$17:$GW$17,'[1]TB recep SEC'!$GQ$22:$GW$22)</f>
        <v>4</v>
      </c>
      <c r="H15" s="25">
        <f t="shared" si="0"/>
        <v>5</v>
      </c>
    </row>
    <row r="16" spans="1:8" ht="24" hidden="1" customHeight="1" outlineLevel="1">
      <c r="A16" s="116"/>
      <c r="B16" s="151"/>
      <c r="C16" s="3" t="s">
        <v>6</v>
      </c>
      <c r="D16" s="2">
        <f>SUM('[11]TB Nuit'!$AL$22:$AR$22,'[11]TB Nuit'!$AL$27:$AR$27,'[11]TB Nuit'!$AL$32:$AR$32)</f>
        <v>0</v>
      </c>
      <c r="E16" s="2">
        <f>SUM('[11]TB Nuit'!$AS$22:$AY$22,'[11]TB Nuit'!$AS$27:$AY$27,'[11]TB Nuit'!$AS$32:$AY$32)</f>
        <v>0</v>
      </c>
      <c r="F16" s="2">
        <f>SUM('[11]TB Nuit'!$AZ$22:$BF$22,'[11]TB Nuit'!$AZ$27:$BF$27,'[11]TB Nuit'!$AZ$32:$BF$32)</f>
        <v>0</v>
      </c>
      <c r="G16" s="10">
        <f>SUM('[11]TB Nuit'!$BG$22:$BM$22,'[11]TB Nuit'!$BG$27:$BM$27,'[11]TB Nuit'!$BG$32:$BM$32)</f>
        <v>1</v>
      </c>
      <c r="H16" s="25">
        <f t="shared" si="0"/>
        <v>1</v>
      </c>
    </row>
    <row r="17" spans="1:8" ht="24" hidden="1" customHeight="1" outlineLevel="1">
      <c r="A17" s="116"/>
      <c r="B17" s="151"/>
      <c r="C17" s="3" t="s">
        <v>18</v>
      </c>
      <c r="D17" s="2">
        <f>SUM('[3]TB recep ULF'!$FV$11:$GB$11,'[3]TB recep ULF'!$FV$16:$GB$16,'[3]TB recep ULF'!$FV$21:$GB$21)</f>
        <v>0</v>
      </c>
      <c r="E17" s="2">
        <f>SUM('[3]TB recep ULF'!$GC$11:$GI$11,'[3]TB recep ULF'!$GC$16:$GI$16,'[3]TB recep ULF'!$GC$21:$GI$21)</f>
        <v>0</v>
      </c>
      <c r="F17" s="2">
        <f>SUM('[3]TB recep ULF'!$GJ$11:$GP$11,'[3]TB recep ULF'!$GJ$16:$GP$16,'[3]TB recep ULF'!$GJ$21:$GP$21)</f>
        <v>0</v>
      </c>
      <c r="G17" s="10">
        <f>SUM('[3]TB recep ULF'!$GQ$11:$GW$11,'[3]TB recep ULF'!$GQ$16:$GW$16,'[3]TB recep ULF'!$GQ$21:$GW$21)</f>
        <v>0</v>
      </c>
      <c r="H17" s="25">
        <f t="shared" si="0"/>
        <v>0</v>
      </c>
    </row>
    <row r="18" spans="1:8" ht="24" hidden="1" customHeight="1" outlineLevel="1">
      <c r="A18" s="116"/>
      <c r="B18" s="151"/>
      <c r="C18" s="3" t="s">
        <v>19</v>
      </c>
      <c r="D18" s="2">
        <f>SUM('[4]TB recep FEL'!$BU$11:$CA$11,'[4]TB recep FEL'!$BU$16:$CA$16,'[4]TB recep FEL'!$BU$21:$CA$21)</f>
        <v>4</v>
      </c>
      <c r="E18" s="2">
        <f>SUM('[4]TB recep FEL'!$CB$11:$CH$11,'[4]TB recep FEL'!$CB$16:$CH$16,'[4]TB recep FEL'!$CB$21:$CH$21)</f>
        <v>8</v>
      </c>
      <c r="F18" s="2">
        <f>SUM('[4]TB recep FEL'!$CI$11:$CO$11,'[4]TB recep FEL'!$CI$16:$CO$16,'[4]TB recep FEL'!$CI$21:$CO$21)</f>
        <v>37</v>
      </c>
      <c r="G18" s="10">
        <f>SUM('[4]TB recep FEL'!$CP$11:$CV$11,'[4]TB recep FEL'!$CP$16:$CV$16,'[4]TB recep FEL'!$CP$21:$CV$21)</f>
        <v>32</v>
      </c>
      <c r="H18" s="25">
        <f t="shared" si="0"/>
        <v>81</v>
      </c>
    </row>
    <row r="19" spans="1:8" ht="24" hidden="1" customHeight="1" outlineLevel="1" thickBot="1">
      <c r="A19" s="116"/>
      <c r="B19" s="152"/>
      <c r="C19" s="3" t="s">
        <v>41</v>
      </c>
      <c r="D19" s="2">
        <f>SUM('[5]Tb expédition'!$FV$36:$GB$36,'[5]Tb expédition'!$FV$41:$GB$41,'[5]Tb expédition'!$FV$46:$GB$46)</f>
        <v>7</v>
      </c>
      <c r="E19" s="2">
        <f>SUM('[5]Tb expédition'!$GC$36:$GI$36,'[5]Tb expédition'!$GC$41:$GI$41,'[5]Tb expédition'!$GC$46:$GI$46)</f>
        <v>1</v>
      </c>
      <c r="F19" s="2">
        <f>SUM('[5]Tb expédition'!$GJ$36:$GP$36,'[5]Tb expédition'!$GJ$41:$GP$41,'[5]Tb expédition'!$GJ$46:$GP$46)</f>
        <v>2.5</v>
      </c>
      <c r="G19" s="10">
        <f>SUM('[5]Tb expédition'!$GQ$36:$GW$36,'[5]Tb expédition'!$GQ$41:$GW$41,'[5]Tb expédition'!$GQ$46:$GW$46)</f>
        <v>1</v>
      </c>
      <c r="H19" s="25">
        <f t="shared" si="0"/>
        <v>11.5</v>
      </c>
    </row>
    <row r="20" spans="1:8" ht="24" customHeight="1" thickTop="1" thickBot="1">
      <c r="A20" s="116"/>
      <c r="B20" s="90" t="s">
        <v>46</v>
      </c>
      <c r="C20" s="91"/>
      <c r="D20" s="4">
        <f>D14+D8+D2</f>
        <v>335</v>
      </c>
      <c r="E20" s="4">
        <f>E14+E8+E2</f>
        <v>296.5</v>
      </c>
      <c r="F20" s="4">
        <f>F14+F8+F2</f>
        <v>366.5</v>
      </c>
      <c r="G20" s="31">
        <f>G14+G8+G2</f>
        <v>401</v>
      </c>
      <c r="H20" s="35">
        <f t="shared" si="0"/>
        <v>1399</v>
      </c>
    </row>
    <row r="21" spans="1:8" ht="24" customHeight="1" collapsed="1" thickTop="1">
      <c r="A21" s="116"/>
      <c r="B21" s="153" t="s">
        <v>10</v>
      </c>
      <c r="C21" s="5" t="s">
        <v>4</v>
      </c>
      <c r="D21" s="6">
        <f>SUM(D22:D24)</f>
        <v>319</v>
      </c>
      <c r="E21" s="6">
        <f>SUM(E22:E24)</f>
        <v>365</v>
      </c>
      <c r="F21" s="6">
        <f>SUM(F22:F24)</f>
        <v>346</v>
      </c>
      <c r="G21" s="7">
        <f>SUM(G22:G24)</f>
        <v>286</v>
      </c>
      <c r="H21" s="24">
        <f t="shared" si="0"/>
        <v>1316</v>
      </c>
    </row>
    <row r="22" spans="1:8" ht="24" hidden="1" customHeight="1" outlineLevel="1">
      <c r="A22" s="116"/>
      <c r="B22" s="154"/>
      <c r="C22" s="3" t="s">
        <v>17</v>
      </c>
      <c r="D22" s="2">
        <f>SUM('[1]TB recep SEC'!$FV$30:$GB$30)</f>
        <v>318</v>
      </c>
      <c r="E22" s="2">
        <f>SUM('[1]TB recep SEC'!$GC$30:$GI$30)</f>
        <v>276.5</v>
      </c>
      <c r="F22" s="2">
        <f>SUM('[1]TB recep SEC'!$GJ$30:$GP$30)</f>
        <v>230</v>
      </c>
      <c r="G22" s="10">
        <f>SUM('[1]TB recep SEC'!$GQ$30:$GW$30)</f>
        <v>205</v>
      </c>
      <c r="H22" s="25">
        <f>SUM(D22+E22+F22+G22)</f>
        <v>1029.5</v>
      </c>
    </row>
    <row r="23" spans="1:8" ht="24" hidden="1" customHeight="1" outlineLevel="1">
      <c r="A23" s="116"/>
      <c r="B23" s="154"/>
      <c r="C23" s="3" t="s">
        <v>6</v>
      </c>
      <c r="D23" s="23">
        <f>SUM('[11]TB Nuit'!$AL$61:$AR$61)</f>
        <v>1</v>
      </c>
      <c r="E23" s="23">
        <f>SUM('[11]TB Nuit'!$AS$61:$AY$61)</f>
        <v>47</v>
      </c>
      <c r="F23" s="23">
        <f>SUM('[11]TB Nuit'!$AZ$61:$BF$61)</f>
        <v>98</v>
      </c>
      <c r="G23" s="30">
        <f>SUM('[11]TB Nuit'!$BG$61:$BM$61)</f>
        <v>40</v>
      </c>
      <c r="H23" s="25">
        <f t="shared" si="0"/>
        <v>186</v>
      </c>
    </row>
    <row r="24" spans="1:8" ht="24" hidden="1" customHeight="1" outlineLevel="1">
      <c r="A24" s="116"/>
      <c r="B24" s="154"/>
      <c r="C24" s="3" t="s">
        <v>41</v>
      </c>
      <c r="D24" s="12">
        <f>SUM('[5]Tb expédition'!$FV$25:$GB$25)</f>
        <v>0</v>
      </c>
      <c r="E24" s="12">
        <f>SUM('[5]Tb expédition'!$GC$25:$GI$25)</f>
        <v>41.5</v>
      </c>
      <c r="F24" s="12">
        <f>SUM('[5]Tb expédition'!$GJ$25:$GP$25)</f>
        <v>18</v>
      </c>
      <c r="G24" s="13">
        <f>SUM('[5]Tb expédition'!$GQ$25:$GW$25)</f>
        <v>41</v>
      </c>
      <c r="H24" s="25"/>
    </row>
    <row r="25" spans="1:8" ht="24" customHeight="1" collapsed="1">
      <c r="A25" s="116"/>
      <c r="B25" s="154"/>
      <c r="C25" s="1" t="s">
        <v>7</v>
      </c>
      <c r="D25" s="12">
        <f>SUM(D26:D28)</f>
        <v>98.5</v>
      </c>
      <c r="E25" s="12">
        <f>SUM(E26:E28)</f>
        <v>103</v>
      </c>
      <c r="F25" s="12">
        <f>SUM(F26:F28)</f>
        <v>106</v>
      </c>
      <c r="G25" s="13">
        <f>SUM(G26:G28)</f>
        <v>103</v>
      </c>
      <c r="H25" s="25">
        <f t="shared" si="0"/>
        <v>410.5</v>
      </c>
    </row>
    <row r="26" spans="1:8" ht="24" hidden="1" customHeight="1" outlineLevel="1">
      <c r="A26" s="116"/>
      <c r="B26" s="154"/>
      <c r="C26" s="3" t="s">
        <v>18</v>
      </c>
      <c r="D26" s="12">
        <f>SUM('[3]TB recep ULF'!$FV$29:$GB$29)</f>
        <v>98.5</v>
      </c>
      <c r="E26" s="12">
        <f>SUM('[3]TB recep ULF'!$GC$29:$GI$29)</f>
        <v>93</v>
      </c>
      <c r="F26" s="12">
        <f>SUM('[3]TB recep ULF'!$GJ$29:$GP$29)</f>
        <v>106</v>
      </c>
      <c r="G26" s="13">
        <f>SUM('[3]TB recep ULF'!$GQ$29:$GW$29)</f>
        <v>91</v>
      </c>
      <c r="H26" s="25">
        <f t="shared" si="0"/>
        <v>388.5</v>
      </c>
    </row>
    <row r="27" spans="1:8" ht="24" hidden="1" customHeight="1" outlineLevel="1">
      <c r="A27" s="116"/>
      <c r="B27" s="154"/>
      <c r="C27" s="3" t="s">
        <v>6</v>
      </c>
      <c r="D27" s="23">
        <f>SUM('[11]TB Nuit'!$AL$80:$AR$80)</f>
        <v>0</v>
      </c>
      <c r="E27" s="23">
        <f>SUM('[11]TB Nuit'!$AS$80:$AY$80)</f>
        <v>4</v>
      </c>
      <c r="F27" s="23">
        <f>SUM('[11]TB Nuit'!$AZ$80:$BF$80)</f>
        <v>0</v>
      </c>
      <c r="G27" s="30">
        <f>SUM('[11]TB Nuit'!$BG$80:$BM$80)</f>
        <v>7</v>
      </c>
      <c r="H27" s="25">
        <f t="shared" si="0"/>
        <v>11</v>
      </c>
    </row>
    <row r="28" spans="1:8" ht="24" hidden="1" customHeight="1" outlineLevel="1">
      <c r="A28" s="116"/>
      <c r="B28" s="154"/>
      <c r="C28" s="3" t="s">
        <v>41</v>
      </c>
      <c r="D28" s="12">
        <f>SUM('[5]Tb expédition'!$FV$26:$GB$26)</f>
        <v>0</v>
      </c>
      <c r="E28" s="12">
        <f>SUM('[5]Tb expédition'!$GC$26:$GI$26)</f>
        <v>6</v>
      </c>
      <c r="F28" s="12">
        <f>SUM('[5]Tb expédition'!$GJ$26:$GP$26)</f>
        <v>0</v>
      </c>
      <c r="G28" s="13">
        <f>SUM('[5]Tb expédition'!$GQ$26:$GW$26)</f>
        <v>5</v>
      </c>
      <c r="H28" s="25"/>
    </row>
    <row r="29" spans="1:8" ht="24" customHeight="1" collapsed="1" thickBot="1">
      <c r="A29" s="116"/>
      <c r="B29" s="154"/>
      <c r="C29" s="1" t="s">
        <v>8</v>
      </c>
      <c r="D29" s="12">
        <f>SUM(D30:D32)</f>
        <v>41</v>
      </c>
      <c r="E29" s="12">
        <f>SUM(E30:E32)</f>
        <v>17</v>
      </c>
      <c r="F29" s="12">
        <f>SUM(F30:F32)</f>
        <v>15</v>
      </c>
      <c r="G29" s="13">
        <f>SUM(G30:G32)</f>
        <v>12</v>
      </c>
      <c r="H29" s="25">
        <f t="shared" si="0"/>
        <v>85</v>
      </c>
    </row>
    <row r="30" spans="1:8" ht="24" hidden="1" customHeight="1" outlineLevel="1">
      <c r="A30" s="116"/>
      <c r="B30" s="154"/>
      <c r="C30" s="3" t="s">
        <v>19</v>
      </c>
      <c r="D30" s="12"/>
      <c r="E30" s="12"/>
      <c r="F30" s="12"/>
      <c r="G30" s="13"/>
      <c r="H30" s="25">
        <f t="shared" si="0"/>
        <v>0</v>
      </c>
    </row>
    <row r="31" spans="1:8" ht="24" hidden="1" customHeight="1" outlineLevel="1">
      <c r="A31" s="116"/>
      <c r="B31" s="154"/>
      <c r="C31" s="3" t="s">
        <v>6</v>
      </c>
      <c r="D31" s="23">
        <f>SUM('[11]TB Nuit'!$AL$97:$AR$97)</f>
        <v>41</v>
      </c>
      <c r="E31" s="23">
        <f>SUM('[11]TB Nuit'!$AS$97:$AY$97)</f>
        <v>17</v>
      </c>
      <c r="F31" s="23">
        <f>SUM('[11]TB Nuit'!$AZ$97:$BF$97)</f>
        <v>15</v>
      </c>
      <c r="G31" s="30">
        <f>SUM('[11]TB Nuit'!$BG$97:$BM$97)</f>
        <v>12</v>
      </c>
      <c r="H31" s="25"/>
    </row>
    <row r="32" spans="1:8" ht="24" hidden="1" customHeight="1" outlineLevel="1" thickBot="1">
      <c r="A32" s="116"/>
      <c r="B32" s="155"/>
      <c r="C32" s="22" t="s">
        <v>41</v>
      </c>
      <c r="D32" s="12">
        <f>SUM('[5]Tb expédition'!$FV$27:$GB$27)</f>
        <v>0</v>
      </c>
      <c r="E32" s="12">
        <f>SUM('[5]Tb expédition'!$GC$27:$GI$27)</f>
        <v>0</v>
      </c>
      <c r="F32" s="12">
        <f>SUM('[5]Tb expédition'!$GJ$27:$GP$27)</f>
        <v>0</v>
      </c>
      <c r="G32" s="13">
        <f>SUM('[5]Tb expédition'!$GQ$27:$GW$27)</f>
        <v>0</v>
      </c>
      <c r="H32" s="25">
        <f t="shared" si="0"/>
        <v>0</v>
      </c>
    </row>
    <row r="33" spans="1:8" ht="24" customHeight="1" thickTop="1" thickBot="1">
      <c r="A33" s="116"/>
      <c r="B33" s="90" t="s">
        <v>47</v>
      </c>
      <c r="C33" s="95"/>
      <c r="D33" s="15">
        <f>SUM(D21,D25,D29)</f>
        <v>458.5</v>
      </c>
      <c r="E33" s="15">
        <f>SUM(E21,E25,E29)</f>
        <v>485</v>
      </c>
      <c r="F33" s="15">
        <f>SUM(F21,F25,F29)</f>
        <v>467</v>
      </c>
      <c r="G33" s="16">
        <f>SUM(G21,G25,G29)</f>
        <v>401</v>
      </c>
      <c r="H33" s="35">
        <f>SUM(D33+E33+F33+G33)</f>
        <v>1811.5</v>
      </c>
    </row>
    <row r="34" spans="1:8" ht="24" customHeight="1" thickTop="1">
      <c r="A34" s="116"/>
      <c r="B34" s="147" t="s">
        <v>12</v>
      </c>
      <c r="C34" s="123"/>
      <c r="D34" s="105">
        <f>D20+D33</f>
        <v>793.5</v>
      </c>
      <c r="E34" s="105">
        <f>E20+E33</f>
        <v>781.5</v>
      </c>
      <c r="F34" s="105">
        <f>F20+F33</f>
        <v>833.5</v>
      </c>
      <c r="G34" s="107">
        <f>G20+G33</f>
        <v>802</v>
      </c>
      <c r="H34" s="109">
        <f t="shared" si="0"/>
        <v>3210.5</v>
      </c>
    </row>
    <row r="35" spans="1:8" ht="24" customHeight="1" thickBot="1">
      <c r="A35" s="116"/>
      <c r="B35" s="102"/>
      <c r="C35" s="103"/>
      <c r="D35" s="106"/>
      <c r="E35" s="106"/>
      <c r="F35" s="106"/>
      <c r="G35" s="108"/>
      <c r="H35" s="110"/>
    </row>
    <row r="36" spans="1:8" ht="24" customHeight="1" thickTop="1">
      <c r="A36" s="116"/>
      <c r="B36" s="163" t="s">
        <v>91</v>
      </c>
      <c r="C36" s="47" t="s">
        <v>93</v>
      </c>
      <c r="D36" s="46"/>
      <c r="E36" s="46"/>
      <c r="F36" s="46"/>
      <c r="G36" s="52"/>
      <c r="H36" s="109">
        <f>SUM(D36+E36+F36+G36)</f>
        <v>0</v>
      </c>
    </row>
    <row r="37" spans="1:8" ht="15" customHeight="1" outlineLevel="1">
      <c r="A37" s="116"/>
      <c r="B37" s="158"/>
      <c r="C37" s="48" t="s">
        <v>17</v>
      </c>
      <c r="D37" s="44"/>
      <c r="E37" s="44"/>
      <c r="F37" s="44"/>
      <c r="G37" s="53"/>
      <c r="H37" s="104"/>
    </row>
    <row r="38" spans="1:8" ht="14.25" customHeight="1" outlineLevel="1">
      <c r="A38" s="116"/>
      <c r="B38" s="158"/>
      <c r="C38" s="48" t="s">
        <v>94</v>
      </c>
      <c r="D38" s="44"/>
      <c r="E38" s="44"/>
      <c r="F38" s="44"/>
      <c r="G38" s="53"/>
      <c r="H38" s="104">
        <f>SUM(D38+E38+F38+G38)</f>
        <v>0</v>
      </c>
    </row>
    <row r="39" spans="1:8" ht="23.25" customHeight="1">
      <c r="A39" s="116"/>
      <c r="B39" s="158"/>
      <c r="C39" s="49" t="s">
        <v>95</v>
      </c>
      <c r="D39" s="44"/>
      <c r="E39" s="44"/>
      <c r="F39" s="44"/>
      <c r="G39" s="53"/>
      <c r="H39" s="104"/>
    </row>
    <row r="40" spans="1:8" ht="24" customHeight="1">
      <c r="A40" s="116"/>
      <c r="B40" s="159"/>
      <c r="C40" s="49" t="s">
        <v>96</v>
      </c>
      <c r="D40" s="44"/>
      <c r="E40" s="44"/>
      <c r="F40" s="44"/>
      <c r="G40" s="53"/>
      <c r="H40" s="104">
        <f>SUM(D40+E40+F40+G40)</f>
        <v>0</v>
      </c>
    </row>
    <row r="41" spans="1:8" ht="24" customHeight="1">
      <c r="A41" s="116"/>
      <c r="B41" s="90" t="s">
        <v>100</v>
      </c>
      <c r="C41" s="90"/>
      <c r="D41" s="4"/>
      <c r="E41" s="4"/>
      <c r="F41" s="4"/>
      <c r="G41" s="54"/>
      <c r="H41" s="104"/>
    </row>
    <row r="42" spans="1:8" ht="24" customHeight="1">
      <c r="A42" s="116"/>
      <c r="B42" s="157" t="s">
        <v>92</v>
      </c>
      <c r="C42" s="50" t="s">
        <v>97</v>
      </c>
      <c r="D42" s="45"/>
      <c r="E42" s="45"/>
      <c r="F42" s="45"/>
      <c r="G42" s="55"/>
      <c r="H42" s="104">
        <f>SUM(D42+E42+F42+G42)</f>
        <v>0</v>
      </c>
    </row>
    <row r="43" spans="1:8" ht="13.5" customHeight="1" outlineLevel="1">
      <c r="A43" s="116"/>
      <c r="B43" s="158"/>
      <c r="C43" s="51" t="s">
        <v>17</v>
      </c>
      <c r="D43" s="44"/>
      <c r="E43" s="44"/>
      <c r="F43" s="44"/>
      <c r="G43" s="53"/>
      <c r="H43" s="104"/>
    </row>
    <row r="44" spans="1:8" ht="13.5" customHeight="1" outlineLevel="1">
      <c r="A44" s="116"/>
      <c r="B44" s="158"/>
      <c r="C44" s="51" t="s">
        <v>94</v>
      </c>
      <c r="D44" s="44"/>
      <c r="E44" s="44"/>
      <c r="F44" s="44"/>
      <c r="G44" s="53"/>
      <c r="H44" s="104">
        <f>SUM(D44+E44+F44+G44)</f>
        <v>0</v>
      </c>
    </row>
    <row r="45" spans="1:8" ht="24" customHeight="1">
      <c r="A45" s="116"/>
      <c r="B45" s="158"/>
      <c r="C45" s="49" t="s">
        <v>98</v>
      </c>
      <c r="D45" s="44"/>
      <c r="E45" s="44"/>
      <c r="F45" s="44"/>
      <c r="G45" s="53"/>
      <c r="H45" s="104"/>
    </row>
    <row r="46" spans="1:8" ht="24" customHeight="1">
      <c r="A46" s="116"/>
      <c r="B46" s="159"/>
      <c r="C46" s="49" t="s">
        <v>99</v>
      </c>
      <c r="D46" s="44"/>
      <c r="E46" s="44"/>
      <c r="F46" s="44"/>
      <c r="G46" s="53"/>
      <c r="H46" s="104">
        <f>SUM(D46+E46+F46+G46)</f>
        <v>0</v>
      </c>
    </row>
    <row r="47" spans="1:8" ht="24" customHeight="1" thickBot="1">
      <c r="A47" s="117"/>
      <c r="B47" s="86" t="s">
        <v>101</v>
      </c>
      <c r="C47" s="86"/>
      <c r="D47" s="15"/>
      <c r="E47" s="15"/>
      <c r="F47" s="15"/>
      <c r="G47" s="56"/>
      <c r="H47" s="110"/>
    </row>
    <row r="48" spans="1:8">
      <c r="H48" s="27"/>
    </row>
    <row r="49" spans="1:8" ht="16.5" thickBot="1">
      <c r="H49" s="27"/>
    </row>
    <row r="50" spans="1:8" ht="30.75" thickTop="1">
      <c r="A50" s="19"/>
      <c r="B50" s="84" t="s">
        <v>20</v>
      </c>
      <c r="C50" s="85"/>
      <c r="D50" s="42" t="s">
        <v>68</v>
      </c>
      <c r="E50" s="42" t="s">
        <v>69</v>
      </c>
      <c r="F50" s="42" t="s">
        <v>70</v>
      </c>
      <c r="G50" s="41" t="s">
        <v>71</v>
      </c>
      <c r="H50" s="24" t="s">
        <v>16</v>
      </c>
    </row>
    <row r="51" spans="1:8" ht="24" customHeight="1" collapsed="1">
      <c r="A51" s="120" t="s">
        <v>21</v>
      </c>
      <c r="B51" s="150" t="s">
        <v>23</v>
      </c>
      <c r="C51" s="1" t="s">
        <v>24</v>
      </c>
      <c r="D51" s="2">
        <f>SUM(D52:D54)</f>
        <v>14</v>
      </c>
      <c r="E51" s="2">
        <f>SUM(E52:E54)</f>
        <v>11</v>
      </c>
      <c r="F51" s="2">
        <f>SUM(F52:F54)</f>
        <v>16</v>
      </c>
      <c r="G51" s="10">
        <f>SUM(G52:G54)</f>
        <v>19</v>
      </c>
      <c r="H51" s="25">
        <f>SUM(D51+E51+F51+G51)</f>
        <v>60</v>
      </c>
    </row>
    <row r="52" spans="1:8" hidden="1" outlineLevel="1">
      <c r="A52" s="120"/>
      <c r="B52" s="151"/>
      <c r="C52" s="3" t="s">
        <v>25</v>
      </c>
      <c r="D52" s="2">
        <f>SUM('[6]Tb prépa SEC'!$FV$15:$GB$15)</f>
        <v>0</v>
      </c>
      <c r="E52" s="2">
        <f>SUM('[6]Tb prépa SEC'!$GC$15:$GI$15)</f>
        <v>0</v>
      </c>
      <c r="F52" s="2">
        <f>SUM('[6]Tb prépa SEC'!$GJ$15:$GP$15)</f>
        <v>0</v>
      </c>
      <c r="G52" s="10">
        <f>SUM('[6]Tb prépa SEC'!$GQ$15:$GW$15)</f>
        <v>0</v>
      </c>
      <c r="H52" s="25">
        <f>SUM(D52+E52+F52+G52)</f>
        <v>0</v>
      </c>
    </row>
    <row r="53" spans="1:8" hidden="1" outlineLevel="1">
      <c r="A53" s="120"/>
      <c r="B53" s="151"/>
      <c r="C53" s="3" t="s">
        <v>26</v>
      </c>
      <c r="D53" s="2">
        <f>SUM('[6]Tb prépa SEC'!$FV$10:$GB$10)</f>
        <v>14</v>
      </c>
      <c r="E53" s="2">
        <f>SUM('[6]Tb prépa SEC'!$GC$10:$GI$10)</f>
        <v>11</v>
      </c>
      <c r="F53" s="2">
        <f>SUM('[6]Tb prépa SEC'!$GJ$10:$GP$10)</f>
        <v>16</v>
      </c>
      <c r="G53" s="10">
        <f>SUM('[6]Tb prépa SEC'!$GQ$10:$GW$10)</f>
        <v>19</v>
      </c>
      <c r="H53" s="25">
        <f t="shared" ref="H53:H67" si="1">SUM(D53+E53+F53+G53)</f>
        <v>60</v>
      </c>
    </row>
    <row r="54" spans="1:8" hidden="1" outlineLevel="1">
      <c r="A54" s="120"/>
      <c r="B54" s="151"/>
      <c r="C54" s="3" t="s">
        <v>6</v>
      </c>
      <c r="D54" s="2">
        <f>SUM('[11]TB Nuit'!$AL$113:$AR$113)</f>
        <v>0</v>
      </c>
      <c r="E54" s="2">
        <f>SUM('[11]TB Nuit'!$AS$113:$AY$113)</f>
        <v>0</v>
      </c>
      <c r="F54" s="2">
        <f>SUM('[11]TB Nuit'!$AZ$113:$BF$113)</f>
        <v>0</v>
      </c>
      <c r="G54" s="10">
        <f>SUM('[11]TB Nuit'!$BG$113:$BM$113)</f>
        <v>0</v>
      </c>
      <c r="H54" s="25">
        <f t="shared" si="1"/>
        <v>0</v>
      </c>
    </row>
    <row r="55" spans="1:8" ht="23.25" customHeight="1">
      <c r="A55" s="120"/>
      <c r="B55" s="151"/>
      <c r="C55" s="1" t="s">
        <v>54</v>
      </c>
      <c r="D55" s="2">
        <f>SUM('[7]Tb prépa Cosm'!$FU$10:$GA$10)</f>
        <v>140.74</v>
      </c>
      <c r="E55" s="2">
        <f>SUM('[7]Tb prépa Cosm'!$GB$10:$GH$10)</f>
        <v>153.41</v>
      </c>
      <c r="F55" s="2">
        <f>SUM('[7]Tb prépa Cosm'!$GI$10:$GO$10)</f>
        <v>149.57999999999998</v>
      </c>
      <c r="G55" s="10">
        <f>SUM('[7]Tb prépa Cosm'!$GP$10:$GV$10)</f>
        <v>151.82999999999998</v>
      </c>
      <c r="H55" s="25">
        <f t="shared" si="1"/>
        <v>595.55999999999995</v>
      </c>
    </row>
    <row r="56" spans="1:8" ht="23.25" customHeight="1">
      <c r="A56" s="120"/>
      <c r="B56" s="151"/>
      <c r="C56" s="1" t="s">
        <v>55</v>
      </c>
      <c r="D56" s="2">
        <f>SUM('[8]Tb Prépa FEL'!$FU$10:$GA$10)</f>
        <v>207.5</v>
      </c>
      <c r="E56" s="2">
        <f>SUM('[8]Tb Prépa FEL'!$GB$10:$GH$10)</f>
        <v>200</v>
      </c>
      <c r="F56" s="2">
        <f>SUM('[8]Tb Prépa FEL'!$GI$10:$GO$10)</f>
        <v>159.5</v>
      </c>
      <c r="G56" s="10">
        <f>SUM('[8]Tb Prépa FEL'!$GP$10:$GV$10)</f>
        <v>163</v>
      </c>
      <c r="H56" s="25"/>
    </row>
    <row r="57" spans="1:8" ht="23.25" customHeight="1" collapsed="1">
      <c r="A57" s="120"/>
      <c r="B57" s="151"/>
      <c r="C57" s="1" t="s">
        <v>27</v>
      </c>
      <c r="D57" s="2">
        <f>SUM(D58:D59)</f>
        <v>38198</v>
      </c>
      <c r="E57" s="2">
        <f>SUM(E58:E59)</f>
        <v>37460.5</v>
      </c>
      <c r="F57" s="2">
        <f>SUM(F58:F59)</f>
        <v>38539</v>
      </c>
      <c r="G57" s="10">
        <f>SUM(G58:G59)</f>
        <v>36239</v>
      </c>
      <c r="H57" s="25">
        <f t="shared" si="1"/>
        <v>150436.5</v>
      </c>
    </row>
    <row r="58" spans="1:8" hidden="1" outlineLevel="1">
      <c r="A58" s="120"/>
      <c r="B58" s="151"/>
      <c r="C58" s="3" t="s">
        <v>28</v>
      </c>
      <c r="D58" s="2">
        <f>SUM('[9]Tb prépa ULF'!$FU$9:$GA$9)</f>
        <v>32774.5</v>
      </c>
      <c r="E58" s="2">
        <f>SUM('[9]Tb prépa ULF'!$GB$9:$GH$9)</f>
        <v>32139.5</v>
      </c>
      <c r="F58" s="2">
        <f>SUM('[9]Tb prépa ULF'!$GI$9:$GO$9)</f>
        <v>31266</v>
      </c>
      <c r="G58" s="10">
        <f>SUM('[9]Tb prépa ULF'!$GP$9:$GV$9)</f>
        <v>31050</v>
      </c>
      <c r="H58" s="25">
        <f t="shared" si="1"/>
        <v>127230</v>
      </c>
    </row>
    <row r="59" spans="1:8" hidden="1" outlineLevel="1">
      <c r="A59" s="120"/>
      <c r="B59" s="151"/>
      <c r="C59" s="3" t="s">
        <v>29</v>
      </c>
      <c r="D59" s="2">
        <f>SUM('[9]Tb prépa ULF'!$FU$22:$GA$22)</f>
        <v>5423.5</v>
      </c>
      <c r="E59" s="2">
        <f>SUM('[9]Tb prépa ULF'!$GB$22:$GH$22)</f>
        <v>5321</v>
      </c>
      <c r="F59" s="2">
        <f>SUM('[9]Tb prépa ULF'!$GI$22:$GO$22)</f>
        <v>7273</v>
      </c>
      <c r="G59" s="10">
        <f>SUM('[9]Tb prépa ULF'!$GP$22:$GV$22)</f>
        <v>5189</v>
      </c>
      <c r="H59" s="25">
        <f t="shared" si="1"/>
        <v>23206.5</v>
      </c>
    </row>
    <row r="60" spans="1:8">
      <c r="A60" s="120"/>
      <c r="B60" s="111" t="s">
        <v>30</v>
      </c>
      <c r="C60" s="91"/>
      <c r="D60" s="4">
        <f>SUM(D57+D55+D51)</f>
        <v>38352.74</v>
      </c>
      <c r="E60" s="4">
        <f>SUM(E57+E55+E51)</f>
        <v>37624.910000000003</v>
      </c>
      <c r="F60" s="4">
        <f>SUM(F57+F55+F51)</f>
        <v>38704.58</v>
      </c>
      <c r="G60" s="31">
        <f>SUM(G57+G55+G51)</f>
        <v>36409.83</v>
      </c>
      <c r="H60" s="25">
        <f t="shared" si="1"/>
        <v>151092.06</v>
      </c>
    </row>
    <row r="61" spans="1:8" ht="23.25" customHeight="1" collapsed="1">
      <c r="A61" s="120"/>
      <c r="B61" s="165" t="s">
        <v>31</v>
      </c>
      <c r="C61" s="5" t="s">
        <v>32</v>
      </c>
      <c r="D61" s="6">
        <f>SUM(D62:D63)</f>
        <v>778</v>
      </c>
      <c r="E61" s="6">
        <f>SUM(E62:E63)</f>
        <v>858</v>
      </c>
      <c r="F61" s="6">
        <f>SUM(F62:F63)</f>
        <v>791</v>
      </c>
      <c r="G61" s="7">
        <f>SUM(G62:G63)</f>
        <v>1076</v>
      </c>
      <c r="H61" s="25">
        <f t="shared" si="1"/>
        <v>3503</v>
      </c>
    </row>
    <row r="62" spans="1:8" hidden="1" outlineLevel="1">
      <c r="A62" s="120"/>
      <c r="B62" s="166"/>
      <c r="C62" s="20" t="s">
        <v>33</v>
      </c>
      <c r="D62" s="6">
        <f>SUM('[6]Tb prépa SEC'!$FV$44:$GB$44)</f>
        <v>549</v>
      </c>
      <c r="E62" s="6">
        <f>SUM('[6]Tb prépa SEC'!$GC$44:$GI$44)</f>
        <v>720</v>
      </c>
      <c r="F62" s="6">
        <f>SUM('[6]Tb prépa SEC'!$GJ$44:$GP$44)</f>
        <v>677</v>
      </c>
      <c r="G62" s="7">
        <f>SUM('[6]Tb prépa SEC'!$GQ$44:$GW$44)</f>
        <v>780</v>
      </c>
      <c r="H62" s="25">
        <f t="shared" si="1"/>
        <v>2726</v>
      </c>
    </row>
    <row r="63" spans="1:8" hidden="1" outlineLevel="1">
      <c r="A63" s="120"/>
      <c r="B63" s="166"/>
      <c r="C63" s="20" t="s">
        <v>6</v>
      </c>
      <c r="D63" s="6">
        <f>SUM('[11]TB Nuit'!$AL$122:$AR$122)</f>
        <v>229</v>
      </c>
      <c r="E63" s="6">
        <f>SUM('[11]TB Nuit'!$AS$122:$AY$122)</f>
        <v>138</v>
      </c>
      <c r="F63" s="6">
        <f>SUM('[11]TB Nuit'!$AZ$122:$BF$122)</f>
        <v>114</v>
      </c>
      <c r="G63" s="7">
        <f>SUM('[11]TB Nuit'!$BG$122:$BM$122)</f>
        <v>296</v>
      </c>
      <c r="H63" s="25">
        <f t="shared" si="1"/>
        <v>777</v>
      </c>
    </row>
    <row r="64" spans="1:8" ht="23.25" customHeight="1">
      <c r="A64" s="120"/>
      <c r="B64" s="166"/>
      <c r="C64" s="1" t="s">
        <v>34</v>
      </c>
      <c r="D64" s="2">
        <f>SUM('[7]Tb prépa Cosm'!$FU$24:$GA$24)</f>
        <v>0</v>
      </c>
      <c r="E64" s="2">
        <f>SUM('[7]Tb prépa Cosm'!$GB$24:$GH$24)</f>
        <v>0</v>
      </c>
      <c r="F64" s="2">
        <f>SUM('[7]Tb prépa Cosm'!$GI$24:$GO$24)</f>
        <v>0</v>
      </c>
      <c r="G64" s="10">
        <f>SUM('[7]Tb prépa Cosm'!$GP$24:$GV$24)</f>
        <v>0</v>
      </c>
      <c r="H64" s="25">
        <f t="shared" si="1"/>
        <v>0</v>
      </c>
    </row>
    <row r="65" spans="1:8" ht="23.25" customHeight="1">
      <c r="A65" s="120"/>
      <c r="B65" s="166"/>
      <c r="C65" s="1" t="s">
        <v>35</v>
      </c>
      <c r="D65" s="12">
        <f>SUM('[8]Tb Prépa FEL'!$FU$13:$GA$13)</f>
        <v>25</v>
      </c>
      <c r="E65" s="12">
        <f>SUM('[8]Tb Prépa FEL'!$GB$13:$GH$13)</f>
        <v>26</v>
      </c>
      <c r="F65" s="12">
        <f>SUM('[8]Tb Prépa FEL'!$GI$13:$GO$13)</f>
        <v>29</v>
      </c>
      <c r="G65" s="13">
        <f>SUM('[8]Tb Prépa FEL'!$GP$13:$GV$13)</f>
        <v>31</v>
      </c>
      <c r="H65" s="25">
        <f t="shared" si="1"/>
        <v>111</v>
      </c>
    </row>
    <row r="66" spans="1:8" ht="23.25" customHeight="1">
      <c r="A66" s="120"/>
      <c r="B66" s="166"/>
      <c r="C66" s="1" t="s">
        <v>36</v>
      </c>
      <c r="D66" s="12">
        <f>SUM('[9]Tb prépa ULF'!$FU$34:$GA$34)</f>
        <v>1150</v>
      </c>
      <c r="E66" s="12">
        <f>SUM('[9]Tb prépa ULF'!$GB$34:$GH$34)</f>
        <v>955</v>
      </c>
      <c r="F66" s="12">
        <f>SUM('[9]Tb prépa ULF'!$GI$34:$GO$34)</f>
        <v>921</v>
      </c>
      <c r="G66" s="13">
        <f>SUM('[9]Tb prépa ULF'!$GP$34:$GV$34)</f>
        <v>1235</v>
      </c>
      <c r="H66" s="25">
        <f t="shared" si="1"/>
        <v>4261</v>
      </c>
    </row>
    <row r="67" spans="1:8" ht="16.5" thickBot="1">
      <c r="A67" s="121"/>
      <c r="B67" s="114" t="s">
        <v>37</v>
      </c>
      <c r="C67" s="95"/>
      <c r="D67" s="15">
        <f>SUM(D61:D66)</f>
        <v>2731</v>
      </c>
      <c r="E67" s="15">
        <f>SUM(E61:E66)</f>
        <v>2697</v>
      </c>
      <c r="F67" s="15">
        <f>SUM(F61:F66)</f>
        <v>2532</v>
      </c>
      <c r="G67" s="16">
        <f>SUM(G61:G66)</f>
        <v>3418</v>
      </c>
      <c r="H67" s="28">
        <f t="shared" si="1"/>
        <v>11378</v>
      </c>
    </row>
    <row r="68" spans="1:8">
      <c r="H68" s="27"/>
    </row>
    <row r="69" spans="1:8" ht="16.5" thickBot="1">
      <c r="H69" s="27"/>
    </row>
    <row r="70" spans="1:8" ht="30.75" thickTop="1">
      <c r="A70" s="21"/>
      <c r="B70" s="84" t="s">
        <v>38</v>
      </c>
      <c r="C70" s="85"/>
      <c r="D70" s="42" t="s">
        <v>68</v>
      </c>
      <c r="E70" s="42" t="s">
        <v>69</v>
      </c>
      <c r="F70" s="42" t="s">
        <v>70</v>
      </c>
      <c r="G70" s="41" t="s">
        <v>71</v>
      </c>
      <c r="H70" s="24" t="s">
        <v>16</v>
      </c>
    </row>
    <row r="71" spans="1:8" ht="24" customHeight="1" collapsed="1">
      <c r="A71" s="118" t="s">
        <v>39</v>
      </c>
      <c r="B71" s="150" t="s">
        <v>3</v>
      </c>
      <c r="C71" s="1" t="s">
        <v>42</v>
      </c>
      <c r="D71" s="2">
        <f>SUM(D72:D73)</f>
        <v>84</v>
      </c>
      <c r="E71" s="2">
        <f>SUM(E72:E73)</f>
        <v>76.5</v>
      </c>
      <c r="F71" s="2">
        <f>SUM(F72:F73)</f>
        <v>79</v>
      </c>
      <c r="G71" s="10">
        <f>SUM(G72:G73)</f>
        <v>61.5</v>
      </c>
      <c r="H71" s="25">
        <f t="shared" ref="H71:H84" si="2">SUM(D71+E71+F71+G71)</f>
        <v>301</v>
      </c>
    </row>
    <row r="72" spans="1:8" hidden="1" outlineLevel="1">
      <c r="A72" s="118"/>
      <c r="B72" s="151"/>
      <c r="C72" s="3" t="s">
        <v>41</v>
      </c>
      <c r="D72" s="2">
        <f>SUM('[10]Tb expédition'!$AL$55:$AR$55,'[10]Tb expédition'!$AL$60:$AR$60,'[10]Tb expédition'!$AL$65:$AR$65)</f>
        <v>47.5</v>
      </c>
      <c r="E72" s="2">
        <f>SUM('[10]Tb expédition'!$AS$55:$AY$55,'[10]Tb expédition'!$AS$60:$AY$60,'[10]Tb expédition'!$AS$65:$AY$65)</f>
        <v>48.5</v>
      </c>
      <c r="F72" s="2">
        <f>SUM('[10]Tb expédition'!$AZ$55:$BF$55,'[10]Tb expédition'!$AZ$60:$BF$60,'[10]Tb expédition'!$AZ$65:$BF$65)</f>
        <v>46.5</v>
      </c>
      <c r="G72" s="10">
        <f>SUM('[10]Tb expédition'!$BG$55:$BM$55,'[10]Tb expédition'!$BG$60:$BM$60,'[10]Tb expédition'!$BG$65:$BM$65)</f>
        <v>30.5</v>
      </c>
      <c r="H72" s="25">
        <f t="shared" si="2"/>
        <v>173</v>
      </c>
    </row>
    <row r="73" spans="1:8" hidden="1" outlineLevel="1">
      <c r="A73" s="118"/>
      <c r="B73" s="151"/>
      <c r="C73" s="3" t="s">
        <v>6</v>
      </c>
      <c r="D73" s="2">
        <f>SUM('[5]Tb expédition'!$FV$55:$GB$55,'[5]Tb expédition'!$FV$60:$GB$60,'[5]Tb expédition'!$FV$65:$GB$65)</f>
        <v>36.5</v>
      </c>
      <c r="E73" s="2">
        <f>SUM('[5]Tb expédition'!$GC$55:$GI$55,'[5]Tb expédition'!$GC$60:$GI$60,'[5]Tb expédition'!$GC$65:$GI$65)</f>
        <v>28</v>
      </c>
      <c r="F73" s="2">
        <f>SUM('[5]Tb expédition'!$GJ$55:$GP$55,'[5]Tb expédition'!$GJ$60:$GP$60,'[5]Tb expédition'!$GJ$65:$GP$65)</f>
        <v>32.5</v>
      </c>
      <c r="G73" s="10">
        <f>SUM('[5]Tb expédition'!$GQ$55:$GW$55,'[5]Tb expédition'!$GQ$60:$GW$60,'[5]Tb expédition'!$GQ$65:$GW$65)</f>
        <v>31</v>
      </c>
      <c r="H73" s="25">
        <f t="shared" si="2"/>
        <v>128</v>
      </c>
    </row>
    <row r="74" spans="1:8" ht="23.25" customHeight="1" collapsed="1">
      <c r="A74" s="118"/>
      <c r="B74" s="151"/>
      <c r="C74" s="1" t="s">
        <v>43</v>
      </c>
      <c r="D74" s="2">
        <f>SUM(D75:D76)</f>
        <v>25</v>
      </c>
      <c r="E74" s="2">
        <f>SUM(E75:E76)</f>
        <v>33.5</v>
      </c>
      <c r="F74" s="2">
        <f>SUM(F75:F76)</f>
        <v>23</v>
      </c>
      <c r="G74" s="10">
        <f>SUM(G75:G76)</f>
        <v>32.5</v>
      </c>
      <c r="H74" s="25">
        <f t="shared" si="2"/>
        <v>114</v>
      </c>
    </row>
    <row r="75" spans="1:8" hidden="1" outlineLevel="1">
      <c r="A75" s="118"/>
      <c r="B75" s="151"/>
      <c r="C75" s="3" t="s">
        <v>41</v>
      </c>
      <c r="D75" s="2">
        <f>SUM('[5]Tb expédition'!$FV$56:$GB$56,'[5]Tb expédition'!$FV$61:$GB$61,'[5]Tb expédition'!$FV$66:$GB$66)</f>
        <v>25</v>
      </c>
      <c r="E75" s="2">
        <f>SUM('[5]Tb expédition'!$GC$56:$GI$56,'[5]Tb expédition'!$GC$61:$GI$61,'[5]Tb expédition'!$GC$66:$GI$66)</f>
        <v>33.5</v>
      </c>
      <c r="F75" s="2">
        <f>SUM('[5]Tb expédition'!$GJ$56:$GP$56,'[5]Tb expédition'!$GJ$61:$GP$61,'[5]Tb expédition'!$GJ$66:$GP$66)</f>
        <v>23</v>
      </c>
      <c r="G75" s="10">
        <f>SUM('[5]Tb expédition'!$GQ$56:$GW$56,'[5]Tb expédition'!$GQ$61:$GW$61,'[5]Tb expédition'!$GQ$66:$GW$66)</f>
        <v>32.5</v>
      </c>
      <c r="H75" s="25">
        <f t="shared" si="2"/>
        <v>114</v>
      </c>
    </row>
    <row r="76" spans="1:8" hidden="1" outlineLevel="1">
      <c r="A76" s="118"/>
      <c r="B76" s="151"/>
      <c r="C76" s="3" t="s">
        <v>6</v>
      </c>
      <c r="D76" s="2">
        <f>SUM('[11]TB Nuit'!$AL$41:$AR$41,'[11]TB Nuit'!$AL$46:$AR$46,'[11]TB Nuit'!$AL$52:$AR$52)</f>
        <v>0</v>
      </c>
      <c r="E76" s="2">
        <f>SUM('[11]TB Nuit'!$AS$41:$AY$41,'[11]TB Nuit'!$AS$46:$AY$46,'[11]TB Nuit'!$AS$52:$AY$52)</f>
        <v>0</v>
      </c>
      <c r="F76" s="2">
        <f>SUM('[11]TB Nuit'!$AZ$41:$BF$41,'[11]TB Nuit'!$AZ$46:$BF$46,'[11]TB Nuit'!$AZ$52:$BF$52)</f>
        <v>0</v>
      </c>
      <c r="G76" s="10">
        <f>SUM('[11]TB Nuit'!$BG$41:$BM$41,'[11]TB Nuit'!$BG$46:$BM$46,'[11]TB Nuit'!$BG$52:$BM$52)</f>
        <v>0</v>
      </c>
      <c r="H76" s="25">
        <f t="shared" si="2"/>
        <v>0</v>
      </c>
    </row>
    <row r="77" spans="1:8" ht="23.25" customHeight="1" collapsed="1" thickBot="1">
      <c r="A77" s="118"/>
      <c r="B77" s="151"/>
      <c r="C77" s="1" t="s">
        <v>44</v>
      </c>
      <c r="D77" s="2">
        <f>SUM(D78:D79)</f>
        <v>312</v>
      </c>
      <c r="E77" s="2">
        <f>SUM(E78:E79)</f>
        <v>330.5</v>
      </c>
      <c r="F77" s="2">
        <f>SUM(F78:F79)</f>
        <v>384</v>
      </c>
      <c r="G77" s="10">
        <f>SUM(G78:G79)</f>
        <v>343</v>
      </c>
      <c r="H77" s="25">
        <f t="shared" si="2"/>
        <v>1369.5</v>
      </c>
    </row>
    <row r="78" spans="1:8" hidden="1" outlineLevel="1">
      <c r="A78" s="118"/>
      <c r="B78" s="151"/>
      <c r="C78" s="3" t="s">
        <v>41</v>
      </c>
      <c r="D78" s="2">
        <f>SUM('[5]Tb expédition'!$FV$57:$GB$57,'[5]Tb expédition'!$FV$62:$GB$62,'[5]Tb expédition'!$FV$67:$GB$67)</f>
        <v>312</v>
      </c>
      <c r="E78" s="2">
        <f>SUM('[5]Tb expédition'!$GC$57:$GI$57,'[5]Tb expédition'!$GC$62:$GI$62,'[5]Tb expédition'!$GC$67:$GI$67)</f>
        <v>330.5</v>
      </c>
      <c r="F78" s="2">
        <f>SUM('[5]Tb expédition'!$GJ$57:$GP$57,'[5]Tb expédition'!$GJ$62:$GP$62,'[5]Tb expédition'!$GJ$67:$GP$67)</f>
        <v>384</v>
      </c>
      <c r="G78" s="10">
        <f>SUM('[5]Tb expédition'!$GQ$57:$GW$57,'[5]Tb expédition'!$GQ$62:$GW$62,'[5]Tb expédition'!$GQ$67:$GW$67)</f>
        <v>343</v>
      </c>
      <c r="H78" s="25">
        <f t="shared" si="2"/>
        <v>1369.5</v>
      </c>
    </row>
    <row r="79" spans="1:8" ht="16.5" hidden="1" outlineLevel="1" thickBot="1">
      <c r="A79" s="118"/>
      <c r="B79" s="151"/>
      <c r="C79" s="3" t="s">
        <v>6</v>
      </c>
      <c r="D79" s="2">
        <f>SUM('[11]TB Nuit'!$AL$42:$AR$42,'[11]TB Nuit'!$AL$47:$AR$47,'[11]TB Nuit'!$AL$52:$AR$52)</f>
        <v>0</v>
      </c>
      <c r="E79" s="2">
        <f>SUM('[11]TB Nuit'!$AS$42:$AY$42,'[11]TB Nuit'!$AS$47:$AY$47,'[11]TB Nuit'!$AS$52:$AY$52)</f>
        <v>0</v>
      </c>
      <c r="F79" s="2">
        <f>SUM('[11]TB Nuit'!$AZ$42:$BF$42,'[11]TB Nuit'!$AZ$47:$BF$47,'[11]TB Nuit'!$AZ$52:$BF$52)</f>
        <v>0</v>
      </c>
      <c r="G79" s="10">
        <f>SUM('[11]TB Nuit'!$BG$42:$BM$42,'[11]TB Nuit'!$BG$47:$BM$47,'[11]TB Nuit'!$BG$52:$BM$52)</f>
        <v>0</v>
      </c>
      <c r="H79" s="25">
        <f t="shared" si="2"/>
        <v>0</v>
      </c>
    </row>
    <row r="80" spans="1:8" ht="24" customHeight="1" thickTop="1" thickBot="1">
      <c r="A80" s="118"/>
      <c r="B80" s="111" t="s">
        <v>73</v>
      </c>
      <c r="C80" s="91"/>
      <c r="D80" s="4">
        <f>SUM(D77+D74+D71)</f>
        <v>421</v>
      </c>
      <c r="E80" s="4">
        <f>SUM(E77+E74+E71)</f>
        <v>440.5</v>
      </c>
      <c r="F80" s="4">
        <f>SUM(F77+F74+F71)</f>
        <v>486</v>
      </c>
      <c r="G80" s="31">
        <f>SUM(G77+G74+G71)</f>
        <v>437</v>
      </c>
      <c r="H80" s="26">
        <f t="shared" si="2"/>
        <v>1784.5</v>
      </c>
    </row>
    <row r="81" spans="1:8" ht="24" customHeight="1" thickTop="1">
      <c r="A81" s="118"/>
      <c r="B81" s="166" t="s">
        <v>45</v>
      </c>
      <c r="C81" s="1" t="s">
        <v>41</v>
      </c>
      <c r="D81" s="29">
        <f>SUM('[5]Tb expédition'!$FV$10:$GB$10)</f>
        <v>252.5</v>
      </c>
      <c r="E81" s="29">
        <f>SUM('[5]Tb expédition'!$GC$10:$GI$10)</f>
        <v>360</v>
      </c>
      <c r="F81" s="29">
        <f>SUM('[5]Tb expédition'!$GJ$10:$GP$10)</f>
        <v>260.5</v>
      </c>
      <c r="G81" s="32">
        <f>SUM('[5]Tb expédition'!$GQ$10:$GW$10)</f>
        <v>363.5</v>
      </c>
      <c r="H81" s="24">
        <f t="shared" si="2"/>
        <v>1236.5</v>
      </c>
    </row>
    <row r="82" spans="1:8" ht="24" customHeight="1" thickBot="1">
      <c r="A82" s="118"/>
      <c r="B82" s="166"/>
      <c r="C82" s="1" t="s">
        <v>6</v>
      </c>
      <c r="D82" s="12">
        <f>SUM('[11]TB Nuit'!$AL$9:$AR$9)</f>
        <v>0</v>
      </c>
      <c r="E82" s="12">
        <f>SUM('[11]TB Nuit'!$AS$9:$AY$9)</f>
        <v>0</v>
      </c>
      <c r="F82" s="12">
        <f>SUM('[11]TB Nuit'!$AZ$9:$BF$9)</f>
        <v>0</v>
      </c>
      <c r="G82" s="13">
        <f>SUM('[11]TB Nuit'!$BG$9:$BM$9)</f>
        <v>0</v>
      </c>
      <c r="H82" s="25">
        <f t="shared" si="2"/>
        <v>0</v>
      </c>
    </row>
    <row r="83" spans="1:8" ht="30" customHeight="1" thickTop="1" thickBot="1">
      <c r="A83" s="119"/>
      <c r="B83" s="114" t="s">
        <v>72</v>
      </c>
      <c r="C83" s="95"/>
      <c r="D83" s="15">
        <f>D81+D82</f>
        <v>252.5</v>
      </c>
      <c r="E83" s="15">
        <f>E81+E82</f>
        <v>360</v>
      </c>
      <c r="F83" s="15">
        <f>F81+F82</f>
        <v>260.5</v>
      </c>
      <c r="G83" s="16">
        <f>G81+G82</f>
        <v>363.5</v>
      </c>
      <c r="H83" s="26">
        <f t="shared" si="2"/>
        <v>1236.5</v>
      </c>
    </row>
    <row r="84" spans="1:8" ht="16.5" thickTop="1">
      <c r="B84" s="122" t="s">
        <v>40</v>
      </c>
      <c r="C84" s="123"/>
      <c r="D84" s="105">
        <f>D80+D83</f>
        <v>673.5</v>
      </c>
      <c r="E84" s="105">
        <f>E80+E83</f>
        <v>800.5</v>
      </c>
      <c r="F84" s="105">
        <f>F80+F83</f>
        <v>746.5</v>
      </c>
      <c r="G84" s="107">
        <f>G80+G83</f>
        <v>800.5</v>
      </c>
      <c r="H84" s="109">
        <f t="shared" si="2"/>
        <v>3021</v>
      </c>
    </row>
    <row r="85" spans="1:8" ht="16.5" thickBot="1">
      <c r="B85" s="124"/>
      <c r="C85" s="103"/>
      <c r="D85" s="106"/>
      <c r="E85" s="106"/>
      <c r="F85" s="106"/>
      <c r="G85" s="108"/>
      <c r="H85" s="110"/>
    </row>
    <row r="86" spans="1:8" ht="16.5" thickTop="1"/>
    <row r="87" spans="1:8" ht="16.5" thickBot="1"/>
    <row r="88" spans="1:8" ht="36.75" thickTop="1" thickBot="1">
      <c r="A88" s="21"/>
      <c r="B88" s="128" t="s">
        <v>105</v>
      </c>
      <c r="C88" s="12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8" ht="18.75">
      <c r="A89" s="131" t="s">
        <v>0</v>
      </c>
      <c r="B89" s="137" t="s">
        <v>17</v>
      </c>
      <c r="C89" s="75" t="s">
        <v>107</v>
      </c>
      <c r="D89" s="76"/>
      <c r="E89" s="76"/>
      <c r="F89" s="76"/>
      <c r="G89" s="77"/>
      <c r="H89" s="82"/>
    </row>
    <row r="90" spans="1:8" ht="37.5">
      <c r="A90" s="132"/>
      <c r="B90" s="126"/>
      <c r="C90" s="73" t="s">
        <v>108</v>
      </c>
      <c r="D90" s="2"/>
      <c r="E90" s="2"/>
      <c r="F90" s="2"/>
      <c r="G90" s="10"/>
      <c r="H90" s="25"/>
    </row>
    <row r="91" spans="1:8" ht="18.75">
      <c r="A91" s="132"/>
      <c r="B91" s="126"/>
      <c r="C91" s="73" t="s">
        <v>110</v>
      </c>
      <c r="D91" s="2"/>
      <c r="E91" s="2"/>
      <c r="F91" s="2"/>
      <c r="G91" s="10"/>
      <c r="H91" s="25"/>
    </row>
    <row r="92" spans="1:8" ht="18.75">
      <c r="A92" s="132"/>
      <c r="B92" s="127"/>
      <c r="C92" s="73" t="s">
        <v>109</v>
      </c>
      <c r="D92" s="2"/>
      <c r="E92" s="2"/>
      <c r="F92" s="2"/>
      <c r="G92" s="10"/>
      <c r="H92" s="25"/>
    </row>
    <row r="93" spans="1:8" ht="18.75">
      <c r="A93" s="132"/>
      <c r="B93" s="125" t="s">
        <v>18</v>
      </c>
      <c r="C93" s="73" t="s">
        <v>107</v>
      </c>
      <c r="D93" s="2"/>
      <c r="E93" s="2"/>
      <c r="F93" s="2"/>
      <c r="G93" s="10"/>
      <c r="H93" s="25"/>
    </row>
    <row r="94" spans="1:8" ht="37.5">
      <c r="A94" s="132"/>
      <c r="B94" s="126"/>
      <c r="C94" s="73" t="s">
        <v>108</v>
      </c>
      <c r="D94" s="2"/>
      <c r="E94" s="2"/>
      <c r="F94" s="2"/>
      <c r="G94" s="10"/>
      <c r="H94" s="25"/>
    </row>
    <row r="95" spans="1:8" ht="18.75">
      <c r="A95" s="132"/>
      <c r="B95" s="126"/>
      <c r="C95" s="73" t="s">
        <v>110</v>
      </c>
      <c r="D95" s="2"/>
      <c r="E95" s="2"/>
      <c r="F95" s="2"/>
      <c r="G95" s="10"/>
      <c r="H95" s="25"/>
    </row>
    <row r="96" spans="1:8" ht="18.75">
      <c r="A96" s="132"/>
      <c r="B96" s="127"/>
      <c r="C96" s="73" t="s">
        <v>109</v>
      </c>
      <c r="D96" s="2"/>
      <c r="E96" s="2"/>
      <c r="F96" s="2"/>
      <c r="G96" s="10"/>
      <c r="H96" s="25"/>
    </row>
    <row r="97" spans="1:8" ht="18.75">
      <c r="A97" s="132"/>
      <c r="B97" s="125" t="s">
        <v>113</v>
      </c>
      <c r="C97" s="73" t="s">
        <v>107</v>
      </c>
      <c r="D97" s="2"/>
      <c r="E97" s="2"/>
      <c r="F97" s="2"/>
      <c r="G97" s="10"/>
      <c r="H97" s="25"/>
    </row>
    <row r="98" spans="1:8" ht="37.5">
      <c r="A98" s="132"/>
      <c r="B98" s="126"/>
      <c r="C98" s="73" t="s">
        <v>108</v>
      </c>
      <c r="D98" s="2"/>
      <c r="E98" s="2"/>
      <c r="F98" s="2"/>
      <c r="G98" s="10"/>
      <c r="H98" s="25"/>
    </row>
    <row r="99" spans="1:8" ht="18.75">
      <c r="A99" s="132"/>
      <c r="B99" s="126"/>
      <c r="C99" s="73" t="s">
        <v>110</v>
      </c>
      <c r="D99" s="2"/>
      <c r="E99" s="2"/>
      <c r="F99" s="2"/>
      <c r="G99" s="10"/>
      <c r="H99" s="25"/>
    </row>
    <row r="100" spans="1:8" ht="18.75">
      <c r="A100" s="132"/>
      <c r="B100" s="127"/>
      <c r="C100" s="73" t="s">
        <v>109</v>
      </c>
      <c r="D100" s="2"/>
      <c r="E100" s="2"/>
      <c r="F100" s="2"/>
      <c r="G100" s="10"/>
      <c r="H100" s="25"/>
    </row>
    <row r="101" spans="1:8" ht="18.75">
      <c r="A101" s="132"/>
      <c r="B101" s="125" t="s">
        <v>94</v>
      </c>
      <c r="C101" s="62" t="s">
        <v>112</v>
      </c>
      <c r="D101" s="29"/>
      <c r="E101" s="29"/>
      <c r="F101" s="29"/>
      <c r="G101" s="32"/>
      <c r="H101" s="25"/>
    </row>
    <row r="102" spans="1:8" ht="19.5" thickBot="1">
      <c r="A102" s="133"/>
      <c r="B102" s="130"/>
      <c r="C102" s="81" t="s">
        <v>111</v>
      </c>
      <c r="D102" s="79"/>
      <c r="E102" s="79"/>
      <c r="F102" s="79"/>
      <c r="G102" s="80"/>
      <c r="H102" s="25"/>
    </row>
    <row r="103" spans="1:8" ht="18.75">
      <c r="A103" s="138" t="s">
        <v>21</v>
      </c>
      <c r="B103" s="137" t="s">
        <v>114</v>
      </c>
      <c r="C103" s="75" t="s">
        <v>115</v>
      </c>
      <c r="D103" s="76"/>
      <c r="E103" s="76"/>
      <c r="F103" s="76"/>
      <c r="G103" s="77"/>
      <c r="H103" s="25"/>
    </row>
    <row r="104" spans="1:8" ht="18.75">
      <c r="A104" s="139"/>
      <c r="B104" s="126"/>
      <c r="C104" s="73" t="s">
        <v>116</v>
      </c>
      <c r="D104" s="2"/>
      <c r="E104" s="2"/>
      <c r="F104" s="2"/>
      <c r="G104" s="10"/>
      <c r="H104" s="25"/>
    </row>
    <row r="105" spans="1:8" ht="18.75">
      <c r="A105" s="139"/>
      <c r="B105" s="126"/>
      <c r="C105" s="73" t="s">
        <v>117</v>
      </c>
      <c r="D105" s="2"/>
      <c r="E105" s="2"/>
      <c r="F105" s="2"/>
      <c r="G105" s="10"/>
      <c r="H105" s="25"/>
    </row>
    <row r="106" spans="1:8" ht="18.75">
      <c r="A106" s="139"/>
      <c r="B106" s="125" t="s">
        <v>118</v>
      </c>
      <c r="C106" s="73" t="s">
        <v>119</v>
      </c>
      <c r="D106" s="2"/>
      <c r="E106" s="2"/>
      <c r="F106" s="2"/>
      <c r="G106" s="10"/>
      <c r="H106" s="25"/>
    </row>
    <row r="107" spans="1:8" ht="18.75">
      <c r="A107" s="139"/>
      <c r="B107" s="126"/>
      <c r="C107" s="73" t="s">
        <v>120</v>
      </c>
      <c r="D107" s="2"/>
      <c r="E107" s="2"/>
      <c r="F107" s="2"/>
      <c r="G107" s="10"/>
      <c r="H107" s="25"/>
    </row>
    <row r="108" spans="1:8" ht="18.75">
      <c r="A108" s="139"/>
      <c r="B108" s="126"/>
      <c r="C108" s="73" t="s">
        <v>117</v>
      </c>
      <c r="D108" s="2"/>
      <c r="E108" s="2"/>
      <c r="F108" s="2"/>
      <c r="G108" s="10"/>
      <c r="H108" s="25"/>
    </row>
    <row r="109" spans="1:8" ht="18.75">
      <c r="A109" s="139"/>
      <c r="B109" s="125" t="s">
        <v>121</v>
      </c>
      <c r="C109" s="73" t="s">
        <v>122</v>
      </c>
      <c r="D109" s="2"/>
      <c r="E109" s="2"/>
      <c r="F109" s="2"/>
      <c r="G109" s="10"/>
      <c r="H109" s="25"/>
    </row>
    <row r="110" spans="1:8" ht="18.75">
      <c r="A110" s="139"/>
      <c r="B110" s="126"/>
      <c r="C110" s="73" t="s">
        <v>117</v>
      </c>
      <c r="D110" s="2"/>
      <c r="E110" s="2"/>
      <c r="F110" s="2"/>
      <c r="G110" s="10"/>
      <c r="H110" s="25"/>
    </row>
    <row r="111" spans="1:8" ht="18.75">
      <c r="A111" s="139"/>
      <c r="B111" s="125" t="s">
        <v>123</v>
      </c>
      <c r="C111" s="73" t="s">
        <v>122</v>
      </c>
      <c r="D111" s="29"/>
      <c r="E111" s="29"/>
      <c r="F111" s="29"/>
      <c r="G111" s="32"/>
      <c r="H111" s="25"/>
    </row>
    <row r="112" spans="1:8" ht="19.5" thickBot="1">
      <c r="A112" s="140"/>
      <c r="B112" s="130"/>
      <c r="C112" s="81" t="s">
        <v>111</v>
      </c>
      <c r="D112" s="79"/>
      <c r="E112" s="79"/>
      <c r="F112" s="79"/>
      <c r="G112" s="80"/>
      <c r="H112" s="25"/>
    </row>
    <row r="113" spans="1:8" ht="18.75">
      <c r="A113" s="134" t="s">
        <v>39</v>
      </c>
      <c r="B113" s="137" t="s">
        <v>25</v>
      </c>
      <c r="C113" s="75" t="s">
        <v>106</v>
      </c>
      <c r="D113" s="76"/>
      <c r="E113" s="76"/>
      <c r="F113" s="76"/>
      <c r="G113" s="77"/>
      <c r="H113" s="25"/>
    </row>
    <row r="114" spans="1:8" ht="18.75">
      <c r="A114" s="135"/>
      <c r="B114" s="126"/>
      <c r="C114" s="73" t="s">
        <v>124</v>
      </c>
      <c r="D114" s="2"/>
      <c r="E114" s="2"/>
      <c r="F114" s="2"/>
      <c r="G114" s="10"/>
      <c r="H114" s="25"/>
    </row>
    <row r="115" spans="1:8" ht="24" thickBot="1">
      <c r="A115" s="136"/>
      <c r="B115" s="78" t="s">
        <v>45</v>
      </c>
      <c r="C115" s="73" t="s">
        <v>124</v>
      </c>
      <c r="D115" s="79"/>
      <c r="E115" s="79"/>
      <c r="F115" s="79"/>
      <c r="G115" s="80"/>
      <c r="H115" s="28"/>
    </row>
  </sheetData>
  <mergeCells count="53">
    <mergeCell ref="A113:A115"/>
    <mergeCell ref="B113:B114"/>
    <mergeCell ref="A103:A112"/>
    <mergeCell ref="B103:B105"/>
    <mergeCell ref="B106:B108"/>
    <mergeCell ref="B109:B110"/>
    <mergeCell ref="B111:B112"/>
    <mergeCell ref="B88:C88"/>
    <mergeCell ref="A89:A102"/>
    <mergeCell ref="B89:B92"/>
    <mergeCell ref="B93:B96"/>
    <mergeCell ref="B97:B100"/>
    <mergeCell ref="B101:B102"/>
    <mergeCell ref="G84:G85"/>
    <mergeCell ref="H84:H85"/>
    <mergeCell ref="B84:C85"/>
    <mergeCell ref="D84:D85"/>
    <mergeCell ref="E84:E85"/>
    <mergeCell ref="F84:F85"/>
    <mergeCell ref="A71:A83"/>
    <mergeCell ref="B71:B79"/>
    <mergeCell ref="B80:C80"/>
    <mergeCell ref="B81:B82"/>
    <mergeCell ref="B83:C83"/>
    <mergeCell ref="B70:C70"/>
    <mergeCell ref="B41:C41"/>
    <mergeCell ref="B34:C35"/>
    <mergeCell ref="H42:H43"/>
    <mergeCell ref="A51:A67"/>
    <mergeCell ref="B51:B59"/>
    <mergeCell ref="B60:C60"/>
    <mergeCell ref="B61:B66"/>
    <mergeCell ref="B67:C67"/>
    <mergeCell ref="B1:C1"/>
    <mergeCell ref="B2:B19"/>
    <mergeCell ref="B20:C20"/>
    <mergeCell ref="B21:B32"/>
    <mergeCell ref="H34:H35"/>
    <mergeCell ref="B50:C50"/>
    <mergeCell ref="D34:D35"/>
    <mergeCell ref="E34:E35"/>
    <mergeCell ref="F34:F35"/>
    <mergeCell ref="G34:G35"/>
    <mergeCell ref="A2:A47"/>
    <mergeCell ref="B42:B46"/>
    <mergeCell ref="B33:C33"/>
    <mergeCell ref="H44:H45"/>
    <mergeCell ref="H46:H47"/>
    <mergeCell ref="B47:C47"/>
    <mergeCell ref="B36:B40"/>
    <mergeCell ref="H36:H37"/>
    <mergeCell ref="H38:H39"/>
    <mergeCell ref="H40:H41"/>
  </mergeCells>
  <phoneticPr fontId="8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B1:C6"/>
  <sheetViews>
    <sheetView workbookViewId="0">
      <selection activeCell="A27" sqref="A27"/>
    </sheetView>
  </sheetViews>
  <sheetFormatPr baseColWidth="10" defaultRowHeight="15.75"/>
  <cols>
    <col min="1" max="2" width="15.25" bestFit="1" customWidth="1"/>
    <col min="3" max="3" width="17.5" customWidth="1"/>
  </cols>
  <sheetData>
    <row r="1" spans="2:3" ht="16.5" thickBot="1"/>
    <row r="2" spans="2:3" ht="17.25" thickTop="1" thickBot="1">
      <c r="B2" s="180" t="s">
        <v>81</v>
      </c>
      <c r="C2" s="181"/>
    </row>
    <row r="3" spans="2:3" ht="17.25" thickTop="1" thickBot="1">
      <c r="B3" s="36" t="s">
        <v>78</v>
      </c>
      <c r="C3" s="37">
        <f ca="1">SUM(Juin!D34:H35,Juillet!D36:H37,Août!D34:G35,Septembre!D34:G35,Octobre!D34:G35,Novembre!D34:G35,Décembre!D34:G35)</f>
        <v>28779</v>
      </c>
    </row>
    <row r="4" spans="2:3" ht="17.25" thickTop="1" thickBot="1">
      <c r="B4" s="36" t="s">
        <v>79</v>
      </c>
      <c r="C4" s="37" t="e">
        <f ca="1">SUM(Juin!H84,Juillet!H90,Août!#REF!,Septembre!H84,Octobre!H84,Novembre!H84,Décembre!H84)</f>
        <v>#REF!</v>
      </c>
    </row>
    <row r="5" spans="2:3" ht="17.25" thickTop="1" thickBot="1">
      <c r="B5" s="38" t="s">
        <v>80</v>
      </c>
      <c r="C5" s="39" t="e">
        <f>C3-C4</f>
        <v>#REF!</v>
      </c>
    </row>
    <row r="6" spans="2:3" ht="16.5" thickTop="1"/>
  </sheetData>
  <mergeCells count="1">
    <mergeCell ref="B2:C2"/>
  </mergeCells>
  <phoneticPr fontId="8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1:E8"/>
  <sheetViews>
    <sheetView workbookViewId="0">
      <selection activeCell="E9" sqref="E9"/>
    </sheetView>
  </sheetViews>
  <sheetFormatPr baseColWidth="10" defaultRowHeight="15.75"/>
  <sheetData>
    <row r="1" spans="2:5">
      <c r="B1" t="s">
        <v>82</v>
      </c>
      <c r="C1" t="s">
        <v>83</v>
      </c>
      <c r="D1" t="s">
        <v>23</v>
      </c>
      <c r="E1" t="s">
        <v>41</v>
      </c>
    </row>
    <row r="2" spans="2:5">
      <c r="B2" t="s">
        <v>84</v>
      </c>
      <c r="C2" s="40">
        <f ca="1">Juin!$H$34</f>
        <v>2888</v>
      </c>
      <c r="D2" s="40">
        <f ca="1">Juin!$H$67</f>
        <v>1198</v>
      </c>
      <c r="E2" s="40">
        <f ca="1">Juin!$H$84</f>
        <v>0</v>
      </c>
    </row>
    <row r="3" spans="2:5">
      <c r="B3" t="s">
        <v>85</v>
      </c>
      <c r="C3" s="40">
        <f ca="1">Juillet!$H$36</f>
        <v>2984</v>
      </c>
      <c r="D3" s="40">
        <f ca="1">Juillet!$H$71</f>
        <v>13675</v>
      </c>
      <c r="E3" s="40">
        <f ca="1">Juillet!$H$90</f>
        <v>2445</v>
      </c>
    </row>
    <row r="4" spans="2:5">
      <c r="B4" t="s">
        <v>86</v>
      </c>
      <c r="C4" s="40">
        <f ca="1">Août!$H$34</f>
        <v>3007.5</v>
      </c>
      <c r="D4" s="40" t="e">
        <f ca="1">Août!$H$61</f>
        <v>#REF!</v>
      </c>
      <c r="E4" s="40" t="e">
        <f ca="1">Août!#REF!</f>
        <v>#REF!</v>
      </c>
    </row>
    <row r="5" spans="2:5">
      <c r="B5" t="s">
        <v>87</v>
      </c>
      <c r="C5" s="40">
        <f ca="1">Septembre!$H$34</f>
        <v>3532</v>
      </c>
      <c r="D5" s="40">
        <f ca="1">Septembre!$H$67</f>
        <v>12129</v>
      </c>
      <c r="E5" s="40">
        <f ca="1">Septembre!$H$84</f>
        <v>2833.2</v>
      </c>
    </row>
    <row r="6" spans="2:5">
      <c r="B6" t="s">
        <v>88</v>
      </c>
      <c r="C6" s="40">
        <f ca="1">Octobre!$H$34</f>
        <v>3758</v>
      </c>
      <c r="D6" s="40">
        <f ca="1">Octobre!$H$67</f>
        <v>8663</v>
      </c>
      <c r="E6" s="40">
        <f ca="1">Octobre!$H$84</f>
        <v>1819.5</v>
      </c>
    </row>
    <row r="7" spans="2:5">
      <c r="B7" t="s">
        <v>89</v>
      </c>
      <c r="C7" s="40">
        <f ca="1">Novembre!$H$34</f>
        <v>3527</v>
      </c>
      <c r="D7" s="40">
        <f ca="1">Novembre!$H$67</f>
        <v>7310</v>
      </c>
      <c r="E7" s="40">
        <f ca="1">Novembre!$H$84</f>
        <v>1649.5</v>
      </c>
    </row>
    <row r="8" spans="2:5">
      <c r="B8" t="s">
        <v>90</v>
      </c>
      <c r="C8" s="40">
        <f ca="1">Décembre!$H$34</f>
        <v>3210.5</v>
      </c>
      <c r="D8" s="40">
        <f ca="1">Décembre!$H$67</f>
        <v>11378</v>
      </c>
      <c r="E8" s="40">
        <f ca="1">Décembre!$H$84</f>
        <v>3021</v>
      </c>
    </row>
  </sheetData>
  <phoneticPr fontId="8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Init</vt:lpstr>
      <vt:lpstr>Juin</vt:lpstr>
      <vt:lpstr>Juillet</vt:lpstr>
      <vt:lpstr>Août</vt:lpstr>
      <vt:lpstr>Septembre</vt:lpstr>
      <vt:lpstr>Octobre</vt:lpstr>
      <vt:lpstr>Novembre</vt:lpstr>
      <vt:lpstr>Décembre</vt:lpstr>
      <vt:lpstr>BILAN</vt:lpstr>
      <vt:lpstr>Annexe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Rapenomanjato</dc:creator>
  <cp:lastModifiedBy>h.rapenomanjato</cp:lastModifiedBy>
  <dcterms:created xsi:type="dcterms:W3CDTF">2012-07-18T13:26:06Z</dcterms:created>
  <dcterms:modified xsi:type="dcterms:W3CDTF">2012-07-27T09:28:11Z</dcterms:modified>
</cp:coreProperties>
</file>