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135" windowWidth="14115" windowHeight="411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M58" i="1" l="1"/>
  <c r="N37" i="1"/>
  <c r="H1" i="1" l="1"/>
  <c r="AK127" i="1" l="1"/>
  <c r="I127" i="1" l="1"/>
  <c r="AE9" i="1" l="1"/>
  <c r="AB9" i="1" s="1"/>
  <c r="K10" i="1"/>
  <c r="AE11" i="1"/>
  <c r="AB11" i="1" s="1"/>
  <c r="U22" i="1"/>
  <c r="AO22" i="1"/>
  <c r="K25" i="1"/>
  <c r="E30" i="1"/>
  <c r="C112" i="1"/>
  <c r="K7" i="1"/>
  <c r="K8" i="1"/>
  <c r="K9" i="1"/>
  <c r="AE10" i="1"/>
  <c r="AB10" i="1" s="1"/>
  <c r="K11" i="1"/>
  <c r="L22" i="1"/>
  <c r="AG22" i="1"/>
  <c r="E31" i="1"/>
  <c r="AE41" i="1"/>
  <c r="F42" i="1"/>
  <c r="R63" i="1"/>
  <c r="AC63" i="1"/>
  <c r="AG63" i="1" l="1"/>
  <c r="Y63" i="1"/>
  <c r="AI63" i="1"/>
  <c r="C31" i="1"/>
  <c r="Q33" i="1"/>
  <c r="E33" i="1"/>
  <c r="E32" i="1"/>
  <c r="C32" i="1" s="1"/>
  <c r="E34" i="1"/>
  <c r="I33" i="1"/>
  <c r="K37" i="1"/>
  <c r="J58" i="1"/>
  <c r="AH25" i="1" l="1"/>
  <c r="N25" i="1"/>
  <c r="AR25" i="1" l="1"/>
  <c r="AN25" i="1"/>
  <c r="AO25" i="1"/>
  <c r="AK25" i="1"/>
</calcChain>
</file>

<file path=xl/sharedStrings.xml><?xml version="1.0" encoding="utf-8"?>
<sst xmlns="http://schemas.openxmlformats.org/spreadsheetml/2006/main" count="116" uniqueCount="111">
  <si>
    <t>Ref Client:</t>
  </si>
  <si>
    <t>page</t>
  </si>
  <si>
    <t>-1/3-</t>
  </si>
  <si>
    <t>Contrat de location pour Bungalow meublé</t>
  </si>
  <si>
    <t>Bailleur :</t>
  </si>
  <si>
    <t>Représenté par :</t>
  </si>
  <si>
    <t>Locataire :</t>
  </si>
  <si>
    <t>Immeuble :</t>
  </si>
  <si>
    <t>Ce bail est conclu aux conditions suivantes :</t>
  </si>
  <si>
    <t>1.</t>
  </si>
  <si>
    <t xml:space="preserve">Il commencera le </t>
  </si>
  <si>
    <t>à</t>
  </si>
  <si>
    <t>, pour finir le</t>
  </si>
  <si>
    <t>,</t>
  </si>
  <si>
    <t>toute reconduction du bail étant exclue.</t>
  </si>
  <si>
    <t>2.</t>
  </si>
  <si>
    <t>Le loyer est de</t>
  </si>
  <si>
    <t>.-</t>
  </si>
  <si>
    <t>comme suit :</t>
  </si>
  <si>
    <t>a)</t>
  </si>
  <si>
    <t>à la signature du contrat, à titre d’arrhes ;</t>
  </si>
  <si>
    <t>3.</t>
  </si>
  <si>
    <t xml:space="preserve">un montant de : </t>
  </si>
  <si>
    <t>destiné à couvrir les dégâts éventuels.</t>
  </si>
  <si>
    <t>La totalité ou le solde de cette garantie lui sera ristourné après le décompte final</t>
  </si>
  <si>
    <t>des frais, dans les 30 jours.</t>
  </si>
  <si>
    <t>4.</t>
  </si>
  <si>
    <t>Le preneur a pris connaissance des locaux par visite du</t>
  </si>
  <si>
    <t>part</t>
  </si>
  <si>
    <t>Lorsque le contrat est signé par correspondance ou sans visite préalable, le preneur</t>
  </si>
  <si>
    <t>s’engage à l’avance à accepter le bungalow meublé tel que décrit ci dessus.</t>
  </si>
  <si>
    <t xml:space="preserve">Sans réclamation dans un délai de 24 heures dès l’entrée en possession des locaux, le </t>
  </si>
  <si>
    <t>locataire est réputé les avoir reçus en bon état et conforme à l’inventaire.</t>
  </si>
  <si>
    <t>-2/3-</t>
  </si>
  <si>
    <t>5.</t>
  </si>
  <si>
    <t>Le locataire s’engage à payer, en plus de la location, tout objet perdu, détruit ou détérioré.</t>
  </si>
  <si>
    <t>6.</t>
  </si>
  <si>
    <t xml:space="preserve">La climatisation,  l’eau chaude et froide, l’électricité, le gaz ainsi qu’une femme de </t>
  </si>
  <si>
    <t xml:space="preserve">dessus mentionné. </t>
  </si>
  <si>
    <t>pendant la durée du présent contrat.</t>
  </si>
  <si>
    <t>s’élevant à :</t>
  </si>
  <si>
    <t>Le téléphone est également à la charge du locataire.</t>
  </si>
  <si>
    <t>7.</t>
  </si>
  <si>
    <t xml:space="preserve">La prise de possession des locaux loués fera l’objet d’un accord préalable afin de définir </t>
  </si>
  <si>
    <t xml:space="preserve">l’heure. Le locataire trouvera les clefs auprès du bailleur à la même adresse que le </t>
  </si>
  <si>
    <t>Bungalow juste à côté.      (le</t>
  </si>
  <si>
    <t>)</t>
  </si>
  <si>
    <t>8.</t>
  </si>
  <si>
    <t>Les animaux ne sont pas tolérés, sauf autorisation expresse du bailleur.</t>
  </si>
  <si>
    <t>9.</t>
  </si>
  <si>
    <t>abattement quelconque. Une assurance annulation peut être conclue par le locataire.</t>
  </si>
  <si>
    <t>10.</t>
  </si>
  <si>
    <t xml:space="preserve">L’inventaire disponible sera reconnu par le locataire à son arrivée. Il prendra toute </t>
  </si>
  <si>
    <t>responsabilité et précaution nécessaire pour éviter les dégâts de toute sortes (eau,</t>
  </si>
  <si>
    <t xml:space="preserve">électricité, etc.). Il s’engage à couvrir les frais résultant d’une négligence de sa part ou de </t>
  </si>
  <si>
    <t>celle des autres occupants du bungalow.</t>
  </si>
  <si>
    <t>11.</t>
  </si>
  <si>
    <t xml:space="preserve">Le locataire est responsable des locaux loués pendant toute la durée du présent contrat. Il a </t>
  </si>
  <si>
    <t xml:space="preserve">l’obligation d’informer le bailleur ou son représentant de toutes les réparations à faire. Il </t>
  </si>
  <si>
    <t>s’expose au paiement des frais pour les travaux commandés à l’insu du bailleur.</t>
  </si>
  <si>
    <t>12.</t>
  </si>
  <si>
    <t xml:space="preserve">facturés pour nettoyages spéciaux. Le locataire annoncera son départ au moins un jour à </t>
  </si>
  <si>
    <t xml:space="preserve">l’avance. Il est tenu de signaler les dommages causés pendant son séjour. Les frais de </t>
  </si>
  <si>
    <t xml:space="preserve">réparation ou de remplacement des dégâts ou casses découverts après son départ lui seront </t>
  </si>
  <si>
    <t>facturés.</t>
  </si>
  <si>
    <t>13.</t>
  </si>
  <si>
    <t xml:space="preserve">Les locaux sont loués à destination d’habitation, à l’exclusion de tout autre usage ; le </t>
  </si>
  <si>
    <t>locataire ne peut les sous-louer ni céder son bail sans l’autorisation du bailleur.</t>
  </si>
  <si>
    <t>14.</t>
  </si>
  <si>
    <t xml:space="preserve">Le bailleur n’est pas responsable de l’irrégularité des services d’eau, d’éclairage, de gaz, </t>
  </si>
  <si>
    <t xml:space="preserve">etc., et décline d’une façon générale toute responsabilité pour défaut de jouissance ne </t>
  </si>
  <si>
    <t>provenant pas de sa faute.</t>
  </si>
  <si>
    <t>15.</t>
  </si>
  <si>
    <t>Le locataire se conformera au Règlement de maison et au Règlement de police.</t>
  </si>
  <si>
    <t>-3/3-</t>
  </si>
  <si>
    <t>16.</t>
  </si>
  <si>
    <t xml:space="preserve">L’assurance immobilière et mobilière est à la charge du bailleur, tandis que celle des effets </t>
  </si>
  <si>
    <t>personnels et du mobilier du locataire est à sa charge.</t>
  </si>
  <si>
    <t>17.</t>
  </si>
  <si>
    <t xml:space="preserve">assurance au bailleur.          </t>
  </si>
  <si>
    <t>18.</t>
  </si>
  <si>
    <t>Le bailleur se réserve le droit de visiter ou de faire visiter les locaux loués en tout temps.</t>
  </si>
  <si>
    <t>19.</t>
  </si>
  <si>
    <t xml:space="preserve">Le présent contrat vaut reconnaissance de dette au sens de l’article 82 LP pour le montant </t>
  </si>
  <si>
    <t xml:space="preserve">de la location ainsi que toutes les sommes dues par le locataire en vertu des dispositions </t>
  </si>
  <si>
    <t>qu’il contient.</t>
  </si>
  <si>
    <t>20.</t>
  </si>
  <si>
    <t>Dispositions particulières :</t>
  </si>
  <si>
    <t>21.</t>
  </si>
  <si>
    <t>POUR TOUS LES LITIGES POUVANT RESULTER DE L’INTERPRETATION, DE</t>
  </si>
  <si>
    <t xml:space="preserve">L’INEXECUTION OU DE L’APPLICATION DU PRESENT CONTRAT, LE </t>
  </si>
  <si>
    <t xml:space="preserve">LOCATAIRE DECLARE FAIRE ELECTION DE DOMICILE, ATTRIBUTIF DE FOR </t>
  </si>
  <si>
    <t xml:space="preserve">ET DE JURIDICTION, AUPRES DE L’AUTORITE COMPETENTE DE    CH - 2300 </t>
  </si>
  <si>
    <t>LA CHAUX-DE-FONDS  NE  SUISSE.</t>
  </si>
  <si>
    <t xml:space="preserve">Ainsi fait à </t>
  </si>
  <si>
    <t>, en 2 exemplaires, le</t>
  </si>
  <si>
    <t>Signature:</t>
  </si>
  <si>
    <t>Le locataire :……………………………………. Le bailleur :……………………………</t>
  </si>
  <si>
    <r>
      <t xml:space="preserve">Ce bungalow est loué à l’usage d’habitation pour 6 </t>
    </r>
    <r>
      <rPr>
        <sz val="8"/>
        <color theme="1"/>
        <rFont val="Times New Roman"/>
        <family val="1"/>
      </rPr>
      <t>+2</t>
    </r>
    <r>
      <rPr>
        <sz val="12"/>
        <color theme="1"/>
        <rFont val="Times New Roman"/>
        <family val="1"/>
      </rPr>
      <t xml:space="preserve">  soit : 8 personnes au maximum.</t>
    </r>
  </si>
  <si>
    <r>
      <t xml:space="preserve">Le locataire verse également à </t>
    </r>
    <r>
      <rPr>
        <b/>
        <sz val="12"/>
        <color theme="1"/>
        <rFont val="Times New Roman"/>
        <family val="1"/>
      </rPr>
      <t>l’avance, sur place</t>
    </r>
    <r>
      <rPr>
        <sz val="12"/>
        <color theme="1"/>
        <rFont val="Times New Roman"/>
        <family val="1"/>
      </rPr>
      <t xml:space="preserve"> à l’entrée en possession,</t>
    </r>
  </si>
  <si>
    <r>
      <t xml:space="preserve">ménage une fois par semaine pour l’entretient courant </t>
    </r>
    <r>
      <rPr>
        <b/>
        <sz val="12"/>
        <color theme="1"/>
        <rFont val="Times New Roman"/>
        <family val="1"/>
      </rPr>
      <t>sont compris</t>
    </r>
    <r>
      <rPr>
        <sz val="12"/>
        <color theme="1"/>
        <rFont val="Times New Roman"/>
        <family val="1"/>
      </rPr>
      <t xml:space="preserve"> dans le loyer ci-</t>
    </r>
  </si>
  <si>
    <r>
      <t xml:space="preserve">Le linge de maison ainsi qu’un mini coffre-fort scellé dans le mur </t>
    </r>
    <r>
      <rPr>
        <b/>
        <sz val="12"/>
        <color theme="1"/>
        <rFont val="Times New Roman"/>
        <family val="1"/>
      </rPr>
      <t>sont à disposition</t>
    </r>
  </si>
  <si>
    <r>
      <t xml:space="preserve">Le locataire supporte les frais du </t>
    </r>
    <r>
      <rPr>
        <b/>
        <sz val="12"/>
        <color theme="1"/>
        <rFont val="Times New Roman"/>
        <family val="1"/>
      </rPr>
      <t>nettoyage final</t>
    </r>
    <r>
      <rPr>
        <sz val="12"/>
        <color theme="1"/>
        <rFont val="Times New Roman"/>
        <family val="1"/>
      </rPr>
      <t xml:space="preserve"> et de blanchisserie, </t>
    </r>
    <r>
      <rPr>
        <b/>
        <sz val="12"/>
        <color theme="1"/>
        <rFont val="Times New Roman"/>
        <family val="1"/>
      </rPr>
      <t>(payable sur place)</t>
    </r>
  </si>
  <si>
    <r>
      <t>Si pour quelque raison que ce soit (décès, maladie),</t>
    </r>
    <r>
      <rPr>
        <sz val="12"/>
        <color theme="1"/>
        <rFont val="Times New Roman"/>
        <family val="1"/>
      </rPr>
      <t xml:space="preserve"> le locataire ne prenait pas </t>
    </r>
  </si>
  <si>
    <r>
      <t xml:space="preserve">possession des lieux loués ou ne les occupait qu’en partie, il sera </t>
    </r>
    <r>
      <rPr>
        <b/>
        <sz val="12"/>
        <color theme="1"/>
        <rFont val="Times New Roman"/>
        <family val="1"/>
      </rPr>
      <t>tenu au paiement de</t>
    </r>
    <r>
      <rPr>
        <sz val="12"/>
        <color theme="1"/>
        <rFont val="Times New Roman"/>
        <family val="1"/>
      </rPr>
      <t xml:space="preserve"> </t>
    </r>
  </si>
  <si>
    <r>
      <t>l’intégralité</t>
    </r>
    <r>
      <rPr>
        <sz val="12"/>
        <color theme="1"/>
        <rFont val="Times New Roman"/>
        <family val="1"/>
      </rPr>
      <t xml:space="preserve"> du prix de location prévu dans ce contrat, sans pouvoir prétendre à un </t>
    </r>
  </si>
  <si>
    <r>
      <t>A son départ,</t>
    </r>
    <r>
      <rPr>
        <sz val="12"/>
        <color theme="1"/>
        <rFont val="Times New Roman"/>
        <family val="1"/>
      </rPr>
      <t xml:space="preserve"> le locataire devra laisser </t>
    </r>
    <r>
      <rPr>
        <b/>
        <sz val="12"/>
        <color theme="1"/>
        <rFont val="Times New Roman"/>
        <family val="1"/>
      </rPr>
      <t xml:space="preserve">une vaisselle propre et bien rangée et déposera </t>
    </r>
  </si>
  <si>
    <r>
      <t xml:space="preserve">les ordures </t>
    </r>
    <r>
      <rPr>
        <sz val="12"/>
        <color theme="1"/>
        <rFont val="Times New Roman"/>
        <family val="1"/>
      </rPr>
      <t>(dans les sacs en plastique) aux endroits prévus à cet effet. Si l’appartement</t>
    </r>
  </si>
  <si>
    <r>
      <t xml:space="preserve">Le locataire déclare être assuré en </t>
    </r>
    <r>
      <rPr>
        <b/>
        <sz val="12"/>
        <color theme="1"/>
        <rFont val="Times New Roman"/>
        <family val="1"/>
      </rPr>
      <t>responsabilité civile</t>
    </r>
    <r>
      <rPr>
        <sz val="12"/>
        <color theme="1"/>
        <rFont val="Times New Roman"/>
        <family val="1"/>
      </rPr>
      <t xml:space="preserve"> et communiquera l’adresse de son </t>
    </r>
  </si>
  <si>
    <r>
      <t>___________</t>
    </r>
    <r>
      <rPr>
        <b/>
        <sz val="12"/>
        <color theme="1"/>
        <rFont val="Times New Roman"/>
        <family val="1"/>
      </rPr>
      <t>Compagnie :</t>
    </r>
    <r>
      <rPr>
        <sz val="12"/>
        <color theme="1"/>
        <rFont val="Times New Roman"/>
        <family val="1"/>
      </rPr>
      <t>……………………..…………………………………………</t>
    </r>
  </si>
  <si>
    <r>
      <t>___________</t>
    </r>
    <r>
      <rPr>
        <b/>
        <sz val="12"/>
        <color theme="1"/>
        <rFont val="Times New Roman"/>
        <family val="1"/>
      </rPr>
      <t>Adresse :</t>
    </r>
    <r>
      <rPr>
        <sz val="12"/>
        <color theme="1"/>
        <rFont val="Times New Roman"/>
        <family val="1"/>
      </rPr>
      <t>……………………………………………………………………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</si>
</sst>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2"/>
      <name val="Times New Roman"/>
      <family val="1"/>
    </font>
    <font>
      <sz val="12"/>
      <color rgb="FFFF0000"/>
      <name val="Times New Roman"/>
      <family val="1"/>
    </font>
    <font>
      <sz val="12"/>
      <color theme="1"/>
      <name val="Times New Roman"/>
      <family val="1"/>
    </font>
    <font>
      <b/>
      <u/>
      <sz val="12"/>
      <color theme="1"/>
      <name val="Times New Roman"/>
      <family val="1"/>
    </font>
    <font>
      <sz val="8"/>
      <color theme="1"/>
      <name val="Times New Roman"/>
      <family val="1"/>
    </font>
    <font>
      <sz val="8"/>
      <color theme="1" tint="0.34998626667073579"/>
      <name val="Times New Roman"/>
      <family val="1"/>
    </font>
    <font>
      <sz val="12"/>
      <color theme="1" tint="0.34998626667073579"/>
      <name val="Times New Roman"/>
      <family val="1"/>
    </font>
    <font>
      <b/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sz val="9"/>
      <color theme="1"/>
      <name val="Times New Roman"/>
      <family val="1"/>
    </font>
    <font>
      <b/>
      <u/>
      <sz val="16"/>
      <color theme="1"/>
      <name val="Times New Roman"/>
      <family val="1"/>
    </font>
    <font>
      <sz val="10"/>
      <name val="Arial"/>
      <family val="2"/>
    </font>
    <font>
      <b/>
      <sz val="12"/>
      <color theme="0"/>
      <name val="Times New Roman"/>
      <family val="1"/>
    </font>
    <font>
      <sz val="10"/>
      <color theme="1" tint="0.34998626667073579"/>
      <name val="Times New Roman"/>
      <family val="1"/>
    </font>
    <font>
      <sz val="12"/>
      <color theme="0"/>
      <name val="Times New Roman"/>
      <family val="1"/>
    </font>
    <font>
      <sz val="11"/>
      <color rgb="FFFF0000"/>
      <name val="Calibri"/>
      <family val="2"/>
      <scheme val="minor"/>
    </font>
    <font>
      <sz val="10"/>
      <color theme="1"/>
      <name val="Arial Unicode MS"/>
      <family val="2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2" fillId="0" borderId="0"/>
    <xf numFmtId="0" fontId="12" fillId="0" borderId="0"/>
  </cellStyleXfs>
  <cellXfs count="62">
    <xf numFmtId="0" fontId="0" fillId="0" borderId="0" xfId="0"/>
    <xf numFmtId="0" fontId="3" fillId="2" borderId="0" xfId="0" applyFont="1" applyFill="1" applyProtection="1"/>
    <xf numFmtId="0" fontId="6" fillId="2" borderId="0" xfId="0" applyFont="1" applyFill="1" applyBorder="1" applyAlignment="1" applyProtection="1"/>
    <xf numFmtId="0" fontId="8" fillId="2" borderId="0" xfId="0" applyFont="1" applyFill="1" applyBorder="1" applyAlignment="1" applyProtection="1"/>
    <xf numFmtId="0" fontId="3" fillId="2" borderId="0" xfId="0" applyFont="1" applyFill="1" applyBorder="1" applyAlignment="1" applyProtection="1"/>
    <xf numFmtId="0" fontId="13" fillId="2" borderId="0" xfId="0" applyFont="1" applyFill="1" applyBorder="1" applyAlignment="1" applyProtection="1"/>
    <xf numFmtId="0" fontId="15" fillId="2" borderId="0" xfId="0" applyFont="1" applyFill="1" applyProtection="1"/>
    <xf numFmtId="0" fontId="7" fillId="2" borderId="0" xfId="0" applyFont="1" applyFill="1" applyAlignment="1" applyProtection="1">
      <alignment horizontal="right"/>
    </xf>
    <xf numFmtId="0" fontId="7" fillId="2" borderId="0" xfId="0" quotePrefix="1" applyFont="1" applyFill="1" applyProtection="1"/>
    <xf numFmtId="0" fontId="3" fillId="2" borderId="0" xfId="0" applyFont="1" applyFill="1" applyAlignment="1" applyProtection="1">
      <alignment vertical="center"/>
    </xf>
    <xf numFmtId="0" fontId="3" fillId="2" borderId="0" xfId="0" applyFont="1" applyFill="1" applyAlignment="1" applyProtection="1">
      <alignment horizontal="left" vertical="center" indent="3"/>
    </xf>
    <xf numFmtId="0" fontId="6" fillId="2" borderId="0" xfId="0" applyFont="1" applyFill="1" applyAlignment="1" applyProtection="1"/>
    <xf numFmtId="0" fontId="5" fillId="2" borderId="0" xfId="0" applyFont="1" applyFill="1" applyProtection="1"/>
    <xf numFmtId="0" fontId="3" fillId="2" borderId="0" xfId="0" applyFont="1" applyFill="1" applyAlignment="1" applyProtection="1">
      <alignment horizontal="left" vertical="center"/>
    </xf>
    <xf numFmtId="0" fontId="3" fillId="2" borderId="0" xfId="0" applyFont="1" applyFill="1" applyAlignment="1" applyProtection="1">
      <alignment horizontal="left" vertical="center" indent="6"/>
    </xf>
    <xf numFmtId="0" fontId="1" fillId="2" borderId="0" xfId="0" applyFont="1" applyFill="1" applyProtection="1"/>
    <xf numFmtId="0" fontId="2" fillId="2" borderId="0" xfId="0" applyFont="1" applyFill="1" applyProtection="1"/>
    <xf numFmtId="0" fontId="1" fillId="2" borderId="0" xfId="0" applyFont="1" applyFill="1" applyAlignment="1" applyProtection="1">
      <alignment horizontal="left" vertical="center" indent="3"/>
    </xf>
    <xf numFmtId="0" fontId="1" fillId="2" borderId="0" xfId="0" quotePrefix="1" applyFont="1" applyFill="1" applyProtection="1"/>
    <xf numFmtId="0" fontId="3" fillId="2" borderId="0" xfId="0" applyFont="1" applyFill="1" applyAlignment="1" applyProtection="1"/>
    <xf numFmtId="0" fontId="8" fillId="2" borderId="0" xfId="0" applyFont="1" applyFill="1" applyAlignment="1" applyProtection="1"/>
    <xf numFmtId="0" fontId="8" fillId="2" borderId="0" xfId="0" applyFont="1" applyFill="1" applyProtection="1"/>
    <xf numFmtId="0" fontId="1" fillId="2" borderId="0" xfId="0" applyFont="1" applyFill="1" applyAlignment="1" applyProtection="1"/>
    <xf numFmtId="0" fontId="4" fillId="2" borderId="0" xfId="0" applyFont="1" applyFill="1" applyAlignment="1" applyProtection="1">
      <alignment horizontal="center" vertical="center"/>
    </xf>
    <xf numFmtId="0" fontId="1" fillId="2" borderId="0" xfId="0" applyFont="1" applyFill="1" applyAlignment="1" applyProtection="1">
      <alignment horizontal="right"/>
    </xf>
    <xf numFmtId="0" fontId="3" fillId="2" borderId="0" xfId="0" applyFont="1" applyFill="1" applyAlignment="1" applyProtection="1">
      <alignment horizontal="left"/>
    </xf>
    <xf numFmtId="0" fontId="0" fillId="0" borderId="0" xfId="0" applyFill="1" applyProtection="1">
      <protection locked="0"/>
    </xf>
    <xf numFmtId="0" fontId="3" fillId="0" borderId="0" xfId="0" applyFont="1" applyFill="1" applyBorder="1" applyAlignment="1" applyProtection="1">
      <protection locked="0"/>
    </xf>
    <xf numFmtId="0" fontId="17" fillId="0" borderId="0" xfId="0" applyFont="1" applyFill="1" applyProtection="1">
      <protection locked="0"/>
    </xf>
    <xf numFmtId="0" fontId="3" fillId="0" borderId="0" xfId="0" applyFont="1" applyFill="1" applyAlignment="1" applyProtection="1">
      <alignment vertical="center"/>
      <protection locked="0"/>
    </xf>
    <xf numFmtId="0" fontId="3" fillId="0" borderId="0" xfId="0" applyFont="1" applyFill="1" applyAlignment="1" applyProtection="1">
      <alignment horizontal="left" vertical="center"/>
      <protection locked="0"/>
    </xf>
    <xf numFmtId="0" fontId="1" fillId="0" borderId="0" xfId="0" applyFont="1" applyFill="1" applyProtection="1">
      <protection locked="0"/>
    </xf>
    <xf numFmtId="9" fontId="0" fillId="0" borderId="0" xfId="0" applyNumberFormat="1" applyFill="1" applyProtection="1">
      <protection locked="0"/>
    </xf>
    <xf numFmtId="0" fontId="3" fillId="0" borderId="0" xfId="0" applyFont="1" applyFill="1" applyProtection="1">
      <protection locked="0"/>
    </xf>
    <xf numFmtId="0" fontId="16" fillId="0" borderId="0" xfId="0" applyFont="1" applyFill="1" applyProtection="1">
      <protection locked="0"/>
    </xf>
    <xf numFmtId="0" fontId="8" fillId="0" borderId="0" xfId="0" applyFont="1" applyFill="1" applyBorder="1" applyAlignment="1" applyProtection="1">
      <protection locked="0"/>
    </xf>
    <xf numFmtId="0" fontId="18" fillId="0" borderId="0" xfId="0" applyFont="1" applyFill="1" applyProtection="1">
      <protection locked="0"/>
    </xf>
    <xf numFmtId="0" fontId="9" fillId="0" borderId="0" xfId="0" applyFont="1" applyFill="1" applyAlignment="1" applyProtection="1">
      <protection locked="0"/>
    </xf>
    <xf numFmtId="0" fontId="9" fillId="0" borderId="0" xfId="0" applyFont="1" applyFill="1" applyProtection="1">
      <protection locked="0"/>
    </xf>
    <xf numFmtId="0" fontId="3" fillId="2" borderId="1" xfId="0" applyFont="1" applyFill="1" applyBorder="1" applyAlignment="1" applyProtection="1">
      <alignment horizontal="center"/>
    </xf>
    <xf numFmtId="0" fontId="3" fillId="2" borderId="2" xfId="0" applyFont="1" applyFill="1" applyBorder="1" applyAlignment="1" applyProtection="1">
      <alignment horizontal="center"/>
    </xf>
    <xf numFmtId="0" fontId="3" fillId="2" borderId="2" xfId="0" applyFont="1" applyFill="1" applyBorder="1" applyAlignment="1" applyProtection="1"/>
    <xf numFmtId="0" fontId="0" fillId="2" borderId="2" xfId="0" applyFont="1" applyFill="1" applyBorder="1" applyAlignment="1" applyProtection="1"/>
    <xf numFmtId="0" fontId="0" fillId="2" borderId="3" xfId="0" applyFont="1" applyFill="1" applyBorder="1" applyAlignment="1" applyProtection="1"/>
    <xf numFmtId="0" fontId="4" fillId="2" borderId="0" xfId="0" applyFont="1" applyFill="1" applyAlignment="1" applyProtection="1">
      <alignment horizontal="center" vertical="center"/>
    </xf>
    <xf numFmtId="0" fontId="6" fillId="2" borderId="0" xfId="0" applyFont="1" applyFill="1" applyAlignment="1" applyProtection="1">
      <alignment horizontal="right"/>
    </xf>
    <xf numFmtId="0" fontId="6" fillId="2" borderId="0" xfId="0" applyFont="1" applyFill="1" applyBorder="1" applyAlignment="1" applyProtection="1">
      <alignment horizontal="center"/>
    </xf>
    <xf numFmtId="0" fontId="1" fillId="2" borderId="0" xfId="0" applyFont="1" applyFill="1" applyAlignment="1" applyProtection="1">
      <alignment horizontal="right"/>
    </xf>
    <xf numFmtId="14" fontId="3" fillId="2" borderId="0" xfId="0" applyNumberFormat="1" applyFont="1" applyFill="1" applyBorder="1" applyAlignment="1" applyProtection="1">
      <alignment horizontal="center"/>
    </xf>
    <xf numFmtId="0" fontId="3" fillId="2" borderId="0" xfId="0" applyFont="1" applyFill="1" applyBorder="1" applyAlignment="1" applyProtection="1">
      <alignment horizontal="center"/>
    </xf>
    <xf numFmtId="0" fontId="3" fillId="2" borderId="0" xfId="0" applyFont="1" applyFill="1" applyBorder="1" applyAlignment="1" applyProtection="1">
      <alignment horizontal="left"/>
    </xf>
    <xf numFmtId="0" fontId="3" fillId="2" borderId="0" xfId="0" applyFont="1" applyFill="1" applyAlignment="1" applyProtection="1">
      <alignment horizontal="left"/>
    </xf>
    <xf numFmtId="0" fontId="11" fillId="2" borderId="0" xfId="0" applyFont="1" applyFill="1" applyAlignment="1" applyProtection="1">
      <alignment horizontal="center" vertical="center"/>
    </xf>
    <xf numFmtId="0" fontId="3" fillId="2" borderId="0" xfId="0" applyFont="1" applyFill="1" applyBorder="1" applyAlignment="1" applyProtection="1">
      <alignment horizontal="right"/>
    </xf>
    <xf numFmtId="0" fontId="14" fillId="2" borderId="0" xfId="0" applyFont="1" applyFill="1" applyBorder="1" applyAlignment="1" applyProtection="1">
      <alignment horizontal="left"/>
    </xf>
    <xf numFmtId="14" fontId="3" fillId="2" borderId="0" xfId="0" applyNumberFormat="1" applyFont="1" applyFill="1" applyAlignment="1" applyProtection="1">
      <alignment horizontal="center"/>
    </xf>
    <xf numFmtId="9" fontId="3" fillId="2" borderId="0" xfId="0" applyNumberFormat="1" applyFont="1" applyFill="1" applyBorder="1" applyAlignment="1" applyProtection="1">
      <alignment horizontal="center"/>
    </xf>
    <xf numFmtId="0" fontId="10" fillId="2" borderId="0" xfId="0" applyFont="1" applyFill="1" applyAlignment="1" applyProtection="1">
      <alignment horizontal="center" vertical="center"/>
    </xf>
    <xf numFmtId="0" fontId="3" fillId="2" borderId="0" xfId="0" applyFont="1" applyFill="1" applyAlignment="1" applyProtection="1">
      <alignment horizontal="center"/>
    </xf>
    <xf numFmtId="0" fontId="8" fillId="2" borderId="0" xfId="0" applyFont="1" applyFill="1" applyAlignment="1" applyProtection="1">
      <alignment horizontal="right"/>
    </xf>
    <xf numFmtId="0" fontId="8" fillId="2" borderId="0" xfId="0" applyFont="1" applyFill="1" applyBorder="1" applyAlignment="1" applyProtection="1">
      <alignment horizontal="center"/>
    </xf>
    <xf numFmtId="0" fontId="3" fillId="2" borderId="0" xfId="0" applyFont="1" applyFill="1" applyAlignment="1" applyProtection="1">
      <alignment horizontal="left" vertical="top" wrapText="1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mbroise/Google%20Drive/Planning%20Mauridul/.Planning%20Mauridu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info."/>
      <sheetName val="planning"/>
      <sheetName val="planning payement"/>
      <sheetName val="Calendrier"/>
      <sheetName val="Calendrier 2"/>
      <sheetName val="Calendrier 3"/>
      <sheetName val="contrat"/>
      <sheetName val="liste defilement"/>
      <sheetName val="Data"/>
      <sheetName val="m.emplois."/>
    </sheetNames>
    <sheetDataSet>
      <sheetData sheetId="0"/>
      <sheetData sheetId="1">
        <row r="1">
          <cell r="A1" t="str">
            <v>Ref Client</v>
          </cell>
          <cell r="B1" t="str">
            <v>Nom</v>
          </cell>
          <cell r="C1" t="str">
            <v>Prenom</v>
          </cell>
          <cell r="D1" t="str">
            <v>Rue</v>
          </cell>
          <cell r="E1" t="str">
            <v>NP</v>
          </cell>
          <cell r="F1" t="str">
            <v>Pays</v>
          </cell>
          <cell r="G1" t="str">
            <v>Tel:</v>
          </cell>
          <cell r="H1" t="str">
            <v>Mob:</v>
          </cell>
          <cell r="I1" t="str">
            <v>e-mail</v>
          </cell>
          <cell r="J1" t="str">
            <v>Arrivee le:  jj/mm/aaaa</v>
          </cell>
          <cell r="K1" t="str">
            <v>No Vol</v>
          </cell>
          <cell r="L1" t="str">
            <v>Arrivee A:  00h00</v>
          </cell>
          <cell r="M1" t="str">
            <v>Depart le:  jj/mm/aaaa</v>
          </cell>
          <cell r="N1" t="str">
            <v>Si forfait mettre "f" ou si par jours mettre "j" sinon par nuit rien</v>
          </cell>
          <cell r="O1" t="str">
            <v>Devise (CHF EUR etc.)</v>
          </cell>
          <cell r="P1" t="str">
            <v>prix par jours ou prix du forfait</v>
          </cell>
          <cell r="Q1" t="str">
            <v>Payer le:  jj/mm/aaaa</v>
          </cell>
          <cell r="R1" t="str">
            <v>Motant:</v>
          </cell>
          <cell r="S1" t="str">
            <v>Payer le:  jj/mm/aaaa</v>
          </cell>
          <cell r="T1" t="str">
            <v>Motant:</v>
          </cell>
          <cell r="U1" t="str">
            <v>Payer le:  jj/mm/aaaa</v>
          </cell>
          <cell r="V1" t="str">
            <v>Motant:</v>
          </cell>
          <cell r="W1" t="str">
            <v>Payer le:  jj/mm/aaaa</v>
          </cell>
          <cell r="X1" t="str">
            <v>Motant:</v>
          </cell>
          <cell r="Y1" t="str">
            <v>Frais Nettoyage (si rien = 0)</v>
          </cell>
          <cell r="Z1" t="str">
            <v>Besoin Voiture ou taxi</v>
          </cell>
          <cell r="AA1" t="str">
            <v>Petit ou Bon Budjet</v>
          </cell>
          <cell r="AB1" t="str">
            <v>Transfert</v>
          </cell>
          <cell r="AC1" t="str">
            <v>Repas</v>
          </cell>
          <cell r="AD1" t="str">
            <v>Nb Adulte</v>
          </cell>
          <cell r="AE1" t="str">
            <v>Nb enfant</v>
          </cell>
          <cell r="AF1" t="str">
            <v>Divers</v>
          </cell>
          <cell r="AG1" t="str">
            <v>Ref Client</v>
          </cell>
          <cell r="AH1" t="str">
            <v>Nom</v>
          </cell>
          <cell r="AI1" t="str">
            <v>Prenom</v>
          </cell>
          <cell r="AJ1" t="str">
            <v>heure d'arrive</v>
          </cell>
          <cell r="AK1" t="str">
            <v>heure de depart</v>
          </cell>
          <cell r="AL1" t="str">
            <v>fait A</v>
          </cell>
          <cell r="AM1" t="str">
            <v>Cofirmation ("o"/"n") ou "f" pour famille</v>
          </cell>
          <cell r="AN1" t="str">
            <v>% pour les arres</v>
          </cell>
          <cell r="AO1" t="str">
            <v>Condition payement: a), b), ou c)</v>
          </cell>
          <cell r="AP1" t="str">
            <v>Condition payement: a), b), c) ou d)</v>
          </cell>
          <cell r="AQ1" t="str">
            <v>Si "d" donner la date:  jj/mm/aaaa</v>
          </cell>
          <cell r="AR1" t="str">
            <v>visite du:  jj/mm/aaaa</v>
          </cell>
          <cell r="AS1" t="str">
            <v>part</v>
          </cell>
          <cell r="AT1" t="str">
            <v>prise de clef le:  jj/mm/aaaa (si vide: date de l'arrivee)</v>
          </cell>
          <cell r="AU1" t="str">
            <v>entre:  00h00 (si vide: "selon entente")</v>
          </cell>
          <cell r="AV1" t="str">
            <v>et:  00h00</v>
          </cell>
          <cell r="AW1" t="str">
            <v>Dispositions particulieres</v>
          </cell>
          <cell r="AX1" t="str">
            <v>Caution (si rien = 0)</v>
          </cell>
          <cell r="AY1" t="str">
            <v>Payer le:  jj/mm/aaaa</v>
          </cell>
          <cell r="AZ1" t="str">
            <v>Rembourser Caution de</v>
          </cell>
          <cell r="BA1" t="str">
            <v>Le:  jj/mm/aaaa</v>
          </cell>
          <cell r="BB1" t="str">
            <v>Remboursement loyer de</v>
          </cell>
          <cell r="BC1" t="str">
            <v>Le:  jj/mm/aaaa</v>
          </cell>
          <cell r="BD1" t="str">
            <v>Double clic pour afficher</v>
          </cell>
        </row>
        <row r="2">
          <cell r="A2" t="str">
            <v>mijp</v>
          </cell>
          <cell r="B2" t="str">
            <v>Michel</v>
          </cell>
          <cell r="C2" t="str">
            <v>Jean-Pierre</v>
          </cell>
          <cell r="D2" t="str">
            <v>35B ch. des vignes</v>
          </cell>
          <cell r="E2" t="str">
            <v>13127 Vitrolles</v>
          </cell>
          <cell r="F2" t="str">
            <v>France</v>
          </cell>
          <cell r="G2" t="str">
            <v>+33 442895012</v>
          </cell>
          <cell r="H2" t="str">
            <v>+33 488401537</v>
          </cell>
          <cell r="I2" t="str">
            <v>michel.jeanpierre@9online.fr</v>
          </cell>
          <cell r="J2">
            <v>40595</v>
          </cell>
          <cell r="K2" t="str">
            <v/>
          </cell>
          <cell r="L2" t="str">
            <v/>
          </cell>
          <cell r="M2">
            <v>40604</v>
          </cell>
          <cell r="N2" t="str">
            <v>f</v>
          </cell>
          <cell r="O2" t="str">
            <v>EUR</v>
          </cell>
          <cell r="P2">
            <v>950</v>
          </cell>
          <cell r="Q2">
            <v>40451</v>
          </cell>
          <cell r="R2">
            <v>300</v>
          </cell>
          <cell r="S2" t="str">
            <v/>
          </cell>
          <cell r="T2">
            <v>0</v>
          </cell>
          <cell r="U2" t="str">
            <v/>
          </cell>
          <cell r="V2">
            <v>0</v>
          </cell>
          <cell r="W2" t="str">
            <v/>
          </cell>
          <cell r="X2">
            <v>0</v>
          </cell>
          <cell r="Y2">
            <v>0</v>
          </cell>
          <cell r="Z2" t="str">
            <v>?</v>
          </cell>
          <cell r="AA2" t="str">
            <v>?</v>
          </cell>
          <cell r="AB2" t="str">
            <v>?</v>
          </cell>
          <cell r="AC2" t="str">
            <v>?</v>
          </cell>
          <cell r="AD2" t="str">
            <v>?</v>
          </cell>
          <cell r="AE2" t="str">
            <v/>
          </cell>
          <cell r="AF2" t="str">
            <v>Accident voir plus tard</v>
          </cell>
          <cell r="AG2" t="str">
            <v>mijp</v>
          </cell>
          <cell r="AH2" t="str">
            <v>Michel</v>
          </cell>
          <cell r="AI2" t="str">
            <v>Jean-Pierre</v>
          </cell>
          <cell r="AJ2" t="str">
            <v/>
          </cell>
          <cell r="AK2" t="str">
            <v/>
          </cell>
          <cell r="AL2" t="str">
            <v>La Sagne (NE)</v>
          </cell>
          <cell r="AM2" t="str">
            <v>n</v>
          </cell>
          <cell r="AN2">
            <v>0.3</v>
          </cell>
          <cell r="AO2" t="str">
            <v>a</v>
          </cell>
          <cell r="AP2" t="str">
            <v/>
          </cell>
          <cell r="AQ2" t="str">
            <v/>
          </cell>
          <cell r="AR2" t="str">
            <v/>
          </cell>
          <cell r="AS2" t="str">
            <v/>
          </cell>
          <cell r="AT2" t="str">
            <v/>
          </cell>
          <cell r="AU2" t="str">
            <v/>
          </cell>
          <cell r="AV2" t="str">
            <v/>
          </cell>
          <cell r="AW2" t="str">
            <v>Les aahes restent en compte pour une éventuelle location plus tard</v>
          </cell>
          <cell r="AX2">
            <v>0</v>
          </cell>
          <cell r="AY2" t="str">
            <v/>
          </cell>
          <cell r="AZ2">
            <v>0</v>
          </cell>
          <cell r="BA2" t="str">
            <v/>
          </cell>
          <cell r="BB2">
            <v>0</v>
          </cell>
          <cell r="BC2" t="str">
            <v/>
          </cell>
          <cell r="BD2">
            <v>1</v>
          </cell>
        </row>
        <row r="3">
          <cell r="A3" t="str">
            <v>grha</v>
          </cell>
          <cell r="B3" t="str">
            <v>Grira</v>
          </cell>
          <cell r="C3" t="str">
            <v>Habib et Martine</v>
          </cell>
          <cell r="D3" t="str">
            <v>Francillon 10</v>
          </cell>
          <cell r="E3" t="str">
            <v>2610 St-Imier</v>
          </cell>
          <cell r="F3" t="str">
            <v>Suisse</v>
          </cell>
          <cell r="G3" t="str">
            <v>+41 32 941 56 45</v>
          </cell>
          <cell r="H3" t="str">
            <v>+41 79 668 39 49</v>
          </cell>
          <cell r="I3" t="str">
            <v/>
          </cell>
          <cell r="J3">
            <v>41113</v>
          </cell>
          <cell r="K3" t="str">
            <v>MK 4047 Paris</v>
          </cell>
          <cell r="L3" t="str">
            <v>11h00</v>
          </cell>
          <cell r="M3">
            <v>41130</v>
          </cell>
          <cell r="N3" t="str">
            <v>f</v>
          </cell>
          <cell r="O3" t="str">
            <v>CHF</v>
          </cell>
          <cell r="P3">
            <v>1080</v>
          </cell>
          <cell r="Q3">
            <v>41061</v>
          </cell>
          <cell r="R3">
            <v>1080</v>
          </cell>
          <cell r="S3" t="str">
            <v/>
          </cell>
          <cell r="T3">
            <v>0</v>
          </cell>
          <cell r="U3" t="str">
            <v/>
          </cell>
          <cell r="V3">
            <v>0</v>
          </cell>
          <cell r="W3" t="str">
            <v/>
          </cell>
          <cell r="X3">
            <v>0</v>
          </cell>
          <cell r="Y3">
            <v>0</v>
          </cell>
          <cell r="Z3" t="str">
            <v>Voiture</v>
          </cell>
          <cell r="AA3" t="str">
            <v>Bon</v>
          </cell>
          <cell r="AB3" t="str">
            <v>oui</v>
          </cell>
          <cell r="AC3" t="str">
            <v>non</v>
          </cell>
          <cell r="AD3">
            <v>2</v>
          </cell>
          <cell r="AE3" t="str">
            <v/>
          </cell>
          <cell r="AF3" t="str">
            <v>C'est le serveur de la cheminee. Pour la voiture il prendra une voiture 2-3 jours après son arrivée.</v>
          </cell>
          <cell r="AG3" t="str">
            <v>grha</v>
          </cell>
          <cell r="AH3" t="str">
            <v>Grira</v>
          </cell>
          <cell r="AI3" t="str">
            <v>Habib et Martine</v>
          </cell>
          <cell r="AJ3" t="str">
            <v/>
          </cell>
          <cell r="AK3" t="str">
            <v/>
          </cell>
          <cell r="AL3" t="str">
            <v>La Sagne (NE)</v>
          </cell>
          <cell r="AM3" t="str">
            <v>o</v>
          </cell>
          <cell r="AN3">
            <v>1</v>
          </cell>
          <cell r="AO3" t="str">
            <v/>
          </cell>
          <cell r="AP3" t="str">
            <v/>
          </cell>
          <cell r="AQ3" t="str">
            <v/>
          </cell>
          <cell r="AR3" t="str">
            <v/>
          </cell>
          <cell r="AS3" t="str">
            <v/>
          </cell>
          <cell r="AT3" t="str">
            <v/>
          </cell>
          <cell r="AU3" t="str">
            <v/>
          </cell>
          <cell r="AV3" t="str">
            <v/>
          </cell>
          <cell r="AW3" t="str">
            <v/>
          </cell>
          <cell r="AX3">
            <v>0</v>
          </cell>
          <cell r="AY3" t="str">
            <v/>
          </cell>
          <cell r="AZ3">
            <v>0</v>
          </cell>
          <cell r="BA3" t="str">
            <v/>
          </cell>
          <cell r="BB3">
            <v>0</v>
          </cell>
          <cell r="BC3" t="str">
            <v/>
          </cell>
          <cell r="BD3">
            <v>1</v>
          </cell>
        </row>
        <row r="4">
          <cell r="A4" t="str">
            <v>math</v>
          </cell>
          <cell r="B4" t="str">
            <v>Matile</v>
          </cell>
          <cell r="C4" t="str">
            <v>Thomas</v>
          </cell>
          <cell r="D4" t="str">
            <v>la gare</v>
          </cell>
          <cell r="E4" t="str">
            <v>2314 La Sagne</v>
          </cell>
          <cell r="F4" t="str">
            <v>Suisse</v>
          </cell>
          <cell r="G4" t="str">
            <v>078 659 76 00</v>
          </cell>
          <cell r="H4" t="str">
            <v>079 204 37 36</v>
          </cell>
          <cell r="I4" t="str">
            <v>tom-flo@net2000.ch</v>
          </cell>
          <cell r="J4">
            <v>41189</v>
          </cell>
          <cell r="K4" t="str">
            <v>Emirate</v>
          </cell>
          <cell r="L4" t="str">
            <v/>
          </cell>
          <cell r="M4">
            <v>41202</v>
          </cell>
          <cell r="N4" t="str">
            <v>f</v>
          </cell>
          <cell r="O4" t="str">
            <v>CHF</v>
          </cell>
          <cell r="P4">
            <v>1500</v>
          </cell>
          <cell r="Q4" t="str">
            <v/>
          </cell>
          <cell r="R4">
            <v>0</v>
          </cell>
          <cell r="S4" t="str">
            <v/>
          </cell>
          <cell r="T4">
            <v>0</v>
          </cell>
          <cell r="U4" t="str">
            <v/>
          </cell>
          <cell r="V4">
            <v>0</v>
          </cell>
          <cell r="W4" t="str">
            <v/>
          </cell>
          <cell r="X4">
            <v>0</v>
          </cell>
          <cell r="Y4">
            <v>0</v>
          </cell>
          <cell r="Z4" t="str">
            <v>Voiture</v>
          </cell>
          <cell r="AA4" t="str">
            <v>Bon</v>
          </cell>
          <cell r="AB4" t="str">
            <v>oui</v>
          </cell>
          <cell r="AC4" t="str">
            <v>non</v>
          </cell>
          <cell r="AD4">
            <v>2</v>
          </cell>
          <cell r="AE4">
            <v>2</v>
          </cell>
          <cell r="AF4" t="str">
            <v>Debrouille toi avec lui</v>
          </cell>
          <cell r="AG4" t="str">
            <v>math</v>
          </cell>
          <cell r="AH4" t="str">
            <v>Matile</v>
          </cell>
          <cell r="AI4" t="str">
            <v>Thomas</v>
          </cell>
          <cell r="AJ4" t="str">
            <v>08 heures</v>
          </cell>
          <cell r="AK4" t="str">
            <v>22 heures</v>
          </cell>
          <cell r="AL4" t="str">
            <v>La Sagne (NE)</v>
          </cell>
          <cell r="AM4" t="str">
            <v>o</v>
          </cell>
          <cell r="AN4">
            <v>0</v>
          </cell>
          <cell r="AO4" t="str">
            <v>b</v>
          </cell>
          <cell r="AP4" t="str">
            <v/>
          </cell>
          <cell r="AQ4" t="str">
            <v/>
          </cell>
          <cell r="AR4" t="str">
            <v/>
          </cell>
          <cell r="AS4" t="str">
            <v/>
          </cell>
          <cell r="AT4" t="str">
            <v/>
          </cell>
          <cell r="AU4" t="str">
            <v/>
          </cell>
          <cell r="AV4" t="str">
            <v/>
          </cell>
          <cell r="AW4" t="str">
            <v/>
          </cell>
          <cell r="AX4">
            <v>0</v>
          </cell>
          <cell r="AY4" t="str">
            <v/>
          </cell>
          <cell r="AZ4">
            <v>0</v>
          </cell>
          <cell r="BA4" t="str">
            <v/>
          </cell>
          <cell r="BB4">
            <v>0</v>
          </cell>
          <cell r="BC4" t="str">
            <v/>
          </cell>
          <cell r="BD4">
            <v>1</v>
          </cell>
        </row>
        <row r="5">
          <cell r="A5" t="str">
            <v>fasa</v>
          </cell>
          <cell r="B5" t="str">
            <v>fabre</v>
          </cell>
          <cell r="C5" t="str">
            <v>Sandra</v>
          </cell>
          <cell r="D5" t="str">
            <v>Chemin de St Pierre</v>
          </cell>
          <cell r="E5" t="str">
            <v>13700 Marigane</v>
          </cell>
          <cell r="F5" t="str">
            <v>France</v>
          </cell>
          <cell r="G5" t="str">
            <v/>
          </cell>
          <cell r="H5" t="str">
            <v/>
          </cell>
          <cell r="I5" t="str">
            <v>sandrafabre@wanadoo.fr</v>
          </cell>
          <cell r="J5">
            <v>41209</v>
          </cell>
          <cell r="K5" t="str">
            <v/>
          </cell>
          <cell r="L5" t="str">
            <v/>
          </cell>
          <cell r="M5">
            <v>41216</v>
          </cell>
          <cell r="N5" t="str">
            <v/>
          </cell>
          <cell r="O5" t="str">
            <v>EUR</v>
          </cell>
          <cell r="P5">
            <v>70</v>
          </cell>
          <cell r="Q5">
            <v>41033</v>
          </cell>
          <cell r="R5">
            <v>280</v>
          </cell>
          <cell r="S5" t="str">
            <v/>
          </cell>
          <cell r="T5">
            <v>0</v>
          </cell>
          <cell r="U5" t="str">
            <v/>
          </cell>
          <cell r="V5">
            <v>0</v>
          </cell>
          <cell r="W5" t="str">
            <v/>
          </cell>
          <cell r="X5">
            <v>0</v>
          </cell>
          <cell r="Y5">
            <v>0</v>
          </cell>
          <cell r="Z5" t="str">
            <v>a Voir</v>
          </cell>
          <cell r="AA5" t="str">
            <v>Bon</v>
          </cell>
          <cell r="AB5" t="str">
            <v>oui</v>
          </cell>
          <cell r="AC5" t="str">
            <v>prevoir faire a manger</v>
          </cell>
          <cell r="AD5" t="str">
            <v/>
          </cell>
          <cell r="AE5" t="str">
            <v/>
          </cell>
          <cell r="AF5" t="str">
            <v>il font encore 1 semaine ailleur</v>
          </cell>
          <cell r="AG5" t="str">
            <v>fasa</v>
          </cell>
          <cell r="AH5" t="str">
            <v>fabre</v>
          </cell>
          <cell r="AI5" t="str">
            <v>Sandra</v>
          </cell>
          <cell r="AJ5" t="str">
            <v/>
          </cell>
          <cell r="AK5" t="str">
            <v/>
          </cell>
          <cell r="AL5" t="str">
            <v>La Sagne (NE)</v>
          </cell>
          <cell r="AM5" t="str">
            <v>o</v>
          </cell>
          <cell r="AN5">
            <v>0.5</v>
          </cell>
          <cell r="AO5" t="str">
            <v>a</v>
          </cell>
          <cell r="AP5" t="str">
            <v>d</v>
          </cell>
          <cell r="AQ5">
            <v>41029</v>
          </cell>
          <cell r="AR5" t="str">
            <v/>
          </cell>
          <cell r="AS5" t="str">
            <v/>
          </cell>
          <cell r="AT5" t="str">
            <v/>
          </cell>
          <cell r="AU5" t="str">
            <v/>
          </cell>
          <cell r="AV5" t="str">
            <v/>
          </cell>
          <cell r="AW5" t="str">
            <v/>
          </cell>
          <cell r="AX5">
            <v>0</v>
          </cell>
          <cell r="AY5" t="str">
            <v/>
          </cell>
          <cell r="AZ5">
            <v>0</v>
          </cell>
          <cell r="BA5" t="str">
            <v/>
          </cell>
          <cell r="BB5">
            <v>0</v>
          </cell>
          <cell r="BC5" t="str">
            <v/>
          </cell>
          <cell r="BD5">
            <v>1</v>
          </cell>
        </row>
        <row r="6">
          <cell r="A6" t="str">
            <v>dupa</v>
          </cell>
          <cell r="B6" t="str">
            <v>Dubois</v>
          </cell>
          <cell r="C6" t="str">
            <v>Pierre-Andre</v>
          </cell>
          <cell r="D6" t="str">
            <v>Clos-a-bec 3</v>
          </cell>
          <cell r="E6" t="str">
            <v>2314 La Sagne</v>
          </cell>
          <cell r="F6" t="str">
            <v>Suisse</v>
          </cell>
          <cell r="G6" t="str">
            <v>+41 32 9316707</v>
          </cell>
          <cell r="H6" t="str">
            <v>+41 79 2402339</v>
          </cell>
          <cell r="I6" t="str">
            <v>epad@net2000.ch</v>
          </cell>
          <cell r="J6">
            <v>41218</v>
          </cell>
          <cell r="K6" t="str">
            <v/>
          </cell>
          <cell r="L6" t="str">
            <v/>
          </cell>
          <cell r="M6">
            <v>41253</v>
          </cell>
          <cell r="N6" t="str">
            <v/>
          </cell>
          <cell r="O6" t="str">
            <v>CHF</v>
          </cell>
          <cell r="P6">
            <v>0</v>
          </cell>
          <cell r="Q6" t="str">
            <v/>
          </cell>
          <cell r="R6">
            <v>0</v>
          </cell>
          <cell r="S6" t="str">
            <v/>
          </cell>
          <cell r="T6">
            <v>0</v>
          </cell>
          <cell r="U6" t="str">
            <v/>
          </cell>
          <cell r="V6">
            <v>0</v>
          </cell>
          <cell r="W6" t="str">
            <v/>
          </cell>
          <cell r="X6">
            <v>0</v>
          </cell>
          <cell r="Y6">
            <v>0</v>
          </cell>
          <cell r="Z6" t="str">
            <v>voiture</v>
          </cell>
          <cell r="AA6" t="str">
            <v>Gros Gros Budjet</v>
          </cell>
          <cell r="AB6" t="str">
            <v>oui</v>
          </cell>
          <cell r="AC6" t="str">
            <v>tous les jours c'est lui qui fait</v>
          </cell>
          <cell r="AD6">
            <v>4</v>
          </cell>
          <cell r="AE6" t="str">
            <v/>
          </cell>
          <cell r="AF6" t="str">
            <v>me donner No de Vol et heure d'arrivee</v>
          </cell>
          <cell r="AG6" t="str">
            <v>dupa</v>
          </cell>
          <cell r="AH6" t="str">
            <v>Dubois</v>
          </cell>
          <cell r="AI6" t="str">
            <v>Pierre-Andre</v>
          </cell>
          <cell r="AJ6" t="str">
            <v/>
          </cell>
          <cell r="AK6" t="str">
            <v/>
          </cell>
          <cell r="AL6" t="str">
            <v>La Sagne (NE)</v>
          </cell>
          <cell r="AM6" t="str">
            <v>f</v>
          </cell>
          <cell r="AN6">
            <v>0</v>
          </cell>
          <cell r="AO6" t="str">
            <v/>
          </cell>
          <cell r="AP6" t="str">
            <v/>
          </cell>
          <cell r="AQ6" t="str">
            <v/>
          </cell>
          <cell r="AR6" t="str">
            <v/>
          </cell>
          <cell r="AS6" t="str">
            <v/>
          </cell>
          <cell r="AT6" t="str">
            <v/>
          </cell>
          <cell r="AU6" t="str">
            <v/>
          </cell>
          <cell r="AV6" t="str">
            <v/>
          </cell>
          <cell r="AW6" t="str">
            <v/>
          </cell>
          <cell r="AX6">
            <v>0</v>
          </cell>
          <cell r="AY6" t="str">
            <v/>
          </cell>
          <cell r="AZ6">
            <v>0</v>
          </cell>
          <cell r="BA6" t="str">
            <v/>
          </cell>
          <cell r="BB6">
            <v>0</v>
          </cell>
          <cell r="BC6" t="str">
            <v/>
          </cell>
          <cell r="BD6">
            <v>1</v>
          </cell>
        </row>
        <row r="7">
          <cell r="A7" t="str">
            <v>alph</v>
          </cell>
          <cell r="B7" t="str">
            <v>Alvarez</v>
          </cell>
          <cell r="C7" t="str">
            <v>Philippe</v>
          </cell>
          <cell r="D7" t="str">
            <v/>
          </cell>
          <cell r="E7" t="str">
            <v>Lausanne</v>
          </cell>
          <cell r="F7" t="str">
            <v>Suisse</v>
          </cell>
          <cell r="G7" t="str">
            <v/>
          </cell>
          <cell r="H7" t="str">
            <v>+41 79 2405741</v>
          </cell>
          <cell r="I7" t="str">
            <v/>
          </cell>
          <cell r="J7">
            <v>41269</v>
          </cell>
          <cell r="K7" t="str">
            <v/>
          </cell>
          <cell r="L7" t="str">
            <v/>
          </cell>
          <cell r="M7">
            <v>41282</v>
          </cell>
          <cell r="N7" t="str">
            <v>f</v>
          </cell>
          <cell r="O7" t="str">
            <v>CHF</v>
          </cell>
          <cell r="P7">
            <v>1600</v>
          </cell>
          <cell r="Q7" t="str">
            <v/>
          </cell>
          <cell r="R7">
            <v>0</v>
          </cell>
          <cell r="S7" t="str">
            <v/>
          </cell>
          <cell r="T7">
            <v>0</v>
          </cell>
          <cell r="U7" t="str">
            <v/>
          </cell>
          <cell r="V7">
            <v>0</v>
          </cell>
          <cell r="W7" t="str">
            <v/>
          </cell>
          <cell r="X7">
            <v>0</v>
          </cell>
          <cell r="Y7">
            <v>0</v>
          </cell>
          <cell r="Z7" t="str">
            <v>2 voiture</v>
          </cell>
          <cell r="AA7" t="str">
            <v>Bon</v>
          </cell>
          <cell r="AB7" t="str">
            <v>oui prevoir 1 minibus</v>
          </cell>
          <cell r="AC7" t="str">
            <v>non</v>
          </cell>
          <cell r="AD7">
            <v>10</v>
          </cell>
          <cell r="AE7" t="str">
            <v/>
          </cell>
          <cell r="AF7" t="str">
            <v>une partie chez moi et hotel cocotier</v>
          </cell>
          <cell r="AG7" t="str">
            <v>alph</v>
          </cell>
          <cell r="AH7" t="str">
            <v>Alvarez</v>
          </cell>
          <cell r="AI7" t="str">
            <v>Philippe</v>
          </cell>
          <cell r="AJ7" t="str">
            <v/>
          </cell>
          <cell r="AK7" t="str">
            <v/>
          </cell>
          <cell r="AL7" t="str">
            <v>La Sagne (NE)</v>
          </cell>
          <cell r="AM7" t="str">
            <v>o</v>
          </cell>
          <cell r="AN7">
            <v>0</v>
          </cell>
          <cell r="AO7" t="str">
            <v>b</v>
          </cell>
          <cell r="AP7" t="str">
            <v/>
          </cell>
          <cell r="AQ7" t="str">
            <v/>
          </cell>
          <cell r="AR7" t="str">
            <v/>
          </cell>
          <cell r="AS7" t="str">
            <v/>
          </cell>
          <cell r="AT7" t="str">
            <v/>
          </cell>
          <cell r="AU7" t="str">
            <v/>
          </cell>
          <cell r="AV7" t="str">
            <v/>
          </cell>
          <cell r="AW7" t="str">
            <v/>
          </cell>
          <cell r="AX7">
            <v>0</v>
          </cell>
          <cell r="AY7" t="str">
            <v/>
          </cell>
          <cell r="AZ7">
            <v>0</v>
          </cell>
          <cell r="BA7" t="str">
            <v/>
          </cell>
          <cell r="BB7">
            <v>0</v>
          </cell>
          <cell r="BC7" t="str">
            <v/>
          </cell>
          <cell r="BD7">
            <v>1</v>
          </cell>
        </row>
        <row r="8">
          <cell r="A8" t="str">
            <v>grju</v>
          </cell>
          <cell r="B8" t="str">
            <v>Granier</v>
          </cell>
          <cell r="C8" t="str">
            <v>Julia</v>
          </cell>
          <cell r="D8" t="str">
            <v>2 rue Jean-Jacques Rousseau</v>
          </cell>
          <cell r="E8" t="str">
            <v>34200 Sete</v>
          </cell>
          <cell r="F8" t="str">
            <v>France</v>
          </cell>
          <cell r="G8" t="str">
            <v>0033 4 6718 1069</v>
          </cell>
          <cell r="H8" t="str">
            <v>0033 6 8791 7499</v>
          </cell>
          <cell r="I8" t="str">
            <v>pablovictor@free.fr</v>
          </cell>
          <cell r="J8">
            <v>41327</v>
          </cell>
          <cell r="K8" t="str">
            <v>AF 3592</v>
          </cell>
          <cell r="L8" t="str">
            <v/>
          </cell>
          <cell r="M8">
            <v>41341</v>
          </cell>
          <cell r="N8" t="str">
            <v/>
          </cell>
          <cell r="O8" t="str">
            <v>EUR</v>
          </cell>
          <cell r="P8">
            <v>100</v>
          </cell>
          <cell r="Q8">
            <v>41081</v>
          </cell>
          <cell r="R8">
            <v>420</v>
          </cell>
          <cell r="S8" t="str">
            <v/>
          </cell>
          <cell r="T8">
            <v>0</v>
          </cell>
          <cell r="U8" t="str">
            <v/>
          </cell>
          <cell r="V8">
            <v>0</v>
          </cell>
          <cell r="W8" t="str">
            <v/>
          </cell>
          <cell r="X8">
            <v>0</v>
          </cell>
          <cell r="Y8">
            <v>0</v>
          </cell>
          <cell r="Z8" t="str">
            <v>oui Bus ou 2 voitures 8 personnes</v>
          </cell>
          <cell r="AA8" t="str">
            <v>bon</v>
          </cell>
          <cell r="AB8" t="str">
            <v>oui 8 personnes</v>
          </cell>
          <cell r="AC8" t="str">
            <v>oui tous les soirs</v>
          </cell>
          <cell r="AD8">
            <v>4</v>
          </cell>
          <cell r="AE8">
            <v>4</v>
          </cell>
          <cell r="AF8" t="str">
            <v/>
          </cell>
          <cell r="AG8" t="str">
            <v>grju</v>
          </cell>
          <cell r="AH8" t="str">
            <v>Granier</v>
          </cell>
          <cell r="AI8" t="str">
            <v>Julia</v>
          </cell>
          <cell r="AJ8" t="str">
            <v/>
          </cell>
          <cell r="AK8" t="str">
            <v/>
          </cell>
          <cell r="AL8" t="str">
            <v>La Sagne (NE)</v>
          </cell>
          <cell r="AM8" t="str">
            <v>o</v>
          </cell>
          <cell r="AN8">
            <v>0.3</v>
          </cell>
          <cell r="AO8" t="str">
            <v>a</v>
          </cell>
          <cell r="AP8" t="str">
            <v>d</v>
          </cell>
          <cell r="AQ8">
            <v>41080</v>
          </cell>
          <cell r="AR8" t="str">
            <v/>
          </cell>
          <cell r="AS8" t="str">
            <v/>
          </cell>
          <cell r="AT8" t="str">
            <v/>
          </cell>
          <cell r="AU8" t="str">
            <v/>
          </cell>
          <cell r="AV8" t="str">
            <v/>
          </cell>
          <cell r="AW8" t="str">
            <v/>
          </cell>
          <cell r="AX8">
            <v>0</v>
          </cell>
          <cell r="AY8" t="str">
            <v/>
          </cell>
          <cell r="AZ8">
            <v>0</v>
          </cell>
          <cell r="BA8" t="str">
            <v/>
          </cell>
          <cell r="BB8">
            <v>0</v>
          </cell>
          <cell r="BC8" t="str">
            <v/>
          </cell>
          <cell r="BD8">
            <v>1</v>
          </cell>
        </row>
        <row r="9">
          <cell r="A9" t="str">
            <v>pede</v>
          </cell>
          <cell r="B9" t="str">
            <v>Perrot</v>
          </cell>
          <cell r="C9" t="str">
            <v>Denis</v>
          </cell>
          <cell r="D9" t="str">
            <v/>
          </cell>
          <cell r="E9" t="str">
            <v/>
          </cell>
          <cell r="F9" t="str">
            <v>Suisse</v>
          </cell>
          <cell r="G9" t="str">
            <v/>
          </cell>
          <cell r="H9" t="str">
            <v/>
          </cell>
          <cell r="I9" t="str">
            <v/>
          </cell>
          <cell r="J9">
            <v>41548</v>
          </cell>
          <cell r="K9" t="str">
            <v/>
          </cell>
          <cell r="L9" t="str">
            <v/>
          </cell>
          <cell r="M9">
            <v>41578</v>
          </cell>
          <cell r="N9" t="str">
            <v/>
          </cell>
          <cell r="O9" t="str">
            <v/>
          </cell>
          <cell r="P9">
            <v>0</v>
          </cell>
          <cell r="Q9" t="str">
            <v/>
          </cell>
          <cell r="R9">
            <v>0</v>
          </cell>
          <cell r="S9" t="str">
            <v/>
          </cell>
          <cell r="T9">
            <v>0</v>
          </cell>
          <cell r="U9" t="str">
            <v/>
          </cell>
          <cell r="V9">
            <v>0</v>
          </cell>
          <cell r="W9" t="str">
            <v/>
          </cell>
          <cell r="X9">
            <v>0</v>
          </cell>
          <cell r="Y9">
            <v>0</v>
          </cell>
          <cell r="Z9" t="str">
            <v/>
          </cell>
          <cell r="AA9" t="str">
            <v/>
          </cell>
          <cell r="AB9" t="str">
            <v/>
          </cell>
          <cell r="AC9" t="str">
            <v/>
          </cell>
          <cell r="AD9" t="str">
            <v/>
          </cell>
          <cell r="AE9" t="str">
            <v/>
          </cell>
          <cell r="AF9" t="str">
            <v/>
          </cell>
          <cell r="AG9" t="str">
            <v>pede</v>
          </cell>
          <cell r="AH9" t="str">
            <v>Perrot</v>
          </cell>
          <cell r="AI9" t="str">
            <v>Denis</v>
          </cell>
          <cell r="AJ9" t="str">
            <v/>
          </cell>
          <cell r="AK9" t="str">
            <v/>
          </cell>
          <cell r="AL9" t="str">
            <v>La Sagne (NE)</v>
          </cell>
          <cell r="AM9" t="str">
            <v>n</v>
          </cell>
          <cell r="AN9">
            <v>0</v>
          </cell>
          <cell r="AO9" t="str">
            <v/>
          </cell>
          <cell r="AP9" t="str">
            <v/>
          </cell>
          <cell r="AQ9" t="str">
            <v/>
          </cell>
          <cell r="AR9" t="str">
            <v/>
          </cell>
          <cell r="AS9" t="str">
            <v/>
          </cell>
          <cell r="AT9" t="str">
            <v/>
          </cell>
          <cell r="AU9" t="str">
            <v/>
          </cell>
          <cell r="AV9" t="str">
            <v/>
          </cell>
          <cell r="AW9" t="str">
            <v/>
          </cell>
          <cell r="AX9">
            <v>0</v>
          </cell>
          <cell r="AY9" t="str">
            <v/>
          </cell>
          <cell r="AZ9">
            <v>0</v>
          </cell>
          <cell r="BA9" t="str">
            <v/>
          </cell>
          <cell r="BB9">
            <v>0</v>
          </cell>
          <cell r="BC9" t="str">
            <v/>
          </cell>
          <cell r="BD9">
            <v>1</v>
          </cell>
        </row>
        <row r="10">
          <cell r="A10" t="str">
            <v>duam</v>
          </cell>
          <cell r="B10" t="str">
            <v>Dubois</v>
          </cell>
          <cell r="C10" t="str">
            <v>Ambroise</v>
          </cell>
          <cell r="D10" t="str">
            <v>Clos-a-bec 3</v>
          </cell>
          <cell r="E10" t="str">
            <v>2314 La sagne</v>
          </cell>
          <cell r="F10" t="str">
            <v>Suisse</v>
          </cell>
          <cell r="G10" t="str">
            <v>+230 2474170</v>
          </cell>
          <cell r="H10" t="str">
            <v>+230 2517667</v>
          </cell>
          <cell r="I10" t="str">
            <v>a.dubois@intnet.mu</v>
          </cell>
          <cell r="J10">
            <v>41183</v>
          </cell>
          <cell r="K10" t="str">
            <v>MK51</v>
          </cell>
          <cell r="L10" t="str">
            <v>06h55</v>
          </cell>
          <cell r="M10">
            <v>41189</v>
          </cell>
          <cell r="N10" t="str">
            <v>j</v>
          </cell>
          <cell r="O10" t="str">
            <v>CHF</v>
          </cell>
          <cell r="P10">
            <v>100</v>
          </cell>
          <cell r="Q10">
            <v>40909</v>
          </cell>
          <cell r="R10">
            <v>1000</v>
          </cell>
          <cell r="S10">
            <v>40911</v>
          </cell>
          <cell r="T10">
            <v>1000</v>
          </cell>
          <cell r="U10">
            <v>40914</v>
          </cell>
          <cell r="V10">
            <v>1100</v>
          </cell>
          <cell r="W10">
            <v>40937</v>
          </cell>
          <cell r="X10">
            <v>450</v>
          </cell>
          <cell r="Y10">
            <v>150</v>
          </cell>
          <cell r="Z10" t="str">
            <v>voiture</v>
          </cell>
          <cell r="AA10" t="str">
            <v>petit</v>
          </cell>
          <cell r="AB10" t="str">
            <v>oui</v>
          </cell>
          <cell r="AC10" t="str">
            <v>de temps en temps</v>
          </cell>
          <cell r="AD10">
            <v>8</v>
          </cell>
          <cell r="AE10">
            <v>1</v>
          </cell>
          <cell r="AF10" t="str">
            <v>est deja sur place</v>
          </cell>
          <cell r="AG10" t="str">
            <v>duam</v>
          </cell>
          <cell r="AH10" t="str">
            <v>Dubois</v>
          </cell>
          <cell r="AI10" t="str">
            <v>Ambroise</v>
          </cell>
          <cell r="AJ10" t="str">
            <v>17h00</v>
          </cell>
          <cell r="AK10" t="str">
            <v>20h00</v>
          </cell>
          <cell r="AL10" t="str">
            <v>chx de fds</v>
          </cell>
          <cell r="AM10" t="str">
            <v>o</v>
          </cell>
          <cell r="AN10">
            <v>0.22</v>
          </cell>
          <cell r="AO10" t="str">
            <v>c</v>
          </cell>
          <cell r="AP10" t="str">
            <v>a</v>
          </cell>
          <cell r="AQ10" t="str">
            <v/>
          </cell>
          <cell r="AR10">
            <v>40564</v>
          </cell>
          <cell r="AS10" t="str">
            <v>pad</v>
          </cell>
          <cell r="AT10">
            <v>37978</v>
          </cell>
          <cell r="AU10" t="str">
            <v>12h00</v>
          </cell>
          <cell r="AV10" t="str">
            <v>13h00</v>
          </cell>
          <cell r="AW10" t="str">
            <v>rien a dire</v>
          </cell>
          <cell r="AX10">
            <v>500</v>
          </cell>
          <cell r="AY10">
            <v>41055</v>
          </cell>
          <cell r="AZ10">
            <v>500</v>
          </cell>
          <cell r="BA10" t="str">
            <v>30/02/2013</v>
          </cell>
          <cell r="BB10">
            <v>100</v>
          </cell>
          <cell r="BC10">
            <v>41419</v>
          </cell>
          <cell r="BD10"/>
        </row>
        <row r="11">
          <cell r="BD11"/>
        </row>
        <row r="12">
          <cell r="BD12"/>
        </row>
        <row r="13">
          <cell r="A13"/>
          <cell r="B13"/>
          <cell r="C13"/>
          <cell r="D13"/>
          <cell r="E13"/>
          <cell r="F13"/>
          <cell r="G13"/>
          <cell r="H13"/>
          <cell r="I13"/>
          <cell r="J13"/>
          <cell r="K13"/>
          <cell r="L13"/>
          <cell r="M13"/>
          <cell r="N13"/>
          <cell r="O13"/>
          <cell r="P13"/>
          <cell r="Q13"/>
          <cell r="R13"/>
          <cell r="S13"/>
          <cell r="T13"/>
          <cell r="U13"/>
          <cell r="V13"/>
          <cell r="W13"/>
          <cell r="X13"/>
          <cell r="Y13"/>
          <cell r="Z13"/>
          <cell r="AA13"/>
          <cell r="AB13"/>
          <cell r="AC13"/>
          <cell r="AD13"/>
          <cell r="AE13"/>
          <cell r="AF13"/>
          <cell r="AG13"/>
          <cell r="AH13"/>
          <cell r="AI13"/>
          <cell r="AJ13"/>
          <cell r="AK13"/>
          <cell r="AL13"/>
          <cell r="AM13"/>
          <cell r="AN13"/>
          <cell r="AO13"/>
          <cell r="AP13"/>
          <cell r="AQ13"/>
          <cell r="AR13"/>
          <cell r="AS13"/>
          <cell r="AT13"/>
          <cell r="AU13"/>
          <cell r="AV13"/>
          <cell r="AW13"/>
          <cell r="AX13"/>
          <cell r="AY13"/>
          <cell r="AZ13"/>
          <cell r="BA13"/>
          <cell r="BB13"/>
          <cell r="BC13"/>
          <cell r="BD13"/>
        </row>
        <row r="14">
          <cell r="A14"/>
          <cell r="B14"/>
          <cell r="C14"/>
          <cell r="D14"/>
          <cell r="E14"/>
          <cell r="F14"/>
          <cell r="G14"/>
          <cell r="H14"/>
          <cell r="I14"/>
          <cell r="J14"/>
          <cell r="K14"/>
          <cell r="L14"/>
          <cell r="M14"/>
          <cell r="N14"/>
          <cell r="O14"/>
          <cell r="P14"/>
          <cell r="Q14"/>
          <cell r="R14"/>
          <cell r="S14"/>
          <cell r="T14"/>
          <cell r="U14"/>
          <cell r="V14"/>
          <cell r="W14"/>
          <cell r="X14"/>
          <cell r="Y14"/>
          <cell r="Z14"/>
          <cell r="AA14"/>
          <cell r="AB14"/>
          <cell r="AC14"/>
          <cell r="AD14"/>
          <cell r="AE14"/>
          <cell r="AF14"/>
          <cell r="AG14"/>
          <cell r="AH14"/>
          <cell r="AI14"/>
          <cell r="AJ14"/>
          <cell r="AK14"/>
          <cell r="AL14"/>
          <cell r="AM14"/>
          <cell r="AN14"/>
          <cell r="AO14"/>
          <cell r="AP14"/>
          <cell r="AQ14"/>
          <cell r="AR14"/>
          <cell r="AS14"/>
          <cell r="AT14"/>
          <cell r="AU14"/>
          <cell r="AV14"/>
          <cell r="AW14"/>
          <cell r="AX14"/>
          <cell r="AY14"/>
          <cell r="AZ14"/>
          <cell r="BA14"/>
          <cell r="BB14"/>
          <cell r="BC14"/>
          <cell r="BD14"/>
        </row>
        <row r="15">
          <cell r="BD15"/>
        </row>
        <row r="16">
          <cell r="BD16"/>
        </row>
        <row r="17">
          <cell r="BD17"/>
        </row>
        <row r="18">
          <cell r="BD18"/>
        </row>
        <row r="19">
          <cell r="BD19"/>
        </row>
        <row r="20">
          <cell r="BD20"/>
        </row>
        <row r="21">
          <cell r="BD21"/>
        </row>
        <row r="22">
          <cell r="BD22"/>
        </row>
        <row r="23">
          <cell r="BD23"/>
        </row>
        <row r="24">
          <cell r="BD24"/>
        </row>
        <row r="25">
          <cell r="BD25"/>
        </row>
        <row r="26">
          <cell r="BD26"/>
        </row>
        <row r="27">
          <cell r="BD27"/>
        </row>
        <row r="28">
          <cell r="BD28"/>
        </row>
        <row r="29">
          <cell r="BD29"/>
        </row>
        <row r="30">
          <cell r="BD30"/>
        </row>
        <row r="31">
          <cell r="BD31"/>
        </row>
        <row r="32">
          <cell r="BD32"/>
        </row>
        <row r="33">
          <cell r="BD33"/>
        </row>
        <row r="34">
          <cell r="BD34"/>
        </row>
        <row r="35">
          <cell r="BD35"/>
        </row>
        <row r="36">
          <cell r="BD36"/>
        </row>
        <row r="37">
          <cell r="BD37"/>
        </row>
        <row r="38">
          <cell r="BD38"/>
        </row>
        <row r="39">
          <cell r="BD39"/>
        </row>
        <row r="40">
          <cell r="BD40"/>
        </row>
        <row r="41">
          <cell r="BD41"/>
        </row>
        <row r="42">
          <cell r="BD42"/>
        </row>
        <row r="43">
          <cell r="BD43"/>
        </row>
        <row r="44">
          <cell r="BD44"/>
        </row>
        <row r="45">
          <cell r="BD45"/>
        </row>
        <row r="46">
          <cell r="BD46"/>
        </row>
        <row r="47">
          <cell r="BD47"/>
        </row>
        <row r="48">
          <cell r="BD48"/>
        </row>
        <row r="49">
          <cell r="BD49"/>
        </row>
        <row r="50">
          <cell r="BD50"/>
        </row>
        <row r="51">
          <cell r="BD51"/>
        </row>
        <row r="52">
          <cell r="BD52"/>
        </row>
        <row r="53">
          <cell r="BD53"/>
        </row>
        <row r="54">
          <cell r="BD54"/>
        </row>
        <row r="55">
          <cell r="BD55"/>
        </row>
        <row r="56">
          <cell r="BD56"/>
        </row>
        <row r="57">
          <cell r="BD57"/>
        </row>
        <row r="58">
          <cell r="BD58"/>
        </row>
        <row r="59">
          <cell r="BD59"/>
        </row>
        <row r="60">
          <cell r="BD60"/>
        </row>
        <row r="61">
          <cell r="BD61"/>
        </row>
        <row r="62">
          <cell r="BD62"/>
        </row>
        <row r="63">
          <cell r="BD63"/>
        </row>
        <row r="64">
          <cell r="BD64"/>
        </row>
        <row r="65">
          <cell r="BD65"/>
        </row>
        <row r="66">
          <cell r="BD66"/>
        </row>
        <row r="67">
          <cell r="BD67"/>
        </row>
        <row r="68">
          <cell r="BD68"/>
        </row>
        <row r="69">
          <cell r="BD69"/>
        </row>
        <row r="70">
          <cell r="BD70"/>
        </row>
        <row r="71">
          <cell r="BD71"/>
        </row>
        <row r="72">
          <cell r="BD72"/>
        </row>
        <row r="73">
          <cell r="BD73"/>
        </row>
        <row r="74">
          <cell r="BD74"/>
        </row>
        <row r="75">
          <cell r="BD75"/>
        </row>
        <row r="76">
          <cell r="BD76"/>
        </row>
        <row r="77">
          <cell r="BD77"/>
        </row>
        <row r="78">
          <cell r="BD78"/>
        </row>
        <row r="79">
          <cell r="BD79"/>
        </row>
        <row r="80">
          <cell r="BD80"/>
        </row>
        <row r="81">
          <cell r="BD81"/>
        </row>
        <row r="82">
          <cell r="BD82"/>
        </row>
        <row r="83">
          <cell r="BD83"/>
        </row>
        <row r="84">
          <cell r="BD84"/>
        </row>
        <row r="85">
          <cell r="BD85"/>
        </row>
        <row r="86">
          <cell r="BD86"/>
        </row>
        <row r="87">
          <cell r="BD87"/>
        </row>
        <row r="88">
          <cell r="BD88"/>
        </row>
        <row r="89">
          <cell r="BD89"/>
        </row>
        <row r="90">
          <cell r="BD90"/>
        </row>
        <row r="91">
          <cell r="BD91"/>
        </row>
        <row r="92">
          <cell r="BD92"/>
        </row>
        <row r="93">
          <cell r="BD93"/>
        </row>
        <row r="94">
          <cell r="BD94"/>
        </row>
        <row r="95">
          <cell r="BD95"/>
        </row>
        <row r="96">
          <cell r="BD96"/>
        </row>
        <row r="97">
          <cell r="BD97"/>
        </row>
        <row r="98">
          <cell r="BD98"/>
        </row>
        <row r="99">
          <cell r="BD99"/>
        </row>
        <row r="100">
          <cell r="BD100"/>
        </row>
        <row r="101">
          <cell r="BD101"/>
        </row>
        <row r="102">
          <cell r="BD102"/>
        </row>
        <row r="103">
          <cell r="BD103"/>
        </row>
        <row r="104">
          <cell r="BD104"/>
        </row>
        <row r="105">
          <cell r="BD105"/>
        </row>
        <row r="106">
          <cell r="BD106"/>
        </row>
        <row r="107">
          <cell r="BD107"/>
        </row>
        <row r="108">
          <cell r="BD108"/>
        </row>
        <row r="109">
          <cell r="BD109"/>
        </row>
        <row r="110">
          <cell r="BD110"/>
        </row>
        <row r="111">
          <cell r="BD111"/>
        </row>
        <row r="112">
          <cell r="BD112"/>
        </row>
        <row r="113">
          <cell r="BD113"/>
        </row>
        <row r="114">
          <cell r="BD114"/>
        </row>
        <row r="115">
          <cell r="BD115"/>
        </row>
        <row r="116">
          <cell r="BD116"/>
        </row>
        <row r="117">
          <cell r="BD117"/>
        </row>
        <row r="118">
          <cell r="BD118"/>
        </row>
        <row r="119">
          <cell r="BD119"/>
        </row>
        <row r="120">
          <cell r="BD120"/>
        </row>
        <row r="121">
          <cell r="BD121"/>
        </row>
        <row r="122">
          <cell r="BD122"/>
        </row>
        <row r="123">
          <cell r="BD123"/>
        </row>
        <row r="124">
          <cell r="BD124"/>
        </row>
        <row r="125">
          <cell r="BD125"/>
        </row>
        <row r="126">
          <cell r="BD126"/>
        </row>
        <row r="127">
          <cell r="BD127"/>
        </row>
        <row r="128">
          <cell r="BD128"/>
        </row>
        <row r="129">
          <cell r="BD129"/>
        </row>
        <row r="130">
          <cell r="BD130"/>
        </row>
        <row r="131">
          <cell r="BD131"/>
        </row>
        <row r="132">
          <cell r="BD132"/>
        </row>
        <row r="133">
          <cell r="BD133"/>
        </row>
        <row r="134">
          <cell r="BD134"/>
        </row>
        <row r="135">
          <cell r="BD135"/>
        </row>
        <row r="136">
          <cell r="BD136"/>
        </row>
        <row r="137">
          <cell r="BD137"/>
        </row>
        <row r="138">
          <cell r="BD138"/>
        </row>
        <row r="139">
          <cell r="BD139"/>
        </row>
        <row r="140">
          <cell r="BD140"/>
        </row>
        <row r="141">
          <cell r="BD141"/>
        </row>
        <row r="142">
          <cell r="BD142"/>
        </row>
        <row r="143">
          <cell r="BD143"/>
        </row>
        <row r="144">
          <cell r="BD144"/>
        </row>
        <row r="145">
          <cell r="BD145"/>
        </row>
        <row r="146">
          <cell r="BD146"/>
        </row>
        <row r="147">
          <cell r="BD147"/>
        </row>
        <row r="148">
          <cell r="BD148"/>
        </row>
        <row r="149">
          <cell r="BD149"/>
        </row>
        <row r="150">
          <cell r="BD150"/>
        </row>
        <row r="151">
          <cell r="BD151" t="str">
            <v/>
          </cell>
        </row>
        <row r="224">
          <cell r="BD224" t="str">
            <v/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G150"/>
  <sheetViews>
    <sheetView tabSelected="1" zoomScaleNormal="100" workbookViewId="0">
      <selection activeCell="K10" sqref="K10:AA10"/>
    </sheetView>
  </sheetViews>
  <sheetFormatPr baseColWidth="10" defaultRowHeight="15" x14ac:dyDescent="0.25"/>
  <cols>
    <col min="1" max="50" width="1.7109375" style="26" customWidth="1"/>
    <col min="51" max="64" width="11.42578125" style="26" customWidth="1"/>
    <col min="65" max="16384" width="11.42578125" style="26"/>
  </cols>
  <sheetData>
    <row r="1" spans="1:73" ht="16.5" thickBot="1" x14ac:dyDescent="0.3">
      <c r="A1" s="1" t="s">
        <v>0</v>
      </c>
      <c r="B1" s="1"/>
      <c r="C1" s="1"/>
      <c r="D1" s="1"/>
      <c r="E1" s="1"/>
      <c r="F1" s="1"/>
      <c r="G1" s="5"/>
      <c r="H1" s="39">
        <f>BA1</f>
        <v>0</v>
      </c>
      <c r="I1" s="40"/>
      <c r="J1" s="40"/>
      <c r="K1" s="40"/>
      <c r="L1" s="41"/>
      <c r="M1" s="42"/>
      <c r="N1" s="42"/>
      <c r="O1" s="43"/>
      <c r="P1" s="6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7" t="s">
        <v>1</v>
      </c>
      <c r="AV1" s="8" t="s">
        <v>2</v>
      </c>
      <c r="AW1" s="1"/>
      <c r="AX1" s="1"/>
    </row>
    <row r="2" spans="1:73" ht="20.25" x14ac:dyDescent="0.25">
      <c r="A2" s="52" t="s">
        <v>3</v>
      </c>
      <c r="B2" s="52"/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  <c r="X2" s="52"/>
      <c r="Y2" s="52"/>
      <c r="Z2" s="52"/>
      <c r="AA2" s="52"/>
      <c r="AB2" s="52"/>
      <c r="AC2" s="52"/>
      <c r="AD2" s="52"/>
      <c r="AE2" s="52"/>
      <c r="AF2" s="52"/>
      <c r="AG2" s="52"/>
      <c r="AH2" s="52"/>
      <c r="AI2" s="52"/>
      <c r="AJ2" s="52"/>
      <c r="AK2" s="52"/>
      <c r="AL2" s="52"/>
      <c r="AM2" s="52"/>
      <c r="AN2" s="52"/>
      <c r="AO2" s="52"/>
      <c r="AP2" s="52"/>
      <c r="AQ2" s="52"/>
      <c r="AR2" s="52"/>
      <c r="AS2" s="52"/>
      <c r="AT2" s="52"/>
      <c r="AU2" s="52"/>
      <c r="AV2" s="52"/>
      <c r="AW2" s="52"/>
      <c r="AX2" s="52"/>
    </row>
    <row r="3" spans="1:73" ht="15.75" x14ac:dyDescent="0.25">
      <c r="A3" s="1"/>
      <c r="B3" s="1"/>
      <c r="C3" s="1"/>
      <c r="D3" s="9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</row>
    <row r="4" spans="1:73" ht="15.75" x14ac:dyDescent="0.25">
      <c r="A4" s="1" t="s">
        <v>4</v>
      </c>
      <c r="B4" s="1"/>
      <c r="C4" s="1"/>
      <c r="D4" s="9"/>
      <c r="E4" s="9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</row>
    <row r="5" spans="1:73" ht="15.75" x14ac:dyDescent="0.25">
      <c r="A5" s="1" t="s">
        <v>5</v>
      </c>
      <c r="B5" s="1"/>
      <c r="C5" s="1"/>
      <c r="D5" s="9"/>
      <c r="E5" s="9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</row>
    <row r="6" spans="1:73" ht="15.75" x14ac:dyDescent="0.25">
      <c r="A6" s="1"/>
      <c r="B6" s="1"/>
      <c r="C6" s="1"/>
      <c r="D6" s="9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BA6" s="27"/>
      <c r="BB6" s="27"/>
      <c r="BC6" s="27"/>
      <c r="BD6" s="27"/>
      <c r="BE6" s="27"/>
      <c r="BF6" s="27"/>
      <c r="BG6" s="27"/>
      <c r="BH6" s="27"/>
      <c r="BI6" s="27"/>
      <c r="BJ6" s="27"/>
      <c r="BK6" s="27"/>
      <c r="BL6" s="27"/>
      <c r="BM6" s="27"/>
      <c r="BN6" s="27"/>
      <c r="BO6" s="27"/>
      <c r="BP6" s="27"/>
      <c r="BQ6" s="27"/>
    </row>
    <row r="7" spans="1:73" ht="15.75" x14ac:dyDescent="0.25">
      <c r="A7" s="1" t="s">
        <v>6</v>
      </c>
      <c r="B7" s="1"/>
      <c r="C7" s="1"/>
      <c r="D7" s="9"/>
      <c r="E7" s="9"/>
      <c r="F7" s="1"/>
      <c r="G7" s="1"/>
      <c r="H7" s="1"/>
      <c r="I7" s="1"/>
      <c r="J7" s="1"/>
      <c r="K7" s="50" t="str">
        <f>IF(BA7=0,"",BA7)</f>
        <v/>
      </c>
      <c r="L7" s="50"/>
      <c r="M7" s="50"/>
      <c r="N7" s="50"/>
      <c r="O7" s="50"/>
      <c r="P7" s="50"/>
      <c r="Q7" s="50"/>
      <c r="R7" s="50"/>
      <c r="S7" s="50"/>
      <c r="T7" s="50"/>
      <c r="U7" s="50"/>
      <c r="V7" s="50"/>
      <c r="W7" s="50"/>
      <c r="X7" s="50"/>
      <c r="Y7" s="50"/>
      <c r="Z7" s="50"/>
      <c r="AA7" s="50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BA7" s="27"/>
      <c r="BB7" s="27"/>
      <c r="BC7" s="27"/>
      <c r="BD7" s="27"/>
      <c r="BE7" s="27"/>
      <c r="BF7" s="27"/>
      <c r="BG7" s="27"/>
      <c r="BH7" s="27"/>
      <c r="BI7" s="27"/>
      <c r="BJ7" s="27"/>
      <c r="BK7" s="27"/>
      <c r="BL7" s="27"/>
      <c r="BM7" s="27"/>
      <c r="BN7" s="27"/>
      <c r="BO7" s="27"/>
      <c r="BP7" s="27"/>
      <c r="BQ7" s="27"/>
    </row>
    <row r="8" spans="1:73" ht="15.75" x14ac:dyDescent="0.25">
      <c r="A8" s="1"/>
      <c r="B8" s="1"/>
      <c r="C8" s="1"/>
      <c r="D8" s="1"/>
      <c r="E8" s="9"/>
      <c r="F8" s="1"/>
      <c r="G8" s="1"/>
      <c r="H8" s="1"/>
      <c r="I8" s="1"/>
      <c r="J8" s="1"/>
      <c r="K8" s="50" t="str">
        <f t="shared" ref="K8:K11" si="0">IF(BA8=0,"",BA8)</f>
        <v/>
      </c>
      <c r="L8" s="50"/>
      <c r="M8" s="50"/>
      <c r="N8" s="50"/>
      <c r="O8" s="50"/>
      <c r="P8" s="50"/>
      <c r="Q8" s="50"/>
      <c r="R8" s="50"/>
      <c r="S8" s="50"/>
      <c r="T8" s="50"/>
      <c r="U8" s="50"/>
      <c r="V8" s="50"/>
      <c r="W8" s="50"/>
      <c r="X8" s="50"/>
      <c r="Y8" s="50"/>
      <c r="Z8" s="50"/>
      <c r="AA8" s="50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BA8" s="27"/>
      <c r="BB8" s="27"/>
      <c r="BC8" s="27"/>
      <c r="BD8" s="27"/>
      <c r="BE8" s="27"/>
      <c r="BF8" s="27"/>
      <c r="BG8" s="27"/>
      <c r="BH8" s="27"/>
      <c r="BI8" s="27"/>
      <c r="BJ8" s="27"/>
      <c r="BK8" s="27"/>
      <c r="BL8" s="27"/>
      <c r="BM8" s="27"/>
      <c r="BN8" s="27"/>
      <c r="BO8" s="27"/>
      <c r="BP8" s="27"/>
      <c r="BQ8" s="27"/>
    </row>
    <row r="9" spans="1:73" ht="15.75" x14ac:dyDescent="0.25">
      <c r="A9" s="1"/>
      <c r="B9" s="1"/>
      <c r="C9" s="1"/>
      <c r="D9" s="9"/>
      <c r="E9" s="1"/>
      <c r="F9" s="1"/>
      <c r="G9" s="1"/>
      <c r="H9" s="1"/>
      <c r="I9" s="1"/>
      <c r="J9" s="1"/>
      <c r="K9" s="50" t="str">
        <f>IF(BA9=0,"",BA9)</f>
        <v/>
      </c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1" t="str">
        <f>IF(AE9="","","mail:")</f>
        <v/>
      </c>
      <c r="AC9" s="51"/>
      <c r="AD9" s="51"/>
      <c r="AE9" s="54" t="str">
        <f>IF(BC9=0,"",BC9)</f>
        <v/>
      </c>
      <c r="AF9" s="54"/>
      <c r="AG9" s="54"/>
      <c r="AH9" s="54"/>
      <c r="AI9" s="54"/>
      <c r="AJ9" s="54"/>
      <c r="AK9" s="54"/>
      <c r="AL9" s="54"/>
      <c r="AM9" s="54"/>
      <c r="AN9" s="54"/>
      <c r="AO9" s="54"/>
      <c r="AP9" s="54"/>
      <c r="AQ9" s="54"/>
      <c r="AR9" s="54"/>
      <c r="AS9" s="54"/>
      <c r="AT9" s="54"/>
      <c r="AU9" s="54"/>
      <c r="AV9" s="54"/>
      <c r="AW9" s="54"/>
      <c r="AX9" s="1"/>
      <c r="BA9" s="27"/>
      <c r="BB9" s="27"/>
      <c r="BC9" s="27"/>
      <c r="BD9" s="27"/>
      <c r="BE9" s="27"/>
      <c r="BF9" s="27"/>
      <c r="BG9" s="27"/>
      <c r="BH9" s="27"/>
      <c r="BI9" s="27"/>
      <c r="BJ9" s="27"/>
      <c r="BK9" s="27"/>
      <c r="BL9" s="27"/>
      <c r="BM9" s="27"/>
      <c r="BN9" s="27"/>
      <c r="BO9" s="27"/>
      <c r="BP9" s="27"/>
      <c r="BQ9" s="27"/>
    </row>
    <row r="10" spans="1:73" ht="15.75" x14ac:dyDescent="0.25">
      <c r="A10" s="1"/>
      <c r="B10" s="1"/>
      <c r="C10" s="1"/>
      <c r="D10" s="9"/>
      <c r="E10" s="9"/>
      <c r="F10" s="1"/>
      <c r="G10" s="1"/>
      <c r="H10" s="1"/>
      <c r="I10" s="1"/>
      <c r="J10" s="1"/>
      <c r="K10" s="50" t="str">
        <f t="shared" si="0"/>
        <v/>
      </c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1" t="str">
        <f>IF(AE10="","","tel:")</f>
        <v/>
      </c>
      <c r="AC10" s="51"/>
      <c r="AD10" s="51"/>
      <c r="AE10" s="50" t="str">
        <f>IF(BC10=0,"",BC10)</f>
        <v/>
      </c>
      <c r="AF10" s="50"/>
      <c r="AG10" s="50"/>
      <c r="AH10" s="50"/>
      <c r="AI10" s="50"/>
      <c r="AJ10" s="50"/>
      <c r="AK10" s="50"/>
      <c r="AL10" s="50"/>
      <c r="AM10" s="50"/>
      <c r="AN10" s="50"/>
      <c r="AO10" s="50"/>
      <c r="AP10" s="50"/>
      <c r="AQ10" s="50"/>
      <c r="AR10" s="50"/>
      <c r="AS10" s="50"/>
      <c r="AT10" s="50"/>
      <c r="AU10" s="50"/>
      <c r="AV10" s="50"/>
      <c r="AW10" s="50"/>
      <c r="AX10" s="1"/>
      <c r="BA10" s="27"/>
      <c r="BB10" s="27"/>
      <c r="BC10" s="27"/>
      <c r="BD10" s="27"/>
      <c r="BE10" s="27"/>
      <c r="BF10" s="27"/>
      <c r="BG10" s="27"/>
      <c r="BH10" s="27"/>
      <c r="BI10" s="27"/>
      <c r="BJ10" s="27"/>
      <c r="BK10" s="27"/>
      <c r="BL10" s="27"/>
      <c r="BM10" s="27"/>
      <c r="BN10" s="27"/>
      <c r="BO10" s="27"/>
      <c r="BP10" s="27"/>
      <c r="BQ10" s="27"/>
      <c r="BR10" s="27"/>
      <c r="BS10" s="27"/>
      <c r="BT10" s="27"/>
      <c r="BU10" s="27"/>
    </row>
    <row r="11" spans="1:73" ht="15.75" x14ac:dyDescent="0.25">
      <c r="A11" s="1"/>
      <c r="B11" s="1"/>
      <c r="C11" s="1"/>
      <c r="D11" s="1"/>
      <c r="E11" s="9"/>
      <c r="F11" s="1"/>
      <c r="G11" s="1"/>
      <c r="H11" s="1"/>
      <c r="I11" s="1"/>
      <c r="J11" s="1"/>
      <c r="K11" s="50" t="str">
        <f t="shared" si="0"/>
        <v/>
      </c>
      <c r="L11" s="50"/>
      <c r="M11" s="50"/>
      <c r="N11" s="50"/>
      <c r="O11" s="50"/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0"/>
      <c r="AA11" s="50"/>
      <c r="AB11" s="51" t="str">
        <f>IF(AE11="","","mob:")</f>
        <v/>
      </c>
      <c r="AC11" s="51"/>
      <c r="AD11" s="51"/>
      <c r="AE11" s="50" t="str">
        <f>IF(BC11=0,"",BC11)</f>
        <v/>
      </c>
      <c r="AF11" s="50"/>
      <c r="AG11" s="50"/>
      <c r="AH11" s="50"/>
      <c r="AI11" s="50"/>
      <c r="AJ11" s="50"/>
      <c r="AK11" s="50"/>
      <c r="AL11" s="50"/>
      <c r="AM11" s="50"/>
      <c r="AN11" s="50"/>
      <c r="AO11" s="50"/>
      <c r="AP11" s="50"/>
      <c r="AQ11" s="50"/>
      <c r="AR11" s="50"/>
      <c r="AS11" s="50"/>
      <c r="AT11" s="50"/>
      <c r="AU11" s="50"/>
      <c r="AV11" s="50"/>
      <c r="AW11" s="50"/>
      <c r="AX11" s="1"/>
      <c r="BA11" s="27"/>
      <c r="BB11" s="27"/>
      <c r="BC11" s="27"/>
      <c r="BD11" s="27"/>
      <c r="BE11" s="27"/>
      <c r="BF11" s="27"/>
      <c r="BG11" s="27"/>
      <c r="BH11" s="27"/>
      <c r="BI11" s="27"/>
      <c r="BJ11" s="27"/>
      <c r="BK11" s="27"/>
      <c r="BL11" s="27"/>
      <c r="BM11" s="27"/>
      <c r="BN11" s="27"/>
      <c r="BO11" s="27"/>
      <c r="BP11" s="27"/>
      <c r="BQ11" s="27"/>
      <c r="BR11" s="27"/>
      <c r="BS11" s="27"/>
      <c r="BT11" s="27"/>
      <c r="BU11" s="27"/>
    </row>
    <row r="12" spans="1:73" ht="15.75" x14ac:dyDescent="0.25">
      <c r="A12" s="1"/>
      <c r="B12" s="1"/>
      <c r="C12" s="1"/>
      <c r="D12" s="1"/>
      <c r="E12" s="9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</row>
    <row r="13" spans="1:73" ht="15.75" x14ac:dyDescent="0.25">
      <c r="A13" s="1" t="s">
        <v>7</v>
      </c>
      <c r="B13" s="1"/>
      <c r="C13" s="1"/>
      <c r="D13" s="1"/>
      <c r="E13" s="9"/>
      <c r="F13" s="1"/>
      <c r="G13" s="1"/>
      <c r="H13" s="1"/>
      <c r="I13" s="1"/>
      <c r="J13" s="1"/>
      <c r="K13" s="9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</row>
    <row r="14" spans="1:73" ht="15.75" x14ac:dyDescent="0.25">
      <c r="A14" s="1"/>
      <c r="B14" s="1"/>
      <c r="C14" s="1"/>
      <c r="D14" s="9"/>
      <c r="E14" s="1"/>
      <c r="F14" s="1"/>
      <c r="G14" s="1"/>
      <c r="H14" s="1"/>
      <c r="I14" s="1"/>
      <c r="J14" s="1"/>
      <c r="K14" s="9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</row>
    <row r="15" spans="1:73" ht="15.75" x14ac:dyDescent="0.25">
      <c r="A15" s="1"/>
      <c r="B15" s="1"/>
      <c r="C15" s="1"/>
      <c r="D15" s="9"/>
      <c r="E15" s="1"/>
      <c r="F15" s="1"/>
      <c r="G15" s="1"/>
      <c r="H15" s="1"/>
      <c r="I15" s="1"/>
      <c r="J15" s="1"/>
      <c r="K15" s="9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</row>
    <row r="16" spans="1:73" ht="15.75" x14ac:dyDescent="0.25">
      <c r="A16" s="1"/>
      <c r="B16" s="1"/>
      <c r="C16" s="1"/>
      <c r="D16" s="9"/>
      <c r="E16" s="1"/>
      <c r="F16" s="1"/>
      <c r="G16" s="1"/>
      <c r="H16" s="1"/>
      <c r="I16" s="1"/>
      <c r="J16" s="1"/>
      <c r="K16" s="9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</row>
    <row r="17" spans="1:60" ht="15.75" x14ac:dyDescent="0.25">
      <c r="A17" s="1"/>
      <c r="B17" s="1"/>
      <c r="C17" s="1"/>
      <c r="D17" s="23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</row>
    <row r="18" spans="1:60" ht="16.5" customHeight="1" x14ac:dyDescent="0.3">
      <c r="A18" s="9" t="s">
        <v>98</v>
      </c>
      <c r="B18" s="1"/>
      <c r="C18" s="1"/>
      <c r="D18" s="9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Z18" s="27"/>
      <c r="BB18" s="28"/>
      <c r="BC18" s="27"/>
    </row>
    <row r="19" spans="1:60" ht="15.75" x14ac:dyDescent="0.25">
      <c r="A19" s="9"/>
      <c r="B19" s="1"/>
      <c r="C19" s="1"/>
      <c r="D19" s="10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</row>
    <row r="20" spans="1:60" ht="15.75" x14ac:dyDescent="0.25">
      <c r="A20" s="44" t="s">
        <v>8</v>
      </c>
      <c r="B20" s="44"/>
      <c r="C20" s="44"/>
      <c r="D20" s="44"/>
      <c r="E20" s="44"/>
      <c r="F20" s="44"/>
      <c r="G20" s="44"/>
      <c r="H20" s="44"/>
      <c r="I20" s="44"/>
      <c r="J20" s="44"/>
      <c r="K20" s="44"/>
      <c r="L20" s="44"/>
      <c r="M20" s="44"/>
      <c r="N20" s="44"/>
      <c r="O20" s="44"/>
      <c r="P20" s="44"/>
      <c r="Q20" s="44"/>
      <c r="R20" s="44"/>
      <c r="S20" s="44"/>
      <c r="T20" s="44"/>
      <c r="U20" s="44"/>
      <c r="V20" s="44"/>
      <c r="W20" s="44"/>
      <c r="X20" s="44"/>
      <c r="Y20" s="44"/>
      <c r="Z20" s="44"/>
      <c r="AA20" s="44"/>
      <c r="AB20" s="44"/>
      <c r="AC20" s="44"/>
      <c r="AD20" s="44"/>
      <c r="AE20" s="44"/>
      <c r="AF20" s="44"/>
      <c r="AG20" s="44"/>
      <c r="AH20" s="44"/>
      <c r="AI20" s="44"/>
      <c r="AJ20" s="44"/>
      <c r="AK20" s="44"/>
      <c r="AL20" s="44"/>
      <c r="AM20" s="44"/>
      <c r="AN20" s="44"/>
      <c r="AO20" s="44"/>
      <c r="AP20" s="44"/>
      <c r="AQ20" s="44"/>
      <c r="AR20" s="44"/>
      <c r="AS20" s="44"/>
      <c r="AT20" s="44"/>
      <c r="AU20" s="44"/>
      <c r="AV20" s="44"/>
      <c r="AW20" s="44"/>
      <c r="AX20" s="44"/>
    </row>
    <row r="21" spans="1:60" ht="15.75" x14ac:dyDescent="0.25">
      <c r="A21" s="9"/>
      <c r="B21" s="1"/>
      <c r="C21" s="1"/>
      <c r="D21" s="10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BB21" s="27"/>
    </row>
    <row r="22" spans="1:60" ht="15.75" x14ac:dyDescent="0.25">
      <c r="A22" s="1" t="s">
        <v>9</v>
      </c>
      <c r="B22" s="1"/>
      <c r="C22" s="1" t="s">
        <v>10</v>
      </c>
      <c r="D22" s="9"/>
      <c r="E22" s="9"/>
      <c r="F22" s="1"/>
      <c r="G22" s="1"/>
      <c r="H22" s="1"/>
      <c r="I22" s="1"/>
      <c r="J22" s="1"/>
      <c r="K22" s="1"/>
      <c r="L22" s="48" t="str">
        <f>IF(AZ22="","…………………….",AZ22)</f>
        <v>…………………….</v>
      </c>
      <c r="M22" s="48"/>
      <c r="N22" s="48"/>
      <c r="O22" s="48"/>
      <c r="P22" s="48"/>
      <c r="Q22" s="48"/>
      <c r="R22" s="48"/>
      <c r="S22" s="48"/>
      <c r="T22" s="1" t="s">
        <v>11</v>
      </c>
      <c r="U22" s="49" t="str">
        <f>IF(BA22="","……………………...",BA22)</f>
        <v>……………………...</v>
      </c>
      <c r="V22" s="49"/>
      <c r="W22" s="49"/>
      <c r="X22" s="49"/>
      <c r="Y22" s="49"/>
      <c r="Z22" s="1" t="s">
        <v>12</v>
      </c>
      <c r="AA22" s="1"/>
      <c r="AB22" s="1"/>
      <c r="AC22" s="1"/>
      <c r="AD22" s="1"/>
      <c r="AE22" s="1"/>
      <c r="AF22" s="1"/>
      <c r="AG22" s="48" t="str">
        <f>IF(BB22="","………………………………….",BB22)</f>
        <v>………………………………….</v>
      </c>
      <c r="AH22" s="48"/>
      <c r="AI22" s="48"/>
      <c r="AJ22" s="48"/>
      <c r="AK22" s="48"/>
      <c r="AL22" s="48"/>
      <c r="AM22" s="48"/>
      <c r="AN22" s="1" t="s">
        <v>11</v>
      </c>
      <c r="AO22" s="49" t="str">
        <f>IF(BC22="","………………………...",BC22)</f>
        <v>………………………...</v>
      </c>
      <c r="AP22" s="49"/>
      <c r="AQ22" s="49"/>
      <c r="AR22" s="49"/>
      <c r="AS22" s="49"/>
      <c r="AT22" s="1" t="s">
        <v>13</v>
      </c>
      <c r="AU22" s="1"/>
      <c r="AV22" s="1"/>
      <c r="AW22" s="1"/>
      <c r="AX22" s="1"/>
      <c r="AZ22" s="27"/>
      <c r="BA22" s="27"/>
      <c r="BB22" s="27"/>
      <c r="BC22" s="27"/>
      <c r="BD22" s="27"/>
      <c r="BE22" s="27"/>
      <c r="BF22" s="27"/>
      <c r="BG22" s="27"/>
      <c r="BH22" s="27"/>
    </row>
    <row r="23" spans="1:60" ht="15.75" x14ac:dyDescent="0.25">
      <c r="A23" s="1"/>
      <c r="B23" s="1"/>
      <c r="C23" s="1" t="s">
        <v>14</v>
      </c>
      <c r="D23" s="10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</row>
    <row r="24" spans="1:60" ht="15.75" x14ac:dyDescent="0.25">
      <c r="A24" s="1"/>
      <c r="B24" s="1"/>
      <c r="C24" s="1"/>
      <c r="D24" s="10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</row>
    <row r="25" spans="1:60" ht="15.75" x14ac:dyDescent="0.25">
      <c r="A25" s="1" t="s">
        <v>15</v>
      </c>
      <c r="B25" s="1"/>
      <c r="C25" s="1" t="s">
        <v>16</v>
      </c>
      <c r="D25" s="1"/>
      <c r="E25" s="1"/>
      <c r="F25" s="10"/>
      <c r="G25" s="1"/>
      <c r="H25" s="1"/>
      <c r="I25" s="1"/>
      <c r="J25" s="1"/>
      <c r="K25" s="53" t="str">
        <f>IF(BA25=0,"",BA25)</f>
        <v/>
      </c>
      <c r="L25" s="53"/>
      <c r="M25" s="53"/>
      <c r="N25" s="47">
        <f>IF(AZ19="f",BB21,SUM(BB19*BB21))</f>
        <v>0</v>
      </c>
      <c r="O25" s="47"/>
      <c r="P25" s="47"/>
      <c r="Q25" s="47"/>
      <c r="R25" s="1" t="s">
        <v>17</v>
      </c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45">
        <f>(BB19)</f>
        <v>0</v>
      </c>
      <c r="AI25" s="45"/>
      <c r="AJ25" s="45"/>
      <c r="AK25" s="2">
        <f>IF(AH25="Forfait","",BD19)</f>
        <v>0</v>
      </c>
      <c r="AL25" s="11"/>
      <c r="AM25" s="11"/>
      <c r="AN25" s="2" t="str">
        <f>IF(AH25="Forfait","","a")</f>
        <v>a</v>
      </c>
      <c r="AO25" s="46">
        <f>IF(AH25="Forfait","",BB21)</f>
        <v>0</v>
      </c>
      <c r="AP25" s="46"/>
      <c r="AQ25" s="46"/>
      <c r="AR25" s="2" t="str">
        <f>IF(AH25="Forfait","",K25)</f>
        <v/>
      </c>
      <c r="AS25" s="11"/>
      <c r="AT25" s="12"/>
      <c r="AU25" s="1"/>
      <c r="AV25" s="1"/>
      <c r="AW25" s="1"/>
      <c r="AX25" s="1"/>
      <c r="BA25" s="27"/>
      <c r="BB25" s="27"/>
      <c r="BC25" s="27"/>
    </row>
    <row r="26" spans="1:60" ht="15.75" x14ac:dyDescent="0.25">
      <c r="A26" s="1"/>
      <c r="B26" s="1"/>
      <c r="C26" s="9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BB26" s="29"/>
    </row>
    <row r="27" spans="1:60" ht="15.75" x14ac:dyDescent="0.25">
      <c r="A27" s="1"/>
      <c r="B27" s="1"/>
      <c r="C27" s="10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BB27" s="30"/>
    </row>
    <row r="28" spans="1:60" ht="15.75" x14ac:dyDescent="0.25">
      <c r="A28" s="1"/>
      <c r="B28" s="1"/>
      <c r="C28" s="1"/>
      <c r="D28" s="1"/>
      <c r="E28" s="10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BB28" s="30"/>
    </row>
    <row r="29" spans="1:60" ht="15.75" x14ac:dyDescent="0.25">
      <c r="A29" s="1"/>
      <c r="B29" s="1"/>
      <c r="C29" s="13" t="s">
        <v>18</v>
      </c>
      <c r="D29" s="14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BB29" s="31"/>
    </row>
    <row r="30" spans="1:60" ht="15.75" x14ac:dyDescent="0.25">
      <c r="A30" s="1"/>
      <c r="B30" s="1"/>
      <c r="C30" s="13" t="s">
        <v>19</v>
      </c>
      <c r="D30" s="14"/>
      <c r="E30" s="56" t="str">
        <f>IF($G$1="","",VLOOKUP($G$1,[1]info.!A:BD,40,FALSE))</f>
        <v/>
      </c>
      <c r="F30" s="56"/>
      <c r="G30" s="56"/>
      <c r="H30" s="56"/>
      <c r="I30" s="9" t="s">
        <v>20</v>
      </c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Z30" s="32"/>
      <c r="BB30" s="33"/>
    </row>
    <row r="31" spans="1:60" ht="15.75" x14ac:dyDescent="0.25">
      <c r="A31" s="1"/>
      <c r="B31" s="1"/>
      <c r="C31" s="1">
        <f>IF(E31="","",BE32)</f>
        <v>0</v>
      </c>
      <c r="D31" s="14"/>
      <c r="E31" s="1">
        <f>BB34</f>
        <v>0</v>
      </c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6"/>
      <c r="AV31" s="1"/>
      <c r="AW31" s="1"/>
      <c r="AX31" s="1"/>
      <c r="BA31" s="34"/>
      <c r="BB31" s="33"/>
      <c r="BC31" s="34"/>
      <c r="BD31" s="33"/>
    </row>
    <row r="32" spans="1:60" ht="15.75" x14ac:dyDescent="0.25">
      <c r="A32" s="1"/>
      <c r="B32" s="1"/>
      <c r="C32" s="1">
        <f>IF(E32="","",BE33)</f>
        <v>0</v>
      </c>
      <c r="D32" s="10"/>
      <c r="E32" s="1">
        <f>BB35</f>
        <v>0</v>
      </c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BA32" s="34"/>
      <c r="BB32" s="33"/>
      <c r="BE32" s="33"/>
    </row>
    <row r="33" spans="1:85" ht="15.75" x14ac:dyDescent="0.25">
      <c r="A33" s="1"/>
      <c r="B33" s="1"/>
      <c r="C33" s="1"/>
      <c r="D33" s="9"/>
      <c r="E33" s="1" t="str">
        <f>IF($BA$35="d",$BB$31,"")</f>
        <v/>
      </c>
      <c r="F33" s="1"/>
      <c r="G33" s="1"/>
      <c r="H33" s="1"/>
      <c r="I33" s="55" t="str">
        <f>IF($BA$35="d",BB33,"")</f>
        <v/>
      </c>
      <c r="J33" s="55"/>
      <c r="K33" s="55"/>
      <c r="L33" s="55"/>
      <c r="M33" s="55"/>
      <c r="N33" s="55"/>
      <c r="O33" s="55"/>
      <c r="P33" s="55"/>
      <c r="Q33" s="1" t="str">
        <f>IF($BA$35="d",BD31,"")</f>
        <v/>
      </c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BB33" s="27"/>
      <c r="BE33" s="33"/>
    </row>
    <row r="34" spans="1:85" ht="15.75" x14ac:dyDescent="0.25">
      <c r="A34" s="1"/>
      <c r="B34" s="1"/>
      <c r="C34" s="1"/>
      <c r="D34" s="1"/>
      <c r="E34" s="1" t="str">
        <f>IF($BA$35="d",BB32,"")</f>
        <v/>
      </c>
      <c r="F34" s="9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5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BA34" s="27"/>
      <c r="BB34" s="27"/>
    </row>
    <row r="35" spans="1:85" ht="15.75" x14ac:dyDescent="0.25">
      <c r="A35" s="1"/>
      <c r="B35" s="1"/>
      <c r="C35" s="1"/>
      <c r="D35" s="1"/>
      <c r="E35" s="1"/>
      <c r="F35" s="9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BA35" s="27"/>
      <c r="BB35" s="27"/>
    </row>
    <row r="36" spans="1:85" ht="15.75" x14ac:dyDescent="0.25">
      <c r="A36" s="1" t="s">
        <v>21</v>
      </c>
      <c r="B36" s="1"/>
      <c r="C36" s="1" t="s">
        <v>99</v>
      </c>
      <c r="D36" s="1"/>
      <c r="E36" s="1"/>
      <c r="F36" s="9"/>
      <c r="G36" s="1"/>
      <c r="H36" s="25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</row>
    <row r="37" spans="1:85" ht="15.75" x14ac:dyDescent="0.25">
      <c r="A37" s="1"/>
      <c r="B37" s="1"/>
      <c r="C37" s="1" t="s">
        <v>22</v>
      </c>
      <c r="D37" s="10"/>
      <c r="E37" s="1"/>
      <c r="F37" s="1"/>
      <c r="G37" s="1"/>
      <c r="H37" s="1"/>
      <c r="I37" s="1"/>
      <c r="J37" s="1"/>
      <c r="K37" s="59" t="str">
        <f>K25</f>
        <v/>
      </c>
      <c r="L37" s="59"/>
      <c r="M37" s="59"/>
      <c r="N37" s="60">
        <f>AZ37</f>
        <v>0</v>
      </c>
      <c r="O37" s="60"/>
      <c r="P37" s="60"/>
      <c r="Q37" s="3" t="s">
        <v>17</v>
      </c>
      <c r="R37" s="9" t="s">
        <v>23</v>
      </c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</row>
    <row r="38" spans="1:85" ht="15.75" x14ac:dyDescent="0.25">
      <c r="A38" s="1"/>
      <c r="B38" s="1"/>
      <c r="C38" s="1" t="s">
        <v>24</v>
      </c>
      <c r="D38" s="10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</row>
    <row r="39" spans="1:85" ht="15.75" x14ac:dyDescent="0.25">
      <c r="A39" s="1"/>
      <c r="B39" s="1"/>
      <c r="C39" s="1" t="s">
        <v>25</v>
      </c>
      <c r="D39" s="10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</row>
    <row r="40" spans="1:85" ht="15.75" x14ac:dyDescent="0.25">
      <c r="A40" s="15"/>
      <c r="B40" s="15"/>
      <c r="C40" s="15"/>
      <c r="D40" s="17"/>
      <c r="E40" s="15"/>
      <c r="F40" s="15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</row>
    <row r="41" spans="1:85" ht="15.75" x14ac:dyDescent="0.25">
      <c r="A41" s="15" t="s">
        <v>26</v>
      </c>
      <c r="B41" s="15"/>
      <c r="C41" s="1" t="s">
        <v>27</v>
      </c>
      <c r="D41" s="17"/>
      <c r="E41" s="15"/>
      <c r="F41" s="15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48" t="str">
        <f>IF(BA41=0,"………………………………………………",BA41)</f>
        <v>………………………………………………</v>
      </c>
      <c r="AF41" s="48"/>
      <c r="AG41" s="48"/>
      <c r="AH41" s="48"/>
      <c r="AI41" s="48"/>
      <c r="AJ41" s="48"/>
      <c r="AK41" s="48"/>
      <c r="AL41" s="48"/>
      <c r="AM41" s="1"/>
      <c r="AN41" s="1"/>
      <c r="AO41" s="1"/>
      <c r="AP41" s="4"/>
      <c r="AQ41" s="1"/>
      <c r="AR41" s="1"/>
      <c r="AS41" s="1"/>
      <c r="AT41" s="1"/>
      <c r="AU41" s="1"/>
      <c r="AV41" s="1"/>
      <c r="AW41" s="1"/>
      <c r="AX41" s="1"/>
      <c r="BA41" s="27"/>
      <c r="BB41" s="27"/>
      <c r="BC41" s="27"/>
      <c r="BD41" s="27"/>
      <c r="BE41" s="27"/>
      <c r="BF41" s="27"/>
      <c r="BG41" s="27"/>
      <c r="BH41" s="27"/>
    </row>
    <row r="42" spans="1:85" ht="15.75" x14ac:dyDescent="0.25">
      <c r="A42" s="15"/>
      <c r="B42" s="15"/>
      <c r="C42" s="15" t="s">
        <v>28</v>
      </c>
      <c r="D42" s="17"/>
      <c r="E42" s="15"/>
      <c r="F42" s="50" t="str">
        <f>IF(BA42=0,"………………………………………………………………………………………………………",BA42)</f>
        <v>………………………………………………………………………………………………………</v>
      </c>
      <c r="G42" s="50"/>
      <c r="H42" s="50"/>
      <c r="I42" s="50"/>
      <c r="J42" s="50"/>
      <c r="K42" s="50"/>
      <c r="L42" s="50"/>
      <c r="M42" s="50"/>
      <c r="N42" s="50"/>
      <c r="O42" s="50"/>
      <c r="P42" s="50"/>
      <c r="Q42" s="50"/>
      <c r="R42" s="50"/>
      <c r="S42" s="50"/>
      <c r="T42" s="50"/>
      <c r="U42" s="50"/>
      <c r="V42" s="50"/>
      <c r="W42" s="50"/>
      <c r="X42" s="50"/>
      <c r="Y42" s="50"/>
      <c r="Z42" s="50"/>
      <c r="AA42" s="50"/>
      <c r="AB42" s="50"/>
      <c r="AC42" s="50"/>
      <c r="AD42" s="50"/>
      <c r="AE42" s="50"/>
      <c r="AF42" s="50"/>
      <c r="AG42" s="50"/>
      <c r="AH42" s="50"/>
      <c r="AI42" s="50"/>
      <c r="AJ42" s="50"/>
      <c r="AK42" s="50"/>
      <c r="AL42" s="50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BA42" s="27"/>
      <c r="BB42" s="27"/>
      <c r="BC42" s="27"/>
      <c r="BD42" s="27"/>
      <c r="BE42" s="27"/>
      <c r="BF42" s="27"/>
      <c r="BG42" s="27"/>
      <c r="BH42" s="27"/>
      <c r="BI42" s="27"/>
      <c r="BJ42" s="27"/>
      <c r="BK42" s="27"/>
      <c r="BL42" s="27"/>
      <c r="BM42" s="27"/>
      <c r="BN42" s="27"/>
      <c r="BO42" s="27"/>
      <c r="BP42" s="27"/>
      <c r="BQ42" s="27"/>
      <c r="BR42" s="27"/>
      <c r="BS42" s="27"/>
      <c r="BT42" s="27"/>
      <c r="BU42" s="27"/>
      <c r="BV42" s="27"/>
      <c r="BW42" s="27"/>
      <c r="BX42" s="27"/>
      <c r="BY42" s="27"/>
      <c r="BZ42" s="27"/>
      <c r="CA42" s="27"/>
      <c r="CB42" s="27"/>
      <c r="CC42" s="27"/>
      <c r="CD42" s="27"/>
      <c r="CE42" s="27"/>
      <c r="CF42" s="27"/>
      <c r="CG42" s="27"/>
    </row>
    <row r="43" spans="1:85" ht="15.75" x14ac:dyDescent="0.25">
      <c r="A43" s="1"/>
      <c r="B43" s="1"/>
      <c r="C43" s="13" t="s">
        <v>29</v>
      </c>
      <c r="D43" s="9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</row>
    <row r="44" spans="1:85" ht="15.75" x14ac:dyDescent="0.25">
      <c r="A44" s="1"/>
      <c r="B44" s="1"/>
      <c r="C44" s="13" t="s">
        <v>30</v>
      </c>
      <c r="D44" s="10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</row>
    <row r="45" spans="1:85" ht="15.75" x14ac:dyDescent="0.25">
      <c r="A45" s="1"/>
      <c r="B45" s="1"/>
      <c r="C45" s="13" t="s">
        <v>31</v>
      </c>
      <c r="D45" s="1"/>
      <c r="E45" s="1"/>
      <c r="F45" s="9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</row>
    <row r="46" spans="1:85" ht="15.75" x14ac:dyDescent="0.25">
      <c r="A46" s="1"/>
      <c r="B46" s="1"/>
      <c r="C46" s="1" t="s">
        <v>32</v>
      </c>
      <c r="D46" s="1"/>
      <c r="E46" s="1"/>
      <c r="F46" s="9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</row>
    <row r="47" spans="1:85" ht="15.75" x14ac:dyDescent="0.25">
      <c r="A47" s="1"/>
      <c r="B47" s="1"/>
      <c r="C47" s="1"/>
      <c r="D47" s="9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7"/>
      <c r="AV47" s="8"/>
      <c r="AW47" s="1"/>
      <c r="AX47" s="1"/>
    </row>
    <row r="48" spans="1:85" ht="15.75" x14ac:dyDescent="0.25">
      <c r="A48" s="1"/>
      <c r="B48" s="1"/>
      <c r="C48" s="1"/>
      <c r="D48" s="9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7" t="s">
        <v>1</v>
      </c>
      <c r="AV48" s="8" t="s">
        <v>33</v>
      </c>
      <c r="AW48" s="1"/>
      <c r="AX48" s="1"/>
    </row>
    <row r="49" spans="1:55" ht="15.75" x14ac:dyDescent="0.25">
      <c r="A49" s="1" t="s">
        <v>34</v>
      </c>
      <c r="B49" s="1"/>
      <c r="C49" s="9" t="s">
        <v>35</v>
      </c>
      <c r="D49" s="1"/>
      <c r="E49" s="1"/>
      <c r="F49" s="9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</row>
    <row r="50" spans="1:55" ht="15.75" x14ac:dyDescent="0.25">
      <c r="A50" s="1"/>
      <c r="B50" s="1"/>
      <c r="C50" s="1"/>
      <c r="D50" s="1"/>
      <c r="E50" s="1"/>
      <c r="F50" s="9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5"/>
      <c r="AT50" s="15"/>
      <c r="AU50" s="24"/>
      <c r="AV50" s="18"/>
      <c r="AW50" s="15"/>
      <c r="AX50" s="1"/>
    </row>
    <row r="51" spans="1:55" ht="15.75" x14ac:dyDescent="0.25">
      <c r="A51" s="1" t="s">
        <v>36</v>
      </c>
      <c r="B51" s="1"/>
      <c r="C51" s="1" t="s">
        <v>37</v>
      </c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</row>
    <row r="52" spans="1:55" ht="15.75" x14ac:dyDescent="0.25">
      <c r="A52" s="1"/>
      <c r="B52" s="1"/>
      <c r="C52" s="1" t="s">
        <v>100</v>
      </c>
      <c r="D52" s="1"/>
      <c r="E52" s="9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</row>
    <row r="53" spans="1:55" ht="15.75" x14ac:dyDescent="0.25">
      <c r="A53" s="1"/>
      <c r="B53" s="1"/>
      <c r="C53" s="1" t="s">
        <v>38</v>
      </c>
      <c r="D53" s="1"/>
      <c r="E53" s="9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</row>
    <row r="54" spans="1:55" ht="15.75" x14ac:dyDescent="0.25">
      <c r="A54" s="1"/>
      <c r="B54" s="1"/>
      <c r="C54" s="1" t="s">
        <v>101</v>
      </c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</row>
    <row r="55" spans="1:55" ht="15.75" x14ac:dyDescent="0.25">
      <c r="A55" s="1"/>
      <c r="B55" s="1"/>
      <c r="C55" s="1" t="s">
        <v>39</v>
      </c>
      <c r="D55" s="1"/>
      <c r="E55" s="9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</row>
    <row r="56" spans="1:55" ht="15.75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</row>
    <row r="57" spans="1:55" ht="15.75" x14ac:dyDescent="0.25">
      <c r="A57" s="1"/>
      <c r="B57" s="1"/>
      <c r="C57" s="1" t="s">
        <v>102</v>
      </c>
      <c r="D57" s="10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</row>
    <row r="58" spans="1:55" ht="15.75" x14ac:dyDescent="0.25">
      <c r="A58" s="1"/>
      <c r="B58" s="1"/>
      <c r="C58" s="1" t="s">
        <v>40</v>
      </c>
      <c r="D58" s="9"/>
      <c r="E58" s="1"/>
      <c r="F58" s="1"/>
      <c r="G58" s="1"/>
      <c r="H58" s="1"/>
      <c r="I58" s="1"/>
      <c r="J58" s="59" t="str">
        <f>K25</f>
        <v/>
      </c>
      <c r="K58" s="59"/>
      <c r="L58" s="59"/>
      <c r="M58" s="60">
        <f>AZ58</f>
        <v>0</v>
      </c>
      <c r="N58" s="60"/>
      <c r="O58" s="60"/>
      <c r="P58" s="3" t="s">
        <v>17</v>
      </c>
      <c r="Q58" s="9" t="s">
        <v>41</v>
      </c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</row>
    <row r="59" spans="1:55" x14ac:dyDescent="0.25">
      <c r="A59" s="57"/>
      <c r="B59" s="57"/>
      <c r="C59" s="57"/>
      <c r="D59" s="57"/>
      <c r="E59" s="57"/>
      <c r="F59" s="57"/>
      <c r="G59" s="57"/>
      <c r="H59" s="57"/>
      <c r="I59" s="57"/>
      <c r="J59" s="57"/>
      <c r="K59" s="57"/>
      <c r="L59" s="57"/>
      <c r="M59" s="57"/>
      <c r="N59" s="57"/>
      <c r="O59" s="57"/>
      <c r="P59" s="57"/>
      <c r="Q59" s="57"/>
      <c r="R59" s="57"/>
      <c r="S59" s="57"/>
      <c r="T59" s="57"/>
      <c r="U59" s="57"/>
      <c r="V59" s="57"/>
      <c r="W59" s="57"/>
      <c r="X59" s="57"/>
      <c r="Y59" s="57"/>
      <c r="Z59" s="57"/>
      <c r="AA59" s="57"/>
      <c r="AB59" s="57"/>
      <c r="AC59" s="57"/>
      <c r="AD59" s="57"/>
      <c r="AE59" s="57"/>
      <c r="AF59" s="57"/>
      <c r="AG59" s="57"/>
      <c r="AH59" s="57"/>
      <c r="AI59" s="57"/>
      <c r="AJ59" s="57"/>
      <c r="AK59" s="57"/>
      <c r="AL59" s="57"/>
      <c r="AM59" s="57"/>
      <c r="AN59" s="57"/>
      <c r="AO59" s="57"/>
      <c r="AP59" s="57"/>
      <c r="AQ59" s="57"/>
      <c r="AR59" s="57"/>
      <c r="AS59" s="57"/>
      <c r="AT59" s="57"/>
      <c r="AU59" s="57"/>
      <c r="AV59" s="57"/>
      <c r="AW59" s="57"/>
      <c r="AX59" s="57"/>
    </row>
    <row r="60" spans="1:55" ht="15.75" x14ac:dyDescent="0.25">
      <c r="A60" s="1"/>
      <c r="B60" s="1"/>
      <c r="C60" s="1"/>
      <c r="D60" s="9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BA60" s="27"/>
      <c r="BB60" s="35"/>
      <c r="BC60" s="35"/>
    </row>
    <row r="61" spans="1:55" ht="15.75" x14ac:dyDescent="0.25">
      <c r="A61" s="1" t="s">
        <v>42</v>
      </c>
      <c r="B61" s="1"/>
      <c r="C61" s="1" t="s">
        <v>43</v>
      </c>
      <c r="D61" s="10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BA61" s="27"/>
    </row>
    <row r="62" spans="1:55" ht="15.75" x14ac:dyDescent="0.25">
      <c r="A62" s="1"/>
      <c r="B62" s="1"/>
      <c r="C62" s="1" t="s">
        <v>44</v>
      </c>
      <c r="D62" s="9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BA62" s="27"/>
    </row>
    <row r="63" spans="1:55" ht="15.75" x14ac:dyDescent="0.25">
      <c r="A63" s="1"/>
      <c r="B63" s="1"/>
      <c r="C63" s="1" t="s">
        <v>45</v>
      </c>
      <c r="D63" s="10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55" t="str">
        <f>IF(BA66="","…………………………",BA66)</f>
        <v>…………………………</v>
      </c>
      <c r="S63" s="55"/>
      <c r="T63" s="55"/>
      <c r="U63" s="55"/>
      <c r="V63" s="55"/>
      <c r="W63" s="55"/>
      <c r="X63" s="55"/>
      <c r="Y63" s="19" t="str">
        <f>IF(AC63="Selon","","entre")</f>
        <v/>
      </c>
      <c r="Z63" s="20"/>
      <c r="AA63" s="20"/>
      <c r="AB63" s="1"/>
      <c r="AC63" s="51" t="str">
        <f>IF(BA62="","Selon",BA62)</f>
        <v>Selon</v>
      </c>
      <c r="AD63" s="51"/>
      <c r="AE63" s="51"/>
      <c r="AF63" s="51"/>
      <c r="AG63" s="1" t="str">
        <f>IF(AC63="Selon","","et")</f>
        <v/>
      </c>
      <c r="AH63" s="1"/>
      <c r="AI63" s="58" t="str">
        <f>IF(AC63="Selon","entente",BA63)</f>
        <v>entente</v>
      </c>
      <c r="AJ63" s="58"/>
      <c r="AK63" s="58"/>
      <c r="AL63" s="58"/>
      <c r="AM63" s="58"/>
      <c r="AN63" s="1" t="s">
        <v>46</v>
      </c>
      <c r="AO63" s="1"/>
      <c r="AP63" s="1"/>
      <c r="AQ63" s="1"/>
      <c r="AR63" s="1"/>
      <c r="AS63" s="1"/>
      <c r="AT63" s="1"/>
      <c r="AU63" s="1"/>
      <c r="AV63" s="1"/>
      <c r="AW63" s="1"/>
      <c r="AX63" s="1"/>
      <c r="BA63" s="27"/>
    </row>
    <row r="64" spans="1:55" ht="15.75" x14ac:dyDescent="0.25">
      <c r="A64" s="1"/>
      <c r="B64" s="1"/>
      <c r="C64" s="1"/>
      <c r="D64" s="9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BA64" s="36"/>
    </row>
    <row r="65" spans="1:59" ht="15.75" x14ac:dyDescent="0.25">
      <c r="A65" s="1" t="s">
        <v>47</v>
      </c>
      <c r="B65" s="1"/>
      <c r="C65" s="9" t="s">
        <v>48</v>
      </c>
      <c r="D65" s="10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</row>
    <row r="66" spans="1:59" ht="15.75" x14ac:dyDescent="0.25">
      <c r="A66" s="1"/>
      <c r="B66" s="1"/>
      <c r="C66" s="1"/>
      <c r="D66" s="9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BA66" s="37"/>
      <c r="BB66" s="37"/>
      <c r="BC66" s="37"/>
      <c r="BD66" s="37"/>
      <c r="BE66" s="37"/>
      <c r="BF66" s="37"/>
      <c r="BG66" s="37"/>
    </row>
    <row r="67" spans="1:59" ht="15.75" x14ac:dyDescent="0.25">
      <c r="A67" s="1" t="s">
        <v>49</v>
      </c>
      <c r="B67" s="1"/>
      <c r="C67" s="21" t="s">
        <v>103</v>
      </c>
      <c r="D67" s="10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</row>
    <row r="68" spans="1:59" ht="15.75" x14ac:dyDescent="0.25">
      <c r="A68" s="1"/>
      <c r="B68" s="1"/>
      <c r="C68" s="1" t="s">
        <v>104</v>
      </c>
      <c r="D68" s="9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</row>
    <row r="69" spans="1:59" ht="15.75" x14ac:dyDescent="0.25">
      <c r="A69" s="1"/>
      <c r="B69" s="1"/>
      <c r="C69" s="21" t="s">
        <v>105</v>
      </c>
      <c r="D69" s="10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</row>
    <row r="70" spans="1:59" ht="15.75" x14ac:dyDescent="0.25">
      <c r="A70" s="1"/>
      <c r="B70" s="1"/>
      <c r="C70" s="9" t="s">
        <v>50</v>
      </c>
      <c r="D70" s="9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</row>
    <row r="71" spans="1:59" ht="15.75" x14ac:dyDescent="0.25">
      <c r="A71" s="1"/>
      <c r="B71" s="1"/>
      <c r="C71" s="9"/>
      <c r="D71" s="10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</row>
    <row r="72" spans="1:59" ht="15.75" x14ac:dyDescent="0.25">
      <c r="A72" s="1" t="s">
        <v>51</v>
      </c>
      <c r="B72" s="1"/>
      <c r="C72" s="1" t="s">
        <v>52</v>
      </c>
      <c r="D72" s="9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</row>
    <row r="73" spans="1:59" ht="15.75" x14ac:dyDescent="0.25">
      <c r="A73" s="1"/>
      <c r="B73" s="1"/>
      <c r="C73" s="1" t="s">
        <v>53</v>
      </c>
      <c r="D73" s="10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</row>
    <row r="74" spans="1:59" ht="15.75" x14ac:dyDescent="0.25">
      <c r="A74" s="1"/>
      <c r="B74" s="1"/>
      <c r="C74" s="1" t="s">
        <v>54</v>
      </c>
      <c r="D74" s="9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</row>
    <row r="75" spans="1:59" ht="15.75" x14ac:dyDescent="0.25">
      <c r="A75" s="1"/>
      <c r="B75" s="1"/>
      <c r="C75" s="1" t="s">
        <v>55</v>
      </c>
      <c r="D75" s="10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</row>
    <row r="76" spans="1:59" ht="15.75" x14ac:dyDescent="0.25">
      <c r="A76" s="1"/>
      <c r="B76" s="1"/>
      <c r="C76" s="1"/>
      <c r="D76" s="9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</row>
    <row r="77" spans="1:59" ht="15.75" x14ac:dyDescent="0.25">
      <c r="A77" s="1" t="s">
        <v>56</v>
      </c>
      <c r="B77" s="1"/>
      <c r="C77" s="1" t="s">
        <v>57</v>
      </c>
      <c r="D77" s="9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</row>
    <row r="78" spans="1:59" ht="15.75" x14ac:dyDescent="0.25">
      <c r="A78" s="1"/>
      <c r="B78" s="1"/>
      <c r="C78" s="1" t="s">
        <v>58</v>
      </c>
      <c r="D78" s="9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</row>
    <row r="79" spans="1:59" ht="15.75" x14ac:dyDescent="0.25">
      <c r="A79" s="1"/>
      <c r="B79" s="1"/>
      <c r="C79" s="9" t="s">
        <v>59</v>
      </c>
      <c r="D79" s="9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</row>
    <row r="80" spans="1:59" ht="15.75" x14ac:dyDescent="0.25">
      <c r="A80" s="1"/>
      <c r="B80" s="1"/>
      <c r="C80" s="9"/>
      <c r="D80" s="9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</row>
    <row r="81" spans="1:50" ht="15.75" x14ac:dyDescent="0.25">
      <c r="A81" s="1" t="s">
        <v>60</v>
      </c>
      <c r="B81" s="1"/>
      <c r="C81" s="21" t="s">
        <v>106</v>
      </c>
      <c r="D81" s="10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</row>
    <row r="82" spans="1:50" ht="15.75" x14ac:dyDescent="0.25">
      <c r="A82" s="1"/>
      <c r="B82" s="1"/>
      <c r="C82" s="21" t="s">
        <v>107</v>
      </c>
      <c r="D82" s="9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</row>
    <row r="83" spans="1:50" ht="15.75" x14ac:dyDescent="0.25">
      <c r="A83" s="1"/>
      <c r="B83" s="1"/>
      <c r="C83" s="1" t="s">
        <v>61</v>
      </c>
      <c r="D83" s="9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</row>
    <row r="84" spans="1:50" ht="15.75" x14ac:dyDescent="0.25">
      <c r="A84" s="1"/>
      <c r="B84" s="1"/>
      <c r="C84" s="1" t="s">
        <v>62</v>
      </c>
      <c r="D84" s="10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</row>
    <row r="85" spans="1:50" ht="15.75" x14ac:dyDescent="0.25">
      <c r="A85" s="1"/>
      <c r="B85" s="1"/>
      <c r="C85" s="1" t="s">
        <v>63</v>
      </c>
      <c r="D85" s="9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</row>
    <row r="86" spans="1:50" ht="15.75" x14ac:dyDescent="0.25">
      <c r="A86" s="1"/>
      <c r="B86" s="1"/>
      <c r="C86" s="9" t="s">
        <v>64</v>
      </c>
      <c r="D86" s="10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</row>
    <row r="87" spans="1:50" ht="15.75" x14ac:dyDescent="0.25">
      <c r="A87" s="1"/>
      <c r="B87" s="1"/>
      <c r="C87" s="1"/>
      <c r="D87" s="9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</row>
    <row r="88" spans="1:50" ht="15.75" x14ac:dyDescent="0.25">
      <c r="A88" s="1" t="s">
        <v>65</v>
      </c>
      <c r="B88" s="1"/>
      <c r="C88" s="1" t="s">
        <v>66</v>
      </c>
      <c r="D88" s="10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</row>
    <row r="89" spans="1:50" ht="15.75" x14ac:dyDescent="0.25">
      <c r="A89" s="1"/>
      <c r="B89" s="1"/>
      <c r="C89" s="1" t="s">
        <v>67</v>
      </c>
      <c r="D89" s="9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</row>
    <row r="90" spans="1:50" ht="15.75" x14ac:dyDescent="0.25">
      <c r="A90" s="1"/>
      <c r="B90" s="1"/>
      <c r="C90" s="1"/>
      <c r="D90" s="9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</row>
    <row r="91" spans="1:50" ht="15.75" x14ac:dyDescent="0.25">
      <c r="A91" s="1" t="s">
        <v>68</v>
      </c>
      <c r="B91" s="1"/>
      <c r="C91" s="1" t="s">
        <v>69</v>
      </c>
      <c r="D91" s="9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</row>
    <row r="92" spans="1:50" ht="15.75" x14ac:dyDescent="0.25">
      <c r="A92" s="1"/>
      <c r="B92" s="1"/>
      <c r="C92" s="1" t="s">
        <v>70</v>
      </c>
      <c r="D92" s="10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</row>
    <row r="93" spans="1:50" ht="15.75" x14ac:dyDescent="0.25">
      <c r="A93" s="1"/>
      <c r="B93" s="1"/>
      <c r="C93" s="1" t="s">
        <v>71</v>
      </c>
      <c r="D93" s="10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</row>
    <row r="94" spans="1:50" ht="15.75" x14ac:dyDescent="0.25">
      <c r="A94" s="1"/>
      <c r="B94" s="1"/>
      <c r="C94" s="1"/>
      <c r="D94" s="10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</row>
    <row r="95" spans="1:50" ht="15.75" x14ac:dyDescent="0.25">
      <c r="A95" s="1" t="s">
        <v>72</v>
      </c>
      <c r="B95" s="1"/>
      <c r="C95" s="9" t="s">
        <v>73</v>
      </c>
      <c r="D95" s="10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</row>
    <row r="96" spans="1:50" ht="15.75" x14ac:dyDescent="0.25">
      <c r="A96" s="1"/>
      <c r="B96" s="1"/>
      <c r="C96" s="9"/>
      <c r="D96" s="9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7" t="s">
        <v>1</v>
      </c>
      <c r="AV96" s="8" t="s">
        <v>74</v>
      </c>
      <c r="AW96" s="1"/>
      <c r="AX96" s="1"/>
    </row>
    <row r="97" spans="1:52" ht="15.75" x14ac:dyDescent="0.25">
      <c r="A97" s="1" t="s">
        <v>75</v>
      </c>
      <c r="B97" s="1"/>
      <c r="C97" s="1" t="s">
        <v>76</v>
      </c>
      <c r="D97" s="9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</row>
    <row r="98" spans="1:52" ht="15.75" x14ac:dyDescent="0.25">
      <c r="A98" s="1"/>
      <c r="B98" s="1"/>
      <c r="C98" s="9" t="s">
        <v>77</v>
      </c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22"/>
      <c r="AT98" s="22"/>
      <c r="AU98" s="22"/>
      <c r="AV98" s="22"/>
      <c r="AW98" s="22"/>
      <c r="AX98" s="22"/>
    </row>
    <row r="99" spans="1:52" ht="15.75" x14ac:dyDescent="0.25">
      <c r="A99" s="1"/>
      <c r="B99" s="1"/>
      <c r="C99" s="9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</row>
    <row r="100" spans="1:52" ht="15.75" x14ac:dyDescent="0.25">
      <c r="A100" s="1" t="s">
        <v>78</v>
      </c>
      <c r="B100" s="1"/>
      <c r="C100" s="1" t="s">
        <v>108</v>
      </c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</row>
    <row r="101" spans="1:52" ht="15.75" x14ac:dyDescent="0.25">
      <c r="A101" s="1"/>
      <c r="B101" s="1"/>
      <c r="C101" s="1" t="s">
        <v>79</v>
      </c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</row>
    <row r="102" spans="1:52" ht="15.75" x14ac:dyDescent="0.25">
      <c r="A102" s="1"/>
      <c r="B102" s="1"/>
      <c r="C102" s="1" t="s">
        <v>109</v>
      </c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</row>
    <row r="103" spans="1:52" ht="15.75" x14ac:dyDescent="0.25">
      <c r="A103" s="1"/>
      <c r="B103" s="1"/>
      <c r="C103" s="9" t="s">
        <v>110</v>
      </c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</row>
    <row r="104" spans="1:52" ht="15.75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</row>
    <row r="105" spans="1:52" ht="15.75" x14ac:dyDescent="0.25">
      <c r="A105" s="1" t="s">
        <v>80</v>
      </c>
      <c r="B105" s="1"/>
      <c r="C105" s="9" t="s">
        <v>81</v>
      </c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</row>
    <row r="106" spans="1:52" ht="15.75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</row>
    <row r="107" spans="1:52" ht="15.75" x14ac:dyDescent="0.25">
      <c r="A107" s="1" t="s">
        <v>82</v>
      </c>
      <c r="B107" s="1"/>
      <c r="C107" s="1" t="s">
        <v>83</v>
      </c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</row>
    <row r="108" spans="1:52" ht="15.75" x14ac:dyDescent="0.25">
      <c r="A108" s="1"/>
      <c r="B108" s="1"/>
      <c r="C108" s="1" t="s">
        <v>84</v>
      </c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</row>
    <row r="109" spans="1:52" ht="15.75" x14ac:dyDescent="0.25">
      <c r="A109" s="1"/>
      <c r="B109" s="1"/>
      <c r="C109" s="1" t="s">
        <v>85</v>
      </c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</row>
    <row r="110" spans="1:52" ht="15.75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</row>
    <row r="111" spans="1:52" ht="15.75" x14ac:dyDescent="0.25">
      <c r="A111" s="1" t="s">
        <v>86</v>
      </c>
      <c r="B111" s="1"/>
      <c r="C111" s="1" t="s">
        <v>87</v>
      </c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</row>
    <row r="112" spans="1:52" ht="15.75" customHeight="1" x14ac:dyDescent="0.25">
      <c r="A112" s="1"/>
      <c r="B112" s="1"/>
      <c r="C112" s="61">
        <f>IF(AZ112="",AZ114,AZ112)</f>
        <v>0</v>
      </c>
      <c r="D112" s="61"/>
      <c r="E112" s="61"/>
      <c r="F112" s="61"/>
      <c r="G112" s="61"/>
      <c r="H112" s="61"/>
      <c r="I112" s="61"/>
      <c r="J112" s="61"/>
      <c r="K112" s="61"/>
      <c r="L112" s="61"/>
      <c r="M112" s="61"/>
      <c r="N112" s="61"/>
      <c r="O112" s="61"/>
      <c r="P112" s="61"/>
      <c r="Q112" s="61"/>
      <c r="R112" s="61"/>
      <c r="S112" s="61"/>
      <c r="T112" s="61"/>
      <c r="U112" s="61"/>
      <c r="V112" s="61"/>
      <c r="W112" s="61"/>
      <c r="X112" s="61"/>
      <c r="Y112" s="61"/>
      <c r="Z112" s="61"/>
      <c r="AA112" s="61"/>
      <c r="AB112" s="61"/>
      <c r="AC112" s="61"/>
      <c r="AD112" s="61"/>
      <c r="AE112" s="61"/>
      <c r="AF112" s="61"/>
      <c r="AG112" s="61"/>
      <c r="AH112" s="61"/>
      <c r="AI112" s="61"/>
      <c r="AJ112" s="61"/>
      <c r="AK112" s="61"/>
      <c r="AL112" s="61"/>
      <c r="AM112" s="61"/>
      <c r="AN112" s="61"/>
      <c r="AO112" s="61"/>
      <c r="AP112" s="61"/>
      <c r="AQ112" s="61"/>
      <c r="AR112" s="61"/>
      <c r="AS112" s="61"/>
      <c r="AT112" s="61"/>
      <c r="AU112" s="61"/>
      <c r="AV112" s="61"/>
      <c r="AW112" s="1"/>
      <c r="AX112" s="1"/>
      <c r="AZ112" s="27"/>
    </row>
    <row r="113" spans="1:52" ht="15.75" x14ac:dyDescent="0.25">
      <c r="A113" s="1"/>
      <c r="B113" s="1"/>
      <c r="C113" s="61"/>
      <c r="D113" s="61"/>
      <c r="E113" s="61"/>
      <c r="F113" s="61"/>
      <c r="G113" s="61"/>
      <c r="H113" s="61"/>
      <c r="I113" s="61"/>
      <c r="J113" s="61"/>
      <c r="K113" s="61"/>
      <c r="L113" s="61"/>
      <c r="M113" s="61"/>
      <c r="N113" s="61"/>
      <c r="O113" s="61"/>
      <c r="P113" s="61"/>
      <c r="Q113" s="61"/>
      <c r="R113" s="61"/>
      <c r="S113" s="61"/>
      <c r="T113" s="61"/>
      <c r="U113" s="61"/>
      <c r="V113" s="61"/>
      <c r="W113" s="61"/>
      <c r="X113" s="61"/>
      <c r="Y113" s="61"/>
      <c r="Z113" s="61"/>
      <c r="AA113" s="61"/>
      <c r="AB113" s="61"/>
      <c r="AC113" s="61"/>
      <c r="AD113" s="61"/>
      <c r="AE113" s="61"/>
      <c r="AF113" s="61"/>
      <c r="AG113" s="61"/>
      <c r="AH113" s="61"/>
      <c r="AI113" s="61"/>
      <c r="AJ113" s="61"/>
      <c r="AK113" s="61"/>
      <c r="AL113" s="61"/>
      <c r="AM113" s="61"/>
      <c r="AN113" s="61"/>
      <c r="AO113" s="61"/>
      <c r="AP113" s="61"/>
      <c r="AQ113" s="61"/>
      <c r="AR113" s="61"/>
      <c r="AS113" s="61"/>
      <c r="AT113" s="61"/>
      <c r="AU113" s="61"/>
      <c r="AV113" s="61"/>
      <c r="AW113" s="1"/>
      <c r="AX113" s="1"/>
    </row>
    <row r="114" spans="1:52" ht="15.75" x14ac:dyDescent="0.25">
      <c r="A114" s="1"/>
      <c r="B114" s="1"/>
      <c r="C114" s="61"/>
      <c r="D114" s="61"/>
      <c r="E114" s="61"/>
      <c r="F114" s="61"/>
      <c r="G114" s="61"/>
      <c r="H114" s="61"/>
      <c r="I114" s="61"/>
      <c r="J114" s="61"/>
      <c r="K114" s="61"/>
      <c r="L114" s="61"/>
      <c r="M114" s="61"/>
      <c r="N114" s="61"/>
      <c r="O114" s="61"/>
      <c r="P114" s="61"/>
      <c r="Q114" s="61"/>
      <c r="R114" s="61"/>
      <c r="S114" s="61"/>
      <c r="T114" s="61"/>
      <c r="U114" s="61"/>
      <c r="V114" s="61"/>
      <c r="W114" s="61"/>
      <c r="X114" s="61"/>
      <c r="Y114" s="61"/>
      <c r="Z114" s="61"/>
      <c r="AA114" s="61"/>
      <c r="AB114" s="61"/>
      <c r="AC114" s="61"/>
      <c r="AD114" s="61"/>
      <c r="AE114" s="61"/>
      <c r="AF114" s="61"/>
      <c r="AG114" s="61"/>
      <c r="AH114" s="61"/>
      <c r="AI114" s="61"/>
      <c r="AJ114" s="61"/>
      <c r="AK114" s="61"/>
      <c r="AL114" s="61"/>
      <c r="AM114" s="61"/>
      <c r="AN114" s="61"/>
      <c r="AO114" s="61"/>
      <c r="AP114" s="61"/>
      <c r="AQ114" s="61"/>
      <c r="AR114" s="61"/>
      <c r="AS114" s="61"/>
      <c r="AT114" s="61"/>
      <c r="AU114" s="61"/>
      <c r="AV114" s="61"/>
      <c r="AW114" s="1"/>
      <c r="AX114" s="1"/>
    </row>
    <row r="115" spans="1:52" ht="15.75" x14ac:dyDescent="0.25">
      <c r="A115" s="1"/>
      <c r="B115" s="1"/>
      <c r="C115" s="61"/>
      <c r="D115" s="61"/>
      <c r="E115" s="61"/>
      <c r="F115" s="61"/>
      <c r="G115" s="61"/>
      <c r="H115" s="61"/>
      <c r="I115" s="61"/>
      <c r="J115" s="61"/>
      <c r="K115" s="61"/>
      <c r="L115" s="61"/>
      <c r="M115" s="61"/>
      <c r="N115" s="61"/>
      <c r="O115" s="61"/>
      <c r="P115" s="61"/>
      <c r="Q115" s="61"/>
      <c r="R115" s="61"/>
      <c r="S115" s="61"/>
      <c r="T115" s="61"/>
      <c r="U115" s="61"/>
      <c r="V115" s="61"/>
      <c r="W115" s="61"/>
      <c r="X115" s="61"/>
      <c r="Y115" s="61"/>
      <c r="Z115" s="61"/>
      <c r="AA115" s="61"/>
      <c r="AB115" s="61"/>
      <c r="AC115" s="61"/>
      <c r="AD115" s="61"/>
      <c r="AE115" s="61"/>
      <c r="AF115" s="61"/>
      <c r="AG115" s="61"/>
      <c r="AH115" s="61"/>
      <c r="AI115" s="61"/>
      <c r="AJ115" s="61"/>
      <c r="AK115" s="61"/>
      <c r="AL115" s="61"/>
      <c r="AM115" s="61"/>
      <c r="AN115" s="61"/>
      <c r="AO115" s="61"/>
      <c r="AP115" s="61"/>
      <c r="AQ115" s="61"/>
      <c r="AR115" s="61"/>
      <c r="AS115" s="61"/>
      <c r="AT115" s="61"/>
      <c r="AU115" s="61"/>
      <c r="AV115" s="61"/>
      <c r="AW115" s="1"/>
      <c r="AX115" s="1"/>
    </row>
    <row r="116" spans="1:52" ht="15.75" x14ac:dyDescent="0.25">
      <c r="A116" s="1"/>
      <c r="B116" s="1"/>
      <c r="C116" s="61"/>
      <c r="D116" s="61"/>
      <c r="E116" s="61"/>
      <c r="F116" s="61"/>
      <c r="G116" s="61"/>
      <c r="H116" s="61"/>
      <c r="I116" s="61"/>
      <c r="J116" s="61"/>
      <c r="K116" s="61"/>
      <c r="L116" s="61"/>
      <c r="M116" s="61"/>
      <c r="N116" s="61"/>
      <c r="O116" s="61"/>
      <c r="P116" s="61"/>
      <c r="Q116" s="61"/>
      <c r="R116" s="61"/>
      <c r="S116" s="61"/>
      <c r="T116" s="61"/>
      <c r="U116" s="61"/>
      <c r="V116" s="61"/>
      <c r="W116" s="61"/>
      <c r="X116" s="61"/>
      <c r="Y116" s="61"/>
      <c r="Z116" s="61"/>
      <c r="AA116" s="61"/>
      <c r="AB116" s="61"/>
      <c r="AC116" s="61"/>
      <c r="AD116" s="61"/>
      <c r="AE116" s="61"/>
      <c r="AF116" s="61"/>
      <c r="AG116" s="61"/>
      <c r="AH116" s="61"/>
      <c r="AI116" s="61"/>
      <c r="AJ116" s="61"/>
      <c r="AK116" s="61"/>
      <c r="AL116" s="61"/>
      <c r="AM116" s="61"/>
      <c r="AN116" s="61"/>
      <c r="AO116" s="61"/>
      <c r="AP116" s="61"/>
      <c r="AQ116" s="61"/>
      <c r="AR116" s="61"/>
      <c r="AS116" s="61"/>
      <c r="AT116" s="61"/>
      <c r="AU116" s="61"/>
      <c r="AV116" s="61"/>
      <c r="AW116" s="1"/>
      <c r="AX116" s="1"/>
    </row>
    <row r="117" spans="1:52" ht="15.75" x14ac:dyDescent="0.25">
      <c r="A117" s="1"/>
      <c r="B117" s="1"/>
      <c r="C117" s="61"/>
      <c r="D117" s="61"/>
      <c r="E117" s="61"/>
      <c r="F117" s="61"/>
      <c r="G117" s="61"/>
      <c r="H117" s="61"/>
      <c r="I117" s="61"/>
      <c r="J117" s="61"/>
      <c r="K117" s="61"/>
      <c r="L117" s="61"/>
      <c r="M117" s="61"/>
      <c r="N117" s="61"/>
      <c r="O117" s="61"/>
      <c r="P117" s="61"/>
      <c r="Q117" s="61"/>
      <c r="R117" s="61"/>
      <c r="S117" s="61"/>
      <c r="T117" s="61"/>
      <c r="U117" s="61"/>
      <c r="V117" s="61"/>
      <c r="W117" s="61"/>
      <c r="X117" s="61"/>
      <c r="Y117" s="61"/>
      <c r="Z117" s="61"/>
      <c r="AA117" s="61"/>
      <c r="AB117" s="61"/>
      <c r="AC117" s="61"/>
      <c r="AD117" s="61"/>
      <c r="AE117" s="61"/>
      <c r="AF117" s="61"/>
      <c r="AG117" s="61"/>
      <c r="AH117" s="61"/>
      <c r="AI117" s="61"/>
      <c r="AJ117" s="61"/>
      <c r="AK117" s="61"/>
      <c r="AL117" s="61"/>
      <c r="AM117" s="61"/>
      <c r="AN117" s="61"/>
      <c r="AO117" s="61"/>
      <c r="AP117" s="61"/>
      <c r="AQ117" s="61"/>
      <c r="AR117" s="61"/>
      <c r="AS117" s="61"/>
      <c r="AT117" s="61"/>
      <c r="AU117" s="61"/>
      <c r="AV117" s="61"/>
      <c r="AW117" s="1"/>
      <c r="AX117" s="1"/>
    </row>
    <row r="118" spans="1:52" ht="15.75" x14ac:dyDescent="0.25">
      <c r="A118" s="1"/>
      <c r="B118" s="1"/>
      <c r="C118" s="61"/>
      <c r="D118" s="61"/>
      <c r="E118" s="61"/>
      <c r="F118" s="61"/>
      <c r="G118" s="61"/>
      <c r="H118" s="61"/>
      <c r="I118" s="61"/>
      <c r="J118" s="61"/>
      <c r="K118" s="61"/>
      <c r="L118" s="61"/>
      <c r="M118" s="61"/>
      <c r="N118" s="61"/>
      <c r="O118" s="61"/>
      <c r="P118" s="61"/>
      <c r="Q118" s="61"/>
      <c r="R118" s="61"/>
      <c r="S118" s="61"/>
      <c r="T118" s="61"/>
      <c r="U118" s="61"/>
      <c r="V118" s="61"/>
      <c r="W118" s="61"/>
      <c r="X118" s="61"/>
      <c r="Y118" s="61"/>
      <c r="Z118" s="61"/>
      <c r="AA118" s="61"/>
      <c r="AB118" s="61"/>
      <c r="AC118" s="61"/>
      <c r="AD118" s="61"/>
      <c r="AE118" s="61"/>
      <c r="AF118" s="61"/>
      <c r="AG118" s="61"/>
      <c r="AH118" s="61"/>
      <c r="AI118" s="61"/>
      <c r="AJ118" s="61"/>
      <c r="AK118" s="61"/>
      <c r="AL118" s="61"/>
      <c r="AM118" s="61"/>
      <c r="AN118" s="61"/>
      <c r="AO118" s="61"/>
      <c r="AP118" s="61"/>
      <c r="AQ118" s="61"/>
      <c r="AR118" s="61"/>
      <c r="AS118" s="61"/>
      <c r="AT118" s="61"/>
      <c r="AU118" s="61"/>
      <c r="AV118" s="61"/>
      <c r="AW118" s="1"/>
      <c r="AX118" s="1"/>
    </row>
    <row r="119" spans="1:52" ht="15.75" x14ac:dyDescent="0.25">
      <c r="A119" s="1"/>
      <c r="B119" s="1"/>
      <c r="C119" s="61"/>
      <c r="D119" s="61"/>
      <c r="E119" s="61"/>
      <c r="F119" s="61"/>
      <c r="G119" s="61"/>
      <c r="H119" s="61"/>
      <c r="I119" s="61"/>
      <c r="J119" s="61"/>
      <c r="K119" s="61"/>
      <c r="L119" s="61"/>
      <c r="M119" s="61"/>
      <c r="N119" s="61"/>
      <c r="O119" s="61"/>
      <c r="P119" s="61"/>
      <c r="Q119" s="61"/>
      <c r="R119" s="61"/>
      <c r="S119" s="61"/>
      <c r="T119" s="61"/>
      <c r="U119" s="61"/>
      <c r="V119" s="61"/>
      <c r="W119" s="61"/>
      <c r="X119" s="61"/>
      <c r="Y119" s="61"/>
      <c r="Z119" s="61"/>
      <c r="AA119" s="61"/>
      <c r="AB119" s="61"/>
      <c r="AC119" s="61"/>
      <c r="AD119" s="61"/>
      <c r="AE119" s="61"/>
      <c r="AF119" s="61"/>
      <c r="AG119" s="61"/>
      <c r="AH119" s="61"/>
      <c r="AI119" s="61"/>
      <c r="AJ119" s="61"/>
      <c r="AK119" s="61"/>
      <c r="AL119" s="61"/>
      <c r="AM119" s="61"/>
      <c r="AN119" s="61"/>
      <c r="AO119" s="61"/>
      <c r="AP119" s="61"/>
      <c r="AQ119" s="61"/>
      <c r="AR119" s="61"/>
      <c r="AS119" s="61"/>
      <c r="AT119" s="61"/>
      <c r="AU119" s="61"/>
      <c r="AV119" s="61"/>
      <c r="AW119" s="1"/>
      <c r="AX119" s="1"/>
    </row>
    <row r="120" spans="1:52" ht="15.75" x14ac:dyDescent="0.25">
      <c r="A120" s="1" t="s">
        <v>88</v>
      </c>
      <c r="B120" s="1"/>
      <c r="C120" s="1" t="s">
        <v>89</v>
      </c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</row>
    <row r="121" spans="1:52" ht="15.75" x14ac:dyDescent="0.25">
      <c r="A121" s="1"/>
      <c r="B121" s="1"/>
      <c r="C121" s="1" t="s">
        <v>90</v>
      </c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</row>
    <row r="122" spans="1:52" ht="15.75" x14ac:dyDescent="0.25">
      <c r="A122" s="1"/>
      <c r="B122" s="1"/>
      <c r="C122" s="1" t="s">
        <v>91</v>
      </c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</row>
    <row r="123" spans="1:52" ht="15.75" x14ac:dyDescent="0.25">
      <c r="A123" s="1"/>
      <c r="B123" s="1"/>
      <c r="C123" s="1" t="s">
        <v>92</v>
      </c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</row>
    <row r="124" spans="1:52" ht="15.75" x14ac:dyDescent="0.25">
      <c r="A124" s="1"/>
      <c r="B124" s="1"/>
      <c r="C124" s="1" t="s">
        <v>93</v>
      </c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</row>
    <row r="125" spans="1:52" ht="15.75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</row>
    <row r="126" spans="1:52" ht="15.75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</row>
    <row r="127" spans="1:52" ht="15.75" x14ac:dyDescent="0.25">
      <c r="A127" s="1"/>
      <c r="B127" s="1"/>
      <c r="C127" s="1" t="s">
        <v>94</v>
      </c>
      <c r="D127" s="1"/>
      <c r="E127" s="1"/>
      <c r="F127" s="1"/>
      <c r="G127" s="1"/>
      <c r="H127" s="1"/>
      <c r="I127" s="58" t="str">
        <f>IF(AZ127="","………………………………………...…………………..",AZ127)</f>
        <v>………………………………………...…………………..</v>
      </c>
      <c r="J127" s="58"/>
      <c r="K127" s="58"/>
      <c r="L127" s="58"/>
      <c r="M127" s="58"/>
      <c r="N127" s="58"/>
      <c r="O127" s="58"/>
      <c r="P127" s="58"/>
      <c r="Q127" s="58"/>
      <c r="R127" s="58"/>
      <c r="S127" s="58"/>
      <c r="T127" s="58"/>
      <c r="U127" s="58"/>
      <c r="V127" s="58"/>
      <c r="W127" s="58"/>
      <c r="X127" s="58"/>
      <c r="Y127" s="1" t="s">
        <v>95</v>
      </c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55">
        <f>BB127</f>
        <v>0</v>
      </c>
      <c r="AL127" s="55"/>
      <c r="AM127" s="55"/>
      <c r="AN127" s="55"/>
      <c r="AO127" s="55"/>
      <c r="AP127" s="55"/>
      <c r="AQ127" s="55"/>
      <c r="AR127" s="1"/>
      <c r="AS127" s="1"/>
      <c r="AT127" s="1"/>
      <c r="AU127" s="1"/>
      <c r="AV127" s="1"/>
      <c r="AW127" s="1"/>
      <c r="AX127" s="1"/>
      <c r="AZ127" s="27"/>
    </row>
    <row r="128" spans="1:52" ht="15.75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Z128" s="27"/>
    </row>
    <row r="129" spans="1:50" ht="15.75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</row>
    <row r="130" spans="1:50" ht="15.75" x14ac:dyDescent="0.25">
      <c r="A130" s="1"/>
      <c r="B130" s="1"/>
      <c r="C130" s="1" t="s">
        <v>96</v>
      </c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</row>
    <row r="131" spans="1:50" ht="15.75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</row>
    <row r="132" spans="1:50" ht="15.75" x14ac:dyDescent="0.25">
      <c r="A132" s="1"/>
      <c r="B132" s="1"/>
      <c r="C132" s="9" t="s">
        <v>97</v>
      </c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</row>
    <row r="133" spans="1:50" ht="15.75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</row>
    <row r="134" spans="1:50" ht="15.75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</row>
    <row r="135" spans="1:50" ht="15.75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</row>
    <row r="136" spans="1:50" ht="15.75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</row>
    <row r="137" spans="1:50" ht="15.75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</row>
    <row r="138" spans="1:50" ht="15.75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</row>
    <row r="139" spans="1:50" ht="15.75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</row>
    <row r="140" spans="1:50" ht="15.75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</row>
    <row r="141" spans="1:50" ht="15.75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</row>
    <row r="142" spans="1:50" ht="15.75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</row>
    <row r="143" spans="1:50" ht="15.75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</row>
    <row r="144" spans="1:50" ht="15.75" x14ac:dyDescent="0.25">
      <c r="A144" s="38"/>
      <c r="B144" s="38"/>
      <c r="C144" s="38"/>
      <c r="D144" s="38"/>
      <c r="E144" s="38"/>
      <c r="F144" s="38"/>
      <c r="G144" s="38"/>
      <c r="H144" s="38"/>
      <c r="I144" s="38"/>
      <c r="J144" s="38"/>
      <c r="K144" s="38"/>
      <c r="L144" s="38"/>
      <c r="M144" s="38"/>
      <c r="N144" s="38"/>
      <c r="O144" s="38"/>
      <c r="P144" s="38"/>
      <c r="Q144" s="38"/>
      <c r="R144" s="38"/>
      <c r="S144" s="38"/>
      <c r="T144" s="38"/>
      <c r="U144" s="38"/>
      <c r="V144" s="38"/>
      <c r="W144" s="38"/>
      <c r="X144" s="38"/>
      <c r="Y144" s="38"/>
      <c r="Z144" s="38"/>
      <c r="AA144" s="38"/>
      <c r="AB144" s="38"/>
      <c r="AC144" s="38"/>
      <c r="AD144" s="38"/>
      <c r="AE144" s="38"/>
      <c r="AF144" s="38"/>
      <c r="AG144" s="38"/>
      <c r="AH144" s="38"/>
      <c r="AI144" s="38"/>
      <c r="AJ144" s="38"/>
      <c r="AK144" s="38"/>
      <c r="AL144" s="38"/>
      <c r="AM144" s="38"/>
      <c r="AN144" s="38"/>
      <c r="AO144" s="38"/>
      <c r="AP144" s="38"/>
      <c r="AQ144" s="38"/>
      <c r="AR144" s="38"/>
      <c r="AS144" s="38"/>
      <c r="AT144" s="38"/>
      <c r="AU144" s="38"/>
      <c r="AV144" s="38"/>
      <c r="AW144" s="38"/>
      <c r="AX144" s="38"/>
    </row>
    <row r="145" spans="1:50" ht="15.75" x14ac:dyDescent="0.25">
      <c r="A145" s="38"/>
      <c r="B145" s="38"/>
      <c r="C145" s="38"/>
      <c r="D145" s="38"/>
      <c r="E145" s="38"/>
      <c r="F145" s="38"/>
      <c r="G145" s="38"/>
      <c r="H145" s="38"/>
      <c r="I145" s="38"/>
      <c r="J145" s="38"/>
      <c r="K145" s="38"/>
      <c r="L145" s="38"/>
      <c r="M145" s="38"/>
      <c r="N145" s="38"/>
      <c r="O145" s="38"/>
      <c r="P145" s="38"/>
      <c r="Q145" s="38"/>
      <c r="R145" s="38"/>
      <c r="S145" s="38"/>
      <c r="T145" s="38"/>
      <c r="U145" s="38"/>
      <c r="V145" s="38"/>
      <c r="W145" s="38"/>
      <c r="X145" s="38"/>
      <c r="Y145" s="38"/>
      <c r="Z145" s="38"/>
      <c r="AA145" s="38"/>
      <c r="AB145" s="38"/>
      <c r="AC145" s="38"/>
      <c r="AD145" s="38"/>
      <c r="AE145" s="38"/>
      <c r="AF145" s="38"/>
      <c r="AG145" s="38"/>
      <c r="AH145" s="38"/>
      <c r="AI145" s="38"/>
      <c r="AJ145" s="38"/>
      <c r="AK145" s="38"/>
      <c r="AL145" s="38"/>
      <c r="AM145" s="38"/>
      <c r="AN145" s="38"/>
      <c r="AO145" s="38"/>
      <c r="AP145" s="38"/>
      <c r="AQ145" s="38"/>
      <c r="AR145" s="38"/>
      <c r="AS145" s="38"/>
      <c r="AT145" s="38"/>
      <c r="AU145" s="38"/>
      <c r="AV145" s="38"/>
      <c r="AW145" s="38"/>
      <c r="AX145" s="38"/>
    </row>
    <row r="146" spans="1:50" ht="15.75" x14ac:dyDescent="0.25">
      <c r="A146" s="38"/>
      <c r="B146" s="38"/>
      <c r="C146" s="38"/>
      <c r="D146" s="38"/>
      <c r="E146" s="38"/>
      <c r="F146" s="38"/>
      <c r="G146" s="38"/>
      <c r="H146" s="38"/>
      <c r="I146" s="38"/>
      <c r="J146" s="38"/>
      <c r="K146" s="38"/>
      <c r="L146" s="38"/>
      <c r="M146" s="38"/>
      <c r="N146" s="38"/>
      <c r="O146" s="38"/>
      <c r="P146" s="38"/>
      <c r="Q146" s="38"/>
      <c r="R146" s="38"/>
      <c r="S146" s="38"/>
      <c r="T146" s="38"/>
      <c r="U146" s="38"/>
      <c r="V146" s="38"/>
      <c r="W146" s="38"/>
      <c r="X146" s="38"/>
      <c r="Y146" s="38"/>
      <c r="Z146" s="38"/>
      <c r="AA146" s="38"/>
      <c r="AB146" s="38"/>
      <c r="AC146" s="38"/>
      <c r="AD146" s="38"/>
      <c r="AE146" s="38"/>
      <c r="AF146" s="38"/>
      <c r="AG146" s="38"/>
      <c r="AH146" s="38"/>
      <c r="AI146" s="38"/>
      <c r="AJ146" s="38"/>
      <c r="AK146" s="38"/>
      <c r="AL146" s="38"/>
      <c r="AM146" s="38"/>
      <c r="AN146" s="38"/>
      <c r="AO146" s="38"/>
      <c r="AP146" s="38"/>
      <c r="AQ146" s="38"/>
      <c r="AR146" s="38"/>
      <c r="AS146" s="38"/>
      <c r="AT146" s="38"/>
      <c r="AU146" s="38"/>
      <c r="AV146" s="38"/>
      <c r="AW146" s="38"/>
      <c r="AX146" s="38"/>
    </row>
    <row r="147" spans="1:50" ht="15.75" x14ac:dyDescent="0.25">
      <c r="A147" s="38"/>
      <c r="B147" s="38"/>
      <c r="C147" s="38"/>
      <c r="D147" s="38"/>
      <c r="E147" s="38"/>
      <c r="F147" s="38"/>
      <c r="G147" s="38"/>
      <c r="H147" s="38"/>
      <c r="I147" s="38"/>
      <c r="J147" s="38"/>
      <c r="K147" s="38"/>
      <c r="L147" s="38"/>
      <c r="M147" s="38"/>
      <c r="N147" s="38"/>
      <c r="O147" s="38"/>
      <c r="P147" s="38"/>
      <c r="Q147" s="38"/>
      <c r="R147" s="38"/>
      <c r="S147" s="38"/>
      <c r="T147" s="38"/>
      <c r="U147" s="38"/>
      <c r="V147" s="38"/>
      <c r="W147" s="38"/>
      <c r="X147" s="38"/>
      <c r="Y147" s="38"/>
      <c r="Z147" s="38"/>
      <c r="AA147" s="38"/>
      <c r="AB147" s="38"/>
      <c r="AC147" s="38"/>
      <c r="AD147" s="38"/>
      <c r="AE147" s="38"/>
      <c r="AF147" s="38"/>
      <c r="AG147" s="38"/>
      <c r="AH147" s="38"/>
      <c r="AI147" s="38"/>
      <c r="AJ147" s="38"/>
      <c r="AK147" s="38"/>
      <c r="AL147" s="38"/>
      <c r="AM147" s="38"/>
      <c r="AN147" s="38"/>
      <c r="AO147" s="38"/>
      <c r="AP147" s="38"/>
      <c r="AQ147" s="38"/>
      <c r="AR147" s="38"/>
      <c r="AS147" s="38"/>
      <c r="AT147" s="38"/>
      <c r="AU147" s="38"/>
      <c r="AV147" s="38"/>
      <c r="AW147" s="38"/>
      <c r="AX147" s="38"/>
    </row>
    <row r="148" spans="1:50" ht="15.75" x14ac:dyDescent="0.25">
      <c r="A148" s="38"/>
      <c r="B148" s="38"/>
      <c r="C148" s="38"/>
      <c r="D148" s="38"/>
      <c r="E148" s="38"/>
      <c r="F148" s="38"/>
      <c r="G148" s="38"/>
      <c r="H148" s="38"/>
      <c r="I148" s="38"/>
      <c r="J148" s="38"/>
      <c r="K148" s="38"/>
      <c r="L148" s="38"/>
      <c r="M148" s="38"/>
      <c r="N148" s="38"/>
      <c r="O148" s="38"/>
      <c r="P148" s="38"/>
      <c r="Q148" s="38"/>
      <c r="R148" s="38"/>
      <c r="S148" s="38"/>
      <c r="T148" s="38"/>
      <c r="U148" s="38"/>
      <c r="V148" s="38"/>
      <c r="W148" s="38"/>
      <c r="X148" s="38"/>
      <c r="Y148" s="38"/>
      <c r="Z148" s="38"/>
      <c r="AA148" s="38"/>
      <c r="AB148" s="38"/>
      <c r="AC148" s="38"/>
      <c r="AD148" s="38"/>
      <c r="AE148" s="38"/>
      <c r="AF148" s="38"/>
      <c r="AG148" s="38"/>
      <c r="AH148" s="38"/>
      <c r="AI148" s="38"/>
      <c r="AJ148" s="38"/>
      <c r="AK148" s="38"/>
      <c r="AL148" s="38"/>
      <c r="AM148" s="38"/>
      <c r="AN148" s="38"/>
      <c r="AO148" s="38"/>
      <c r="AP148" s="38"/>
      <c r="AQ148" s="38"/>
      <c r="AR148" s="38"/>
      <c r="AS148" s="38"/>
      <c r="AT148" s="38"/>
      <c r="AU148" s="38"/>
      <c r="AV148" s="38"/>
      <c r="AW148" s="38"/>
      <c r="AX148" s="38"/>
    </row>
    <row r="149" spans="1:50" ht="15.75" x14ac:dyDescent="0.25">
      <c r="A149" s="38"/>
      <c r="B149" s="38"/>
      <c r="C149" s="38"/>
      <c r="D149" s="38"/>
      <c r="E149" s="38"/>
      <c r="F149" s="38"/>
      <c r="G149" s="38"/>
      <c r="H149" s="38"/>
      <c r="I149" s="38"/>
      <c r="J149" s="38"/>
      <c r="K149" s="38"/>
      <c r="L149" s="38"/>
      <c r="M149" s="38"/>
      <c r="N149" s="38"/>
      <c r="O149" s="38"/>
      <c r="P149" s="38"/>
      <c r="Q149" s="38"/>
      <c r="R149" s="38"/>
      <c r="S149" s="38"/>
      <c r="T149" s="38"/>
      <c r="U149" s="38"/>
      <c r="V149" s="38"/>
      <c r="W149" s="38"/>
      <c r="X149" s="38"/>
      <c r="Y149" s="38"/>
      <c r="Z149" s="38"/>
      <c r="AA149" s="38"/>
      <c r="AB149" s="38"/>
      <c r="AC149" s="38"/>
      <c r="AD149" s="38"/>
      <c r="AE149" s="38"/>
      <c r="AF149" s="38"/>
      <c r="AG149" s="38"/>
      <c r="AH149" s="38"/>
      <c r="AI149" s="38"/>
      <c r="AJ149" s="38"/>
      <c r="AK149" s="38"/>
      <c r="AL149" s="38"/>
      <c r="AM149" s="38"/>
      <c r="AN149" s="38"/>
      <c r="AO149" s="38"/>
      <c r="AP149" s="38"/>
      <c r="AQ149" s="38"/>
      <c r="AR149" s="38"/>
      <c r="AS149" s="38"/>
      <c r="AT149" s="38"/>
      <c r="AU149" s="38"/>
      <c r="AV149" s="38"/>
      <c r="AW149" s="38"/>
      <c r="AX149" s="38"/>
    </row>
    <row r="150" spans="1:50" ht="15.75" x14ac:dyDescent="0.25">
      <c r="A150" s="38"/>
      <c r="B150" s="38"/>
      <c r="C150" s="38"/>
      <c r="D150" s="38"/>
      <c r="E150" s="38"/>
      <c r="F150" s="38"/>
      <c r="G150" s="38"/>
      <c r="H150" s="38"/>
      <c r="I150" s="38"/>
      <c r="J150" s="38"/>
      <c r="K150" s="38"/>
      <c r="L150" s="38"/>
      <c r="M150" s="38"/>
      <c r="N150" s="38"/>
      <c r="O150" s="38"/>
      <c r="P150" s="38"/>
      <c r="Q150" s="38"/>
      <c r="R150" s="38"/>
      <c r="S150" s="38"/>
      <c r="T150" s="38"/>
      <c r="U150" s="38"/>
      <c r="V150" s="38"/>
      <c r="W150" s="38"/>
      <c r="X150" s="38"/>
      <c r="Y150" s="38"/>
      <c r="Z150" s="38"/>
      <c r="AA150" s="38"/>
      <c r="AB150" s="38"/>
      <c r="AC150" s="38"/>
      <c r="AD150" s="38"/>
      <c r="AE150" s="38"/>
      <c r="AF150" s="38"/>
      <c r="AG150" s="38"/>
      <c r="AH150" s="38"/>
      <c r="AI150" s="38"/>
      <c r="AJ150" s="38"/>
      <c r="AK150" s="38"/>
      <c r="AL150" s="38"/>
      <c r="AM150" s="38"/>
      <c r="AN150" s="38"/>
      <c r="AO150" s="38"/>
      <c r="AP150" s="38"/>
      <c r="AQ150" s="38"/>
      <c r="AR150" s="38"/>
      <c r="AS150" s="38"/>
      <c r="AT150" s="38"/>
      <c r="AU150" s="38"/>
      <c r="AV150" s="38"/>
      <c r="AW150" s="38"/>
      <c r="AX150" s="38"/>
    </row>
  </sheetData>
  <mergeCells count="38">
    <mergeCell ref="AK127:AQ127"/>
    <mergeCell ref="E30:H30"/>
    <mergeCell ref="A59:AX59"/>
    <mergeCell ref="I127:X127"/>
    <mergeCell ref="AI63:AM63"/>
    <mergeCell ref="J58:L58"/>
    <mergeCell ref="M58:O58"/>
    <mergeCell ref="K37:M37"/>
    <mergeCell ref="AE41:AL41"/>
    <mergeCell ref="F42:AL42"/>
    <mergeCell ref="N37:P37"/>
    <mergeCell ref="I33:P33"/>
    <mergeCell ref="C112:AV119"/>
    <mergeCell ref="R63:X63"/>
    <mergeCell ref="K7:AA7"/>
    <mergeCell ref="AC63:AF63"/>
    <mergeCell ref="AB11:AD11"/>
    <mergeCell ref="AE11:AW11"/>
    <mergeCell ref="K25:M25"/>
    <mergeCell ref="K11:AA11"/>
    <mergeCell ref="AB9:AD9"/>
    <mergeCell ref="AE9:AW9"/>
    <mergeCell ref="H1:K1"/>
    <mergeCell ref="L1:O1"/>
    <mergeCell ref="A20:AX20"/>
    <mergeCell ref="AH25:AJ25"/>
    <mergeCell ref="AO25:AQ25"/>
    <mergeCell ref="N25:Q25"/>
    <mergeCell ref="L22:S22"/>
    <mergeCell ref="U22:Y22"/>
    <mergeCell ref="AG22:AM22"/>
    <mergeCell ref="AO22:AS22"/>
    <mergeCell ref="K8:AA8"/>
    <mergeCell ref="K9:AA9"/>
    <mergeCell ref="K10:AA10"/>
    <mergeCell ref="AB10:AD10"/>
    <mergeCell ref="A2:AX2"/>
    <mergeCell ref="AE10:AW10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ambroise</dc:creator>
  <cp:lastModifiedBy>ambroise</cp:lastModifiedBy>
  <cp:lastPrinted>2012-07-20T05:17:10Z</cp:lastPrinted>
  <dcterms:created xsi:type="dcterms:W3CDTF">2012-07-19T13:10:20Z</dcterms:created>
  <dcterms:modified xsi:type="dcterms:W3CDTF">2012-07-24T09:43:30Z</dcterms:modified>
</cp:coreProperties>
</file>