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480" yWindow="360" windowWidth="14115" windowHeight="4125"/>
  </bookViews>
  <sheets>
    <sheet name="formulaire" sheetId="13" r:id="rId1"/>
    <sheet name="info." sheetId="15" r:id="rId2"/>
    <sheet name="liste defilement" sheetId="14" r:id="rId3"/>
    <sheet name="Data" sheetId="9" state="hidden" r:id="rId4"/>
    <sheet name="m.emplois." sheetId="11" state="hidden" r:id="rId5"/>
  </sheets>
  <definedNames>
    <definedName name="__Info1">#REF!</definedName>
    <definedName name="__Info2">#REF!</definedName>
    <definedName name="__Jan01">#REF!</definedName>
    <definedName name="_Jan01">#REF!</definedName>
    <definedName name="Easter">Data!$C$11</definedName>
    <definedName name="ItsaLeapYear">Data!$C$3</definedName>
    <definedName name="lannee">#REF!</definedName>
    <definedName name="Semaine01">Data!$C$4</definedName>
    <definedName name="semaine02">Data!#REF!</definedName>
    <definedName name="SpecialsDays">Data!$A$9:$C$33</definedName>
    <definedName name="TheYear">#REF!</definedName>
    <definedName name="ToClear">#REF!,#REF!,#REF!,#REF!</definedName>
    <definedName name="ZoneA">Data!$C$38:$D$43</definedName>
    <definedName name="ZoneB">Data!$C$45:$D$50</definedName>
    <definedName name="ZoneC">Data!$C$52:$D$63</definedName>
    <definedName name="ZoneD">Data!$C$66:$D$77</definedName>
  </definedNames>
  <calcPr calcId="145621"/>
</workbook>
</file>

<file path=xl/calcChain.xml><?xml version="1.0" encoding="utf-8"?>
<calcChain xmlns="http://schemas.openxmlformats.org/spreadsheetml/2006/main">
  <c r="M8" i="13" l="1"/>
  <c r="N5" i="13" l="1"/>
  <c r="I27" i="14"/>
  <c r="I28" i="14"/>
  <c r="I1407" i="14"/>
  <c r="I1408" i="14" s="1"/>
  <c r="I1409" i="14" s="1"/>
  <c r="I1410" i="14" s="1"/>
  <c r="I1411" i="14" s="1"/>
  <c r="I1412" i="14" s="1"/>
  <c r="I1413" i="14" s="1"/>
  <c r="I1414" i="14" s="1"/>
  <c r="I1415" i="14" s="1"/>
  <c r="I1416" i="14" s="1"/>
  <c r="I1417" i="14" s="1"/>
  <c r="I1418" i="14" s="1"/>
  <c r="I1419" i="14" s="1"/>
  <c r="I1420" i="14" s="1"/>
  <c r="I1421" i="14" s="1"/>
  <c r="I1422" i="14" s="1"/>
  <c r="I1423" i="14" s="1"/>
  <c r="I1424" i="14" s="1"/>
  <c r="I1425" i="14" s="1"/>
  <c r="I1426" i="14" s="1"/>
  <c r="I1427" i="14" s="1"/>
  <c r="I1428" i="14" s="1"/>
  <c r="I1429" i="14" s="1"/>
  <c r="I1430" i="14" s="1"/>
  <c r="I1431" i="14" s="1"/>
  <c r="I1432" i="14" s="1"/>
  <c r="I1433" i="14" s="1"/>
  <c r="I1434" i="14" s="1"/>
  <c r="I1435" i="14" s="1"/>
  <c r="I1436" i="14" s="1"/>
  <c r="I1437" i="14" s="1"/>
  <c r="I1438" i="14" s="1"/>
  <c r="I1439" i="14" s="1"/>
  <c r="I1440" i="14" s="1"/>
  <c r="I1441" i="14" s="1"/>
  <c r="I1442" i="14" s="1"/>
  <c r="I1443" i="14" s="1"/>
  <c r="I1444" i="14" s="1"/>
  <c r="I1445" i="14" s="1"/>
  <c r="I1446" i="14" s="1"/>
  <c r="I1447" i="14" s="1"/>
  <c r="I1448" i="14" s="1"/>
  <c r="I1449" i="14" s="1"/>
  <c r="I1450" i="14" s="1"/>
  <c r="I1451" i="14" s="1"/>
  <c r="I1452" i="14" s="1"/>
  <c r="I1453" i="14" s="1"/>
  <c r="I1454" i="14" s="1"/>
  <c r="I1455" i="14" s="1"/>
  <c r="I1456" i="14" s="1"/>
  <c r="I1457" i="14" s="1"/>
  <c r="I1458" i="14" s="1"/>
  <c r="I1459" i="14" s="1"/>
  <c r="I1460" i="14" s="1"/>
  <c r="I1461" i="14" s="1"/>
  <c r="I1462" i="14" s="1"/>
  <c r="I1463" i="14" s="1"/>
  <c r="I1464" i="14" s="1"/>
  <c r="I1465" i="14" s="1"/>
  <c r="G1407" i="14"/>
  <c r="G1408" i="14" s="1"/>
  <c r="G1409" i="14" s="1"/>
  <c r="G1410" i="14" s="1"/>
  <c r="G1411" i="14" s="1"/>
  <c r="G1412" i="14" s="1"/>
  <c r="G1413" i="14" s="1"/>
  <c r="G1414" i="14" s="1"/>
  <c r="G1415" i="14" s="1"/>
  <c r="E1407" i="14"/>
  <c r="E1408" i="14" s="1"/>
  <c r="E1409" i="14" s="1"/>
  <c r="E1410" i="14" s="1"/>
  <c r="E1411" i="14" s="1"/>
  <c r="E1412" i="14" s="1"/>
  <c r="E1413" i="14" s="1"/>
  <c r="E1414" i="14" s="1"/>
  <c r="E1415" i="14" s="1"/>
  <c r="E1416" i="14" s="1"/>
  <c r="E1417" i="14" s="1"/>
  <c r="E1418" i="14" s="1"/>
  <c r="E1419" i="14" s="1"/>
  <c r="E1420" i="14" s="1"/>
  <c r="E1421" i="14" s="1"/>
  <c r="E1422" i="14" s="1"/>
  <c r="E1423" i="14" s="1"/>
  <c r="E1424" i="14" s="1"/>
  <c r="E1425" i="14" s="1"/>
  <c r="E1426" i="14" s="1"/>
  <c r="E1427" i="14" s="1"/>
  <c r="E1428" i="14" s="1"/>
  <c r="E1429" i="14" s="1"/>
  <c r="E1430" i="14" s="1"/>
  <c r="E1431" i="14" s="1"/>
  <c r="E1432" i="14" s="1"/>
  <c r="E1433" i="14" s="1"/>
  <c r="E1434" i="14" s="1"/>
  <c r="E1435" i="14" s="1"/>
  <c r="E1436" i="14" s="1"/>
  <c r="E1437" i="14" s="1"/>
  <c r="E1438" i="14" s="1"/>
  <c r="E1439" i="14" s="1"/>
  <c r="E1440" i="14" s="1"/>
  <c r="E1441" i="14" s="1"/>
  <c r="E1442" i="14" s="1"/>
  <c r="E1443" i="14" s="1"/>
  <c r="E1444" i="14" s="1"/>
  <c r="E1445" i="14" s="1"/>
  <c r="E1446" i="14" s="1"/>
  <c r="E1447" i="14" s="1"/>
  <c r="E1448" i="14" s="1"/>
  <c r="E1449" i="14" s="1"/>
  <c r="E1450" i="14" s="1"/>
  <c r="E1451" i="14" s="1"/>
  <c r="E1452" i="14" s="1"/>
  <c r="E1453" i="14" s="1"/>
  <c r="E1454" i="14" s="1"/>
  <c r="E1455" i="14" s="1"/>
  <c r="E1456" i="14" s="1"/>
  <c r="E1457" i="14" s="1"/>
  <c r="E1458" i="14" s="1"/>
  <c r="E1459" i="14" s="1"/>
  <c r="E1460" i="14" s="1"/>
  <c r="E1461" i="14" s="1"/>
  <c r="E1462" i="14" s="1"/>
  <c r="E1463" i="14" s="1"/>
  <c r="E1464" i="14" s="1"/>
  <c r="E1465" i="14" s="1"/>
  <c r="A1407" i="14"/>
  <c r="G1406" i="14"/>
  <c r="E1406" i="14"/>
  <c r="I1347" i="14"/>
  <c r="I1348" i="14" s="1"/>
  <c r="I1349" i="14" s="1"/>
  <c r="I1350" i="14" s="1"/>
  <c r="I1351" i="14" s="1"/>
  <c r="I1352" i="14" s="1"/>
  <c r="I1353" i="14" s="1"/>
  <c r="I1354" i="14" s="1"/>
  <c r="I1355" i="14" s="1"/>
  <c r="I1356" i="14" s="1"/>
  <c r="I1357" i="14" s="1"/>
  <c r="I1358" i="14" s="1"/>
  <c r="I1359" i="14" s="1"/>
  <c r="I1360" i="14" s="1"/>
  <c r="I1361" i="14" s="1"/>
  <c r="I1362" i="14" s="1"/>
  <c r="I1363" i="14" s="1"/>
  <c r="I1364" i="14" s="1"/>
  <c r="I1365" i="14" s="1"/>
  <c r="I1366" i="14" s="1"/>
  <c r="I1367" i="14" s="1"/>
  <c r="I1368" i="14" s="1"/>
  <c r="I1369" i="14" s="1"/>
  <c r="I1370" i="14" s="1"/>
  <c r="I1371" i="14" s="1"/>
  <c r="I1372" i="14" s="1"/>
  <c r="I1373" i="14" s="1"/>
  <c r="I1374" i="14" s="1"/>
  <c r="I1375" i="14" s="1"/>
  <c r="I1376" i="14" s="1"/>
  <c r="I1377" i="14" s="1"/>
  <c r="I1378" i="14" s="1"/>
  <c r="I1379" i="14" s="1"/>
  <c r="I1380" i="14" s="1"/>
  <c r="I1381" i="14" s="1"/>
  <c r="I1382" i="14" s="1"/>
  <c r="I1383" i="14" s="1"/>
  <c r="I1384" i="14" s="1"/>
  <c r="I1385" i="14" s="1"/>
  <c r="I1386" i="14" s="1"/>
  <c r="I1387" i="14" s="1"/>
  <c r="I1388" i="14" s="1"/>
  <c r="I1389" i="14" s="1"/>
  <c r="I1390" i="14" s="1"/>
  <c r="I1391" i="14" s="1"/>
  <c r="I1392" i="14" s="1"/>
  <c r="I1393" i="14" s="1"/>
  <c r="I1394" i="14" s="1"/>
  <c r="I1395" i="14" s="1"/>
  <c r="I1396" i="14" s="1"/>
  <c r="I1397" i="14" s="1"/>
  <c r="I1398" i="14" s="1"/>
  <c r="I1399" i="14" s="1"/>
  <c r="I1400" i="14" s="1"/>
  <c r="I1401" i="14" s="1"/>
  <c r="I1402" i="14" s="1"/>
  <c r="I1403" i="14" s="1"/>
  <c r="I1404" i="14" s="1"/>
  <c r="I1405" i="14" s="1"/>
  <c r="G1347" i="14"/>
  <c r="G1348" i="14" s="1"/>
  <c r="G1349" i="14" s="1"/>
  <c r="G1350" i="14" s="1"/>
  <c r="G1351" i="14" s="1"/>
  <c r="G1352" i="14" s="1"/>
  <c r="G1353" i="14" s="1"/>
  <c r="G1354" i="14" s="1"/>
  <c r="G1355" i="14" s="1"/>
  <c r="E1347" i="14"/>
  <c r="E1348" i="14" s="1"/>
  <c r="E1349" i="14" s="1"/>
  <c r="E1350" i="14" s="1"/>
  <c r="E1351" i="14" s="1"/>
  <c r="E1352" i="14" s="1"/>
  <c r="E1353" i="14" s="1"/>
  <c r="E1354" i="14" s="1"/>
  <c r="E1355" i="14" s="1"/>
  <c r="E1356" i="14" s="1"/>
  <c r="E1357" i="14" s="1"/>
  <c r="E1358" i="14" s="1"/>
  <c r="E1359" i="14" s="1"/>
  <c r="E1360" i="14" s="1"/>
  <c r="E1361" i="14" s="1"/>
  <c r="E1362" i="14" s="1"/>
  <c r="E1363" i="14" s="1"/>
  <c r="E1364" i="14" s="1"/>
  <c r="E1365" i="14" s="1"/>
  <c r="E1366" i="14" s="1"/>
  <c r="E1367" i="14" s="1"/>
  <c r="E1368" i="14" s="1"/>
  <c r="E1369" i="14" s="1"/>
  <c r="E1370" i="14" s="1"/>
  <c r="E1371" i="14" s="1"/>
  <c r="E1372" i="14" s="1"/>
  <c r="E1373" i="14" s="1"/>
  <c r="E1374" i="14" s="1"/>
  <c r="E1375" i="14" s="1"/>
  <c r="E1376" i="14" s="1"/>
  <c r="E1377" i="14" s="1"/>
  <c r="E1378" i="14" s="1"/>
  <c r="E1379" i="14" s="1"/>
  <c r="E1380" i="14" s="1"/>
  <c r="E1381" i="14" s="1"/>
  <c r="E1382" i="14" s="1"/>
  <c r="E1383" i="14" s="1"/>
  <c r="E1384" i="14" s="1"/>
  <c r="E1385" i="14" s="1"/>
  <c r="E1386" i="14" s="1"/>
  <c r="E1387" i="14" s="1"/>
  <c r="E1388" i="14" s="1"/>
  <c r="E1389" i="14" s="1"/>
  <c r="E1390" i="14" s="1"/>
  <c r="E1391" i="14" s="1"/>
  <c r="E1392" i="14" s="1"/>
  <c r="E1393" i="14" s="1"/>
  <c r="E1394" i="14" s="1"/>
  <c r="E1395" i="14" s="1"/>
  <c r="E1396" i="14" s="1"/>
  <c r="E1397" i="14" s="1"/>
  <c r="E1398" i="14" s="1"/>
  <c r="E1399" i="14" s="1"/>
  <c r="E1400" i="14" s="1"/>
  <c r="E1401" i="14" s="1"/>
  <c r="E1402" i="14" s="1"/>
  <c r="E1403" i="14" s="1"/>
  <c r="E1404" i="14" s="1"/>
  <c r="E1405" i="14" s="1"/>
  <c r="A1347" i="14"/>
  <c r="G1346" i="14"/>
  <c r="E1346" i="14"/>
  <c r="I1288" i="14"/>
  <c r="I1289" i="14" s="1"/>
  <c r="I1290" i="14" s="1"/>
  <c r="I1291" i="14" s="1"/>
  <c r="I1292" i="14" s="1"/>
  <c r="I1293" i="14" s="1"/>
  <c r="I1294" i="14" s="1"/>
  <c r="I1295" i="14" s="1"/>
  <c r="I1296" i="14" s="1"/>
  <c r="I1297" i="14" s="1"/>
  <c r="I1298" i="14" s="1"/>
  <c r="I1299" i="14" s="1"/>
  <c r="I1300" i="14" s="1"/>
  <c r="I1301" i="14" s="1"/>
  <c r="I1302" i="14" s="1"/>
  <c r="I1303" i="14" s="1"/>
  <c r="I1304" i="14" s="1"/>
  <c r="I1305" i="14" s="1"/>
  <c r="I1306" i="14" s="1"/>
  <c r="I1307" i="14" s="1"/>
  <c r="I1308" i="14" s="1"/>
  <c r="I1309" i="14" s="1"/>
  <c r="I1310" i="14" s="1"/>
  <c r="I1311" i="14" s="1"/>
  <c r="I1312" i="14" s="1"/>
  <c r="I1313" i="14" s="1"/>
  <c r="I1314" i="14" s="1"/>
  <c r="I1315" i="14" s="1"/>
  <c r="I1316" i="14" s="1"/>
  <c r="I1317" i="14" s="1"/>
  <c r="I1318" i="14" s="1"/>
  <c r="I1319" i="14" s="1"/>
  <c r="I1320" i="14" s="1"/>
  <c r="I1321" i="14" s="1"/>
  <c r="I1322" i="14" s="1"/>
  <c r="I1323" i="14" s="1"/>
  <c r="I1324" i="14" s="1"/>
  <c r="I1325" i="14" s="1"/>
  <c r="I1326" i="14" s="1"/>
  <c r="I1327" i="14" s="1"/>
  <c r="I1328" i="14" s="1"/>
  <c r="I1329" i="14" s="1"/>
  <c r="I1330" i="14" s="1"/>
  <c r="I1331" i="14" s="1"/>
  <c r="I1332" i="14" s="1"/>
  <c r="I1333" i="14" s="1"/>
  <c r="I1334" i="14" s="1"/>
  <c r="I1335" i="14" s="1"/>
  <c r="I1336" i="14" s="1"/>
  <c r="I1337" i="14" s="1"/>
  <c r="I1338" i="14" s="1"/>
  <c r="I1339" i="14" s="1"/>
  <c r="I1340" i="14" s="1"/>
  <c r="I1341" i="14" s="1"/>
  <c r="I1342" i="14" s="1"/>
  <c r="I1343" i="14" s="1"/>
  <c r="I1344" i="14" s="1"/>
  <c r="I1345" i="14" s="1"/>
  <c r="E1288" i="14"/>
  <c r="E1289" i="14" s="1"/>
  <c r="E1290" i="14" s="1"/>
  <c r="E1291" i="14" s="1"/>
  <c r="E1292" i="14" s="1"/>
  <c r="E1293" i="14" s="1"/>
  <c r="E1294" i="14" s="1"/>
  <c r="E1295" i="14" s="1"/>
  <c r="E1296" i="14" s="1"/>
  <c r="E1297" i="14" s="1"/>
  <c r="E1298" i="14" s="1"/>
  <c r="E1299" i="14" s="1"/>
  <c r="E1300" i="14" s="1"/>
  <c r="E1301" i="14" s="1"/>
  <c r="E1302" i="14" s="1"/>
  <c r="E1303" i="14" s="1"/>
  <c r="E1304" i="14" s="1"/>
  <c r="E1305" i="14" s="1"/>
  <c r="E1306" i="14" s="1"/>
  <c r="E1307" i="14" s="1"/>
  <c r="E1308" i="14" s="1"/>
  <c r="E1309" i="14" s="1"/>
  <c r="E1310" i="14" s="1"/>
  <c r="E1311" i="14" s="1"/>
  <c r="E1312" i="14" s="1"/>
  <c r="E1313" i="14" s="1"/>
  <c r="E1314" i="14" s="1"/>
  <c r="E1315" i="14" s="1"/>
  <c r="E1316" i="14" s="1"/>
  <c r="E1317" i="14" s="1"/>
  <c r="E1318" i="14" s="1"/>
  <c r="E1319" i="14" s="1"/>
  <c r="E1320" i="14" s="1"/>
  <c r="E1321" i="14" s="1"/>
  <c r="E1322" i="14" s="1"/>
  <c r="E1323" i="14" s="1"/>
  <c r="E1324" i="14" s="1"/>
  <c r="E1325" i="14" s="1"/>
  <c r="E1326" i="14" s="1"/>
  <c r="E1327" i="14" s="1"/>
  <c r="E1328" i="14" s="1"/>
  <c r="E1329" i="14" s="1"/>
  <c r="E1330" i="14" s="1"/>
  <c r="E1331" i="14" s="1"/>
  <c r="E1332" i="14" s="1"/>
  <c r="E1333" i="14" s="1"/>
  <c r="E1334" i="14" s="1"/>
  <c r="E1335" i="14" s="1"/>
  <c r="E1336" i="14" s="1"/>
  <c r="E1337" i="14" s="1"/>
  <c r="E1338" i="14" s="1"/>
  <c r="E1339" i="14" s="1"/>
  <c r="E1340" i="14" s="1"/>
  <c r="E1341" i="14" s="1"/>
  <c r="E1342" i="14" s="1"/>
  <c r="E1343" i="14" s="1"/>
  <c r="E1344" i="14" s="1"/>
  <c r="E1345" i="14" s="1"/>
  <c r="I1287" i="14"/>
  <c r="G1287" i="14"/>
  <c r="G1288" i="14" s="1"/>
  <c r="G1289" i="14" s="1"/>
  <c r="G1290" i="14" s="1"/>
  <c r="G1291" i="14" s="1"/>
  <c r="G1292" i="14" s="1"/>
  <c r="G1293" i="14" s="1"/>
  <c r="G1294" i="14" s="1"/>
  <c r="G1295" i="14" s="1"/>
  <c r="E1287" i="14"/>
  <c r="G1286" i="14"/>
  <c r="E1286" i="14"/>
  <c r="G1228" i="14"/>
  <c r="G1229" i="14" s="1"/>
  <c r="G1230" i="14" s="1"/>
  <c r="G1231" i="14" s="1"/>
  <c r="G1232" i="14" s="1"/>
  <c r="G1233" i="14" s="1"/>
  <c r="G1234" i="14" s="1"/>
  <c r="G1235" i="14" s="1"/>
  <c r="I1227" i="14"/>
  <c r="I1228" i="14" s="1"/>
  <c r="I1229" i="14" s="1"/>
  <c r="I1230" i="14" s="1"/>
  <c r="I1231" i="14" s="1"/>
  <c r="I1232" i="14" s="1"/>
  <c r="I1233" i="14" s="1"/>
  <c r="I1234" i="14" s="1"/>
  <c r="I1235" i="14" s="1"/>
  <c r="I1236" i="14" s="1"/>
  <c r="I1237" i="14" s="1"/>
  <c r="I1238" i="14" s="1"/>
  <c r="I1239" i="14" s="1"/>
  <c r="I1240" i="14" s="1"/>
  <c r="I1241" i="14" s="1"/>
  <c r="I1242" i="14" s="1"/>
  <c r="I1243" i="14" s="1"/>
  <c r="I1244" i="14" s="1"/>
  <c r="I1245" i="14" s="1"/>
  <c r="I1246" i="14" s="1"/>
  <c r="I1247" i="14" s="1"/>
  <c r="I1248" i="14" s="1"/>
  <c r="I1249" i="14" s="1"/>
  <c r="I1250" i="14" s="1"/>
  <c r="I1251" i="14" s="1"/>
  <c r="I1252" i="14" s="1"/>
  <c r="I1253" i="14" s="1"/>
  <c r="I1254" i="14" s="1"/>
  <c r="I1255" i="14" s="1"/>
  <c r="I1256" i="14" s="1"/>
  <c r="I1257" i="14" s="1"/>
  <c r="I1258" i="14" s="1"/>
  <c r="I1259" i="14" s="1"/>
  <c r="I1260" i="14" s="1"/>
  <c r="I1261" i="14" s="1"/>
  <c r="I1262" i="14" s="1"/>
  <c r="I1263" i="14" s="1"/>
  <c r="I1264" i="14" s="1"/>
  <c r="I1265" i="14" s="1"/>
  <c r="I1266" i="14" s="1"/>
  <c r="I1267" i="14" s="1"/>
  <c r="I1268" i="14" s="1"/>
  <c r="I1269" i="14" s="1"/>
  <c r="I1270" i="14" s="1"/>
  <c r="I1271" i="14" s="1"/>
  <c r="I1272" i="14" s="1"/>
  <c r="I1273" i="14" s="1"/>
  <c r="I1274" i="14" s="1"/>
  <c r="I1275" i="14" s="1"/>
  <c r="I1276" i="14" s="1"/>
  <c r="I1277" i="14" s="1"/>
  <c r="I1278" i="14" s="1"/>
  <c r="I1279" i="14" s="1"/>
  <c r="I1280" i="14" s="1"/>
  <c r="I1281" i="14" s="1"/>
  <c r="I1282" i="14" s="1"/>
  <c r="I1283" i="14" s="1"/>
  <c r="I1284" i="14" s="1"/>
  <c r="I1285" i="14" s="1"/>
  <c r="G1227" i="14"/>
  <c r="E1227" i="14"/>
  <c r="E1228" i="14" s="1"/>
  <c r="E1229" i="14" s="1"/>
  <c r="E1230" i="14" s="1"/>
  <c r="E1231" i="14" s="1"/>
  <c r="E1232" i="14" s="1"/>
  <c r="E1233" i="14" s="1"/>
  <c r="E1234" i="14" s="1"/>
  <c r="E1235" i="14" s="1"/>
  <c r="E1236" i="14" s="1"/>
  <c r="E1237" i="14" s="1"/>
  <c r="E1238" i="14" s="1"/>
  <c r="E1239" i="14" s="1"/>
  <c r="E1240" i="14" s="1"/>
  <c r="E1241" i="14" s="1"/>
  <c r="E1242" i="14" s="1"/>
  <c r="E1243" i="14" s="1"/>
  <c r="E1244" i="14" s="1"/>
  <c r="E1245" i="14" s="1"/>
  <c r="E1246" i="14" s="1"/>
  <c r="E1247" i="14" s="1"/>
  <c r="E1248" i="14" s="1"/>
  <c r="E1249" i="14" s="1"/>
  <c r="E1250" i="14" s="1"/>
  <c r="E1251" i="14" s="1"/>
  <c r="E1252" i="14" s="1"/>
  <c r="E1253" i="14" s="1"/>
  <c r="E1254" i="14" s="1"/>
  <c r="E1255" i="14" s="1"/>
  <c r="E1256" i="14" s="1"/>
  <c r="E1257" i="14" s="1"/>
  <c r="E1258" i="14" s="1"/>
  <c r="E1259" i="14" s="1"/>
  <c r="E1260" i="14" s="1"/>
  <c r="E1261" i="14" s="1"/>
  <c r="E1262" i="14" s="1"/>
  <c r="E1263" i="14" s="1"/>
  <c r="E1264" i="14" s="1"/>
  <c r="E1265" i="14" s="1"/>
  <c r="E1266" i="14" s="1"/>
  <c r="E1267" i="14" s="1"/>
  <c r="E1268" i="14" s="1"/>
  <c r="E1269" i="14" s="1"/>
  <c r="E1270" i="14" s="1"/>
  <c r="E1271" i="14" s="1"/>
  <c r="E1272" i="14" s="1"/>
  <c r="E1273" i="14" s="1"/>
  <c r="E1274" i="14" s="1"/>
  <c r="E1275" i="14" s="1"/>
  <c r="E1276" i="14" s="1"/>
  <c r="E1277" i="14" s="1"/>
  <c r="E1278" i="14" s="1"/>
  <c r="E1279" i="14" s="1"/>
  <c r="E1280" i="14" s="1"/>
  <c r="E1281" i="14" s="1"/>
  <c r="E1282" i="14" s="1"/>
  <c r="E1283" i="14" s="1"/>
  <c r="E1284" i="14" s="1"/>
  <c r="E1285" i="14" s="1"/>
  <c r="A1227" i="14"/>
  <c r="G1226" i="14"/>
  <c r="E1226" i="14"/>
  <c r="I1168" i="14"/>
  <c r="I1169" i="14" s="1"/>
  <c r="I1170" i="14" s="1"/>
  <c r="I1171" i="14" s="1"/>
  <c r="I1172" i="14" s="1"/>
  <c r="I1173" i="14" s="1"/>
  <c r="I1174" i="14" s="1"/>
  <c r="I1175" i="14" s="1"/>
  <c r="I1176" i="14" s="1"/>
  <c r="I1177" i="14" s="1"/>
  <c r="I1178" i="14" s="1"/>
  <c r="I1179" i="14" s="1"/>
  <c r="I1180" i="14" s="1"/>
  <c r="I1181" i="14" s="1"/>
  <c r="I1182" i="14" s="1"/>
  <c r="I1183" i="14" s="1"/>
  <c r="I1184" i="14" s="1"/>
  <c r="I1185" i="14" s="1"/>
  <c r="I1186" i="14" s="1"/>
  <c r="I1187" i="14" s="1"/>
  <c r="I1188" i="14" s="1"/>
  <c r="I1189" i="14" s="1"/>
  <c r="I1190" i="14" s="1"/>
  <c r="I1191" i="14" s="1"/>
  <c r="I1192" i="14" s="1"/>
  <c r="I1193" i="14" s="1"/>
  <c r="I1194" i="14" s="1"/>
  <c r="I1195" i="14" s="1"/>
  <c r="I1196" i="14" s="1"/>
  <c r="I1197" i="14" s="1"/>
  <c r="I1198" i="14" s="1"/>
  <c r="I1199" i="14" s="1"/>
  <c r="I1200" i="14" s="1"/>
  <c r="I1201" i="14" s="1"/>
  <c r="I1202" i="14" s="1"/>
  <c r="I1203" i="14" s="1"/>
  <c r="I1204" i="14" s="1"/>
  <c r="I1205" i="14" s="1"/>
  <c r="I1206" i="14" s="1"/>
  <c r="I1207" i="14" s="1"/>
  <c r="I1208" i="14" s="1"/>
  <c r="I1209" i="14" s="1"/>
  <c r="I1210" i="14" s="1"/>
  <c r="I1211" i="14" s="1"/>
  <c r="I1212" i="14" s="1"/>
  <c r="I1213" i="14" s="1"/>
  <c r="I1214" i="14" s="1"/>
  <c r="I1215" i="14" s="1"/>
  <c r="I1216" i="14" s="1"/>
  <c r="I1217" i="14" s="1"/>
  <c r="I1218" i="14" s="1"/>
  <c r="I1219" i="14" s="1"/>
  <c r="I1220" i="14" s="1"/>
  <c r="I1221" i="14" s="1"/>
  <c r="I1222" i="14" s="1"/>
  <c r="I1223" i="14" s="1"/>
  <c r="I1224" i="14" s="1"/>
  <c r="I1225" i="14" s="1"/>
  <c r="E1168" i="14"/>
  <c r="E1169" i="14" s="1"/>
  <c r="E1170" i="14" s="1"/>
  <c r="E1171" i="14" s="1"/>
  <c r="E1172" i="14" s="1"/>
  <c r="E1173" i="14" s="1"/>
  <c r="E1174" i="14" s="1"/>
  <c r="E1175" i="14" s="1"/>
  <c r="E1176" i="14" s="1"/>
  <c r="E1177" i="14" s="1"/>
  <c r="E1178" i="14" s="1"/>
  <c r="E1179" i="14" s="1"/>
  <c r="E1180" i="14" s="1"/>
  <c r="E1181" i="14" s="1"/>
  <c r="E1182" i="14" s="1"/>
  <c r="E1183" i="14" s="1"/>
  <c r="E1184" i="14" s="1"/>
  <c r="E1185" i="14" s="1"/>
  <c r="E1186" i="14" s="1"/>
  <c r="E1187" i="14" s="1"/>
  <c r="E1188" i="14" s="1"/>
  <c r="E1189" i="14" s="1"/>
  <c r="E1190" i="14" s="1"/>
  <c r="E1191" i="14" s="1"/>
  <c r="E1192" i="14" s="1"/>
  <c r="E1193" i="14" s="1"/>
  <c r="E1194" i="14" s="1"/>
  <c r="E1195" i="14" s="1"/>
  <c r="E1196" i="14" s="1"/>
  <c r="E1197" i="14" s="1"/>
  <c r="E1198" i="14" s="1"/>
  <c r="E1199" i="14" s="1"/>
  <c r="E1200" i="14" s="1"/>
  <c r="E1201" i="14" s="1"/>
  <c r="E1202" i="14" s="1"/>
  <c r="E1203" i="14" s="1"/>
  <c r="E1204" i="14" s="1"/>
  <c r="E1205" i="14" s="1"/>
  <c r="E1206" i="14" s="1"/>
  <c r="E1207" i="14" s="1"/>
  <c r="E1208" i="14" s="1"/>
  <c r="E1209" i="14" s="1"/>
  <c r="E1210" i="14" s="1"/>
  <c r="E1211" i="14" s="1"/>
  <c r="E1212" i="14" s="1"/>
  <c r="E1213" i="14" s="1"/>
  <c r="E1214" i="14" s="1"/>
  <c r="E1215" i="14" s="1"/>
  <c r="E1216" i="14" s="1"/>
  <c r="E1217" i="14" s="1"/>
  <c r="E1218" i="14" s="1"/>
  <c r="E1219" i="14" s="1"/>
  <c r="E1220" i="14" s="1"/>
  <c r="E1221" i="14" s="1"/>
  <c r="E1222" i="14" s="1"/>
  <c r="E1223" i="14" s="1"/>
  <c r="E1224" i="14" s="1"/>
  <c r="E1225" i="14" s="1"/>
  <c r="I1167" i="14"/>
  <c r="G1167" i="14"/>
  <c r="G1168" i="14" s="1"/>
  <c r="G1169" i="14" s="1"/>
  <c r="G1170" i="14" s="1"/>
  <c r="G1171" i="14" s="1"/>
  <c r="G1172" i="14" s="1"/>
  <c r="G1173" i="14" s="1"/>
  <c r="G1174" i="14" s="1"/>
  <c r="G1175" i="14" s="1"/>
  <c r="E1167" i="14"/>
  <c r="G1166" i="14"/>
  <c r="E1166" i="14"/>
  <c r="I1108" i="14"/>
  <c r="I1109" i="14" s="1"/>
  <c r="I1110" i="14" s="1"/>
  <c r="I1111" i="14" s="1"/>
  <c r="I1112" i="14" s="1"/>
  <c r="I1113" i="14" s="1"/>
  <c r="I1114" i="14" s="1"/>
  <c r="I1115" i="14" s="1"/>
  <c r="I1116" i="14" s="1"/>
  <c r="I1117" i="14" s="1"/>
  <c r="I1118" i="14" s="1"/>
  <c r="I1119" i="14" s="1"/>
  <c r="I1120" i="14" s="1"/>
  <c r="I1121" i="14" s="1"/>
  <c r="I1122" i="14" s="1"/>
  <c r="I1123" i="14" s="1"/>
  <c r="I1124" i="14" s="1"/>
  <c r="I1125" i="14" s="1"/>
  <c r="I1126" i="14" s="1"/>
  <c r="I1127" i="14" s="1"/>
  <c r="I1128" i="14" s="1"/>
  <c r="I1129" i="14" s="1"/>
  <c r="I1130" i="14" s="1"/>
  <c r="I1131" i="14" s="1"/>
  <c r="I1132" i="14" s="1"/>
  <c r="I1133" i="14" s="1"/>
  <c r="I1134" i="14" s="1"/>
  <c r="I1135" i="14" s="1"/>
  <c r="I1136" i="14" s="1"/>
  <c r="I1137" i="14" s="1"/>
  <c r="I1138" i="14" s="1"/>
  <c r="I1139" i="14" s="1"/>
  <c r="I1140" i="14" s="1"/>
  <c r="I1141" i="14" s="1"/>
  <c r="I1142" i="14" s="1"/>
  <c r="I1143" i="14" s="1"/>
  <c r="I1144" i="14" s="1"/>
  <c r="I1145" i="14" s="1"/>
  <c r="I1146" i="14" s="1"/>
  <c r="I1147" i="14" s="1"/>
  <c r="I1148" i="14" s="1"/>
  <c r="I1149" i="14" s="1"/>
  <c r="I1150" i="14" s="1"/>
  <c r="I1151" i="14" s="1"/>
  <c r="I1152" i="14" s="1"/>
  <c r="I1153" i="14" s="1"/>
  <c r="I1154" i="14" s="1"/>
  <c r="I1155" i="14" s="1"/>
  <c r="I1156" i="14" s="1"/>
  <c r="I1157" i="14" s="1"/>
  <c r="I1158" i="14" s="1"/>
  <c r="I1159" i="14" s="1"/>
  <c r="I1160" i="14" s="1"/>
  <c r="I1161" i="14" s="1"/>
  <c r="I1162" i="14" s="1"/>
  <c r="I1163" i="14" s="1"/>
  <c r="I1164" i="14" s="1"/>
  <c r="I1165" i="14" s="1"/>
  <c r="E1108" i="14"/>
  <c r="E1109" i="14" s="1"/>
  <c r="E1110" i="14" s="1"/>
  <c r="E1111" i="14" s="1"/>
  <c r="E1112" i="14" s="1"/>
  <c r="E1113" i="14" s="1"/>
  <c r="E1114" i="14" s="1"/>
  <c r="E1115" i="14" s="1"/>
  <c r="E1116" i="14" s="1"/>
  <c r="E1117" i="14" s="1"/>
  <c r="E1118" i="14" s="1"/>
  <c r="E1119" i="14" s="1"/>
  <c r="E1120" i="14" s="1"/>
  <c r="E1121" i="14" s="1"/>
  <c r="E1122" i="14" s="1"/>
  <c r="E1123" i="14" s="1"/>
  <c r="E1124" i="14" s="1"/>
  <c r="E1125" i="14" s="1"/>
  <c r="E1126" i="14" s="1"/>
  <c r="E1127" i="14" s="1"/>
  <c r="E1128" i="14" s="1"/>
  <c r="E1129" i="14" s="1"/>
  <c r="E1130" i="14" s="1"/>
  <c r="E1131" i="14" s="1"/>
  <c r="E1132" i="14" s="1"/>
  <c r="E1133" i="14" s="1"/>
  <c r="E1134" i="14" s="1"/>
  <c r="E1135" i="14" s="1"/>
  <c r="E1136" i="14" s="1"/>
  <c r="E1137" i="14" s="1"/>
  <c r="E1138" i="14" s="1"/>
  <c r="E1139" i="14" s="1"/>
  <c r="E1140" i="14" s="1"/>
  <c r="E1141" i="14" s="1"/>
  <c r="E1142" i="14" s="1"/>
  <c r="E1143" i="14" s="1"/>
  <c r="E1144" i="14" s="1"/>
  <c r="E1145" i="14" s="1"/>
  <c r="E1146" i="14" s="1"/>
  <c r="E1147" i="14" s="1"/>
  <c r="E1148" i="14" s="1"/>
  <c r="E1149" i="14" s="1"/>
  <c r="E1150" i="14" s="1"/>
  <c r="E1151" i="14" s="1"/>
  <c r="E1152" i="14" s="1"/>
  <c r="E1153" i="14" s="1"/>
  <c r="E1154" i="14" s="1"/>
  <c r="E1155" i="14" s="1"/>
  <c r="E1156" i="14" s="1"/>
  <c r="E1157" i="14" s="1"/>
  <c r="E1158" i="14" s="1"/>
  <c r="E1159" i="14" s="1"/>
  <c r="E1160" i="14" s="1"/>
  <c r="E1161" i="14" s="1"/>
  <c r="E1162" i="14" s="1"/>
  <c r="E1163" i="14" s="1"/>
  <c r="E1164" i="14" s="1"/>
  <c r="E1165" i="14" s="1"/>
  <c r="I1107" i="14"/>
  <c r="G1107" i="14"/>
  <c r="G1108" i="14" s="1"/>
  <c r="G1109" i="14" s="1"/>
  <c r="G1110" i="14" s="1"/>
  <c r="G1111" i="14" s="1"/>
  <c r="G1112" i="14" s="1"/>
  <c r="G1113" i="14" s="1"/>
  <c r="G1114" i="14" s="1"/>
  <c r="G1115" i="14" s="1"/>
  <c r="E1107" i="14"/>
  <c r="G1106" i="14"/>
  <c r="E1106" i="14"/>
  <c r="I1048" i="14"/>
  <c r="I1049" i="14" s="1"/>
  <c r="I1050" i="14" s="1"/>
  <c r="I1051" i="14" s="1"/>
  <c r="I1052" i="14" s="1"/>
  <c r="I1053" i="14" s="1"/>
  <c r="I1054" i="14" s="1"/>
  <c r="I1055" i="14" s="1"/>
  <c r="I1056" i="14" s="1"/>
  <c r="I1057" i="14" s="1"/>
  <c r="I1058" i="14" s="1"/>
  <c r="I1059" i="14" s="1"/>
  <c r="I1060" i="14" s="1"/>
  <c r="I1061" i="14" s="1"/>
  <c r="I1062" i="14" s="1"/>
  <c r="I1063" i="14" s="1"/>
  <c r="I1064" i="14" s="1"/>
  <c r="I1065" i="14" s="1"/>
  <c r="I1066" i="14" s="1"/>
  <c r="I1067" i="14" s="1"/>
  <c r="I1068" i="14" s="1"/>
  <c r="I1069" i="14" s="1"/>
  <c r="I1070" i="14" s="1"/>
  <c r="I1071" i="14" s="1"/>
  <c r="I1072" i="14" s="1"/>
  <c r="I1073" i="14" s="1"/>
  <c r="I1074" i="14" s="1"/>
  <c r="I1075" i="14" s="1"/>
  <c r="I1076" i="14" s="1"/>
  <c r="I1077" i="14" s="1"/>
  <c r="I1078" i="14" s="1"/>
  <c r="I1079" i="14" s="1"/>
  <c r="I1080" i="14" s="1"/>
  <c r="I1081" i="14" s="1"/>
  <c r="I1082" i="14" s="1"/>
  <c r="I1083" i="14" s="1"/>
  <c r="I1084" i="14" s="1"/>
  <c r="I1085" i="14" s="1"/>
  <c r="I1086" i="14" s="1"/>
  <c r="I1087" i="14" s="1"/>
  <c r="I1088" i="14" s="1"/>
  <c r="I1089" i="14" s="1"/>
  <c r="I1090" i="14" s="1"/>
  <c r="I1091" i="14" s="1"/>
  <c r="I1092" i="14" s="1"/>
  <c r="I1093" i="14" s="1"/>
  <c r="I1094" i="14" s="1"/>
  <c r="I1095" i="14" s="1"/>
  <c r="I1096" i="14" s="1"/>
  <c r="I1097" i="14" s="1"/>
  <c r="I1098" i="14" s="1"/>
  <c r="I1099" i="14" s="1"/>
  <c r="I1100" i="14" s="1"/>
  <c r="I1101" i="14" s="1"/>
  <c r="I1102" i="14" s="1"/>
  <c r="I1103" i="14" s="1"/>
  <c r="I1104" i="14" s="1"/>
  <c r="I1105" i="14" s="1"/>
  <c r="E1048" i="14"/>
  <c r="E1049" i="14" s="1"/>
  <c r="E1050" i="14" s="1"/>
  <c r="E1051" i="14" s="1"/>
  <c r="E1052" i="14" s="1"/>
  <c r="E1053" i="14" s="1"/>
  <c r="E1054" i="14" s="1"/>
  <c r="E1055" i="14" s="1"/>
  <c r="E1056" i="14" s="1"/>
  <c r="E1057" i="14" s="1"/>
  <c r="E1058" i="14" s="1"/>
  <c r="E1059" i="14" s="1"/>
  <c r="E1060" i="14" s="1"/>
  <c r="E1061" i="14" s="1"/>
  <c r="E1062" i="14" s="1"/>
  <c r="E1063" i="14" s="1"/>
  <c r="E1064" i="14" s="1"/>
  <c r="E1065" i="14" s="1"/>
  <c r="E1066" i="14" s="1"/>
  <c r="E1067" i="14" s="1"/>
  <c r="E1068" i="14" s="1"/>
  <c r="E1069" i="14" s="1"/>
  <c r="E1070" i="14" s="1"/>
  <c r="E1071" i="14" s="1"/>
  <c r="E1072" i="14" s="1"/>
  <c r="E1073" i="14" s="1"/>
  <c r="E1074" i="14" s="1"/>
  <c r="E1075" i="14" s="1"/>
  <c r="E1076" i="14" s="1"/>
  <c r="E1077" i="14" s="1"/>
  <c r="E1078" i="14" s="1"/>
  <c r="E1079" i="14" s="1"/>
  <c r="E1080" i="14" s="1"/>
  <c r="E1081" i="14" s="1"/>
  <c r="E1082" i="14" s="1"/>
  <c r="E1083" i="14" s="1"/>
  <c r="E1084" i="14" s="1"/>
  <c r="E1085" i="14" s="1"/>
  <c r="E1086" i="14" s="1"/>
  <c r="E1087" i="14" s="1"/>
  <c r="E1088" i="14" s="1"/>
  <c r="E1089" i="14" s="1"/>
  <c r="E1090" i="14" s="1"/>
  <c r="E1091" i="14" s="1"/>
  <c r="E1092" i="14" s="1"/>
  <c r="E1093" i="14" s="1"/>
  <c r="E1094" i="14" s="1"/>
  <c r="E1095" i="14" s="1"/>
  <c r="E1096" i="14" s="1"/>
  <c r="E1097" i="14" s="1"/>
  <c r="E1098" i="14" s="1"/>
  <c r="E1099" i="14" s="1"/>
  <c r="E1100" i="14" s="1"/>
  <c r="E1101" i="14" s="1"/>
  <c r="E1102" i="14" s="1"/>
  <c r="E1103" i="14" s="1"/>
  <c r="E1104" i="14" s="1"/>
  <c r="E1105" i="14" s="1"/>
  <c r="I1047" i="14"/>
  <c r="G1047" i="14"/>
  <c r="G1048" i="14" s="1"/>
  <c r="G1049" i="14" s="1"/>
  <c r="G1050" i="14" s="1"/>
  <c r="G1051" i="14" s="1"/>
  <c r="G1052" i="14" s="1"/>
  <c r="G1053" i="14" s="1"/>
  <c r="G1054" i="14" s="1"/>
  <c r="G1055" i="14" s="1"/>
  <c r="E1047" i="14"/>
  <c r="G1046" i="14"/>
  <c r="E1046" i="14"/>
  <c r="G988" i="14"/>
  <c r="G989" i="14" s="1"/>
  <c r="G990" i="14" s="1"/>
  <c r="G991" i="14" s="1"/>
  <c r="G992" i="14" s="1"/>
  <c r="G993" i="14" s="1"/>
  <c r="G994" i="14" s="1"/>
  <c r="G995" i="14" s="1"/>
  <c r="I987" i="14"/>
  <c r="I988" i="14" s="1"/>
  <c r="I989" i="14" s="1"/>
  <c r="I990" i="14" s="1"/>
  <c r="I991" i="14" s="1"/>
  <c r="I992" i="14" s="1"/>
  <c r="I993" i="14" s="1"/>
  <c r="I994" i="14" s="1"/>
  <c r="I995" i="14" s="1"/>
  <c r="I996" i="14" s="1"/>
  <c r="I997" i="14" s="1"/>
  <c r="I998" i="14" s="1"/>
  <c r="I999" i="14" s="1"/>
  <c r="I1000" i="14" s="1"/>
  <c r="I1001" i="14" s="1"/>
  <c r="I1002" i="14" s="1"/>
  <c r="I1003" i="14" s="1"/>
  <c r="I1004" i="14" s="1"/>
  <c r="I1005" i="14" s="1"/>
  <c r="I1006" i="14" s="1"/>
  <c r="I1007" i="14" s="1"/>
  <c r="I1008" i="14" s="1"/>
  <c r="I1009" i="14" s="1"/>
  <c r="I1010" i="14" s="1"/>
  <c r="I1011" i="14" s="1"/>
  <c r="I1012" i="14" s="1"/>
  <c r="I1013" i="14" s="1"/>
  <c r="I1014" i="14" s="1"/>
  <c r="I1015" i="14" s="1"/>
  <c r="I1016" i="14" s="1"/>
  <c r="I1017" i="14" s="1"/>
  <c r="I1018" i="14" s="1"/>
  <c r="I1019" i="14" s="1"/>
  <c r="I1020" i="14" s="1"/>
  <c r="I1021" i="14" s="1"/>
  <c r="I1022" i="14" s="1"/>
  <c r="I1023" i="14" s="1"/>
  <c r="I1024" i="14" s="1"/>
  <c r="I1025" i="14" s="1"/>
  <c r="I1026" i="14" s="1"/>
  <c r="I1027" i="14" s="1"/>
  <c r="I1028" i="14" s="1"/>
  <c r="I1029" i="14" s="1"/>
  <c r="I1030" i="14" s="1"/>
  <c r="I1031" i="14" s="1"/>
  <c r="I1032" i="14" s="1"/>
  <c r="I1033" i="14" s="1"/>
  <c r="I1034" i="14" s="1"/>
  <c r="I1035" i="14" s="1"/>
  <c r="I1036" i="14" s="1"/>
  <c r="I1037" i="14" s="1"/>
  <c r="I1038" i="14" s="1"/>
  <c r="I1039" i="14" s="1"/>
  <c r="I1040" i="14" s="1"/>
  <c r="I1041" i="14" s="1"/>
  <c r="I1042" i="14" s="1"/>
  <c r="I1043" i="14" s="1"/>
  <c r="I1044" i="14" s="1"/>
  <c r="I1045" i="14" s="1"/>
  <c r="G987" i="14"/>
  <c r="E987" i="14"/>
  <c r="E988" i="14" s="1"/>
  <c r="E989" i="14" s="1"/>
  <c r="E990" i="14" s="1"/>
  <c r="E991" i="14" s="1"/>
  <c r="E992" i="14" s="1"/>
  <c r="E993" i="14" s="1"/>
  <c r="E994" i="14" s="1"/>
  <c r="E995" i="14" s="1"/>
  <c r="E996" i="14" s="1"/>
  <c r="E997" i="14" s="1"/>
  <c r="E998" i="14" s="1"/>
  <c r="E999" i="14" s="1"/>
  <c r="E1000" i="14" s="1"/>
  <c r="E1001" i="14" s="1"/>
  <c r="E1002" i="14" s="1"/>
  <c r="E1003" i="14" s="1"/>
  <c r="E1004" i="14" s="1"/>
  <c r="E1005" i="14" s="1"/>
  <c r="E1006" i="14" s="1"/>
  <c r="E1007" i="14" s="1"/>
  <c r="E1008" i="14" s="1"/>
  <c r="E1009" i="14" s="1"/>
  <c r="E1010" i="14" s="1"/>
  <c r="E1011" i="14" s="1"/>
  <c r="E1012" i="14" s="1"/>
  <c r="E1013" i="14" s="1"/>
  <c r="E1014" i="14" s="1"/>
  <c r="E1015" i="14" s="1"/>
  <c r="E1016" i="14" s="1"/>
  <c r="E1017" i="14" s="1"/>
  <c r="E1018" i="14" s="1"/>
  <c r="E1019" i="14" s="1"/>
  <c r="E1020" i="14" s="1"/>
  <c r="E1021" i="14" s="1"/>
  <c r="E1022" i="14" s="1"/>
  <c r="E1023" i="14" s="1"/>
  <c r="E1024" i="14" s="1"/>
  <c r="E1025" i="14" s="1"/>
  <c r="E1026" i="14" s="1"/>
  <c r="E1027" i="14" s="1"/>
  <c r="E1028" i="14" s="1"/>
  <c r="E1029" i="14" s="1"/>
  <c r="E1030" i="14" s="1"/>
  <c r="E1031" i="14" s="1"/>
  <c r="E1032" i="14" s="1"/>
  <c r="E1033" i="14" s="1"/>
  <c r="E1034" i="14" s="1"/>
  <c r="E1035" i="14" s="1"/>
  <c r="E1036" i="14" s="1"/>
  <c r="E1037" i="14" s="1"/>
  <c r="E1038" i="14" s="1"/>
  <c r="E1039" i="14" s="1"/>
  <c r="E1040" i="14" s="1"/>
  <c r="E1041" i="14" s="1"/>
  <c r="E1042" i="14" s="1"/>
  <c r="E1043" i="14" s="1"/>
  <c r="E1044" i="14" s="1"/>
  <c r="E1045" i="14" s="1"/>
  <c r="A987" i="14"/>
  <c r="G986" i="14"/>
  <c r="E986" i="14"/>
  <c r="G928" i="14"/>
  <c r="G929" i="14" s="1"/>
  <c r="G930" i="14" s="1"/>
  <c r="G931" i="14" s="1"/>
  <c r="G932" i="14" s="1"/>
  <c r="G933" i="14" s="1"/>
  <c r="G934" i="14" s="1"/>
  <c r="G935" i="14" s="1"/>
  <c r="I927" i="14"/>
  <c r="I928" i="14" s="1"/>
  <c r="I929" i="14" s="1"/>
  <c r="I930" i="14" s="1"/>
  <c r="I931" i="14" s="1"/>
  <c r="I932" i="14" s="1"/>
  <c r="I933" i="14" s="1"/>
  <c r="I934" i="14" s="1"/>
  <c r="I935" i="14" s="1"/>
  <c r="I936" i="14" s="1"/>
  <c r="I937" i="14" s="1"/>
  <c r="I938" i="14" s="1"/>
  <c r="I939" i="14" s="1"/>
  <c r="I940" i="14" s="1"/>
  <c r="I941" i="14" s="1"/>
  <c r="I942" i="14" s="1"/>
  <c r="I943" i="14" s="1"/>
  <c r="I944" i="14" s="1"/>
  <c r="I945" i="14" s="1"/>
  <c r="I946" i="14" s="1"/>
  <c r="I947" i="14" s="1"/>
  <c r="I948" i="14" s="1"/>
  <c r="I949" i="14" s="1"/>
  <c r="I950" i="14" s="1"/>
  <c r="I951" i="14" s="1"/>
  <c r="I952" i="14" s="1"/>
  <c r="I953" i="14" s="1"/>
  <c r="I954" i="14" s="1"/>
  <c r="I955" i="14" s="1"/>
  <c r="I956" i="14" s="1"/>
  <c r="I957" i="14" s="1"/>
  <c r="I958" i="14" s="1"/>
  <c r="I959" i="14" s="1"/>
  <c r="I960" i="14" s="1"/>
  <c r="I961" i="14" s="1"/>
  <c r="I962" i="14" s="1"/>
  <c r="I963" i="14" s="1"/>
  <c r="I964" i="14" s="1"/>
  <c r="I965" i="14" s="1"/>
  <c r="I966" i="14" s="1"/>
  <c r="I967" i="14" s="1"/>
  <c r="I968" i="14" s="1"/>
  <c r="I969" i="14" s="1"/>
  <c r="I970" i="14" s="1"/>
  <c r="I971" i="14" s="1"/>
  <c r="I972" i="14" s="1"/>
  <c r="I973" i="14" s="1"/>
  <c r="I974" i="14" s="1"/>
  <c r="I975" i="14" s="1"/>
  <c r="I976" i="14" s="1"/>
  <c r="I977" i="14" s="1"/>
  <c r="I978" i="14" s="1"/>
  <c r="I979" i="14" s="1"/>
  <c r="I980" i="14" s="1"/>
  <c r="I981" i="14" s="1"/>
  <c r="I982" i="14" s="1"/>
  <c r="I983" i="14" s="1"/>
  <c r="I984" i="14" s="1"/>
  <c r="I985" i="14" s="1"/>
  <c r="G927" i="14"/>
  <c r="E927" i="14"/>
  <c r="E928" i="14" s="1"/>
  <c r="E929" i="14" s="1"/>
  <c r="E930" i="14" s="1"/>
  <c r="E931" i="14" s="1"/>
  <c r="E932" i="14" s="1"/>
  <c r="E933" i="14" s="1"/>
  <c r="E934" i="14" s="1"/>
  <c r="E935" i="14" s="1"/>
  <c r="E936" i="14" s="1"/>
  <c r="E937" i="14" s="1"/>
  <c r="E938" i="14" s="1"/>
  <c r="E939" i="14" s="1"/>
  <c r="E940" i="14" s="1"/>
  <c r="E941" i="14" s="1"/>
  <c r="E942" i="14" s="1"/>
  <c r="E943" i="14" s="1"/>
  <c r="E944" i="14" s="1"/>
  <c r="E945" i="14" s="1"/>
  <c r="E946" i="14" s="1"/>
  <c r="E947" i="14" s="1"/>
  <c r="E948" i="14" s="1"/>
  <c r="E949" i="14" s="1"/>
  <c r="E950" i="14" s="1"/>
  <c r="E951" i="14" s="1"/>
  <c r="E952" i="14" s="1"/>
  <c r="E953" i="14" s="1"/>
  <c r="E954" i="14" s="1"/>
  <c r="E955" i="14" s="1"/>
  <c r="E956" i="14" s="1"/>
  <c r="E957" i="14" s="1"/>
  <c r="E958" i="14" s="1"/>
  <c r="E959" i="14" s="1"/>
  <c r="E960" i="14" s="1"/>
  <c r="E961" i="14" s="1"/>
  <c r="E962" i="14" s="1"/>
  <c r="E963" i="14" s="1"/>
  <c r="E964" i="14" s="1"/>
  <c r="E965" i="14" s="1"/>
  <c r="E966" i="14" s="1"/>
  <c r="E967" i="14" s="1"/>
  <c r="E968" i="14" s="1"/>
  <c r="E969" i="14" s="1"/>
  <c r="E970" i="14" s="1"/>
  <c r="E971" i="14" s="1"/>
  <c r="E972" i="14" s="1"/>
  <c r="E973" i="14" s="1"/>
  <c r="E974" i="14" s="1"/>
  <c r="E975" i="14" s="1"/>
  <c r="E976" i="14" s="1"/>
  <c r="E977" i="14" s="1"/>
  <c r="E978" i="14" s="1"/>
  <c r="E979" i="14" s="1"/>
  <c r="E980" i="14" s="1"/>
  <c r="E981" i="14" s="1"/>
  <c r="E982" i="14" s="1"/>
  <c r="E983" i="14" s="1"/>
  <c r="E984" i="14" s="1"/>
  <c r="E985" i="14" s="1"/>
  <c r="A927" i="14"/>
  <c r="G926" i="14"/>
  <c r="E926" i="14"/>
  <c r="G868" i="14"/>
  <c r="G869" i="14" s="1"/>
  <c r="G870" i="14" s="1"/>
  <c r="G871" i="14" s="1"/>
  <c r="G872" i="14" s="1"/>
  <c r="G873" i="14" s="1"/>
  <c r="G874" i="14" s="1"/>
  <c r="G875" i="14" s="1"/>
  <c r="I867" i="14"/>
  <c r="I868" i="14" s="1"/>
  <c r="I869" i="14" s="1"/>
  <c r="I870" i="14" s="1"/>
  <c r="I871" i="14" s="1"/>
  <c r="I872" i="14" s="1"/>
  <c r="I873" i="14" s="1"/>
  <c r="I874" i="14" s="1"/>
  <c r="I875" i="14" s="1"/>
  <c r="I876" i="14" s="1"/>
  <c r="I877" i="14" s="1"/>
  <c r="I878" i="14" s="1"/>
  <c r="I879" i="14" s="1"/>
  <c r="I880" i="14" s="1"/>
  <c r="I881" i="14" s="1"/>
  <c r="I882" i="14" s="1"/>
  <c r="I883" i="14" s="1"/>
  <c r="I884" i="14" s="1"/>
  <c r="I885" i="14" s="1"/>
  <c r="I886" i="14" s="1"/>
  <c r="I887" i="14" s="1"/>
  <c r="I888" i="14" s="1"/>
  <c r="I889" i="14" s="1"/>
  <c r="I890" i="14" s="1"/>
  <c r="I891" i="14" s="1"/>
  <c r="I892" i="14" s="1"/>
  <c r="I893" i="14" s="1"/>
  <c r="I894" i="14" s="1"/>
  <c r="I895" i="14" s="1"/>
  <c r="I896" i="14" s="1"/>
  <c r="I897" i="14" s="1"/>
  <c r="I898" i="14" s="1"/>
  <c r="I899" i="14" s="1"/>
  <c r="I900" i="14" s="1"/>
  <c r="I901" i="14" s="1"/>
  <c r="I902" i="14" s="1"/>
  <c r="I903" i="14" s="1"/>
  <c r="I904" i="14" s="1"/>
  <c r="I905" i="14" s="1"/>
  <c r="I906" i="14" s="1"/>
  <c r="I907" i="14" s="1"/>
  <c r="I908" i="14" s="1"/>
  <c r="I909" i="14" s="1"/>
  <c r="I910" i="14" s="1"/>
  <c r="I911" i="14" s="1"/>
  <c r="I912" i="14" s="1"/>
  <c r="I913" i="14" s="1"/>
  <c r="I914" i="14" s="1"/>
  <c r="I915" i="14" s="1"/>
  <c r="I916" i="14" s="1"/>
  <c r="I917" i="14" s="1"/>
  <c r="I918" i="14" s="1"/>
  <c r="I919" i="14" s="1"/>
  <c r="I920" i="14" s="1"/>
  <c r="I921" i="14" s="1"/>
  <c r="I922" i="14" s="1"/>
  <c r="I923" i="14" s="1"/>
  <c r="I924" i="14" s="1"/>
  <c r="I925" i="14" s="1"/>
  <c r="G867" i="14"/>
  <c r="E867" i="14"/>
  <c r="E868" i="14" s="1"/>
  <c r="E869" i="14" s="1"/>
  <c r="E870" i="14" s="1"/>
  <c r="E871" i="14" s="1"/>
  <c r="E872" i="14" s="1"/>
  <c r="E873" i="14" s="1"/>
  <c r="E874" i="14" s="1"/>
  <c r="E875" i="14" s="1"/>
  <c r="E876" i="14" s="1"/>
  <c r="E877" i="14" s="1"/>
  <c r="E878" i="14" s="1"/>
  <c r="E879" i="14" s="1"/>
  <c r="E880" i="14" s="1"/>
  <c r="E881" i="14" s="1"/>
  <c r="E882" i="14" s="1"/>
  <c r="E883" i="14" s="1"/>
  <c r="E884" i="14" s="1"/>
  <c r="E885" i="14" s="1"/>
  <c r="E886" i="14" s="1"/>
  <c r="E887" i="14" s="1"/>
  <c r="E888" i="14" s="1"/>
  <c r="E889" i="14" s="1"/>
  <c r="E890" i="14" s="1"/>
  <c r="E891" i="14" s="1"/>
  <c r="E892" i="14" s="1"/>
  <c r="E893" i="14" s="1"/>
  <c r="E894" i="14" s="1"/>
  <c r="E895" i="14" s="1"/>
  <c r="E896" i="14" s="1"/>
  <c r="E897" i="14" s="1"/>
  <c r="E898" i="14" s="1"/>
  <c r="E899" i="14" s="1"/>
  <c r="E900" i="14" s="1"/>
  <c r="E901" i="14" s="1"/>
  <c r="E902" i="14" s="1"/>
  <c r="E903" i="14" s="1"/>
  <c r="E904" i="14" s="1"/>
  <c r="E905" i="14" s="1"/>
  <c r="E906" i="14" s="1"/>
  <c r="E907" i="14" s="1"/>
  <c r="E908" i="14" s="1"/>
  <c r="E909" i="14" s="1"/>
  <c r="E910" i="14" s="1"/>
  <c r="E911" i="14" s="1"/>
  <c r="E912" i="14" s="1"/>
  <c r="E913" i="14" s="1"/>
  <c r="E914" i="14" s="1"/>
  <c r="E915" i="14" s="1"/>
  <c r="E916" i="14" s="1"/>
  <c r="E917" i="14" s="1"/>
  <c r="E918" i="14" s="1"/>
  <c r="E919" i="14" s="1"/>
  <c r="E920" i="14" s="1"/>
  <c r="E921" i="14" s="1"/>
  <c r="E922" i="14" s="1"/>
  <c r="E923" i="14" s="1"/>
  <c r="E924" i="14" s="1"/>
  <c r="E925" i="14" s="1"/>
  <c r="A867" i="14"/>
  <c r="G866" i="14"/>
  <c r="E866" i="14"/>
  <c r="I807" i="14"/>
  <c r="I808" i="14" s="1"/>
  <c r="I809" i="14" s="1"/>
  <c r="I810" i="14" s="1"/>
  <c r="I811" i="14" s="1"/>
  <c r="I812" i="14" s="1"/>
  <c r="I813" i="14" s="1"/>
  <c r="I814" i="14" s="1"/>
  <c r="I815" i="14" s="1"/>
  <c r="I816" i="14" s="1"/>
  <c r="I817" i="14" s="1"/>
  <c r="I818" i="14" s="1"/>
  <c r="I819" i="14" s="1"/>
  <c r="I820" i="14" s="1"/>
  <c r="I821" i="14" s="1"/>
  <c r="I822" i="14" s="1"/>
  <c r="I823" i="14" s="1"/>
  <c r="I824" i="14" s="1"/>
  <c r="I825" i="14" s="1"/>
  <c r="I826" i="14" s="1"/>
  <c r="I827" i="14" s="1"/>
  <c r="I828" i="14" s="1"/>
  <c r="I829" i="14" s="1"/>
  <c r="I830" i="14" s="1"/>
  <c r="I831" i="14" s="1"/>
  <c r="I832" i="14" s="1"/>
  <c r="I833" i="14" s="1"/>
  <c r="I834" i="14" s="1"/>
  <c r="I835" i="14" s="1"/>
  <c r="I836" i="14" s="1"/>
  <c r="I837" i="14" s="1"/>
  <c r="I838" i="14" s="1"/>
  <c r="I839" i="14" s="1"/>
  <c r="I840" i="14" s="1"/>
  <c r="I841" i="14" s="1"/>
  <c r="I842" i="14" s="1"/>
  <c r="I843" i="14" s="1"/>
  <c r="I844" i="14" s="1"/>
  <c r="I845" i="14" s="1"/>
  <c r="I846" i="14" s="1"/>
  <c r="I847" i="14" s="1"/>
  <c r="I848" i="14" s="1"/>
  <c r="I849" i="14" s="1"/>
  <c r="I850" i="14" s="1"/>
  <c r="I851" i="14" s="1"/>
  <c r="I852" i="14" s="1"/>
  <c r="I853" i="14" s="1"/>
  <c r="I854" i="14" s="1"/>
  <c r="I855" i="14" s="1"/>
  <c r="I856" i="14" s="1"/>
  <c r="I857" i="14" s="1"/>
  <c r="I858" i="14" s="1"/>
  <c r="I859" i="14" s="1"/>
  <c r="I860" i="14" s="1"/>
  <c r="I861" i="14" s="1"/>
  <c r="I862" i="14" s="1"/>
  <c r="I863" i="14" s="1"/>
  <c r="I864" i="14" s="1"/>
  <c r="I865" i="14" s="1"/>
  <c r="G807" i="14"/>
  <c r="G808" i="14" s="1"/>
  <c r="G809" i="14" s="1"/>
  <c r="G810" i="14" s="1"/>
  <c r="G811" i="14" s="1"/>
  <c r="G812" i="14" s="1"/>
  <c r="G813" i="14" s="1"/>
  <c r="G814" i="14" s="1"/>
  <c r="G815" i="14" s="1"/>
  <c r="E807" i="14"/>
  <c r="E808" i="14" s="1"/>
  <c r="E809" i="14" s="1"/>
  <c r="E810" i="14" s="1"/>
  <c r="E811" i="14" s="1"/>
  <c r="E812" i="14" s="1"/>
  <c r="E813" i="14" s="1"/>
  <c r="E814" i="14" s="1"/>
  <c r="E815" i="14" s="1"/>
  <c r="E816" i="14" s="1"/>
  <c r="E817" i="14" s="1"/>
  <c r="E818" i="14" s="1"/>
  <c r="E819" i="14" s="1"/>
  <c r="E820" i="14" s="1"/>
  <c r="E821" i="14" s="1"/>
  <c r="E822" i="14" s="1"/>
  <c r="E823" i="14" s="1"/>
  <c r="E824" i="14" s="1"/>
  <c r="E825" i="14" s="1"/>
  <c r="E826" i="14" s="1"/>
  <c r="E827" i="14" s="1"/>
  <c r="E828" i="14" s="1"/>
  <c r="E829" i="14" s="1"/>
  <c r="E830" i="14" s="1"/>
  <c r="E831" i="14" s="1"/>
  <c r="E832" i="14" s="1"/>
  <c r="E833" i="14" s="1"/>
  <c r="E834" i="14" s="1"/>
  <c r="E835" i="14" s="1"/>
  <c r="E836" i="14" s="1"/>
  <c r="E837" i="14" s="1"/>
  <c r="E838" i="14" s="1"/>
  <c r="E839" i="14" s="1"/>
  <c r="E840" i="14" s="1"/>
  <c r="E841" i="14" s="1"/>
  <c r="E842" i="14" s="1"/>
  <c r="E843" i="14" s="1"/>
  <c r="E844" i="14" s="1"/>
  <c r="E845" i="14" s="1"/>
  <c r="E846" i="14" s="1"/>
  <c r="E847" i="14" s="1"/>
  <c r="E848" i="14" s="1"/>
  <c r="E849" i="14" s="1"/>
  <c r="E850" i="14" s="1"/>
  <c r="E851" i="14" s="1"/>
  <c r="E852" i="14" s="1"/>
  <c r="E853" i="14" s="1"/>
  <c r="E854" i="14" s="1"/>
  <c r="E855" i="14" s="1"/>
  <c r="E856" i="14" s="1"/>
  <c r="E857" i="14" s="1"/>
  <c r="E858" i="14" s="1"/>
  <c r="E859" i="14" s="1"/>
  <c r="E860" i="14" s="1"/>
  <c r="E861" i="14" s="1"/>
  <c r="E862" i="14" s="1"/>
  <c r="E863" i="14" s="1"/>
  <c r="E864" i="14" s="1"/>
  <c r="E865" i="14" s="1"/>
  <c r="A807" i="14"/>
  <c r="G806" i="14"/>
  <c r="E806" i="14"/>
  <c r="I748" i="14"/>
  <c r="I749" i="14" s="1"/>
  <c r="I750" i="14" s="1"/>
  <c r="I751" i="14" s="1"/>
  <c r="I752" i="14" s="1"/>
  <c r="I753" i="14" s="1"/>
  <c r="I754" i="14" s="1"/>
  <c r="I755" i="14" s="1"/>
  <c r="I756" i="14" s="1"/>
  <c r="I757" i="14" s="1"/>
  <c r="I758" i="14" s="1"/>
  <c r="I759" i="14" s="1"/>
  <c r="I760" i="14" s="1"/>
  <c r="I761" i="14" s="1"/>
  <c r="I762" i="14" s="1"/>
  <c r="I763" i="14" s="1"/>
  <c r="I764" i="14" s="1"/>
  <c r="I765" i="14" s="1"/>
  <c r="I766" i="14" s="1"/>
  <c r="I767" i="14" s="1"/>
  <c r="I768" i="14" s="1"/>
  <c r="I769" i="14" s="1"/>
  <c r="I770" i="14" s="1"/>
  <c r="I771" i="14" s="1"/>
  <c r="I772" i="14" s="1"/>
  <c r="I773" i="14" s="1"/>
  <c r="I774" i="14" s="1"/>
  <c r="I775" i="14" s="1"/>
  <c r="I776" i="14" s="1"/>
  <c r="I777" i="14" s="1"/>
  <c r="I778" i="14" s="1"/>
  <c r="I779" i="14" s="1"/>
  <c r="I780" i="14" s="1"/>
  <c r="I781" i="14" s="1"/>
  <c r="I782" i="14" s="1"/>
  <c r="I783" i="14" s="1"/>
  <c r="I784" i="14" s="1"/>
  <c r="I785" i="14" s="1"/>
  <c r="I786" i="14" s="1"/>
  <c r="I787" i="14" s="1"/>
  <c r="I788" i="14" s="1"/>
  <c r="I789" i="14" s="1"/>
  <c r="I790" i="14" s="1"/>
  <c r="I791" i="14" s="1"/>
  <c r="I792" i="14" s="1"/>
  <c r="I793" i="14" s="1"/>
  <c r="I794" i="14" s="1"/>
  <c r="I795" i="14" s="1"/>
  <c r="I796" i="14" s="1"/>
  <c r="I797" i="14" s="1"/>
  <c r="I798" i="14" s="1"/>
  <c r="I799" i="14" s="1"/>
  <c r="I800" i="14" s="1"/>
  <c r="I801" i="14" s="1"/>
  <c r="I802" i="14" s="1"/>
  <c r="I803" i="14" s="1"/>
  <c r="I804" i="14" s="1"/>
  <c r="I805" i="14" s="1"/>
  <c r="E748" i="14"/>
  <c r="E749" i="14" s="1"/>
  <c r="E750" i="14" s="1"/>
  <c r="E751" i="14" s="1"/>
  <c r="E752" i="14" s="1"/>
  <c r="E753" i="14" s="1"/>
  <c r="E754" i="14" s="1"/>
  <c r="E755" i="14" s="1"/>
  <c r="E756" i="14" s="1"/>
  <c r="E757" i="14" s="1"/>
  <c r="E758" i="14" s="1"/>
  <c r="E759" i="14" s="1"/>
  <c r="E760" i="14" s="1"/>
  <c r="E761" i="14" s="1"/>
  <c r="E762" i="14" s="1"/>
  <c r="E763" i="14" s="1"/>
  <c r="E764" i="14" s="1"/>
  <c r="E765" i="14" s="1"/>
  <c r="E766" i="14" s="1"/>
  <c r="E767" i="14" s="1"/>
  <c r="E768" i="14" s="1"/>
  <c r="E769" i="14" s="1"/>
  <c r="E770" i="14" s="1"/>
  <c r="E771" i="14" s="1"/>
  <c r="E772" i="14" s="1"/>
  <c r="E773" i="14" s="1"/>
  <c r="E774" i="14" s="1"/>
  <c r="E775" i="14" s="1"/>
  <c r="E776" i="14" s="1"/>
  <c r="E777" i="14" s="1"/>
  <c r="E778" i="14" s="1"/>
  <c r="E779" i="14" s="1"/>
  <c r="E780" i="14" s="1"/>
  <c r="E781" i="14" s="1"/>
  <c r="E782" i="14" s="1"/>
  <c r="E783" i="14" s="1"/>
  <c r="E784" i="14" s="1"/>
  <c r="E785" i="14" s="1"/>
  <c r="E786" i="14" s="1"/>
  <c r="E787" i="14" s="1"/>
  <c r="E788" i="14" s="1"/>
  <c r="E789" i="14" s="1"/>
  <c r="E790" i="14" s="1"/>
  <c r="E791" i="14" s="1"/>
  <c r="E792" i="14" s="1"/>
  <c r="E793" i="14" s="1"/>
  <c r="E794" i="14" s="1"/>
  <c r="E795" i="14" s="1"/>
  <c r="E796" i="14" s="1"/>
  <c r="E797" i="14" s="1"/>
  <c r="E798" i="14" s="1"/>
  <c r="E799" i="14" s="1"/>
  <c r="E800" i="14" s="1"/>
  <c r="E801" i="14" s="1"/>
  <c r="E802" i="14" s="1"/>
  <c r="E803" i="14" s="1"/>
  <c r="E804" i="14" s="1"/>
  <c r="E805" i="14" s="1"/>
  <c r="I747" i="14"/>
  <c r="G747" i="14"/>
  <c r="G748" i="14" s="1"/>
  <c r="G749" i="14" s="1"/>
  <c r="G750" i="14" s="1"/>
  <c r="G751" i="14" s="1"/>
  <c r="G752" i="14" s="1"/>
  <c r="G753" i="14" s="1"/>
  <c r="G754" i="14" s="1"/>
  <c r="G755" i="14" s="1"/>
  <c r="E747" i="14"/>
  <c r="G746" i="14"/>
  <c r="E746" i="14"/>
  <c r="I688" i="14"/>
  <c r="I689" i="14" s="1"/>
  <c r="I690" i="14" s="1"/>
  <c r="I691" i="14" s="1"/>
  <c r="I692" i="14" s="1"/>
  <c r="I693" i="14" s="1"/>
  <c r="I694" i="14" s="1"/>
  <c r="I695" i="14" s="1"/>
  <c r="I696" i="14" s="1"/>
  <c r="I697" i="14" s="1"/>
  <c r="I698" i="14" s="1"/>
  <c r="I699" i="14" s="1"/>
  <c r="I700" i="14" s="1"/>
  <c r="I701" i="14" s="1"/>
  <c r="I702" i="14" s="1"/>
  <c r="I703" i="14" s="1"/>
  <c r="I704" i="14" s="1"/>
  <c r="I705" i="14" s="1"/>
  <c r="I706" i="14" s="1"/>
  <c r="I707" i="14" s="1"/>
  <c r="I708" i="14" s="1"/>
  <c r="I709" i="14" s="1"/>
  <c r="I710" i="14" s="1"/>
  <c r="I711" i="14" s="1"/>
  <c r="I712" i="14" s="1"/>
  <c r="I713" i="14" s="1"/>
  <c r="I714" i="14" s="1"/>
  <c r="I715" i="14" s="1"/>
  <c r="I716" i="14" s="1"/>
  <c r="I717" i="14" s="1"/>
  <c r="I718" i="14" s="1"/>
  <c r="I719" i="14" s="1"/>
  <c r="I720" i="14" s="1"/>
  <c r="I721" i="14" s="1"/>
  <c r="I722" i="14" s="1"/>
  <c r="I723" i="14" s="1"/>
  <c r="I724" i="14" s="1"/>
  <c r="I725" i="14" s="1"/>
  <c r="I726" i="14" s="1"/>
  <c r="I727" i="14" s="1"/>
  <c r="I728" i="14" s="1"/>
  <c r="I729" i="14" s="1"/>
  <c r="I730" i="14" s="1"/>
  <c r="I731" i="14" s="1"/>
  <c r="I732" i="14" s="1"/>
  <c r="I733" i="14" s="1"/>
  <c r="I734" i="14" s="1"/>
  <c r="I735" i="14" s="1"/>
  <c r="I736" i="14" s="1"/>
  <c r="I737" i="14" s="1"/>
  <c r="I738" i="14" s="1"/>
  <c r="I739" i="14" s="1"/>
  <c r="I740" i="14" s="1"/>
  <c r="I741" i="14" s="1"/>
  <c r="I742" i="14" s="1"/>
  <c r="I743" i="14" s="1"/>
  <c r="I744" i="14" s="1"/>
  <c r="I745" i="14" s="1"/>
  <c r="E688" i="14"/>
  <c r="E689" i="14" s="1"/>
  <c r="E690" i="14" s="1"/>
  <c r="E691" i="14" s="1"/>
  <c r="E692" i="14" s="1"/>
  <c r="E693" i="14" s="1"/>
  <c r="E694" i="14" s="1"/>
  <c r="E695" i="14" s="1"/>
  <c r="E696" i="14" s="1"/>
  <c r="E697" i="14" s="1"/>
  <c r="E698" i="14" s="1"/>
  <c r="E699" i="14" s="1"/>
  <c r="E700" i="14" s="1"/>
  <c r="E701" i="14" s="1"/>
  <c r="E702" i="14" s="1"/>
  <c r="E703" i="14" s="1"/>
  <c r="E704" i="14" s="1"/>
  <c r="E705" i="14" s="1"/>
  <c r="E706" i="14" s="1"/>
  <c r="E707" i="14" s="1"/>
  <c r="E708" i="14" s="1"/>
  <c r="E709" i="14" s="1"/>
  <c r="E710" i="14" s="1"/>
  <c r="E711" i="14" s="1"/>
  <c r="E712" i="14" s="1"/>
  <c r="E713" i="14" s="1"/>
  <c r="E714" i="14" s="1"/>
  <c r="E715" i="14" s="1"/>
  <c r="E716" i="14" s="1"/>
  <c r="E717" i="14" s="1"/>
  <c r="E718" i="14" s="1"/>
  <c r="E719" i="14" s="1"/>
  <c r="E720" i="14" s="1"/>
  <c r="E721" i="14" s="1"/>
  <c r="E722" i="14" s="1"/>
  <c r="E723" i="14" s="1"/>
  <c r="E724" i="14" s="1"/>
  <c r="E725" i="14" s="1"/>
  <c r="E726" i="14" s="1"/>
  <c r="E727" i="14" s="1"/>
  <c r="E728" i="14" s="1"/>
  <c r="E729" i="14" s="1"/>
  <c r="E730" i="14" s="1"/>
  <c r="E731" i="14" s="1"/>
  <c r="E732" i="14" s="1"/>
  <c r="E733" i="14" s="1"/>
  <c r="E734" i="14" s="1"/>
  <c r="E735" i="14" s="1"/>
  <c r="E736" i="14" s="1"/>
  <c r="E737" i="14" s="1"/>
  <c r="E738" i="14" s="1"/>
  <c r="E739" i="14" s="1"/>
  <c r="E740" i="14" s="1"/>
  <c r="E741" i="14" s="1"/>
  <c r="E742" i="14" s="1"/>
  <c r="E743" i="14" s="1"/>
  <c r="E744" i="14" s="1"/>
  <c r="E745" i="14" s="1"/>
  <c r="I687" i="14"/>
  <c r="G687" i="14"/>
  <c r="G688" i="14" s="1"/>
  <c r="G689" i="14" s="1"/>
  <c r="G690" i="14" s="1"/>
  <c r="G691" i="14" s="1"/>
  <c r="G692" i="14" s="1"/>
  <c r="G693" i="14" s="1"/>
  <c r="G694" i="14" s="1"/>
  <c r="G695" i="14" s="1"/>
  <c r="E687" i="14"/>
  <c r="G686" i="14"/>
  <c r="E686" i="14"/>
  <c r="I628" i="14"/>
  <c r="I629" i="14" s="1"/>
  <c r="I630" i="14" s="1"/>
  <c r="I631" i="14" s="1"/>
  <c r="I632" i="14" s="1"/>
  <c r="I633" i="14" s="1"/>
  <c r="I634" i="14" s="1"/>
  <c r="I635" i="14" s="1"/>
  <c r="I636" i="14" s="1"/>
  <c r="I637" i="14" s="1"/>
  <c r="I638" i="14" s="1"/>
  <c r="I639" i="14" s="1"/>
  <c r="I640" i="14" s="1"/>
  <c r="I641" i="14" s="1"/>
  <c r="I642" i="14" s="1"/>
  <c r="I643" i="14" s="1"/>
  <c r="I644" i="14" s="1"/>
  <c r="I645" i="14" s="1"/>
  <c r="I646" i="14" s="1"/>
  <c r="I647" i="14" s="1"/>
  <c r="I648" i="14" s="1"/>
  <c r="I649" i="14" s="1"/>
  <c r="I650" i="14" s="1"/>
  <c r="I651" i="14" s="1"/>
  <c r="I652" i="14" s="1"/>
  <c r="I653" i="14" s="1"/>
  <c r="I654" i="14" s="1"/>
  <c r="I655" i="14" s="1"/>
  <c r="I656" i="14" s="1"/>
  <c r="I657" i="14" s="1"/>
  <c r="I658" i="14" s="1"/>
  <c r="I659" i="14" s="1"/>
  <c r="I660" i="14" s="1"/>
  <c r="I661" i="14" s="1"/>
  <c r="I662" i="14" s="1"/>
  <c r="I663" i="14" s="1"/>
  <c r="I664" i="14" s="1"/>
  <c r="I665" i="14" s="1"/>
  <c r="I666" i="14" s="1"/>
  <c r="I667" i="14" s="1"/>
  <c r="I668" i="14" s="1"/>
  <c r="I669" i="14" s="1"/>
  <c r="I670" i="14" s="1"/>
  <c r="I671" i="14" s="1"/>
  <c r="I672" i="14" s="1"/>
  <c r="I673" i="14" s="1"/>
  <c r="I674" i="14" s="1"/>
  <c r="I675" i="14" s="1"/>
  <c r="I676" i="14" s="1"/>
  <c r="I677" i="14" s="1"/>
  <c r="I678" i="14" s="1"/>
  <c r="I679" i="14" s="1"/>
  <c r="I680" i="14" s="1"/>
  <c r="I681" i="14" s="1"/>
  <c r="I682" i="14" s="1"/>
  <c r="I683" i="14" s="1"/>
  <c r="I684" i="14" s="1"/>
  <c r="I685" i="14" s="1"/>
  <c r="E628" i="14"/>
  <c r="E629" i="14" s="1"/>
  <c r="E630" i="14" s="1"/>
  <c r="E631" i="14" s="1"/>
  <c r="E632" i="14" s="1"/>
  <c r="E633" i="14" s="1"/>
  <c r="E634" i="14" s="1"/>
  <c r="E635" i="14" s="1"/>
  <c r="E636" i="14" s="1"/>
  <c r="E637" i="14" s="1"/>
  <c r="E638" i="14" s="1"/>
  <c r="E639" i="14" s="1"/>
  <c r="E640" i="14" s="1"/>
  <c r="E641" i="14" s="1"/>
  <c r="E642" i="14" s="1"/>
  <c r="E643" i="14" s="1"/>
  <c r="E644" i="14" s="1"/>
  <c r="E645" i="14" s="1"/>
  <c r="E646" i="14" s="1"/>
  <c r="E647" i="14" s="1"/>
  <c r="E648" i="14" s="1"/>
  <c r="E649" i="14" s="1"/>
  <c r="E650" i="14" s="1"/>
  <c r="E651" i="14" s="1"/>
  <c r="E652" i="14" s="1"/>
  <c r="E653" i="14" s="1"/>
  <c r="E654" i="14" s="1"/>
  <c r="E655" i="14" s="1"/>
  <c r="E656" i="14" s="1"/>
  <c r="E657" i="14" s="1"/>
  <c r="E658" i="14" s="1"/>
  <c r="E659" i="14" s="1"/>
  <c r="E660" i="14" s="1"/>
  <c r="E661" i="14" s="1"/>
  <c r="E662" i="14" s="1"/>
  <c r="E663" i="14" s="1"/>
  <c r="E664" i="14" s="1"/>
  <c r="E665" i="14" s="1"/>
  <c r="E666" i="14" s="1"/>
  <c r="E667" i="14" s="1"/>
  <c r="E668" i="14" s="1"/>
  <c r="E669" i="14" s="1"/>
  <c r="E670" i="14" s="1"/>
  <c r="E671" i="14" s="1"/>
  <c r="E672" i="14" s="1"/>
  <c r="E673" i="14" s="1"/>
  <c r="E674" i="14" s="1"/>
  <c r="E675" i="14" s="1"/>
  <c r="E676" i="14" s="1"/>
  <c r="E677" i="14" s="1"/>
  <c r="E678" i="14" s="1"/>
  <c r="E679" i="14" s="1"/>
  <c r="E680" i="14" s="1"/>
  <c r="E681" i="14" s="1"/>
  <c r="E682" i="14" s="1"/>
  <c r="E683" i="14" s="1"/>
  <c r="E684" i="14" s="1"/>
  <c r="E685" i="14" s="1"/>
  <c r="I627" i="14"/>
  <c r="G627" i="14"/>
  <c r="G628" i="14" s="1"/>
  <c r="G629" i="14" s="1"/>
  <c r="G630" i="14" s="1"/>
  <c r="G631" i="14" s="1"/>
  <c r="G632" i="14" s="1"/>
  <c r="G633" i="14" s="1"/>
  <c r="G634" i="14" s="1"/>
  <c r="G635" i="14" s="1"/>
  <c r="E627" i="14"/>
  <c r="G626" i="14"/>
  <c r="E626" i="14"/>
  <c r="G568" i="14"/>
  <c r="G569" i="14" s="1"/>
  <c r="G570" i="14" s="1"/>
  <c r="G571" i="14" s="1"/>
  <c r="G572" i="14" s="1"/>
  <c r="G573" i="14" s="1"/>
  <c r="G574" i="14" s="1"/>
  <c r="G575" i="14" s="1"/>
  <c r="C568" i="14"/>
  <c r="C569" i="14" s="1"/>
  <c r="I567" i="14"/>
  <c r="I568" i="14" s="1"/>
  <c r="I569" i="14" s="1"/>
  <c r="I570" i="14" s="1"/>
  <c r="I571" i="14" s="1"/>
  <c r="I572" i="14" s="1"/>
  <c r="I573" i="14" s="1"/>
  <c r="I574" i="14" s="1"/>
  <c r="I575" i="14" s="1"/>
  <c r="I576" i="14" s="1"/>
  <c r="I577" i="14" s="1"/>
  <c r="I578" i="14" s="1"/>
  <c r="I579" i="14" s="1"/>
  <c r="I580" i="14" s="1"/>
  <c r="I581" i="14" s="1"/>
  <c r="I582" i="14" s="1"/>
  <c r="I583" i="14" s="1"/>
  <c r="I584" i="14" s="1"/>
  <c r="I585" i="14" s="1"/>
  <c r="I586" i="14" s="1"/>
  <c r="I587" i="14" s="1"/>
  <c r="I588" i="14" s="1"/>
  <c r="I589" i="14" s="1"/>
  <c r="I590" i="14" s="1"/>
  <c r="I591" i="14" s="1"/>
  <c r="I592" i="14" s="1"/>
  <c r="I593" i="14" s="1"/>
  <c r="I594" i="14" s="1"/>
  <c r="I595" i="14" s="1"/>
  <c r="I596" i="14" s="1"/>
  <c r="I597" i="14" s="1"/>
  <c r="I598" i="14" s="1"/>
  <c r="I599" i="14" s="1"/>
  <c r="I600" i="14" s="1"/>
  <c r="I601" i="14" s="1"/>
  <c r="I602" i="14" s="1"/>
  <c r="I603" i="14" s="1"/>
  <c r="I604" i="14" s="1"/>
  <c r="I605" i="14" s="1"/>
  <c r="I606" i="14" s="1"/>
  <c r="I607" i="14" s="1"/>
  <c r="I608" i="14" s="1"/>
  <c r="I609" i="14" s="1"/>
  <c r="I610" i="14" s="1"/>
  <c r="I611" i="14" s="1"/>
  <c r="I612" i="14" s="1"/>
  <c r="I613" i="14" s="1"/>
  <c r="I614" i="14" s="1"/>
  <c r="I615" i="14" s="1"/>
  <c r="I616" i="14" s="1"/>
  <c r="I617" i="14" s="1"/>
  <c r="I618" i="14" s="1"/>
  <c r="I619" i="14" s="1"/>
  <c r="I620" i="14" s="1"/>
  <c r="I621" i="14" s="1"/>
  <c r="I622" i="14" s="1"/>
  <c r="I623" i="14" s="1"/>
  <c r="I624" i="14" s="1"/>
  <c r="I625" i="14" s="1"/>
  <c r="G567" i="14"/>
  <c r="E567" i="14"/>
  <c r="E568" i="14" s="1"/>
  <c r="E569" i="14" s="1"/>
  <c r="E570" i="14" s="1"/>
  <c r="E571" i="14" s="1"/>
  <c r="E572" i="14" s="1"/>
  <c r="E573" i="14" s="1"/>
  <c r="E574" i="14" s="1"/>
  <c r="E575" i="14" s="1"/>
  <c r="E576" i="14" s="1"/>
  <c r="E577" i="14" s="1"/>
  <c r="E578" i="14" s="1"/>
  <c r="E579" i="14" s="1"/>
  <c r="E580" i="14" s="1"/>
  <c r="E581" i="14" s="1"/>
  <c r="E582" i="14" s="1"/>
  <c r="E583" i="14" s="1"/>
  <c r="E584" i="14" s="1"/>
  <c r="E585" i="14" s="1"/>
  <c r="E586" i="14" s="1"/>
  <c r="E587" i="14" s="1"/>
  <c r="E588" i="14" s="1"/>
  <c r="E589" i="14" s="1"/>
  <c r="E590" i="14" s="1"/>
  <c r="E591" i="14" s="1"/>
  <c r="E592" i="14" s="1"/>
  <c r="E593" i="14" s="1"/>
  <c r="E594" i="14" s="1"/>
  <c r="E595" i="14" s="1"/>
  <c r="E596" i="14" s="1"/>
  <c r="E597" i="14" s="1"/>
  <c r="E598" i="14" s="1"/>
  <c r="E599" i="14" s="1"/>
  <c r="E600" i="14" s="1"/>
  <c r="E601" i="14" s="1"/>
  <c r="E602" i="14" s="1"/>
  <c r="E603" i="14" s="1"/>
  <c r="E604" i="14" s="1"/>
  <c r="E605" i="14" s="1"/>
  <c r="E606" i="14" s="1"/>
  <c r="E607" i="14" s="1"/>
  <c r="E608" i="14" s="1"/>
  <c r="E609" i="14" s="1"/>
  <c r="E610" i="14" s="1"/>
  <c r="E611" i="14" s="1"/>
  <c r="E612" i="14" s="1"/>
  <c r="E613" i="14" s="1"/>
  <c r="E614" i="14" s="1"/>
  <c r="E615" i="14" s="1"/>
  <c r="E616" i="14" s="1"/>
  <c r="E617" i="14" s="1"/>
  <c r="E618" i="14" s="1"/>
  <c r="E619" i="14" s="1"/>
  <c r="E620" i="14" s="1"/>
  <c r="E621" i="14" s="1"/>
  <c r="E622" i="14" s="1"/>
  <c r="E623" i="14" s="1"/>
  <c r="E624" i="14" s="1"/>
  <c r="E625" i="14" s="1"/>
  <c r="C567" i="14"/>
  <c r="A567" i="14"/>
  <c r="G566" i="14"/>
  <c r="E566" i="14"/>
  <c r="G508" i="14"/>
  <c r="G509" i="14" s="1"/>
  <c r="G510" i="14" s="1"/>
  <c r="G511" i="14" s="1"/>
  <c r="G512" i="14" s="1"/>
  <c r="G513" i="14" s="1"/>
  <c r="G514" i="14" s="1"/>
  <c r="G515" i="14" s="1"/>
  <c r="C508" i="14"/>
  <c r="C509" i="14" s="1"/>
  <c r="I507" i="14"/>
  <c r="I508" i="14" s="1"/>
  <c r="I509" i="14" s="1"/>
  <c r="I510" i="14" s="1"/>
  <c r="I511" i="14" s="1"/>
  <c r="I512" i="14" s="1"/>
  <c r="I513" i="14" s="1"/>
  <c r="I514" i="14" s="1"/>
  <c r="I515" i="14" s="1"/>
  <c r="I516" i="14" s="1"/>
  <c r="I517" i="14" s="1"/>
  <c r="I518" i="14" s="1"/>
  <c r="I519" i="14" s="1"/>
  <c r="I520" i="14" s="1"/>
  <c r="I521" i="14" s="1"/>
  <c r="I522" i="14" s="1"/>
  <c r="I523" i="14" s="1"/>
  <c r="I524" i="14" s="1"/>
  <c r="I525" i="14" s="1"/>
  <c r="I526" i="14" s="1"/>
  <c r="I527" i="14" s="1"/>
  <c r="I528" i="14" s="1"/>
  <c r="I529" i="14" s="1"/>
  <c r="I530" i="14" s="1"/>
  <c r="I531" i="14" s="1"/>
  <c r="I532" i="14" s="1"/>
  <c r="I533" i="14" s="1"/>
  <c r="I534" i="14" s="1"/>
  <c r="I535" i="14" s="1"/>
  <c r="I536" i="14" s="1"/>
  <c r="I537" i="14" s="1"/>
  <c r="I538" i="14" s="1"/>
  <c r="I539" i="14" s="1"/>
  <c r="I540" i="14" s="1"/>
  <c r="I541" i="14" s="1"/>
  <c r="I542" i="14" s="1"/>
  <c r="I543" i="14" s="1"/>
  <c r="I544" i="14" s="1"/>
  <c r="I545" i="14" s="1"/>
  <c r="I546" i="14" s="1"/>
  <c r="I547" i="14" s="1"/>
  <c r="I548" i="14" s="1"/>
  <c r="I549" i="14" s="1"/>
  <c r="I550" i="14" s="1"/>
  <c r="I551" i="14" s="1"/>
  <c r="I552" i="14" s="1"/>
  <c r="I553" i="14" s="1"/>
  <c r="I554" i="14" s="1"/>
  <c r="I555" i="14" s="1"/>
  <c r="I556" i="14" s="1"/>
  <c r="I557" i="14" s="1"/>
  <c r="I558" i="14" s="1"/>
  <c r="I559" i="14" s="1"/>
  <c r="I560" i="14" s="1"/>
  <c r="I561" i="14" s="1"/>
  <c r="I562" i="14" s="1"/>
  <c r="I563" i="14" s="1"/>
  <c r="I564" i="14" s="1"/>
  <c r="I565" i="14" s="1"/>
  <c r="G507" i="14"/>
  <c r="E507" i="14"/>
  <c r="E508" i="14" s="1"/>
  <c r="E509" i="14" s="1"/>
  <c r="E510" i="14" s="1"/>
  <c r="E511" i="14" s="1"/>
  <c r="E512" i="14" s="1"/>
  <c r="E513" i="14" s="1"/>
  <c r="E514" i="14" s="1"/>
  <c r="E515" i="14" s="1"/>
  <c r="E516" i="14" s="1"/>
  <c r="E517" i="14" s="1"/>
  <c r="E518" i="14" s="1"/>
  <c r="E519" i="14" s="1"/>
  <c r="E520" i="14" s="1"/>
  <c r="E521" i="14" s="1"/>
  <c r="E522" i="14" s="1"/>
  <c r="E523" i="14" s="1"/>
  <c r="E524" i="14" s="1"/>
  <c r="E525" i="14" s="1"/>
  <c r="E526" i="14" s="1"/>
  <c r="E527" i="14" s="1"/>
  <c r="E528" i="14" s="1"/>
  <c r="E529" i="14" s="1"/>
  <c r="E530" i="14" s="1"/>
  <c r="E531" i="14" s="1"/>
  <c r="E532" i="14" s="1"/>
  <c r="E533" i="14" s="1"/>
  <c r="E534" i="14" s="1"/>
  <c r="E535" i="14" s="1"/>
  <c r="E536" i="14" s="1"/>
  <c r="E537" i="14" s="1"/>
  <c r="E538" i="14" s="1"/>
  <c r="E539" i="14" s="1"/>
  <c r="E540" i="14" s="1"/>
  <c r="E541" i="14" s="1"/>
  <c r="E542" i="14" s="1"/>
  <c r="E543" i="14" s="1"/>
  <c r="E544" i="14" s="1"/>
  <c r="E545" i="14" s="1"/>
  <c r="E546" i="14" s="1"/>
  <c r="E547" i="14" s="1"/>
  <c r="E548" i="14" s="1"/>
  <c r="E549" i="14" s="1"/>
  <c r="E550" i="14" s="1"/>
  <c r="E551" i="14" s="1"/>
  <c r="E552" i="14" s="1"/>
  <c r="E553" i="14" s="1"/>
  <c r="E554" i="14" s="1"/>
  <c r="E555" i="14" s="1"/>
  <c r="E556" i="14" s="1"/>
  <c r="E557" i="14" s="1"/>
  <c r="E558" i="14" s="1"/>
  <c r="E559" i="14" s="1"/>
  <c r="E560" i="14" s="1"/>
  <c r="E561" i="14" s="1"/>
  <c r="E562" i="14" s="1"/>
  <c r="E563" i="14" s="1"/>
  <c r="E564" i="14" s="1"/>
  <c r="E565" i="14" s="1"/>
  <c r="C507" i="14"/>
  <c r="A507" i="14"/>
  <c r="G506" i="14"/>
  <c r="E506" i="14"/>
  <c r="I448" i="14"/>
  <c r="I449" i="14" s="1"/>
  <c r="I450" i="14" s="1"/>
  <c r="I451" i="14" s="1"/>
  <c r="I452" i="14" s="1"/>
  <c r="I453" i="14" s="1"/>
  <c r="I454" i="14" s="1"/>
  <c r="I455" i="14" s="1"/>
  <c r="I456" i="14" s="1"/>
  <c r="I457" i="14" s="1"/>
  <c r="I458" i="14" s="1"/>
  <c r="I459" i="14" s="1"/>
  <c r="I460" i="14" s="1"/>
  <c r="I461" i="14" s="1"/>
  <c r="I462" i="14" s="1"/>
  <c r="I463" i="14" s="1"/>
  <c r="I464" i="14" s="1"/>
  <c r="I465" i="14" s="1"/>
  <c r="I466" i="14" s="1"/>
  <c r="I467" i="14" s="1"/>
  <c r="I468" i="14" s="1"/>
  <c r="I469" i="14" s="1"/>
  <c r="I470" i="14" s="1"/>
  <c r="I471" i="14" s="1"/>
  <c r="I472" i="14" s="1"/>
  <c r="I473" i="14" s="1"/>
  <c r="I474" i="14" s="1"/>
  <c r="I475" i="14" s="1"/>
  <c r="I476" i="14" s="1"/>
  <c r="I477" i="14" s="1"/>
  <c r="I478" i="14" s="1"/>
  <c r="I479" i="14" s="1"/>
  <c r="I480" i="14" s="1"/>
  <c r="I481" i="14" s="1"/>
  <c r="I482" i="14" s="1"/>
  <c r="I483" i="14" s="1"/>
  <c r="I484" i="14" s="1"/>
  <c r="I485" i="14" s="1"/>
  <c r="I486" i="14" s="1"/>
  <c r="I487" i="14" s="1"/>
  <c r="I488" i="14" s="1"/>
  <c r="I489" i="14" s="1"/>
  <c r="I490" i="14" s="1"/>
  <c r="I491" i="14" s="1"/>
  <c r="I492" i="14" s="1"/>
  <c r="I493" i="14" s="1"/>
  <c r="I494" i="14" s="1"/>
  <c r="I495" i="14" s="1"/>
  <c r="I496" i="14" s="1"/>
  <c r="I497" i="14" s="1"/>
  <c r="I498" i="14" s="1"/>
  <c r="I499" i="14" s="1"/>
  <c r="I500" i="14" s="1"/>
  <c r="I501" i="14" s="1"/>
  <c r="I502" i="14" s="1"/>
  <c r="I503" i="14" s="1"/>
  <c r="I504" i="14" s="1"/>
  <c r="I505" i="14" s="1"/>
  <c r="E448" i="14"/>
  <c r="E449" i="14" s="1"/>
  <c r="E450" i="14" s="1"/>
  <c r="E451" i="14" s="1"/>
  <c r="E452" i="14" s="1"/>
  <c r="E453" i="14" s="1"/>
  <c r="E454" i="14" s="1"/>
  <c r="E455" i="14" s="1"/>
  <c r="E456" i="14" s="1"/>
  <c r="E457" i="14" s="1"/>
  <c r="E458" i="14" s="1"/>
  <c r="E459" i="14" s="1"/>
  <c r="E460" i="14" s="1"/>
  <c r="E461" i="14" s="1"/>
  <c r="E462" i="14" s="1"/>
  <c r="E463" i="14" s="1"/>
  <c r="E464" i="14" s="1"/>
  <c r="E465" i="14" s="1"/>
  <c r="E466" i="14" s="1"/>
  <c r="E467" i="14" s="1"/>
  <c r="E468" i="14" s="1"/>
  <c r="E469" i="14" s="1"/>
  <c r="E470" i="14" s="1"/>
  <c r="E471" i="14" s="1"/>
  <c r="E472" i="14" s="1"/>
  <c r="E473" i="14" s="1"/>
  <c r="E474" i="14" s="1"/>
  <c r="E475" i="14" s="1"/>
  <c r="E476" i="14" s="1"/>
  <c r="E477" i="14" s="1"/>
  <c r="E478" i="14" s="1"/>
  <c r="E479" i="14" s="1"/>
  <c r="E480" i="14" s="1"/>
  <c r="E481" i="14" s="1"/>
  <c r="E482" i="14" s="1"/>
  <c r="E483" i="14" s="1"/>
  <c r="E484" i="14" s="1"/>
  <c r="E485" i="14" s="1"/>
  <c r="E486" i="14" s="1"/>
  <c r="E487" i="14" s="1"/>
  <c r="E488" i="14" s="1"/>
  <c r="E489" i="14" s="1"/>
  <c r="E490" i="14" s="1"/>
  <c r="E491" i="14" s="1"/>
  <c r="E492" i="14" s="1"/>
  <c r="E493" i="14" s="1"/>
  <c r="E494" i="14" s="1"/>
  <c r="E495" i="14" s="1"/>
  <c r="E496" i="14" s="1"/>
  <c r="E497" i="14" s="1"/>
  <c r="E498" i="14" s="1"/>
  <c r="E499" i="14" s="1"/>
  <c r="E500" i="14" s="1"/>
  <c r="E501" i="14" s="1"/>
  <c r="E502" i="14" s="1"/>
  <c r="E503" i="14" s="1"/>
  <c r="E504" i="14" s="1"/>
  <c r="E505" i="14" s="1"/>
  <c r="I447" i="14"/>
  <c r="G447" i="14"/>
  <c r="G448" i="14" s="1"/>
  <c r="G449" i="14" s="1"/>
  <c r="G450" i="14" s="1"/>
  <c r="G451" i="14" s="1"/>
  <c r="G452" i="14" s="1"/>
  <c r="G453" i="14" s="1"/>
  <c r="G454" i="14" s="1"/>
  <c r="G455" i="14" s="1"/>
  <c r="E447" i="14"/>
  <c r="C447" i="14"/>
  <c r="C448" i="14" s="1"/>
  <c r="G446" i="14"/>
  <c r="E446" i="14"/>
  <c r="G388" i="14"/>
  <c r="G389" i="14" s="1"/>
  <c r="G390" i="14" s="1"/>
  <c r="G391" i="14" s="1"/>
  <c r="G392" i="14" s="1"/>
  <c r="G393" i="14" s="1"/>
  <c r="G394" i="14" s="1"/>
  <c r="G395" i="14" s="1"/>
  <c r="C388" i="14"/>
  <c r="C389" i="14" s="1"/>
  <c r="I387" i="14"/>
  <c r="I388" i="14" s="1"/>
  <c r="I389" i="14" s="1"/>
  <c r="I390" i="14" s="1"/>
  <c r="I391" i="14" s="1"/>
  <c r="I392" i="14" s="1"/>
  <c r="I393" i="14" s="1"/>
  <c r="I394" i="14" s="1"/>
  <c r="I395" i="14" s="1"/>
  <c r="I396" i="14" s="1"/>
  <c r="I397" i="14" s="1"/>
  <c r="I398" i="14" s="1"/>
  <c r="I399" i="14" s="1"/>
  <c r="I400" i="14" s="1"/>
  <c r="I401" i="14" s="1"/>
  <c r="I402" i="14" s="1"/>
  <c r="I403" i="14" s="1"/>
  <c r="I404" i="14" s="1"/>
  <c r="I405" i="14" s="1"/>
  <c r="I406" i="14" s="1"/>
  <c r="I407" i="14" s="1"/>
  <c r="I408" i="14" s="1"/>
  <c r="I409" i="14" s="1"/>
  <c r="I410" i="14" s="1"/>
  <c r="I411" i="14" s="1"/>
  <c r="I412" i="14" s="1"/>
  <c r="I413" i="14" s="1"/>
  <c r="I414" i="14" s="1"/>
  <c r="I415" i="14" s="1"/>
  <c r="I416" i="14" s="1"/>
  <c r="I417" i="14" s="1"/>
  <c r="I418" i="14" s="1"/>
  <c r="I419" i="14" s="1"/>
  <c r="I420" i="14" s="1"/>
  <c r="I421" i="14" s="1"/>
  <c r="I422" i="14" s="1"/>
  <c r="I423" i="14" s="1"/>
  <c r="I424" i="14" s="1"/>
  <c r="I425" i="14" s="1"/>
  <c r="I426" i="14" s="1"/>
  <c r="I427" i="14" s="1"/>
  <c r="I428" i="14" s="1"/>
  <c r="I429" i="14" s="1"/>
  <c r="I430" i="14" s="1"/>
  <c r="I431" i="14" s="1"/>
  <c r="I432" i="14" s="1"/>
  <c r="I433" i="14" s="1"/>
  <c r="I434" i="14" s="1"/>
  <c r="I435" i="14" s="1"/>
  <c r="I436" i="14" s="1"/>
  <c r="I437" i="14" s="1"/>
  <c r="I438" i="14" s="1"/>
  <c r="I439" i="14" s="1"/>
  <c r="I440" i="14" s="1"/>
  <c r="I441" i="14" s="1"/>
  <c r="I442" i="14" s="1"/>
  <c r="I443" i="14" s="1"/>
  <c r="I444" i="14" s="1"/>
  <c r="I445" i="14" s="1"/>
  <c r="G387" i="14"/>
  <c r="E387" i="14"/>
  <c r="E388" i="14" s="1"/>
  <c r="E389" i="14" s="1"/>
  <c r="E390" i="14" s="1"/>
  <c r="E391" i="14" s="1"/>
  <c r="E392" i="14" s="1"/>
  <c r="E393" i="14" s="1"/>
  <c r="E394" i="14" s="1"/>
  <c r="E395" i="14" s="1"/>
  <c r="E396" i="14" s="1"/>
  <c r="E397" i="14" s="1"/>
  <c r="E398" i="14" s="1"/>
  <c r="E399" i="14" s="1"/>
  <c r="E400" i="14" s="1"/>
  <c r="E401" i="14" s="1"/>
  <c r="E402" i="14" s="1"/>
  <c r="E403" i="14" s="1"/>
  <c r="E404" i="14" s="1"/>
  <c r="E405" i="14" s="1"/>
  <c r="E406" i="14" s="1"/>
  <c r="E407" i="14" s="1"/>
  <c r="E408" i="14" s="1"/>
  <c r="E409" i="14" s="1"/>
  <c r="E410" i="14" s="1"/>
  <c r="E411" i="14" s="1"/>
  <c r="E412" i="14" s="1"/>
  <c r="E413" i="14" s="1"/>
  <c r="E414" i="14" s="1"/>
  <c r="E415" i="14" s="1"/>
  <c r="E416" i="14" s="1"/>
  <c r="E417" i="14" s="1"/>
  <c r="E418" i="14" s="1"/>
  <c r="E419" i="14" s="1"/>
  <c r="E420" i="14" s="1"/>
  <c r="E421" i="14" s="1"/>
  <c r="E422" i="14" s="1"/>
  <c r="E423" i="14" s="1"/>
  <c r="E424" i="14" s="1"/>
  <c r="E425" i="14" s="1"/>
  <c r="E426" i="14" s="1"/>
  <c r="E427" i="14" s="1"/>
  <c r="E428" i="14" s="1"/>
  <c r="E429" i="14" s="1"/>
  <c r="E430" i="14" s="1"/>
  <c r="E431" i="14" s="1"/>
  <c r="E432" i="14" s="1"/>
  <c r="E433" i="14" s="1"/>
  <c r="E434" i="14" s="1"/>
  <c r="E435" i="14" s="1"/>
  <c r="E436" i="14" s="1"/>
  <c r="E437" i="14" s="1"/>
  <c r="E438" i="14" s="1"/>
  <c r="E439" i="14" s="1"/>
  <c r="E440" i="14" s="1"/>
  <c r="E441" i="14" s="1"/>
  <c r="E442" i="14" s="1"/>
  <c r="E443" i="14" s="1"/>
  <c r="E444" i="14" s="1"/>
  <c r="E445" i="14" s="1"/>
  <c r="C387" i="14"/>
  <c r="A387" i="14"/>
  <c r="G386" i="14"/>
  <c r="E386" i="14"/>
  <c r="I328" i="14"/>
  <c r="I329" i="14" s="1"/>
  <c r="I330" i="14" s="1"/>
  <c r="I331" i="14" s="1"/>
  <c r="I332" i="14" s="1"/>
  <c r="I333" i="14" s="1"/>
  <c r="I334" i="14" s="1"/>
  <c r="I335" i="14" s="1"/>
  <c r="I336" i="14" s="1"/>
  <c r="I337" i="14" s="1"/>
  <c r="I338" i="14" s="1"/>
  <c r="I339" i="14" s="1"/>
  <c r="I340" i="14" s="1"/>
  <c r="I341" i="14" s="1"/>
  <c r="I342" i="14" s="1"/>
  <c r="I343" i="14" s="1"/>
  <c r="I344" i="14" s="1"/>
  <c r="I345" i="14" s="1"/>
  <c r="I346" i="14" s="1"/>
  <c r="I347" i="14" s="1"/>
  <c r="I348" i="14" s="1"/>
  <c r="I349" i="14" s="1"/>
  <c r="I350" i="14" s="1"/>
  <c r="I351" i="14" s="1"/>
  <c r="I352" i="14" s="1"/>
  <c r="I353" i="14" s="1"/>
  <c r="I354" i="14" s="1"/>
  <c r="I355" i="14" s="1"/>
  <c r="I356" i="14" s="1"/>
  <c r="I357" i="14" s="1"/>
  <c r="I358" i="14" s="1"/>
  <c r="I359" i="14" s="1"/>
  <c r="I360" i="14" s="1"/>
  <c r="I361" i="14" s="1"/>
  <c r="I362" i="14" s="1"/>
  <c r="I363" i="14" s="1"/>
  <c r="I364" i="14" s="1"/>
  <c r="I365" i="14" s="1"/>
  <c r="I366" i="14" s="1"/>
  <c r="I367" i="14" s="1"/>
  <c r="I368" i="14" s="1"/>
  <c r="I369" i="14" s="1"/>
  <c r="I370" i="14" s="1"/>
  <c r="I371" i="14" s="1"/>
  <c r="I372" i="14" s="1"/>
  <c r="I373" i="14" s="1"/>
  <c r="I374" i="14" s="1"/>
  <c r="I375" i="14" s="1"/>
  <c r="I376" i="14" s="1"/>
  <c r="I377" i="14" s="1"/>
  <c r="I378" i="14" s="1"/>
  <c r="I379" i="14" s="1"/>
  <c r="I380" i="14" s="1"/>
  <c r="I381" i="14" s="1"/>
  <c r="I382" i="14" s="1"/>
  <c r="I383" i="14" s="1"/>
  <c r="I384" i="14" s="1"/>
  <c r="I385" i="14" s="1"/>
  <c r="E328" i="14"/>
  <c r="E329" i="14" s="1"/>
  <c r="E330" i="14" s="1"/>
  <c r="E331" i="14" s="1"/>
  <c r="E332" i="14" s="1"/>
  <c r="E333" i="14" s="1"/>
  <c r="E334" i="14" s="1"/>
  <c r="E335" i="14" s="1"/>
  <c r="E336" i="14" s="1"/>
  <c r="E337" i="14" s="1"/>
  <c r="E338" i="14" s="1"/>
  <c r="E339" i="14" s="1"/>
  <c r="E340" i="14" s="1"/>
  <c r="E341" i="14" s="1"/>
  <c r="E342" i="14" s="1"/>
  <c r="E343" i="14" s="1"/>
  <c r="E344" i="14" s="1"/>
  <c r="E345" i="14" s="1"/>
  <c r="E346" i="14" s="1"/>
  <c r="E347" i="14" s="1"/>
  <c r="E348" i="14" s="1"/>
  <c r="E349" i="14" s="1"/>
  <c r="E350" i="14" s="1"/>
  <c r="E351" i="14" s="1"/>
  <c r="E352" i="14" s="1"/>
  <c r="E353" i="14" s="1"/>
  <c r="E354" i="14" s="1"/>
  <c r="E355" i="14" s="1"/>
  <c r="E356" i="14" s="1"/>
  <c r="E357" i="14" s="1"/>
  <c r="E358" i="14" s="1"/>
  <c r="E359" i="14" s="1"/>
  <c r="E360" i="14" s="1"/>
  <c r="E361" i="14" s="1"/>
  <c r="E362" i="14" s="1"/>
  <c r="E363" i="14" s="1"/>
  <c r="E364" i="14" s="1"/>
  <c r="E365" i="14" s="1"/>
  <c r="E366" i="14" s="1"/>
  <c r="E367" i="14" s="1"/>
  <c r="E368" i="14" s="1"/>
  <c r="E369" i="14" s="1"/>
  <c r="E370" i="14" s="1"/>
  <c r="E371" i="14" s="1"/>
  <c r="E372" i="14" s="1"/>
  <c r="E373" i="14" s="1"/>
  <c r="E374" i="14" s="1"/>
  <c r="E375" i="14" s="1"/>
  <c r="E376" i="14" s="1"/>
  <c r="E377" i="14" s="1"/>
  <c r="E378" i="14" s="1"/>
  <c r="E379" i="14" s="1"/>
  <c r="E380" i="14" s="1"/>
  <c r="E381" i="14" s="1"/>
  <c r="E382" i="14" s="1"/>
  <c r="E383" i="14" s="1"/>
  <c r="E384" i="14" s="1"/>
  <c r="E385" i="14" s="1"/>
  <c r="I327" i="14"/>
  <c r="G327" i="14"/>
  <c r="G328" i="14" s="1"/>
  <c r="G329" i="14" s="1"/>
  <c r="G330" i="14" s="1"/>
  <c r="G331" i="14" s="1"/>
  <c r="G332" i="14" s="1"/>
  <c r="G333" i="14" s="1"/>
  <c r="G334" i="14" s="1"/>
  <c r="G335" i="14" s="1"/>
  <c r="E327" i="14"/>
  <c r="C327" i="14"/>
  <c r="C328" i="14" s="1"/>
  <c r="G326" i="14"/>
  <c r="E326" i="14"/>
  <c r="I268" i="14"/>
  <c r="I269" i="14" s="1"/>
  <c r="I270" i="14" s="1"/>
  <c r="I271" i="14" s="1"/>
  <c r="I272" i="14" s="1"/>
  <c r="I273" i="14" s="1"/>
  <c r="I274" i="14" s="1"/>
  <c r="I275" i="14" s="1"/>
  <c r="I276" i="14" s="1"/>
  <c r="I277" i="14" s="1"/>
  <c r="I278" i="14" s="1"/>
  <c r="I279" i="14" s="1"/>
  <c r="I280" i="14" s="1"/>
  <c r="I281" i="14" s="1"/>
  <c r="I282" i="14" s="1"/>
  <c r="I283" i="14" s="1"/>
  <c r="I284" i="14" s="1"/>
  <c r="I285" i="14" s="1"/>
  <c r="I286" i="14" s="1"/>
  <c r="I287" i="14" s="1"/>
  <c r="I288" i="14" s="1"/>
  <c r="I289" i="14" s="1"/>
  <c r="I290" i="14" s="1"/>
  <c r="I291" i="14" s="1"/>
  <c r="I292" i="14" s="1"/>
  <c r="I293" i="14" s="1"/>
  <c r="I294" i="14" s="1"/>
  <c r="I295" i="14" s="1"/>
  <c r="I296" i="14" s="1"/>
  <c r="I297" i="14" s="1"/>
  <c r="I298" i="14" s="1"/>
  <c r="I299" i="14" s="1"/>
  <c r="I300" i="14" s="1"/>
  <c r="I301" i="14" s="1"/>
  <c r="I302" i="14" s="1"/>
  <c r="I303" i="14" s="1"/>
  <c r="I304" i="14" s="1"/>
  <c r="I305" i="14" s="1"/>
  <c r="I306" i="14" s="1"/>
  <c r="I307" i="14" s="1"/>
  <c r="I308" i="14" s="1"/>
  <c r="I309" i="14" s="1"/>
  <c r="I310" i="14" s="1"/>
  <c r="I311" i="14" s="1"/>
  <c r="I312" i="14" s="1"/>
  <c r="I313" i="14" s="1"/>
  <c r="I314" i="14" s="1"/>
  <c r="I315" i="14" s="1"/>
  <c r="I316" i="14" s="1"/>
  <c r="I317" i="14" s="1"/>
  <c r="I318" i="14" s="1"/>
  <c r="I319" i="14" s="1"/>
  <c r="I320" i="14" s="1"/>
  <c r="I321" i="14" s="1"/>
  <c r="I322" i="14" s="1"/>
  <c r="I323" i="14" s="1"/>
  <c r="I324" i="14" s="1"/>
  <c r="I325" i="14" s="1"/>
  <c r="E268" i="14"/>
  <c r="E269" i="14" s="1"/>
  <c r="E270" i="14" s="1"/>
  <c r="E271" i="14" s="1"/>
  <c r="E272" i="14" s="1"/>
  <c r="E273" i="14" s="1"/>
  <c r="E274" i="14" s="1"/>
  <c r="E275" i="14" s="1"/>
  <c r="E276" i="14" s="1"/>
  <c r="E277" i="14" s="1"/>
  <c r="E278" i="14" s="1"/>
  <c r="E279" i="14" s="1"/>
  <c r="E280" i="14" s="1"/>
  <c r="E281" i="14" s="1"/>
  <c r="E282" i="14" s="1"/>
  <c r="E283" i="14" s="1"/>
  <c r="E284" i="14" s="1"/>
  <c r="E285" i="14" s="1"/>
  <c r="E286" i="14" s="1"/>
  <c r="E287" i="14" s="1"/>
  <c r="E288" i="14" s="1"/>
  <c r="E289" i="14" s="1"/>
  <c r="E290" i="14" s="1"/>
  <c r="E291" i="14" s="1"/>
  <c r="E292" i="14" s="1"/>
  <c r="E293" i="14" s="1"/>
  <c r="E294" i="14" s="1"/>
  <c r="E295" i="14" s="1"/>
  <c r="E296" i="14" s="1"/>
  <c r="E297" i="14" s="1"/>
  <c r="E298" i="14" s="1"/>
  <c r="E299" i="14" s="1"/>
  <c r="E300" i="14" s="1"/>
  <c r="E301" i="14" s="1"/>
  <c r="E302" i="14" s="1"/>
  <c r="E303" i="14" s="1"/>
  <c r="E304" i="14" s="1"/>
  <c r="E305" i="14" s="1"/>
  <c r="E306" i="14" s="1"/>
  <c r="E307" i="14" s="1"/>
  <c r="E308" i="14" s="1"/>
  <c r="E309" i="14" s="1"/>
  <c r="E310" i="14" s="1"/>
  <c r="E311" i="14" s="1"/>
  <c r="E312" i="14" s="1"/>
  <c r="E313" i="14" s="1"/>
  <c r="E314" i="14" s="1"/>
  <c r="E315" i="14" s="1"/>
  <c r="E316" i="14" s="1"/>
  <c r="E317" i="14" s="1"/>
  <c r="E318" i="14" s="1"/>
  <c r="E319" i="14" s="1"/>
  <c r="E320" i="14" s="1"/>
  <c r="E321" i="14" s="1"/>
  <c r="E322" i="14" s="1"/>
  <c r="E323" i="14" s="1"/>
  <c r="E324" i="14" s="1"/>
  <c r="E325" i="14" s="1"/>
  <c r="I267" i="14"/>
  <c r="G267" i="14"/>
  <c r="G268" i="14" s="1"/>
  <c r="G269" i="14" s="1"/>
  <c r="G270" i="14" s="1"/>
  <c r="G271" i="14" s="1"/>
  <c r="G272" i="14" s="1"/>
  <c r="G273" i="14" s="1"/>
  <c r="G274" i="14" s="1"/>
  <c r="G275" i="14" s="1"/>
  <c r="E267" i="14"/>
  <c r="C267" i="14"/>
  <c r="C268" i="14" s="1"/>
  <c r="G266" i="14"/>
  <c r="E266" i="14"/>
  <c r="I208" i="14"/>
  <c r="I209" i="14" s="1"/>
  <c r="I210" i="14" s="1"/>
  <c r="I211" i="14" s="1"/>
  <c r="I212" i="14" s="1"/>
  <c r="I213" i="14" s="1"/>
  <c r="I214" i="14" s="1"/>
  <c r="I215" i="14" s="1"/>
  <c r="I216" i="14" s="1"/>
  <c r="I217" i="14" s="1"/>
  <c r="I218" i="14" s="1"/>
  <c r="I219" i="14" s="1"/>
  <c r="I220" i="14" s="1"/>
  <c r="I221" i="14" s="1"/>
  <c r="I222" i="14" s="1"/>
  <c r="I223" i="14" s="1"/>
  <c r="I224" i="14" s="1"/>
  <c r="I225" i="14" s="1"/>
  <c r="I226" i="14" s="1"/>
  <c r="I227" i="14" s="1"/>
  <c r="I228" i="14" s="1"/>
  <c r="I229" i="14" s="1"/>
  <c r="I230" i="14" s="1"/>
  <c r="I231" i="14" s="1"/>
  <c r="I232" i="14" s="1"/>
  <c r="I233" i="14" s="1"/>
  <c r="I234" i="14" s="1"/>
  <c r="I235" i="14" s="1"/>
  <c r="I236" i="14" s="1"/>
  <c r="I237" i="14" s="1"/>
  <c r="I238" i="14" s="1"/>
  <c r="I239" i="14" s="1"/>
  <c r="I240" i="14" s="1"/>
  <c r="I241" i="14" s="1"/>
  <c r="I242" i="14" s="1"/>
  <c r="I243" i="14" s="1"/>
  <c r="I244" i="14" s="1"/>
  <c r="I245" i="14" s="1"/>
  <c r="I246" i="14" s="1"/>
  <c r="I247" i="14" s="1"/>
  <c r="I248" i="14" s="1"/>
  <c r="I249" i="14" s="1"/>
  <c r="I250" i="14" s="1"/>
  <c r="I251" i="14" s="1"/>
  <c r="I252" i="14" s="1"/>
  <c r="I253" i="14" s="1"/>
  <c r="I254" i="14" s="1"/>
  <c r="I255" i="14" s="1"/>
  <c r="I256" i="14" s="1"/>
  <c r="I257" i="14" s="1"/>
  <c r="I258" i="14" s="1"/>
  <c r="I259" i="14" s="1"/>
  <c r="I260" i="14" s="1"/>
  <c r="I261" i="14" s="1"/>
  <c r="I262" i="14" s="1"/>
  <c r="I263" i="14" s="1"/>
  <c r="I264" i="14" s="1"/>
  <c r="I265" i="14" s="1"/>
  <c r="E208" i="14"/>
  <c r="E209" i="14" s="1"/>
  <c r="E210" i="14" s="1"/>
  <c r="E211" i="14" s="1"/>
  <c r="E212" i="14" s="1"/>
  <c r="E213" i="14" s="1"/>
  <c r="E214" i="14" s="1"/>
  <c r="E215" i="14" s="1"/>
  <c r="E216" i="14" s="1"/>
  <c r="E217" i="14" s="1"/>
  <c r="E218" i="14" s="1"/>
  <c r="E219" i="14" s="1"/>
  <c r="E220" i="14" s="1"/>
  <c r="E221" i="14" s="1"/>
  <c r="E222" i="14" s="1"/>
  <c r="E223" i="14" s="1"/>
  <c r="E224" i="14" s="1"/>
  <c r="E225" i="14" s="1"/>
  <c r="E226" i="14" s="1"/>
  <c r="E227" i="14" s="1"/>
  <c r="E228" i="14" s="1"/>
  <c r="E229" i="14" s="1"/>
  <c r="E230" i="14" s="1"/>
  <c r="E231" i="14" s="1"/>
  <c r="E232" i="14" s="1"/>
  <c r="E233" i="14" s="1"/>
  <c r="E234" i="14" s="1"/>
  <c r="E235" i="14" s="1"/>
  <c r="E236" i="14" s="1"/>
  <c r="E237" i="14" s="1"/>
  <c r="E238" i="14" s="1"/>
  <c r="E239" i="14" s="1"/>
  <c r="E240" i="14" s="1"/>
  <c r="E241" i="14" s="1"/>
  <c r="E242" i="14" s="1"/>
  <c r="E243" i="14" s="1"/>
  <c r="E244" i="14" s="1"/>
  <c r="E245" i="14" s="1"/>
  <c r="E246" i="14" s="1"/>
  <c r="E247" i="14" s="1"/>
  <c r="E248" i="14" s="1"/>
  <c r="E249" i="14" s="1"/>
  <c r="E250" i="14" s="1"/>
  <c r="E251" i="14" s="1"/>
  <c r="E252" i="14" s="1"/>
  <c r="E253" i="14" s="1"/>
  <c r="E254" i="14" s="1"/>
  <c r="E255" i="14" s="1"/>
  <c r="E256" i="14" s="1"/>
  <c r="E257" i="14" s="1"/>
  <c r="E258" i="14" s="1"/>
  <c r="E259" i="14" s="1"/>
  <c r="E260" i="14" s="1"/>
  <c r="E261" i="14" s="1"/>
  <c r="E262" i="14" s="1"/>
  <c r="E263" i="14" s="1"/>
  <c r="E264" i="14" s="1"/>
  <c r="E265" i="14" s="1"/>
  <c r="I207" i="14"/>
  <c r="G207" i="14"/>
  <c r="G208" i="14" s="1"/>
  <c r="G209" i="14" s="1"/>
  <c r="G210" i="14" s="1"/>
  <c r="G211" i="14" s="1"/>
  <c r="G212" i="14" s="1"/>
  <c r="G213" i="14" s="1"/>
  <c r="G214" i="14" s="1"/>
  <c r="G215" i="14" s="1"/>
  <c r="E207" i="14"/>
  <c r="C207" i="14"/>
  <c r="C208" i="14" s="1"/>
  <c r="G206" i="14"/>
  <c r="E206" i="14"/>
  <c r="I147" i="14"/>
  <c r="I148" i="14" s="1"/>
  <c r="I149" i="14" s="1"/>
  <c r="I150" i="14" s="1"/>
  <c r="I151" i="14" s="1"/>
  <c r="I152" i="14" s="1"/>
  <c r="I153" i="14" s="1"/>
  <c r="I154" i="14" s="1"/>
  <c r="I155" i="14" s="1"/>
  <c r="I156" i="14" s="1"/>
  <c r="I157" i="14" s="1"/>
  <c r="I158" i="14" s="1"/>
  <c r="I159" i="14" s="1"/>
  <c r="I160" i="14" s="1"/>
  <c r="I161" i="14" s="1"/>
  <c r="I162" i="14" s="1"/>
  <c r="I163" i="14" s="1"/>
  <c r="I164" i="14" s="1"/>
  <c r="I165" i="14" s="1"/>
  <c r="I166" i="14" s="1"/>
  <c r="I167" i="14" s="1"/>
  <c r="I168" i="14" s="1"/>
  <c r="I169" i="14" s="1"/>
  <c r="I170" i="14" s="1"/>
  <c r="I171" i="14" s="1"/>
  <c r="I172" i="14" s="1"/>
  <c r="I173" i="14" s="1"/>
  <c r="I174" i="14" s="1"/>
  <c r="I175" i="14" s="1"/>
  <c r="I176" i="14" s="1"/>
  <c r="I177" i="14" s="1"/>
  <c r="I178" i="14" s="1"/>
  <c r="I179" i="14" s="1"/>
  <c r="I180" i="14" s="1"/>
  <c r="I181" i="14" s="1"/>
  <c r="I182" i="14" s="1"/>
  <c r="I183" i="14" s="1"/>
  <c r="I184" i="14" s="1"/>
  <c r="I185" i="14" s="1"/>
  <c r="I186" i="14" s="1"/>
  <c r="I187" i="14" s="1"/>
  <c r="I188" i="14" s="1"/>
  <c r="I189" i="14" s="1"/>
  <c r="I190" i="14" s="1"/>
  <c r="I191" i="14" s="1"/>
  <c r="I192" i="14" s="1"/>
  <c r="I193" i="14" s="1"/>
  <c r="I194" i="14" s="1"/>
  <c r="I195" i="14" s="1"/>
  <c r="I196" i="14" s="1"/>
  <c r="I197" i="14" s="1"/>
  <c r="I198" i="14" s="1"/>
  <c r="I199" i="14" s="1"/>
  <c r="I200" i="14" s="1"/>
  <c r="I201" i="14" s="1"/>
  <c r="I202" i="14" s="1"/>
  <c r="I203" i="14" s="1"/>
  <c r="I204" i="14" s="1"/>
  <c r="I205" i="14" s="1"/>
  <c r="G147" i="14"/>
  <c r="G148" i="14" s="1"/>
  <c r="G149" i="14" s="1"/>
  <c r="G150" i="14" s="1"/>
  <c r="G151" i="14" s="1"/>
  <c r="G152" i="14" s="1"/>
  <c r="G153" i="14" s="1"/>
  <c r="G154" i="14" s="1"/>
  <c r="G155" i="14" s="1"/>
  <c r="E147" i="14"/>
  <c r="E148" i="14" s="1"/>
  <c r="E149" i="14" s="1"/>
  <c r="E150" i="14" s="1"/>
  <c r="E151" i="14" s="1"/>
  <c r="E152" i="14" s="1"/>
  <c r="E153" i="14" s="1"/>
  <c r="E154" i="14" s="1"/>
  <c r="E155" i="14" s="1"/>
  <c r="E156" i="14" s="1"/>
  <c r="E157" i="14" s="1"/>
  <c r="E158" i="14" s="1"/>
  <c r="E159" i="14" s="1"/>
  <c r="E160" i="14" s="1"/>
  <c r="E161" i="14" s="1"/>
  <c r="E162" i="14" s="1"/>
  <c r="E163" i="14" s="1"/>
  <c r="E164" i="14" s="1"/>
  <c r="E165" i="14" s="1"/>
  <c r="E166" i="14" s="1"/>
  <c r="E167" i="14" s="1"/>
  <c r="E168" i="14" s="1"/>
  <c r="E169" i="14" s="1"/>
  <c r="E170" i="14" s="1"/>
  <c r="E171" i="14" s="1"/>
  <c r="E172" i="14" s="1"/>
  <c r="E173" i="14" s="1"/>
  <c r="E174" i="14" s="1"/>
  <c r="E175" i="14" s="1"/>
  <c r="E176" i="14" s="1"/>
  <c r="E177" i="14" s="1"/>
  <c r="E178" i="14" s="1"/>
  <c r="E179" i="14" s="1"/>
  <c r="E180" i="14" s="1"/>
  <c r="E181" i="14" s="1"/>
  <c r="E182" i="14" s="1"/>
  <c r="E183" i="14" s="1"/>
  <c r="E184" i="14" s="1"/>
  <c r="E185" i="14" s="1"/>
  <c r="E186" i="14" s="1"/>
  <c r="E187" i="14" s="1"/>
  <c r="E188" i="14" s="1"/>
  <c r="E189" i="14" s="1"/>
  <c r="E190" i="14" s="1"/>
  <c r="E191" i="14" s="1"/>
  <c r="E192" i="14" s="1"/>
  <c r="E193" i="14" s="1"/>
  <c r="E194" i="14" s="1"/>
  <c r="E195" i="14" s="1"/>
  <c r="E196" i="14" s="1"/>
  <c r="E197" i="14" s="1"/>
  <c r="E198" i="14" s="1"/>
  <c r="E199" i="14" s="1"/>
  <c r="E200" i="14" s="1"/>
  <c r="E201" i="14" s="1"/>
  <c r="E202" i="14" s="1"/>
  <c r="E203" i="14" s="1"/>
  <c r="E204" i="14" s="1"/>
  <c r="E205" i="14" s="1"/>
  <c r="C147" i="14"/>
  <c r="C148" i="14" s="1"/>
  <c r="A147" i="14"/>
  <c r="G146" i="14"/>
  <c r="E146" i="14"/>
  <c r="I88" i="14"/>
  <c r="I89" i="14" s="1"/>
  <c r="I90" i="14" s="1"/>
  <c r="I91" i="14" s="1"/>
  <c r="I92" i="14" s="1"/>
  <c r="I93" i="14" s="1"/>
  <c r="I94" i="14" s="1"/>
  <c r="I95" i="14" s="1"/>
  <c r="I96" i="14" s="1"/>
  <c r="I97" i="14" s="1"/>
  <c r="I98" i="14" s="1"/>
  <c r="I99" i="14" s="1"/>
  <c r="I100" i="14" s="1"/>
  <c r="I101" i="14" s="1"/>
  <c r="I102" i="14" s="1"/>
  <c r="I103" i="14" s="1"/>
  <c r="I104" i="14" s="1"/>
  <c r="I105" i="14" s="1"/>
  <c r="I106" i="14" s="1"/>
  <c r="I107" i="14" s="1"/>
  <c r="I108" i="14" s="1"/>
  <c r="I109" i="14" s="1"/>
  <c r="I110" i="14" s="1"/>
  <c r="I111" i="14" s="1"/>
  <c r="I112" i="14" s="1"/>
  <c r="I113" i="14" s="1"/>
  <c r="I114" i="14" s="1"/>
  <c r="I115" i="14" s="1"/>
  <c r="I116" i="14" s="1"/>
  <c r="I117" i="14" s="1"/>
  <c r="I118" i="14" s="1"/>
  <c r="I119" i="14" s="1"/>
  <c r="I120" i="14" s="1"/>
  <c r="I121" i="14" s="1"/>
  <c r="I122" i="14" s="1"/>
  <c r="I123" i="14" s="1"/>
  <c r="I124" i="14" s="1"/>
  <c r="I125" i="14" s="1"/>
  <c r="I126" i="14" s="1"/>
  <c r="I127" i="14" s="1"/>
  <c r="I128" i="14" s="1"/>
  <c r="I129" i="14" s="1"/>
  <c r="I130" i="14" s="1"/>
  <c r="I131" i="14" s="1"/>
  <c r="I132" i="14" s="1"/>
  <c r="I133" i="14" s="1"/>
  <c r="I134" i="14" s="1"/>
  <c r="I135" i="14" s="1"/>
  <c r="I136" i="14" s="1"/>
  <c r="I137" i="14" s="1"/>
  <c r="I138" i="14" s="1"/>
  <c r="I139" i="14" s="1"/>
  <c r="I140" i="14" s="1"/>
  <c r="I141" i="14" s="1"/>
  <c r="I142" i="14" s="1"/>
  <c r="I143" i="14" s="1"/>
  <c r="I144" i="14" s="1"/>
  <c r="I145" i="14" s="1"/>
  <c r="E88" i="14"/>
  <c r="E89" i="14" s="1"/>
  <c r="E90" i="14" s="1"/>
  <c r="E91" i="14" s="1"/>
  <c r="E92" i="14" s="1"/>
  <c r="E93" i="14" s="1"/>
  <c r="E94" i="14" s="1"/>
  <c r="E95" i="14" s="1"/>
  <c r="E96" i="14" s="1"/>
  <c r="E97" i="14" s="1"/>
  <c r="E98" i="14" s="1"/>
  <c r="E99" i="14" s="1"/>
  <c r="E100" i="14" s="1"/>
  <c r="E101" i="14" s="1"/>
  <c r="E102" i="14" s="1"/>
  <c r="E103" i="14" s="1"/>
  <c r="E104" i="14" s="1"/>
  <c r="E105" i="14" s="1"/>
  <c r="E106" i="14" s="1"/>
  <c r="E107" i="14" s="1"/>
  <c r="E108" i="14" s="1"/>
  <c r="E109" i="14" s="1"/>
  <c r="E110" i="14" s="1"/>
  <c r="E111" i="14" s="1"/>
  <c r="E112" i="14" s="1"/>
  <c r="E113" i="14" s="1"/>
  <c r="E114" i="14" s="1"/>
  <c r="E115" i="14" s="1"/>
  <c r="E116" i="14" s="1"/>
  <c r="E117" i="14" s="1"/>
  <c r="E118" i="14" s="1"/>
  <c r="E119" i="14" s="1"/>
  <c r="E120" i="14" s="1"/>
  <c r="E121" i="14" s="1"/>
  <c r="E122" i="14" s="1"/>
  <c r="E123" i="14" s="1"/>
  <c r="E124" i="14" s="1"/>
  <c r="E125" i="14" s="1"/>
  <c r="E126" i="14" s="1"/>
  <c r="E127" i="14" s="1"/>
  <c r="E128" i="14" s="1"/>
  <c r="E129" i="14" s="1"/>
  <c r="E130" i="14" s="1"/>
  <c r="E131" i="14" s="1"/>
  <c r="E132" i="14" s="1"/>
  <c r="E133" i="14" s="1"/>
  <c r="E134" i="14" s="1"/>
  <c r="E135" i="14" s="1"/>
  <c r="E136" i="14" s="1"/>
  <c r="E137" i="14" s="1"/>
  <c r="E138" i="14" s="1"/>
  <c r="E139" i="14" s="1"/>
  <c r="E140" i="14" s="1"/>
  <c r="E141" i="14" s="1"/>
  <c r="E142" i="14" s="1"/>
  <c r="E143" i="14" s="1"/>
  <c r="E144" i="14" s="1"/>
  <c r="E145" i="14" s="1"/>
  <c r="I87" i="14"/>
  <c r="G87" i="14"/>
  <c r="G88" i="14" s="1"/>
  <c r="G89" i="14" s="1"/>
  <c r="G90" i="14" s="1"/>
  <c r="G91" i="14" s="1"/>
  <c r="G92" i="14" s="1"/>
  <c r="G93" i="14" s="1"/>
  <c r="G94" i="14" s="1"/>
  <c r="G95" i="14" s="1"/>
  <c r="E87" i="14"/>
  <c r="C87" i="14"/>
  <c r="C88" i="14" s="1"/>
  <c r="E86" i="14"/>
  <c r="G31" i="14"/>
  <c r="G32" i="14" s="1"/>
  <c r="G33" i="14" s="1"/>
  <c r="G34" i="14" s="1"/>
  <c r="G35" i="14" s="1"/>
  <c r="G86" i="14" s="1"/>
  <c r="G29" i="14"/>
  <c r="G30" i="14" s="1"/>
  <c r="C29" i="14"/>
  <c r="I29" i="14"/>
  <c r="I30" i="14" s="1"/>
  <c r="I31" i="14" s="1"/>
  <c r="I32" i="14" s="1"/>
  <c r="I33" i="14" s="1"/>
  <c r="I34" i="14" s="1"/>
  <c r="I35" i="14" s="1"/>
  <c r="I36" i="14" s="1"/>
  <c r="I37" i="14" s="1"/>
  <c r="I38" i="14" s="1"/>
  <c r="I39" i="14" s="1"/>
  <c r="I40" i="14" s="1"/>
  <c r="I41" i="14" s="1"/>
  <c r="I42" i="14" s="1"/>
  <c r="I43" i="14" s="1"/>
  <c r="I44" i="14" s="1"/>
  <c r="I45" i="14" s="1"/>
  <c r="I46" i="14" s="1"/>
  <c r="I47" i="14" s="1"/>
  <c r="I48" i="14" s="1"/>
  <c r="I49" i="14" s="1"/>
  <c r="I50" i="14" s="1"/>
  <c r="I51" i="14" s="1"/>
  <c r="I52" i="14" s="1"/>
  <c r="I53" i="14" s="1"/>
  <c r="I54" i="14" s="1"/>
  <c r="I55" i="14" s="1"/>
  <c r="I56" i="14" s="1"/>
  <c r="I57" i="14" s="1"/>
  <c r="I58" i="14" s="1"/>
  <c r="I59" i="14" s="1"/>
  <c r="I60" i="14" s="1"/>
  <c r="I61" i="14" s="1"/>
  <c r="I62" i="14" s="1"/>
  <c r="I63" i="14" s="1"/>
  <c r="I64" i="14" s="1"/>
  <c r="I65" i="14" s="1"/>
  <c r="I66" i="14" s="1"/>
  <c r="I67" i="14" s="1"/>
  <c r="I68" i="14" s="1"/>
  <c r="I69" i="14" s="1"/>
  <c r="I70" i="14" s="1"/>
  <c r="I71" i="14" s="1"/>
  <c r="I72" i="14" s="1"/>
  <c r="I73" i="14" s="1"/>
  <c r="I74" i="14" s="1"/>
  <c r="I75" i="14" s="1"/>
  <c r="I76" i="14" s="1"/>
  <c r="I77" i="14" s="1"/>
  <c r="I78" i="14" s="1"/>
  <c r="I79" i="14" s="1"/>
  <c r="I80" i="14" s="1"/>
  <c r="I81" i="14" s="1"/>
  <c r="I82" i="14" s="1"/>
  <c r="I83" i="14" s="1"/>
  <c r="I84" i="14" s="1"/>
  <c r="I85" i="14" s="1"/>
  <c r="G28" i="14"/>
  <c r="E28" i="14"/>
  <c r="E29" i="14" s="1"/>
  <c r="E30" i="14" s="1"/>
  <c r="E31" i="14" s="1"/>
  <c r="E32" i="14" s="1"/>
  <c r="E33" i="14" s="1"/>
  <c r="E34" i="14" s="1"/>
  <c r="E35" i="14" s="1"/>
  <c r="E36" i="14" s="1"/>
  <c r="E37" i="14" s="1"/>
  <c r="E38" i="14" s="1"/>
  <c r="E39" i="14" s="1"/>
  <c r="E40" i="14" s="1"/>
  <c r="E41" i="14" s="1"/>
  <c r="E42" i="14" s="1"/>
  <c r="E43" i="14" s="1"/>
  <c r="E44" i="14" s="1"/>
  <c r="E45" i="14" s="1"/>
  <c r="E46" i="14" s="1"/>
  <c r="E47" i="14" s="1"/>
  <c r="E48" i="14" s="1"/>
  <c r="E49" i="14" s="1"/>
  <c r="E50" i="14" s="1"/>
  <c r="E51" i="14" s="1"/>
  <c r="E52" i="14" s="1"/>
  <c r="E53" i="14" s="1"/>
  <c r="E54" i="14" s="1"/>
  <c r="E55" i="14" s="1"/>
  <c r="E56" i="14" s="1"/>
  <c r="E57" i="14" s="1"/>
  <c r="E58" i="14" s="1"/>
  <c r="E59" i="14" s="1"/>
  <c r="E60" i="14" s="1"/>
  <c r="E61" i="14" s="1"/>
  <c r="E62" i="14" s="1"/>
  <c r="E63" i="14" s="1"/>
  <c r="E64" i="14" s="1"/>
  <c r="E65" i="14" s="1"/>
  <c r="E66" i="14" s="1"/>
  <c r="E67" i="14" s="1"/>
  <c r="E68" i="14" s="1"/>
  <c r="E69" i="14" s="1"/>
  <c r="E70" i="14" s="1"/>
  <c r="E71" i="14" s="1"/>
  <c r="E72" i="14" s="1"/>
  <c r="E73" i="14" s="1"/>
  <c r="E74" i="14" s="1"/>
  <c r="E75" i="14" s="1"/>
  <c r="E76" i="14" s="1"/>
  <c r="E77" i="14" s="1"/>
  <c r="E78" i="14" s="1"/>
  <c r="E79" i="14" s="1"/>
  <c r="E80" i="14" s="1"/>
  <c r="E81" i="14" s="1"/>
  <c r="E82" i="14" s="1"/>
  <c r="E83" i="14" s="1"/>
  <c r="E84" i="14" s="1"/>
  <c r="E85" i="14" s="1"/>
  <c r="C28" i="14"/>
  <c r="A28" i="14"/>
  <c r="A27" i="14"/>
  <c r="G27" i="14"/>
  <c r="E27" i="14"/>
  <c r="C27" i="14"/>
  <c r="A26" i="14"/>
  <c r="A1408" i="14" l="1"/>
  <c r="A1348" i="14"/>
  <c r="A1288" i="14"/>
  <c r="A1287" i="14"/>
  <c r="A1229" i="14"/>
  <c r="A1228" i="14"/>
  <c r="A1168" i="14"/>
  <c r="A1167" i="14"/>
  <c r="A1108" i="14"/>
  <c r="A1107" i="14"/>
  <c r="A1048" i="14"/>
  <c r="A1047" i="14"/>
  <c r="A989" i="14"/>
  <c r="A988" i="14"/>
  <c r="A929" i="14"/>
  <c r="A928" i="14"/>
  <c r="A869" i="14"/>
  <c r="A868" i="14"/>
  <c r="A808" i="14"/>
  <c r="A748" i="14"/>
  <c r="A747" i="14"/>
  <c r="A687" i="14"/>
  <c r="A628" i="14"/>
  <c r="A627" i="14"/>
  <c r="C570" i="14"/>
  <c r="A569" i="14"/>
  <c r="A568" i="14"/>
  <c r="C510" i="14"/>
  <c r="A509" i="14"/>
  <c r="A508" i="14"/>
  <c r="C449" i="14"/>
  <c r="A448" i="14"/>
  <c r="A447" i="14"/>
  <c r="C390" i="14"/>
  <c r="A389" i="14"/>
  <c r="A388" i="14"/>
  <c r="C329" i="14"/>
  <c r="A328" i="14"/>
  <c r="A327" i="14"/>
  <c r="C269" i="14"/>
  <c r="A268" i="14"/>
  <c r="A267" i="14"/>
  <c r="C209" i="14"/>
  <c r="A208" i="14"/>
  <c r="A207" i="14"/>
  <c r="C149" i="14"/>
  <c r="A148" i="14"/>
  <c r="C89" i="14"/>
  <c r="A88" i="14"/>
  <c r="A87" i="14"/>
  <c r="C30" i="14"/>
  <c r="A29" i="14"/>
  <c r="AF42" i="13"/>
  <c r="AF80" i="13"/>
  <c r="AE80" i="13"/>
  <c r="A1409" i="14" l="1"/>
  <c r="A1349" i="14"/>
  <c r="A1289" i="14"/>
  <c r="A1230" i="14"/>
  <c r="A1169" i="14"/>
  <c r="A1109" i="14"/>
  <c r="A1049" i="14"/>
  <c r="A990" i="14"/>
  <c r="A930" i="14"/>
  <c r="A870" i="14"/>
  <c r="A809" i="14"/>
  <c r="A749" i="14"/>
  <c r="A688" i="14"/>
  <c r="A629" i="14"/>
  <c r="C571" i="14"/>
  <c r="A570" i="14"/>
  <c r="C511" i="14"/>
  <c r="A510" i="14"/>
  <c r="C450" i="14"/>
  <c r="A449" i="14"/>
  <c r="C391" i="14"/>
  <c r="A390" i="14"/>
  <c r="C330" i="14"/>
  <c r="A329" i="14"/>
  <c r="C270" i="14"/>
  <c r="A269" i="14"/>
  <c r="C210" i="14"/>
  <c r="A209" i="14"/>
  <c r="C150" i="14"/>
  <c r="A149" i="14"/>
  <c r="C90" i="14"/>
  <c r="A89" i="14"/>
  <c r="C31" i="14"/>
  <c r="A30" i="14"/>
  <c r="M4" i="13"/>
  <c r="Y80" i="13" l="1"/>
  <c r="Y73" i="13"/>
  <c r="Y71" i="13"/>
  <c r="Y69" i="13"/>
  <c r="Y67" i="13"/>
  <c r="Y62" i="13"/>
  <c r="Y60" i="13"/>
  <c r="Y57" i="13"/>
  <c r="Y55" i="13"/>
  <c r="Y53" i="13"/>
  <c r="Y51" i="13"/>
  <c r="Y46" i="13"/>
  <c r="Y37" i="13"/>
  <c r="Y35" i="13"/>
  <c r="Y30" i="13"/>
  <c r="Y28" i="13"/>
  <c r="Y26" i="13"/>
  <c r="Y24" i="13"/>
  <c r="Y22" i="13"/>
  <c r="Y17" i="13"/>
  <c r="Y15" i="13"/>
  <c r="Y13" i="13"/>
  <c r="Y11" i="13"/>
  <c r="M80" i="13"/>
  <c r="M75" i="13"/>
  <c r="M73" i="13"/>
  <c r="M66" i="13"/>
  <c r="M61" i="13"/>
  <c r="M58" i="13"/>
  <c r="M56" i="13"/>
  <c r="M54" i="13"/>
  <c r="M52" i="13"/>
  <c r="M50" i="13"/>
  <c r="M45" i="13"/>
  <c r="M43" i="13"/>
  <c r="M38" i="13"/>
  <c r="L38" i="13" s="1"/>
  <c r="G38" i="13" s="1"/>
  <c r="M36" i="13"/>
  <c r="L36" i="13" s="1"/>
  <c r="M34" i="13"/>
  <c r="M27" i="13"/>
  <c r="M25" i="13"/>
  <c r="M23" i="13"/>
  <c r="M18" i="13"/>
  <c r="M16" i="13"/>
  <c r="M14" i="13"/>
  <c r="M12" i="13"/>
  <c r="M13" i="13"/>
  <c r="Y74" i="13"/>
  <c r="Y72" i="13"/>
  <c r="Y70" i="13"/>
  <c r="Y68" i="13"/>
  <c r="Y66" i="13"/>
  <c r="Y61" i="13"/>
  <c r="Y58" i="13"/>
  <c r="Y56" i="13"/>
  <c r="Y54" i="13"/>
  <c r="Y52" i="13"/>
  <c r="Y50" i="13"/>
  <c r="Y38" i="13"/>
  <c r="Y36" i="13"/>
  <c r="Y34" i="13"/>
  <c r="Y29" i="13"/>
  <c r="Y27" i="13"/>
  <c r="Y25" i="13"/>
  <c r="Y23" i="13"/>
  <c r="Y18" i="13"/>
  <c r="Y16" i="13"/>
  <c r="Y14" i="13"/>
  <c r="Y12" i="13"/>
  <c r="Y10" i="13"/>
  <c r="M76" i="13"/>
  <c r="M74" i="13"/>
  <c r="L74" i="13" s="1"/>
  <c r="G74" i="13" s="1"/>
  <c r="M72" i="13"/>
  <c r="M62" i="13"/>
  <c r="M60" i="13"/>
  <c r="M57" i="13"/>
  <c r="M55" i="13"/>
  <c r="M53" i="13"/>
  <c r="M51" i="13"/>
  <c r="M46" i="13"/>
  <c r="M44" i="13"/>
  <c r="M42" i="13"/>
  <c r="M37" i="13"/>
  <c r="M35" i="13"/>
  <c r="M28" i="13"/>
  <c r="M26" i="13"/>
  <c r="M24" i="13"/>
  <c r="M22" i="13"/>
  <c r="M17" i="13"/>
  <c r="M15" i="13"/>
  <c r="M10" i="13"/>
  <c r="A1410" i="14"/>
  <c r="A1350" i="14"/>
  <c r="A1290" i="14"/>
  <c r="A1231" i="14"/>
  <c r="A1170" i="14"/>
  <c r="A1110" i="14"/>
  <c r="A1050" i="14"/>
  <c r="A991" i="14"/>
  <c r="A931" i="14"/>
  <c r="A871" i="14"/>
  <c r="A810" i="14"/>
  <c r="A750" i="14"/>
  <c r="A689" i="14"/>
  <c r="A630" i="14"/>
  <c r="C572" i="14"/>
  <c r="A571" i="14"/>
  <c r="C512" i="14"/>
  <c r="A511" i="14"/>
  <c r="C451" i="14"/>
  <c r="A450" i="14"/>
  <c r="C392" i="14"/>
  <c r="A391" i="14"/>
  <c r="C331" i="14"/>
  <c r="A330" i="14"/>
  <c r="C271" i="14"/>
  <c r="A270" i="14"/>
  <c r="C211" i="14"/>
  <c r="A210" i="14"/>
  <c r="C151" i="14"/>
  <c r="A150" i="14"/>
  <c r="C91" i="14"/>
  <c r="A90" i="14"/>
  <c r="C32" i="14"/>
  <c r="A31" i="14"/>
  <c r="AE68" i="13"/>
  <c r="C20" i="14"/>
  <c r="C19" i="14"/>
  <c r="AE66" i="13"/>
  <c r="A1411" i="14" l="1"/>
  <c r="A1351" i="14"/>
  <c r="A1291" i="14"/>
  <c r="A1232" i="14"/>
  <c r="A1171" i="14"/>
  <c r="A1111" i="14"/>
  <c r="A1051" i="14"/>
  <c r="A992" i="14"/>
  <c r="A932" i="14"/>
  <c r="A872" i="14"/>
  <c r="A811" i="14"/>
  <c r="A751" i="14"/>
  <c r="A690" i="14"/>
  <c r="A631" i="14"/>
  <c r="C573" i="14"/>
  <c r="A572" i="14"/>
  <c r="C513" i="14"/>
  <c r="A512" i="14"/>
  <c r="C452" i="14"/>
  <c r="A451" i="14"/>
  <c r="C393" i="14"/>
  <c r="A392" i="14"/>
  <c r="C332" i="14"/>
  <c r="A331" i="14"/>
  <c r="C272" i="14"/>
  <c r="A271" i="14"/>
  <c r="C212" i="14"/>
  <c r="A211" i="14"/>
  <c r="C152" i="14"/>
  <c r="A151" i="14"/>
  <c r="C92" i="14"/>
  <c r="A91" i="14"/>
  <c r="A32" i="14"/>
  <c r="C33" i="14"/>
  <c r="X68" i="13"/>
  <c r="S68" i="13" s="1"/>
  <c r="X66" i="13"/>
  <c r="H74" i="13"/>
  <c r="H38" i="13"/>
  <c r="X80" i="13"/>
  <c r="M7" i="13"/>
  <c r="H57" i="13"/>
  <c r="H55" i="13"/>
  <c r="H53" i="13"/>
  <c r="H51" i="13"/>
  <c r="S80" i="13" l="1"/>
  <c r="T80" i="13" s="1"/>
  <c r="A1412" i="14"/>
  <c r="A1352" i="14"/>
  <c r="A1292" i="14"/>
  <c r="A1233" i="14"/>
  <c r="A1172" i="14"/>
  <c r="A1112" i="14"/>
  <c r="A1052" i="14"/>
  <c r="A993" i="14"/>
  <c r="A933" i="14"/>
  <c r="A873" i="14"/>
  <c r="A812" i="14"/>
  <c r="A752" i="14"/>
  <c r="A691" i="14"/>
  <c r="A632" i="14"/>
  <c r="C574" i="14"/>
  <c r="A573" i="14"/>
  <c r="C514" i="14"/>
  <c r="A513" i="14"/>
  <c r="C453" i="14"/>
  <c r="A452" i="14"/>
  <c r="C394" i="14"/>
  <c r="A393" i="14"/>
  <c r="C333" i="14"/>
  <c r="A332" i="14"/>
  <c r="C273" i="14"/>
  <c r="A272" i="14"/>
  <c r="C213" i="14"/>
  <c r="A212" i="14"/>
  <c r="C153" i="14"/>
  <c r="A152" i="14"/>
  <c r="C93" i="14"/>
  <c r="A92" i="14"/>
  <c r="C34" i="14"/>
  <c r="A33" i="14"/>
  <c r="S66" i="13"/>
  <c r="T66" i="13" s="1"/>
  <c r="X14" i="13"/>
  <c r="S14" i="13" s="1"/>
  <c r="T14" i="13" s="1"/>
  <c r="X22" i="13"/>
  <c r="S22" i="13" s="1"/>
  <c r="T22" i="13" s="1"/>
  <c r="X38" i="13"/>
  <c r="L52" i="13"/>
  <c r="G52" i="13" s="1"/>
  <c r="L56" i="13"/>
  <c r="G56" i="13" s="1"/>
  <c r="L62" i="13"/>
  <c r="X72" i="13"/>
  <c r="S72" i="13" s="1"/>
  <c r="T72" i="13" s="1"/>
  <c r="L14" i="13"/>
  <c r="G14" i="13" s="1"/>
  <c r="H14" i="13" s="1"/>
  <c r="X12" i="13"/>
  <c r="S12" i="13" s="1"/>
  <c r="T12" i="13" s="1"/>
  <c r="X26" i="13"/>
  <c r="S26" i="13" s="1"/>
  <c r="T26" i="13" s="1"/>
  <c r="X30" i="13"/>
  <c r="L24" i="13"/>
  <c r="G24" i="13" s="1"/>
  <c r="L28" i="13"/>
  <c r="G28" i="13" s="1"/>
  <c r="X36" i="13"/>
  <c r="S36" i="13" s="1"/>
  <c r="T36" i="13" s="1"/>
  <c r="G36" i="13"/>
  <c r="H36" i="13" s="1"/>
  <c r="L44" i="13"/>
  <c r="G44" i="13" s="1"/>
  <c r="X46" i="13"/>
  <c r="S46" i="13" s="1"/>
  <c r="T46" i="13" s="1"/>
  <c r="X52" i="13"/>
  <c r="S52" i="13" s="1"/>
  <c r="X56" i="13"/>
  <c r="S56" i="13" s="1"/>
  <c r="X62" i="13"/>
  <c r="S62" i="13" s="1"/>
  <c r="L66" i="13"/>
  <c r="G66" i="13" s="1"/>
  <c r="H66" i="13" s="1"/>
  <c r="L80" i="13"/>
  <c r="G80" i="13" s="1"/>
  <c r="X16" i="13"/>
  <c r="S16" i="13" s="1"/>
  <c r="T16" i="13" s="1"/>
  <c r="X24" i="13"/>
  <c r="S24" i="13" s="1"/>
  <c r="T24" i="13" s="1"/>
  <c r="L50" i="13"/>
  <c r="G50" i="13" s="1"/>
  <c r="L54" i="13"/>
  <c r="G54" i="13" s="1"/>
  <c r="L58" i="13"/>
  <c r="G58" i="13" s="1"/>
  <c r="X60" i="13"/>
  <c r="S60" i="13" s="1"/>
  <c r="X70" i="13"/>
  <c r="X74" i="13"/>
  <c r="L16" i="13"/>
  <c r="G16" i="13" s="1"/>
  <c r="H16" i="13" s="1"/>
  <c r="L12" i="13"/>
  <c r="G12" i="13" s="1"/>
  <c r="L18" i="13"/>
  <c r="G18" i="13" s="1"/>
  <c r="X18" i="13"/>
  <c r="S18" i="13" s="1"/>
  <c r="X28" i="13"/>
  <c r="L22" i="13"/>
  <c r="G22" i="13" s="1"/>
  <c r="L26" i="13"/>
  <c r="G26" i="13" s="1"/>
  <c r="H26" i="13" s="1"/>
  <c r="X34" i="13"/>
  <c r="S34" i="13" s="1"/>
  <c r="T34" i="13" s="1"/>
  <c r="L34" i="13"/>
  <c r="G34" i="13" s="1"/>
  <c r="H34" i="13" s="1"/>
  <c r="L42" i="13"/>
  <c r="L46" i="13"/>
  <c r="G46" i="13" s="1"/>
  <c r="H46" i="13" s="1"/>
  <c r="X50" i="13"/>
  <c r="S50" i="13" s="1"/>
  <c r="X54" i="13"/>
  <c r="S54" i="13" s="1"/>
  <c r="X58" i="13"/>
  <c r="S58" i="13" s="1"/>
  <c r="L60" i="13"/>
  <c r="L76" i="13"/>
  <c r="L10" i="13"/>
  <c r="G10" i="13" s="1"/>
  <c r="X10" i="13"/>
  <c r="A1413" i="14" l="1"/>
  <c r="A1353" i="14"/>
  <c r="A1293" i="14"/>
  <c r="A1234" i="14"/>
  <c r="A1173" i="14"/>
  <c r="A1113" i="14"/>
  <c r="A1053" i="14"/>
  <c r="A994" i="14"/>
  <c r="A934" i="14"/>
  <c r="A874" i="14"/>
  <c r="A813" i="14"/>
  <c r="A753" i="14"/>
  <c r="A692" i="14"/>
  <c r="A633" i="14"/>
  <c r="C575" i="14"/>
  <c r="A574" i="14"/>
  <c r="C515" i="14"/>
  <c r="A514" i="14"/>
  <c r="C454" i="14"/>
  <c r="A453" i="14"/>
  <c r="C395" i="14"/>
  <c r="A394" i="14"/>
  <c r="C334" i="14"/>
  <c r="A333" i="14"/>
  <c r="C274" i="14"/>
  <c r="A273" i="14"/>
  <c r="C214" i="14"/>
  <c r="A213" i="14"/>
  <c r="C154" i="14"/>
  <c r="A153" i="14"/>
  <c r="C94" i="14"/>
  <c r="A93" i="14"/>
  <c r="C35" i="14"/>
  <c r="A34" i="14"/>
  <c r="S28" i="13"/>
  <c r="R28" i="13" s="1"/>
  <c r="H80" i="13"/>
  <c r="G76" i="13"/>
  <c r="H76" i="13" s="1"/>
  <c r="L72" i="13"/>
  <c r="G72" i="13" s="1"/>
  <c r="H72" i="13" s="1"/>
  <c r="G60" i="13"/>
  <c r="H60" i="13" s="1"/>
  <c r="G42" i="13"/>
  <c r="W42" i="13" s="1"/>
  <c r="S10" i="13"/>
  <c r="T10" i="13" s="1"/>
  <c r="G62" i="13"/>
  <c r="H62" i="13" s="1"/>
  <c r="H12" i="13"/>
  <c r="H56" i="13"/>
  <c r="T56" i="13"/>
  <c r="H58" i="13"/>
  <c r="H50" i="13"/>
  <c r="T50" i="13"/>
  <c r="T58" i="13"/>
  <c r="H52" i="13"/>
  <c r="T52" i="13"/>
  <c r="T60" i="13"/>
  <c r="H18" i="13"/>
  <c r="H44" i="13"/>
  <c r="H54" i="13"/>
  <c r="T54" i="13"/>
  <c r="T62" i="13"/>
  <c r="L8" i="13"/>
  <c r="G8" i="13" s="1"/>
  <c r="H8" i="13" s="1"/>
  <c r="H28" i="13"/>
  <c r="H10" i="13"/>
  <c r="T28" i="13" l="1"/>
  <c r="A1414" i="14"/>
  <c r="A1354" i="14"/>
  <c r="A1294" i="14"/>
  <c r="A1235" i="14"/>
  <c r="A1174" i="14"/>
  <c r="A1114" i="14"/>
  <c r="A1054" i="14"/>
  <c r="A995" i="14"/>
  <c r="A935" i="14"/>
  <c r="A875" i="14"/>
  <c r="A814" i="14"/>
  <c r="A754" i="14"/>
  <c r="A693" i="14"/>
  <c r="A634" i="14"/>
  <c r="C576" i="14"/>
  <c r="A575" i="14"/>
  <c r="C516" i="14"/>
  <c r="A515" i="14"/>
  <c r="C455" i="14"/>
  <c r="A454" i="14"/>
  <c r="C396" i="14"/>
  <c r="A395" i="14"/>
  <c r="C335" i="14"/>
  <c r="A334" i="14"/>
  <c r="C275" i="14"/>
  <c r="A274" i="14"/>
  <c r="C215" i="14"/>
  <c r="A214" i="14"/>
  <c r="C155" i="14"/>
  <c r="A154" i="14"/>
  <c r="C95" i="14"/>
  <c r="A94" i="14"/>
  <c r="C36" i="14"/>
  <c r="A35" i="14"/>
  <c r="S30" i="13"/>
  <c r="R30" i="13"/>
  <c r="H42" i="13"/>
  <c r="F46" i="13"/>
  <c r="T18" i="13"/>
  <c r="H22" i="13"/>
  <c r="H24" i="13"/>
  <c r="AE42" i="13"/>
  <c r="Z42" i="13" s="1"/>
  <c r="Z48" i="13" s="1"/>
  <c r="A1415" i="14" l="1"/>
  <c r="A1355" i="14"/>
  <c r="A1295" i="14"/>
  <c r="A1236" i="14"/>
  <c r="A1175" i="14"/>
  <c r="A1115" i="14"/>
  <c r="A1055" i="14"/>
  <c r="A996" i="14"/>
  <c r="A936" i="14"/>
  <c r="A876" i="14"/>
  <c r="A815" i="14"/>
  <c r="A755" i="14"/>
  <c r="A694" i="14"/>
  <c r="A635" i="14"/>
  <c r="C577" i="14"/>
  <c r="A576" i="14"/>
  <c r="C517" i="14"/>
  <c r="A516" i="14"/>
  <c r="C456" i="14"/>
  <c r="A455" i="14"/>
  <c r="C397" i="14"/>
  <c r="A396" i="14"/>
  <c r="C336" i="14"/>
  <c r="A335" i="14"/>
  <c r="C276" i="14"/>
  <c r="A275" i="14"/>
  <c r="C216" i="14"/>
  <c r="A215" i="14"/>
  <c r="C156" i="14"/>
  <c r="A155" i="14"/>
  <c r="C96" i="14"/>
  <c r="A95" i="14"/>
  <c r="C37" i="14"/>
  <c r="A36" i="14"/>
  <c r="AE48" i="13"/>
  <c r="Z63" i="13" s="1"/>
  <c r="A1416" i="14" l="1"/>
  <c r="A1356" i="14"/>
  <c r="A1296" i="14"/>
  <c r="A1237" i="14"/>
  <c r="A1176" i="14"/>
  <c r="A1116" i="14"/>
  <c r="A1056" i="14"/>
  <c r="A997" i="14"/>
  <c r="A937" i="14"/>
  <c r="A877" i="14"/>
  <c r="A816" i="14"/>
  <c r="A756" i="14"/>
  <c r="A695" i="14"/>
  <c r="A636" i="14"/>
  <c r="C578" i="14"/>
  <c r="A577" i="14"/>
  <c r="C518" i="14"/>
  <c r="A517" i="14"/>
  <c r="A456" i="14"/>
  <c r="C457" i="14"/>
  <c r="C398" i="14"/>
  <c r="A397" i="14"/>
  <c r="A336" i="14"/>
  <c r="C337" i="14"/>
  <c r="A276" i="14"/>
  <c r="C277" i="14"/>
  <c r="C217" i="14"/>
  <c r="A216" i="14"/>
  <c r="C157" i="14"/>
  <c r="A156" i="14"/>
  <c r="C97" i="14"/>
  <c r="A96" i="14"/>
  <c r="C38" i="14"/>
  <c r="A37" i="14"/>
  <c r="A1417" i="14" l="1"/>
  <c r="A1357" i="14"/>
  <c r="A1297" i="14"/>
  <c r="A1238" i="14"/>
  <c r="A1177" i="14"/>
  <c r="A1117" i="14"/>
  <c r="A1057" i="14"/>
  <c r="A998" i="14"/>
  <c r="A938" i="14"/>
  <c r="A878" i="14"/>
  <c r="A817" i="14"/>
  <c r="A757" i="14"/>
  <c r="A696" i="14"/>
  <c r="A637" i="14"/>
  <c r="C579" i="14"/>
  <c r="A578" i="14"/>
  <c r="C519" i="14"/>
  <c r="A518" i="14"/>
  <c r="A457" i="14"/>
  <c r="C458" i="14"/>
  <c r="C399" i="14"/>
  <c r="A398" i="14"/>
  <c r="A337" i="14"/>
  <c r="C338" i="14"/>
  <c r="A277" i="14"/>
  <c r="C278" i="14"/>
  <c r="C218" i="14"/>
  <c r="A217" i="14"/>
  <c r="C158" i="14"/>
  <c r="A157" i="14"/>
  <c r="C98" i="14"/>
  <c r="A97" i="14"/>
  <c r="C39" i="14"/>
  <c r="A38" i="14"/>
  <c r="A1418" i="14" l="1"/>
  <c r="A1358" i="14"/>
  <c r="A1298" i="14"/>
  <c r="A1239" i="14"/>
  <c r="A1178" i="14"/>
  <c r="A1118" i="14"/>
  <c r="A1058" i="14"/>
  <c r="A999" i="14"/>
  <c r="A939" i="14"/>
  <c r="A879" i="14"/>
  <c r="A818" i="14"/>
  <c r="A758" i="14"/>
  <c r="A697" i="14"/>
  <c r="A638" i="14"/>
  <c r="C580" i="14"/>
  <c r="A579" i="14"/>
  <c r="C520" i="14"/>
  <c r="A519" i="14"/>
  <c r="A458" i="14"/>
  <c r="C459" i="14"/>
  <c r="C400" i="14"/>
  <c r="A399" i="14"/>
  <c r="A338" i="14"/>
  <c r="C339" i="14"/>
  <c r="A278" i="14"/>
  <c r="C279" i="14"/>
  <c r="C219" i="14"/>
  <c r="A218" i="14"/>
  <c r="C159" i="14"/>
  <c r="A158" i="14"/>
  <c r="C99" i="14"/>
  <c r="A98" i="14"/>
  <c r="C40" i="14"/>
  <c r="A39" i="14"/>
  <c r="A1419" i="14" l="1"/>
  <c r="A1359" i="14"/>
  <c r="A1299" i="14"/>
  <c r="A1240" i="14"/>
  <c r="A1179" i="14"/>
  <c r="A1119" i="14"/>
  <c r="A1059" i="14"/>
  <c r="A1000" i="14"/>
  <c r="A940" i="14"/>
  <c r="A880" i="14"/>
  <c r="A819" i="14"/>
  <c r="A759" i="14"/>
  <c r="A698" i="14"/>
  <c r="A639" i="14"/>
  <c r="C581" i="14"/>
  <c r="A580" i="14"/>
  <c r="C521" i="14"/>
  <c r="A520" i="14"/>
  <c r="A459" i="14"/>
  <c r="C460" i="14"/>
  <c r="C401" i="14"/>
  <c r="A400" i="14"/>
  <c r="A339" i="14"/>
  <c r="C340" i="14"/>
  <c r="A279" i="14"/>
  <c r="C280" i="14"/>
  <c r="C220" i="14"/>
  <c r="A219" i="14"/>
  <c r="C160" i="14"/>
  <c r="A159" i="14"/>
  <c r="C100" i="14"/>
  <c r="A99" i="14"/>
  <c r="C41" i="14"/>
  <c r="A40" i="14"/>
  <c r="A1420" i="14" l="1"/>
  <c r="A1360" i="14"/>
  <c r="A1300" i="14"/>
  <c r="A1241" i="14"/>
  <c r="A1180" i="14"/>
  <c r="A1120" i="14"/>
  <c r="A1060" i="14"/>
  <c r="A1001" i="14"/>
  <c r="A941" i="14"/>
  <c r="A881" i="14"/>
  <c r="A820" i="14"/>
  <c r="A760" i="14"/>
  <c r="A699" i="14"/>
  <c r="A640" i="14"/>
  <c r="C582" i="14"/>
  <c r="A581" i="14"/>
  <c r="C522" i="14"/>
  <c r="A521" i="14"/>
  <c r="A460" i="14"/>
  <c r="C461" i="14"/>
  <c r="C402" i="14"/>
  <c r="A401" i="14"/>
  <c r="A340" i="14"/>
  <c r="C341" i="14"/>
  <c r="A280" i="14"/>
  <c r="C281" i="14"/>
  <c r="C221" i="14"/>
  <c r="A220" i="14"/>
  <c r="C161" i="14"/>
  <c r="A160" i="14"/>
  <c r="C101" i="14"/>
  <c r="A100" i="14"/>
  <c r="C42" i="14"/>
  <c r="A41" i="14"/>
  <c r="A1421" i="14" l="1"/>
  <c r="A1361" i="14"/>
  <c r="A1301" i="14"/>
  <c r="A1242" i="14"/>
  <c r="A1181" i="14"/>
  <c r="A1121" i="14"/>
  <c r="A1061" i="14"/>
  <c r="A1002" i="14"/>
  <c r="A942" i="14"/>
  <c r="A882" i="14"/>
  <c r="A821" i="14"/>
  <c r="A761" i="14"/>
  <c r="A700" i="14"/>
  <c r="A641" i="14"/>
  <c r="C583" i="14"/>
  <c r="A582" i="14"/>
  <c r="C523" i="14"/>
  <c r="A522" i="14"/>
  <c r="A461" i="14"/>
  <c r="C462" i="14"/>
  <c r="C403" i="14"/>
  <c r="A402" i="14"/>
  <c r="A341" i="14"/>
  <c r="C342" i="14"/>
  <c r="A281" i="14"/>
  <c r="C282" i="14"/>
  <c r="C222" i="14"/>
  <c r="A221" i="14"/>
  <c r="C162" i="14"/>
  <c r="A161" i="14"/>
  <c r="C102" i="14"/>
  <c r="A101" i="14"/>
  <c r="C43" i="14"/>
  <c r="A42" i="14"/>
  <c r="L23" i="9"/>
  <c r="A1422" i="14" l="1"/>
  <c r="A1362" i="14"/>
  <c r="A1302" i="14"/>
  <c r="A1243" i="14"/>
  <c r="A1182" i="14"/>
  <c r="A1122" i="14"/>
  <c r="A1062" i="14"/>
  <c r="A1003" i="14"/>
  <c r="A943" i="14"/>
  <c r="A883" i="14"/>
  <c r="A822" i="14"/>
  <c r="A762" i="14"/>
  <c r="A701" i="14"/>
  <c r="A642" i="14"/>
  <c r="C584" i="14"/>
  <c r="A583" i="14"/>
  <c r="C524" i="14"/>
  <c r="A523" i="14"/>
  <c r="A462" i="14"/>
  <c r="C463" i="14"/>
  <c r="C404" i="14"/>
  <c r="A403" i="14"/>
  <c r="A342" i="14"/>
  <c r="C343" i="14"/>
  <c r="A282" i="14"/>
  <c r="C283" i="14"/>
  <c r="C223" i="14"/>
  <c r="A222" i="14"/>
  <c r="C163" i="14"/>
  <c r="A162" i="14"/>
  <c r="C103" i="14"/>
  <c r="A102" i="14"/>
  <c r="C44" i="14"/>
  <c r="A43" i="14"/>
  <c r="A1423" i="14" l="1"/>
  <c r="A1363" i="14"/>
  <c r="A1303" i="14"/>
  <c r="A1244" i="14"/>
  <c r="A1183" i="14"/>
  <c r="A1123" i="14"/>
  <c r="A1063" i="14"/>
  <c r="A1004" i="14"/>
  <c r="A944" i="14"/>
  <c r="A884" i="14"/>
  <c r="A823" i="14"/>
  <c r="A763" i="14"/>
  <c r="A702" i="14"/>
  <c r="A643" i="14"/>
  <c r="C585" i="14"/>
  <c r="A584" i="14"/>
  <c r="C525" i="14"/>
  <c r="A524" i="14"/>
  <c r="C464" i="14"/>
  <c r="A463" i="14"/>
  <c r="C405" i="14"/>
  <c r="A404" i="14"/>
  <c r="C344" i="14"/>
  <c r="A343" i="14"/>
  <c r="C284" i="14"/>
  <c r="A283" i="14"/>
  <c r="C224" i="14"/>
  <c r="A223" i="14"/>
  <c r="C164" i="14"/>
  <c r="A163" i="14"/>
  <c r="C104" i="14"/>
  <c r="A103" i="14"/>
  <c r="C45" i="14"/>
  <c r="A44" i="14"/>
  <c r="A1424" i="14" l="1"/>
  <c r="A1364" i="14"/>
  <c r="A1304" i="14"/>
  <c r="A1245" i="14"/>
  <c r="A1184" i="14"/>
  <c r="A1124" i="14"/>
  <c r="A1064" i="14"/>
  <c r="A1005" i="14"/>
  <c r="A945" i="14"/>
  <c r="A885" i="14"/>
  <c r="A824" i="14"/>
  <c r="A764" i="14"/>
  <c r="A703" i="14"/>
  <c r="A644" i="14"/>
  <c r="C586" i="14"/>
  <c r="A585" i="14"/>
  <c r="C526" i="14"/>
  <c r="A525" i="14"/>
  <c r="C465" i="14"/>
  <c r="A464" i="14"/>
  <c r="C406" i="14"/>
  <c r="A405" i="14"/>
  <c r="C345" i="14"/>
  <c r="A344" i="14"/>
  <c r="C285" i="14"/>
  <c r="A284" i="14"/>
  <c r="A224" i="14"/>
  <c r="C225" i="14"/>
  <c r="C165" i="14"/>
  <c r="A164" i="14"/>
  <c r="C105" i="14"/>
  <c r="A104" i="14"/>
  <c r="C46" i="14"/>
  <c r="A45" i="14"/>
  <c r="A1425" i="14" l="1"/>
  <c r="A1365" i="14"/>
  <c r="A1305" i="14"/>
  <c r="A1246" i="14"/>
  <c r="A1185" i="14"/>
  <c r="A1125" i="14"/>
  <c r="A1065" i="14"/>
  <c r="A1006" i="14"/>
  <c r="A946" i="14"/>
  <c r="A886" i="14"/>
  <c r="A825" i="14"/>
  <c r="A765" i="14"/>
  <c r="A704" i="14"/>
  <c r="A645" i="14"/>
  <c r="C587" i="14"/>
  <c r="A586" i="14"/>
  <c r="C527" i="14"/>
  <c r="A526" i="14"/>
  <c r="C466" i="14"/>
  <c r="A465" i="14"/>
  <c r="C407" i="14"/>
  <c r="A406" i="14"/>
  <c r="C346" i="14"/>
  <c r="A345" i="14"/>
  <c r="C286" i="14"/>
  <c r="A285" i="14"/>
  <c r="A225" i="14"/>
  <c r="C226" i="14"/>
  <c r="C166" i="14"/>
  <c r="A165" i="14"/>
  <c r="C106" i="14"/>
  <c r="A105" i="14"/>
  <c r="C47" i="14"/>
  <c r="A46" i="14"/>
  <c r="A1426" i="14" l="1"/>
  <c r="A1366" i="14"/>
  <c r="A1306" i="14"/>
  <c r="A1247" i="14"/>
  <c r="A1186" i="14"/>
  <c r="A1126" i="14"/>
  <c r="A1066" i="14"/>
  <c r="A1007" i="14"/>
  <c r="A947" i="14"/>
  <c r="A887" i="14"/>
  <c r="A826" i="14"/>
  <c r="A766" i="14"/>
  <c r="A705" i="14"/>
  <c r="A646" i="14"/>
  <c r="C588" i="14"/>
  <c r="A587" i="14"/>
  <c r="C528" i="14"/>
  <c r="A527" i="14"/>
  <c r="C467" i="14"/>
  <c r="A466" i="14"/>
  <c r="C408" i="14"/>
  <c r="A407" i="14"/>
  <c r="C347" i="14"/>
  <c r="A346" i="14"/>
  <c r="C287" i="14"/>
  <c r="A286" i="14"/>
  <c r="A226" i="14"/>
  <c r="C227" i="14"/>
  <c r="C167" i="14"/>
  <c r="A166" i="14"/>
  <c r="C107" i="14"/>
  <c r="A106" i="14"/>
  <c r="C48" i="14"/>
  <c r="A47" i="14"/>
  <c r="A1427" i="14" l="1"/>
  <c r="A1367" i="14"/>
  <c r="A1307" i="14"/>
  <c r="A1248" i="14"/>
  <c r="A1187" i="14"/>
  <c r="A1127" i="14"/>
  <c r="A1067" i="14"/>
  <c r="A1008" i="14"/>
  <c r="A948" i="14"/>
  <c r="A888" i="14"/>
  <c r="A827" i="14"/>
  <c r="A767" i="14"/>
  <c r="A706" i="14"/>
  <c r="A647" i="14"/>
  <c r="C589" i="14"/>
  <c r="A588" i="14"/>
  <c r="C529" i="14"/>
  <c r="A528" i="14"/>
  <c r="C468" i="14"/>
  <c r="A467" i="14"/>
  <c r="C409" i="14"/>
  <c r="A408" i="14"/>
  <c r="C348" i="14"/>
  <c r="A347" i="14"/>
  <c r="C288" i="14"/>
  <c r="A287" i="14"/>
  <c r="A227" i="14"/>
  <c r="C228" i="14"/>
  <c r="C168" i="14"/>
  <c r="A167" i="14"/>
  <c r="C108" i="14"/>
  <c r="A107" i="14"/>
  <c r="C49" i="14"/>
  <c r="A48" i="14"/>
  <c r="L11" i="9"/>
  <c r="O11" i="9" s="1"/>
  <c r="A1428" i="14" l="1"/>
  <c r="A1368" i="14"/>
  <c r="A1308" i="14"/>
  <c r="A1249" i="14"/>
  <c r="A1188" i="14"/>
  <c r="A1128" i="14"/>
  <c r="A1068" i="14"/>
  <c r="A1009" i="14"/>
  <c r="A949" i="14"/>
  <c r="A889" i="14"/>
  <c r="A828" i="14"/>
  <c r="A768" i="14"/>
  <c r="A707" i="14"/>
  <c r="A648" i="14"/>
  <c r="C590" i="14"/>
  <c r="A589" i="14"/>
  <c r="C530" i="14"/>
  <c r="A529" i="14"/>
  <c r="C469" i="14"/>
  <c r="A468" i="14"/>
  <c r="C410" i="14"/>
  <c r="A409" i="14"/>
  <c r="C349" i="14"/>
  <c r="A348" i="14"/>
  <c r="C289" i="14"/>
  <c r="A288" i="14"/>
  <c r="A228" i="14"/>
  <c r="C229" i="14"/>
  <c r="C169" i="14"/>
  <c r="A168" i="14"/>
  <c r="C109" i="14"/>
  <c r="A108" i="14"/>
  <c r="C50" i="14"/>
  <c r="A49" i="14"/>
  <c r="L9" i="9"/>
  <c r="O9" i="9" s="1"/>
  <c r="L13" i="9"/>
  <c r="O13" i="9" s="1"/>
  <c r="L17" i="9"/>
  <c r="O17" i="9" s="1"/>
  <c r="L21" i="9"/>
  <c r="O21" i="9" s="1"/>
  <c r="L15" i="9"/>
  <c r="O15" i="9" s="1"/>
  <c r="L19" i="9"/>
  <c r="O19" i="9" s="1"/>
  <c r="O23" i="9"/>
  <c r="L31" i="9"/>
  <c r="O31" i="9" s="1"/>
  <c r="L29" i="9"/>
  <c r="Q29" i="9" s="1"/>
  <c r="L27" i="9"/>
  <c r="O27" i="9" s="1"/>
  <c r="L25" i="9"/>
  <c r="O25" i="9" s="1"/>
  <c r="A1429" i="14" l="1"/>
  <c r="A1369" i="14"/>
  <c r="A1309" i="14"/>
  <c r="A1250" i="14"/>
  <c r="A1189" i="14"/>
  <c r="A1129" i="14"/>
  <c r="A1069" i="14"/>
  <c r="A1010" i="14"/>
  <c r="A950" i="14"/>
  <c r="A890" i="14"/>
  <c r="A829" i="14"/>
  <c r="A769" i="14"/>
  <c r="A708" i="14"/>
  <c r="A649" i="14"/>
  <c r="C591" i="14"/>
  <c r="A590" i="14"/>
  <c r="C531" i="14"/>
  <c r="A530" i="14"/>
  <c r="C470" i="14"/>
  <c r="A469" i="14"/>
  <c r="C411" i="14"/>
  <c r="A410" i="14"/>
  <c r="C350" i="14"/>
  <c r="A349" i="14"/>
  <c r="C290" i="14"/>
  <c r="A289" i="14"/>
  <c r="A229" i="14"/>
  <c r="C230" i="14"/>
  <c r="C170" i="14"/>
  <c r="A169" i="14"/>
  <c r="C110" i="14"/>
  <c r="A109" i="14"/>
  <c r="C51" i="14"/>
  <c r="A50" i="14"/>
  <c r="N29" i="9"/>
  <c r="O29" i="9"/>
  <c r="P29" i="9"/>
  <c r="M29" i="9"/>
  <c r="C3" i="9"/>
  <c r="A1430" i="14" l="1"/>
  <c r="A1370" i="14"/>
  <c r="A1310" i="14"/>
  <c r="A1251" i="14"/>
  <c r="A1190" i="14"/>
  <c r="A1130" i="14"/>
  <c r="A1070" i="14"/>
  <c r="A1011" i="14"/>
  <c r="A951" i="14"/>
  <c r="A891" i="14"/>
  <c r="A830" i="14"/>
  <c r="A770" i="14"/>
  <c r="A709" i="14"/>
  <c r="A650" i="14"/>
  <c r="C592" i="14"/>
  <c r="A591" i="14"/>
  <c r="C532" i="14"/>
  <c r="A531" i="14"/>
  <c r="C471" i="14"/>
  <c r="A470" i="14"/>
  <c r="C412" i="14"/>
  <c r="A411" i="14"/>
  <c r="C351" i="14"/>
  <c r="A350" i="14"/>
  <c r="C291" i="14"/>
  <c r="A290" i="14"/>
  <c r="A230" i="14"/>
  <c r="C231" i="14"/>
  <c r="C171" i="14"/>
  <c r="A170" i="14"/>
  <c r="C111" i="14"/>
  <c r="A110" i="14"/>
  <c r="C52" i="14"/>
  <c r="A51" i="14"/>
  <c r="B76" i="9"/>
  <c r="C76" i="9" s="1"/>
  <c r="A76" i="9"/>
  <c r="B43" i="9"/>
  <c r="A43" i="9"/>
  <c r="M31" i="9"/>
  <c r="B62" i="9"/>
  <c r="M27" i="9"/>
  <c r="M25" i="9"/>
  <c r="Q9" i="9"/>
  <c r="M9" i="9"/>
  <c r="P9" i="9"/>
  <c r="B9" i="9" s="1"/>
  <c r="M11" i="9"/>
  <c r="Q11" i="9"/>
  <c r="P11" i="9"/>
  <c r="Q13" i="9"/>
  <c r="P13" i="9"/>
  <c r="B13" i="9" s="1"/>
  <c r="M13" i="9"/>
  <c r="M15" i="9"/>
  <c r="Q15" i="9"/>
  <c r="P15" i="9"/>
  <c r="P17" i="9"/>
  <c r="B17" i="9" s="1"/>
  <c r="M17" i="9"/>
  <c r="Q17" i="9"/>
  <c r="M19" i="9"/>
  <c r="Q19" i="9"/>
  <c r="P19" i="9"/>
  <c r="Q21" i="9"/>
  <c r="P21" i="9"/>
  <c r="B21" i="9" s="1"/>
  <c r="M21" i="9"/>
  <c r="M23" i="9"/>
  <c r="P27" i="9"/>
  <c r="Q27" i="9"/>
  <c r="Q25" i="9"/>
  <c r="P25" i="9"/>
  <c r="B25" i="9" s="1"/>
  <c r="Q23" i="9"/>
  <c r="P23" i="9"/>
  <c r="Q31" i="9"/>
  <c r="P31" i="9"/>
  <c r="B31" i="9" s="1"/>
  <c r="N11" i="9"/>
  <c r="A12" i="9" s="1"/>
  <c r="N15" i="9"/>
  <c r="A16" i="9" s="1"/>
  <c r="N19" i="9"/>
  <c r="A20" i="9" s="1"/>
  <c r="N23" i="9"/>
  <c r="A24" i="9" s="1"/>
  <c r="N27" i="9"/>
  <c r="A28" i="9" s="1"/>
  <c r="A29" i="9"/>
  <c r="N13" i="9"/>
  <c r="A14" i="9" s="1"/>
  <c r="N17" i="9"/>
  <c r="A18" i="9" s="1"/>
  <c r="N21" i="9"/>
  <c r="A22" i="9" s="1"/>
  <c r="N25" i="9"/>
  <c r="A26" i="9" s="1"/>
  <c r="A30" i="9"/>
  <c r="N31" i="9"/>
  <c r="A32" i="9" s="1"/>
  <c r="N9" i="9"/>
  <c r="A10" i="9" s="1"/>
  <c r="C4" i="9"/>
  <c r="A1431" i="14" l="1"/>
  <c r="A1371" i="14"/>
  <c r="A1311" i="14"/>
  <c r="A1252" i="14"/>
  <c r="A1191" i="14"/>
  <c r="A1131" i="14"/>
  <c r="A1071" i="14"/>
  <c r="A1012" i="14"/>
  <c r="A952" i="14"/>
  <c r="A892" i="14"/>
  <c r="A831" i="14"/>
  <c r="A771" i="14"/>
  <c r="A710" i="14"/>
  <c r="A651" i="14"/>
  <c r="C593" i="14"/>
  <c r="A592" i="14"/>
  <c r="C533" i="14"/>
  <c r="A532" i="14"/>
  <c r="C472" i="14"/>
  <c r="A471" i="14"/>
  <c r="C413" i="14"/>
  <c r="A412" i="14"/>
  <c r="C352" i="14"/>
  <c r="A351" i="14"/>
  <c r="C292" i="14"/>
  <c r="A291" i="14"/>
  <c r="A231" i="14"/>
  <c r="C232" i="14"/>
  <c r="C172" i="14"/>
  <c r="A171" i="14"/>
  <c r="C112" i="14"/>
  <c r="A111" i="14"/>
  <c r="A52" i="14"/>
  <c r="C53" i="14"/>
  <c r="A21" i="9"/>
  <c r="A13" i="9"/>
  <c r="A27" i="9"/>
  <c r="A31" i="9"/>
  <c r="A23" i="9"/>
  <c r="A19" i="9"/>
  <c r="A17" i="9"/>
  <c r="A15" i="9"/>
  <c r="A11" i="9"/>
  <c r="A25" i="9"/>
  <c r="R25" i="9"/>
  <c r="F42" i="9" s="1"/>
  <c r="R13" i="9"/>
  <c r="F39" i="9" s="1"/>
  <c r="B73" i="9"/>
  <c r="C73" i="9" s="1"/>
  <c r="A73" i="9"/>
  <c r="B48" i="9"/>
  <c r="C48" i="9" s="1"/>
  <c r="A48" i="9"/>
  <c r="B70" i="9"/>
  <c r="C70" i="9" s="1"/>
  <c r="A70" i="9"/>
  <c r="B40" i="9"/>
  <c r="C40" i="9" s="1"/>
  <c r="B66" i="9"/>
  <c r="C66" i="9" s="1"/>
  <c r="A66" i="9"/>
  <c r="B38" i="9"/>
  <c r="C38" i="9" s="1"/>
  <c r="A38" i="9"/>
  <c r="F77" i="9"/>
  <c r="B77" i="9"/>
  <c r="C77" i="9" s="1"/>
  <c r="A77" i="9"/>
  <c r="B50" i="9"/>
  <c r="C50" i="9" s="1"/>
  <c r="A50" i="9"/>
  <c r="B72" i="9"/>
  <c r="C72" i="9" s="1"/>
  <c r="A72" i="9"/>
  <c r="B41" i="9"/>
  <c r="C41" i="9" s="1"/>
  <c r="A41" i="9"/>
  <c r="B47" i="9"/>
  <c r="C47" i="9" s="1"/>
  <c r="A47" i="9"/>
  <c r="B71" i="9"/>
  <c r="C71" i="9" s="1"/>
  <c r="A71" i="9"/>
  <c r="B69" i="9"/>
  <c r="C69" i="9" s="1"/>
  <c r="A69" i="9"/>
  <c r="B46" i="9"/>
  <c r="C46" i="9" s="1"/>
  <c r="A46" i="9"/>
  <c r="F68" i="9"/>
  <c r="B68" i="9"/>
  <c r="C68" i="9" s="1"/>
  <c r="A68" i="9"/>
  <c r="B39" i="9"/>
  <c r="C39" i="9" s="1"/>
  <c r="B45" i="9"/>
  <c r="C45" i="9" s="1"/>
  <c r="A45" i="9"/>
  <c r="F67" i="9"/>
  <c r="B67" i="9"/>
  <c r="C67" i="9" s="1"/>
  <c r="A67" i="9"/>
  <c r="F74" i="9"/>
  <c r="B74" i="9"/>
  <c r="C74" i="9" s="1"/>
  <c r="A74" i="9"/>
  <c r="B42" i="9"/>
  <c r="C42" i="9" s="1"/>
  <c r="A42" i="9"/>
  <c r="B49" i="9"/>
  <c r="C49" i="9" s="1"/>
  <c r="A49" i="9"/>
  <c r="B75" i="9"/>
  <c r="C75" i="9" s="1"/>
  <c r="A75" i="9"/>
  <c r="R21" i="9"/>
  <c r="F41" i="9" s="1"/>
  <c r="A39" i="9"/>
  <c r="A40" i="9"/>
  <c r="B4" i="9"/>
  <c r="R17" i="9"/>
  <c r="F40" i="9" s="1"/>
  <c r="R9" i="9"/>
  <c r="F52" i="9" s="1"/>
  <c r="R31" i="9"/>
  <c r="F50" i="9" s="1"/>
  <c r="B10" i="9"/>
  <c r="C10" i="9" s="1"/>
  <c r="C9" i="9"/>
  <c r="B52" i="9"/>
  <c r="C52" i="9" s="1"/>
  <c r="A52" i="9"/>
  <c r="B53" i="9"/>
  <c r="C53" i="9" s="1"/>
  <c r="A53" i="9"/>
  <c r="F54" i="9"/>
  <c r="B54" i="9"/>
  <c r="C54" i="9" s="1"/>
  <c r="A54" i="9"/>
  <c r="A55" i="9"/>
  <c r="B55" i="9"/>
  <c r="C55" i="9" s="1"/>
  <c r="F56" i="9"/>
  <c r="A56" i="9"/>
  <c r="B56" i="9"/>
  <c r="C56" i="9" s="1"/>
  <c r="A57" i="9"/>
  <c r="B57" i="9"/>
  <c r="C57" i="9" s="1"/>
  <c r="F58" i="9"/>
  <c r="A58" i="9"/>
  <c r="B58" i="9"/>
  <c r="C58" i="9" s="1"/>
  <c r="B61" i="9"/>
  <c r="C61" i="9" s="1"/>
  <c r="A61" i="9"/>
  <c r="B60" i="9"/>
  <c r="C60" i="9" s="1"/>
  <c r="A60" i="9"/>
  <c r="B59" i="9"/>
  <c r="C59" i="9" s="1"/>
  <c r="A59" i="9"/>
  <c r="F63" i="9"/>
  <c r="B63" i="9"/>
  <c r="C63" i="9" s="1"/>
  <c r="A63" i="9"/>
  <c r="C43" i="9"/>
  <c r="C62" i="9"/>
  <c r="A62" i="9"/>
  <c r="B29" i="9"/>
  <c r="B30" i="9" s="1"/>
  <c r="C30" i="9" s="1"/>
  <c r="R29" i="9"/>
  <c r="F43" i="9" s="1"/>
  <c r="R27" i="9"/>
  <c r="F75" i="9" s="1"/>
  <c r="B27" i="9"/>
  <c r="R19" i="9"/>
  <c r="F71" i="9" s="1"/>
  <c r="B19" i="9"/>
  <c r="R11" i="9"/>
  <c r="F45" i="9" s="1"/>
  <c r="B11" i="9"/>
  <c r="B32" i="9"/>
  <c r="C32" i="9" s="1"/>
  <c r="C31" i="9"/>
  <c r="B26" i="9"/>
  <c r="C26" i="9" s="1"/>
  <c r="C25" i="9"/>
  <c r="B22" i="9"/>
  <c r="C22" i="9" s="1"/>
  <c r="C21" i="9"/>
  <c r="B18" i="9"/>
  <c r="C18" i="9" s="1"/>
  <c r="C17" i="9"/>
  <c r="B14" i="9"/>
  <c r="C14" i="9" s="1"/>
  <c r="C13" i="9"/>
  <c r="R23" i="9"/>
  <c r="F48" i="9" s="1"/>
  <c r="B23" i="9"/>
  <c r="R15" i="9"/>
  <c r="F46" i="9" s="1"/>
  <c r="B15" i="9"/>
  <c r="F73" i="9" l="1"/>
  <c r="E73" i="9" s="1"/>
  <c r="F49" i="9"/>
  <c r="E49" i="9" s="1"/>
  <c r="A1432" i="14"/>
  <c r="A1372" i="14"/>
  <c r="A1312" i="14"/>
  <c r="A1253" i="14"/>
  <c r="A1192" i="14"/>
  <c r="A1132" i="14"/>
  <c r="A1072" i="14"/>
  <c r="A1013" i="14"/>
  <c r="A953" i="14"/>
  <c r="A893" i="14"/>
  <c r="A832" i="14"/>
  <c r="A772" i="14"/>
  <c r="A711" i="14"/>
  <c r="A652" i="14"/>
  <c r="C594" i="14"/>
  <c r="A593" i="14"/>
  <c r="C534" i="14"/>
  <c r="A533" i="14"/>
  <c r="C473" i="14"/>
  <c r="A472" i="14"/>
  <c r="C414" i="14"/>
  <c r="A413" i="14"/>
  <c r="C353" i="14"/>
  <c r="A352" i="14"/>
  <c r="C293" i="14"/>
  <c r="A292" i="14"/>
  <c r="A232" i="14"/>
  <c r="C233" i="14"/>
  <c r="C173" i="14"/>
  <c r="A172" i="14"/>
  <c r="C113" i="14"/>
  <c r="A112" i="14"/>
  <c r="C54" i="14"/>
  <c r="A53" i="14"/>
  <c r="F69" i="9"/>
  <c r="F66" i="9"/>
  <c r="E66" i="9" s="1"/>
  <c r="F72" i="9"/>
  <c r="E72" i="9" s="1"/>
  <c r="F55" i="9"/>
  <c r="E55" i="9" s="1"/>
  <c r="F76" i="9"/>
  <c r="E76" i="9" s="1"/>
  <c r="F62" i="9"/>
  <c r="E62" i="9" s="1"/>
  <c r="F38" i="9"/>
  <c r="E38" i="9" s="1"/>
  <c r="F60" i="9"/>
  <c r="E60" i="9" s="1"/>
  <c r="F70" i="9"/>
  <c r="E70" i="9" s="1"/>
  <c r="F47" i="9"/>
  <c r="E47" i="9" s="1"/>
  <c r="F57" i="9"/>
  <c r="E57" i="9" s="1"/>
  <c r="E56" i="9"/>
  <c r="E39" i="9"/>
  <c r="E54" i="9"/>
  <c r="E69" i="9"/>
  <c r="E77" i="9"/>
  <c r="E75" i="9"/>
  <c r="E67" i="9"/>
  <c r="E68" i="9"/>
  <c r="E58" i="9"/>
  <c r="E74" i="9"/>
  <c r="E71" i="9"/>
  <c r="E52" i="9"/>
  <c r="E50" i="9"/>
  <c r="C29" i="9"/>
  <c r="E48" i="9"/>
  <c r="F61" i="9"/>
  <c r="E61" i="9" s="1"/>
  <c r="E40" i="9"/>
  <c r="E46" i="9"/>
  <c r="E45" i="9"/>
  <c r="E63" i="9"/>
  <c r="F53" i="9"/>
  <c r="E53" i="9" s="1"/>
  <c r="F59" i="9"/>
  <c r="E59" i="9" s="1"/>
  <c r="E42" i="9"/>
  <c r="E43" i="9"/>
  <c r="E41" i="9"/>
  <c r="B16" i="9"/>
  <c r="C16" i="9" s="1"/>
  <c r="C15" i="9"/>
  <c r="B24" i="9"/>
  <c r="C24" i="9" s="1"/>
  <c r="C23" i="9"/>
  <c r="B12" i="9"/>
  <c r="C12" i="9" s="1"/>
  <c r="C11" i="9"/>
  <c r="B20" i="9"/>
  <c r="C20" i="9" s="1"/>
  <c r="C19" i="9"/>
  <c r="B28" i="9"/>
  <c r="C28" i="9" s="1"/>
  <c r="C27" i="9"/>
  <c r="A1433" i="14" l="1"/>
  <c r="A1373" i="14"/>
  <c r="A1313" i="14"/>
  <c r="A1254" i="14"/>
  <c r="A1193" i="14"/>
  <c r="A1133" i="14"/>
  <c r="A1073" i="14"/>
  <c r="A1014" i="14"/>
  <c r="A954" i="14"/>
  <c r="A894" i="14"/>
  <c r="A833" i="14"/>
  <c r="A773" i="14"/>
  <c r="A712" i="14"/>
  <c r="A653" i="14"/>
  <c r="C595" i="14"/>
  <c r="A594" i="14"/>
  <c r="C535" i="14"/>
  <c r="A534" i="14"/>
  <c r="C474" i="14"/>
  <c r="A473" i="14"/>
  <c r="C415" i="14"/>
  <c r="A414" i="14"/>
  <c r="C354" i="14"/>
  <c r="A353" i="14"/>
  <c r="C294" i="14"/>
  <c r="A293" i="14"/>
  <c r="A233" i="14"/>
  <c r="C234" i="14"/>
  <c r="C174" i="14"/>
  <c r="A173" i="14"/>
  <c r="C114" i="14"/>
  <c r="A113" i="14"/>
  <c r="C55" i="14"/>
  <c r="A54" i="14"/>
  <c r="D41" i="9"/>
  <c r="D42" i="9"/>
  <c r="D53" i="9"/>
  <c r="D63" i="9"/>
  <c r="D45" i="9"/>
  <c r="D40" i="9"/>
  <c r="D48" i="9"/>
  <c r="D50" i="9"/>
  <c r="D71" i="9"/>
  <c r="D58" i="9"/>
  <c r="D67" i="9"/>
  <c r="D77" i="9"/>
  <c r="D56" i="9"/>
  <c r="D47" i="9"/>
  <c r="D60" i="9"/>
  <c r="D62" i="9"/>
  <c r="D55" i="9"/>
  <c r="D66" i="9"/>
  <c r="D43" i="9"/>
  <c r="D59" i="9"/>
  <c r="D49" i="9"/>
  <c r="D46" i="9"/>
  <c r="D61" i="9"/>
  <c r="D52" i="9"/>
  <c r="D73" i="9"/>
  <c r="D74" i="9"/>
  <c r="D68" i="9"/>
  <c r="D75" i="9"/>
  <c r="D69" i="9"/>
  <c r="D54" i="9"/>
  <c r="D39" i="9"/>
  <c r="D57" i="9"/>
  <c r="D70" i="9"/>
  <c r="D38" i="9"/>
  <c r="D76" i="9"/>
  <c r="D72" i="9"/>
  <c r="A1434" i="14" l="1"/>
  <c r="A1374" i="14"/>
  <c r="A1314" i="14"/>
  <c r="A1255" i="14"/>
  <c r="A1194" i="14"/>
  <c r="A1134" i="14"/>
  <c r="A1074" i="14"/>
  <c r="A1015" i="14"/>
  <c r="A955" i="14"/>
  <c r="A895" i="14"/>
  <c r="A834" i="14"/>
  <c r="A774" i="14"/>
  <c r="A713" i="14"/>
  <c r="A654" i="14"/>
  <c r="C596" i="14"/>
  <c r="A595" i="14"/>
  <c r="C536" i="14"/>
  <c r="A535" i="14"/>
  <c r="C475" i="14"/>
  <c r="A474" i="14"/>
  <c r="C416" i="14"/>
  <c r="A415" i="14"/>
  <c r="C355" i="14"/>
  <c r="A354" i="14"/>
  <c r="C295" i="14"/>
  <c r="A294" i="14"/>
  <c r="A234" i="14"/>
  <c r="C235" i="14"/>
  <c r="C175" i="14"/>
  <c r="A174" i="14"/>
  <c r="C115" i="14"/>
  <c r="A114" i="14"/>
  <c r="C56" i="14"/>
  <c r="A55" i="14"/>
  <c r="A1435" i="14" l="1"/>
  <c r="A1375" i="14"/>
  <c r="A1315" i="14"/>
  <c r="A1256" i="14"/>
  <c r="A1195" i="14"/>
  <c r="A1135" i="14"/>
  <c r="A1075" i="14"/>
  <c r="A1016" i="14"/>
  <c r="A956" i="14"/>
  <c r="A896" i="14"/>
  <c r="A835" i="14"/>
  <c r="A775" i="14"/>
  <c r="A714" i="14"/>
  <c r="A655" i="14"/>
  <c r="C597" i="14"/>
  <c r="A596" i="14"/>
  <c r="C537" i="14"/>
  <c r="A536" i="14"/>
  <c r="C476" i="14"/>
  <c r="A475" i="14"/>
  <c r="C417" i="14"/>
  <c r="A416" i="14"/>
  <c r="C356" i="14"/>
  <c r="A355" i="14"/>
  <c r="C296" i="14"/>
  <c r="A295" i="14"/>
  <c r="A235" i="14"/>
  <c r="C236" i="14"/>
  <c r="C176" i="14"/>
  <c r="A175" i="14"/>
  <c r="C116" i="14"/>
  <c r="A115" i="14"/>
  <c r="A56" i="14"/>
  <c r="C57" i="14"/>
  <c r="A1436" i="14" l="1"/>
  <c r="A1376" i="14"/>
  <c r="A1316" i="14"/>
  <c r="A1257" i="14"/>
  <c r="A1196" i="14"/>
  <c r="A1136" i="14"/>
  <c r="A1076" i="14"/>
  <c r="A1017" i="14"/>
  <c r="A957" i="14"/>
  <c r="A897" i="14"/>
  <c r="A836" i="14"/>
  <c r="A776" i="14"/>
  <c r="A715" i="14"/>
  <c r="A656" i="14"/>
  <c r="C598" i="14"/>
  <c r="A597" i="14"/>
  <c r="C538" i="14"/>
  <c r="A537" i="14"/>
  <c r="C477" i="14"/>
  <c r="A476" i="14"/>
  <c r="C418" i="14"/>
  <c r="A417" i="14"/>
  <c r="C357" i="14"/>
  <c r="A356" i="14"/>
  <c r="C297" i="14"/>
  <c r="A296" i="14"/>
  <c r="A236" i="14"/>
  <c r="C237" i="14"/>
  <c r="C177" i="14"/>
  <c r="A176" i="14"/>
  <c r="C117" i="14"/>
  <c r="A116" i="14"/>
  <c r="C58" i="14"/>
  <c r="A57" i="14"/>
  <c r="A1437" i="14" l="1"/>
  <c r="A1377" i="14"/>
  <c r="A1317" i="14"/>
  <c r="A1258" i="14"/>
  <c r="A1197" i="14"/>
  <c r="A1137" i="14"/>
  <c r="A1077" i="14"/>
  <c r="A1018" i="14"/>
  <c r="A958" i="14"/>
  <c r="A898" i="14"/>
  <c r="A837" i="14"/>
  <c r="A777" i="14"/>
  <c r="A716" i="14"/>
  <c r="A657" i="14"/>
  <c r="C599" i="14"/>
  <c r="A598" i="14"/>
  <c r="C539" i="14"/>
  <c r="A538" i="14"/>
  <c r="C478" i="14"/>
  <c r="A477" i="14"/>
  <c r="C419" i="14"/>
  <c r="A418" i="14"/>
  <c r="C358" i="14"/>
  <c r="A357" i="14"/>
  <c r="C298" i="14"/>
  <c r="A297" i="14"/>
  <c r="A237" i="14"/>
  <c r="C238" i="14"/>
  <c r="C178" i="14"/>
  <c r="A177" i="14"/>
  <c r="C118" i="14"/>
  <c r="A117" i="14"/>
  <c r="C59" i="14"/>
  <c r="A58" i="14"/>
  <c r="A1438" i="14" l="1"/>
  <c r="A1378" i="14"/>
  <c r="A1318" i="14"/>
  <c r="A1259" i="14"/>
  <c r="A1198" i="14"/>
  <c r="A1138" i="14"/>
  <c r="A1078" i="14"/>
  <c r="A1019" i="14"/>
  <c r="A959" i="14"/>
  <c r="A899" i="14"/>
  <c r="A838" i="14"/>
  <c r="A778" i="14"/>
  <c r="A717" i="14"/>
  <c r="A658" i="14"/>
  <c r="C600" i="14"/>
  <c r="A599" i="14"/>
  <c r="C540" i="14"/>
  <c r="A539" i="14"/>
  <c r="C479" i="14"/>
  <c r="A478" i="14"/>
  <c r="C420" i="14"/>
  <c r="A419" i="14"/>
  <c r="C359" i="14"/>
  <c r="A358" i="14"/>
  <c r="C299" i="14"/>
  <c r="A298" i="14"/>
  <c r="A238" i="14"/>
  <c r="C239" i="14"/>
  <c r="C179" i="14"/>
  <c r="A178" i="14"/>
  <c r="C119" i="14"/>
  <c r="A118" i="14"/>
  <c r="C60" i="14"/>
  <c r="A59" i="14"/>
  <c r="A1439" i="14" l="1"/>
  <c r="A1379" i="14"/>
  <c r="A1319" i="14"/>
  <c r="A1260" i="14"/>
  <c r="A1199" i="14"/>
  <c r="A1139" i="14"/>
  <c r="A1079" i="14"/>
  <c r="A1020" i="14"/>
  <c r="A960" i="14"/>
  <c r="A900" i="14"/>
  <c r="A839" i="14"/>
  <c r="A779" i="14"/>
  <c r="A718" i="14"/>
  <c r="A659" i="14"/>
  <c r="C601" i="14"/>
  <c r="A600" i="14"/>
  <c r="C541" i="14"/>
  <c r="A540" i="14"/>
  <c r="C480" i="14"/>
  <c r="A479" i="14"/>
  <c r="C421" i="14"/>
  <c r="A420" i="14"/>
  <c r="C360" i="14"/>
  <c r="A359" i="14"/>
  <c r="C300" i="14"/>
  <c r="A299" i="14"/>
  <c r="A239" i="14"/>
  <c r="C240" i="14"/>
  <c r="C180" i="14"/>
  <c r="A179" i="14"/>
  <c r="C120" i="14"/>
  <c r="A119" i="14"/>
  <c r="A60" i="14"/>
  <c r="C61" i="14"/>
  <c r="A1440" i="14" l="1"/>
  <c r="A1380" i="14"/>
  <c r="A1320" i="14"/>
  <c r="A1261" i="14"/>
  <c r="A1200" i="14"/>
  <c r="A1140" i="14"/>
  <c r="A1080" i="14"/>
  <c r="A1021" i="14"/>
  <c r="A961" i="14"/>
  <c r="A901" i="14"/>
  <c r="A840" i="14"/>
  <c r="A780" i="14"/>
  <c r="A719" i="14"/>
  <c r="A660" i="14"/>
  <c r="C602" i="14"/>
  <c r="A601" i="14"/>
  <c r="C542" i="14"/>
  <c r="A541" i="14"/>
  <c r="C481" i="14"/>
  <c r="A480" i="14"/>
  <c r="C422" i="14"/>
  <c r="A421" i="14"/>
  <c r="C361" i="14"/>
  <c r="A360" i="14"/>
  <c r="C301" i="14"/>
  <c r="A300" i="14"/>
  <c r="A240" i="14"/>
  <c r="C241" i="14"/>
  <c r="C181" i="14"/>
  <c r="A180" i="14"/>
  <c r="C121" i="14"/>
  <c r="A120" i="14"/>
  <c r="C62" i="14"/>
  <c r="A61" i="14"/>
  <c r="A1441" i="14" l="1"/>
  <c r="A1381" i="14"/>
  <c r="A1321" i="14"/>
  <c r="A1262" i="14"/>
  <c r="A1201" i="14"/>
  <c r="A1141" i="14"/>
  <c r="A1081" i="14"/>
  <c r="A1022" i="14"/>
  <c r="A962" i="14"/>
  <c r="A902" i="14"/>
  <c r="A841" i="14"/>
  <c r="A781" i="14"/>
  <c r="A720" i="14"/>
  <c r="A661" i="14"/>
  <c r="C603" i="14"/>
  <c r="A602" i="14"/>
  <c r="C543" i="14"/>
  <c r="A542" i="14"/>
  <c r="C482" i="14"/>
  <c r="A481" i="14"/>
  <c r="C423" i="14"/>
  <c r="A422" i="14"/>
  <c r="C362" i="14"/>
  <c r="A361" i="14"/>
  <c r="C302" i="14"/>
  <c r="A301" i="14"/>
  <c r="A241" i="14"/>
  <c r="C242" i="14"/>
  <c r="C182" i="14"/>
  <c r="A181" i="14"/>
  <c r="C122" i="14"/>
  <c r="A121" i="14"/>
  <c r="C63" i="14"/>
  <c r="A62" i="14"/>
  <c r="A1442" i="14" l="1"/>
  <c r="A1382" i="14"/>
  <c r="A1322" i="14"/>
  <c r="A1263" i="14"/>
  <c r="A1202" i="14"/>
  <c r="A1142" i="14"/>
  <c r="A1082" i="14"/>
  <c r="A1023" i="14"/>
  <c r="A963" i="14"/>
  <c r="A903" i="14"/>
  <c r="A842" i="14"/>
  <c r="A782" i="14"/>
  <c r="A721" i="14"/>
  <c r="A662" i="14"/>
  <c r="C604" i="14"/>
  <c r="A603" i="14"/>
  <c r="C544" i="14"/>
  <c r="A543" i="14"/>
  <c r="C483" i="14"/>
  <c r="A482" i="14"/>
  <c r="C424" i="14"/>
  <c r="A423" i="14"/>
  <c r="C363" i="14"/>
  <c r="A362" i="14"/>
  <c r="C303" i="14"/>
  <c r="A302" i="14"/>
  <c r="A242" i="14"/>
  <c r="C243" i="14"/>
  <c r="C183" i="14"/>
  <c r="A182" i="14"/>
  <c r="C123" i="14"/>
  <c r="A122" i="14"/>
  <c r="C64" i="14"/>
  <c r="A63" i="14"/>
  <c r="A1443" i="14" l="1"/>
  <c r="A1383" i="14"/>
  <c r="A1323" i="14"/>
  <c r="A1264" i="14"/>
  <c r="A1203" i="14"/>
  <c r="A1143" i="14"/>
  <c r="A1083" i="14"/>
  <c r="A1024" i="14"/>
  <c r="A964" i="14"/>
  <c r="A904" i="14"/>
  <c r="A843" i="14"/>
  <c r="A783" i="14"/>
  <c r="A722" i="14"/>
  <c r="A663" i="14"/>
  <c r="C605" i="14"/>
  <c r="A604" i="14"/>
  <c r="C545" i="14"/>
  <c r="A544" i="14"/>
  <c r="C484" i="14"/>
  <c r="A483" i="14"/>
  <c r="C425" i="14"/>
  <c r="A424" i="14"/>
  <c r="C364" i="14"/>
  <c r="A363" i="14"/>
  <c r="C304" i="14"/>
  <c r="A303" i="14"/>
  <c r="A243" i="14"/>
  <c r="C244" i="14"/>
  <c r="C184" i="14"/>
  <c r="A183" i="14"/>
  <c r="C124" i="14"/>
  <c r="A123" i="14"/>
  <c r="A64" i="14"/>
  <c r="C65" i="14"/>
  <c r="A1444" i="14" l="1"/>
  <c r="A1384" i="14"/>
  <c r="A1324" i="14"/>
  <c r="A1265" i="14"/>
  <c r="A1204" i="14"/>
  <c r="A1144" i="14"/>
  <c r="A1084" i="14"/>
  <c r="A1025" i="14"/>
  <c r="A965" i="14"/>
  <c r="A905" i="14"/>
  <c r="A844" i="14"/>
  <c r="A784" i="14"/>
  <c r="A723" i="14"/>
  <c r="A664" i="14"/>
  <c r="C606" i="14"/>
  <c r="A605" i="14"/>
  <c r="C546" i="14"/>
  <c r="A545" i="14"/>
  <c r="C485" i="14"/>
  <c r="A484" i="14"/>
  <c r="C426" i="14"/>
  <c r="A425" i="14"/>
  <c r="C365" i="14"/>
  <c r="A364" i="14"/>
  <c r="C305" i="14"/>
  <c r="A304" i="14"/>
  <c r="A244" i="14"/>
  <c r="C245" i="14"/>
  <c r="C185" i="14"/>
  <c r="A184" i="14"/>
  <c r="C125" i="14"/>
  <c r="A124" i="14"/>
  <c r="C66" i="14"/>
  <c r="A65" i="14"/>
  <c r="A1445" i="14" l="1"/>
  <c r="A1385" i="14"/>
  <c r="A1325" i="14"/>
  <c r="A1266" i="14"/>
  <c r="A1205" i="14"/>
  <c r="A1145" i="14"/>
  <c r="A1085" i="14"/>
  <c r="A1026" i="14"/>
  <c r="A966" i="14"/>
  <c r="A906" i="14"/>
  <c r="A845" i="14"/>
  <c r="A785" i="14"/>
  <c r="A724" i="14"/>
  <c r="A665" i="14"/>
  <c r="C607" i="14"/>
  <c r="A606" i="14"/>
  <c r="C547" i="14"/>
  <c r="A546" i="14"/>
  <c r="C486" i="14"/>
  <c r="A485" i="14"/>
  <c r="C427" i="14"/>
  <c r="A426" i="14"/>
  <c r="C366" i="14"/>
  <c r="A365" i="14"/>
  <c r="C306" i="14"/>
  <c r="A305" i="14"/>
  <c r="A245" i="14"/>
  <c r="C246" i="14"/>
  <c r="C186" i="14"/>
  <c r="A185" i="14"/>
  <c r="C126" i="14"/>
  <c r="A125" i="14"/>
  <c r="C67" i="14"/>
  <c r="A66" i="14"/>
  <c r="A1446" i="14" l="1"/>
  <c r="A1386" i="14"/>
  <c r="A1326" i="14"/>
  <c r="A1267" i="14"/>
  <c r="A1206" i="14"/>
  <c r="A1146" i="14"/>
  <c r="A1086" i="14"/>
  <c r="A1027" i="14"/>
  <c r="A967" i="14"/>
  <c r="A907" i="14"/>
  <c r="A846" i="14"/>
  <c r="A786" i="14"/>
  <c r="A725" i="14"/>
  <c r="A666" i="14"/>
  <c r="C608" i="14"/>
  <c r="A607" i="14"/>
  <c r="C548" i="14"/>
  <c r="A547" i="14"/>
  <c r="C487" i="14"/>
  <c r="A486" i="14"/>
  <c r="C428" i="14"/>
  <c r="A427" i="14"/>
  <c r="C367" i="14"/>
  <c r="A366" i="14"/>
  <c r="C307" i="14"/>
  <c r="A306" i="14"/>
  <c r="A246" i="14"/>
  <c r="C247" i="14"/>
  <c r="C187" i="14"/>
  <c r="A186" i="14"/>
  <c r="C127" i="14"/>
  <c r="A126" i="14"/>
  <c r="C68" i="14"/>
  <c r="A67" i="14"/>
  <c r="A1447" i="14" l="1"/>
  <c r="A1387" i="14"/>
  <c r="A1327" i="14"/>
  <c r="A1268" i="14"/>
  <c r="A1207" i="14"/>
  <c r="A1147" i="14"/>
  <c r="A1087" i="14"/>
  <c r="A1028" i="14"/>
  <c r="A968" i="14"/>
  <c r="A908" i="14"/>
  <c r="A847" i="14"/>
  <c r="A787" i="14"/>
  <c r="A726" i="14"/>
  <c r="A667" i="14"/>
  <c r="C609" i="14"/>
  <c r="A608" i="14"/>
  <c r="C549" i="14"/>
  <c r="A548" i="14"/>
  <c r="C488" i="14"/>
  <c r="A487" i="14"/>
  <c r="C429" i="14"/>
  <c r="A428" i="14"/>
  <c r="C368" i="14"/>
  <c r="A367" i="14"/>
  <c r="C308" i="14"/>
  <c r="A307" i="14"/>
  <c r="A247" i="14"/>
  <c r="C248" i="14"/>
  <c r="C188" i="14"/>
  <c r="A187" i="14"/>
  <c r="C128" i="14"/>
  <c r="A127" i="14"/>
  <c r="A68" i="14"/>
  <c r="C69" i="14"/>
  <c r="A1448" i="14" l="1"/>
  <c r="A1388" i="14"/>
  <c r="A1328" i="14"/>
  <c r="A1269" i="14"/>
  <c r="A1208" i="14"/>
  <c r="A1148" i="14"/>
  <c r="A1088" i="14"/>
  <c r="A1029" i="14"/>
  <c r="A969" i="14"/>
  <c r="A909" i="14"/>
  <c r="A848" i="14"/>
  <c r="A788" i="14"/>
  <c r="A727" i="14"/>
  <c r="A668" i="14"/>
  <c r="C610" i="14"/>
  <c r="A609" i="14"/>
  <c r="C550" i="14"/>
  <c r="A549" i="14"/>
  <c r="C489" i="14"/>
  <c r="A488" i="14"/>
  <c r="C430" i="14"/>
  <c r="A429" i="14"/>
  <c r="C369" i="14"/>
  <c r="A368" i="14"/>
  <c r="C309" i="14"/>
  <c r="A308" i="14"/>
  <c r="A248" i="14"/>
  <c r="C249" i="14"/>
  <c r="C189" i="14"/>
  <c r="A188" i="14"/>
  <c r="C129" i="14"/>
  <c r="A128" i="14"/>
  <c r="C70" i="14"/>
  <c r="A69" i="14"/>
  <c r="A1449" i="14" l="1"/>
  <c r="A1389" i="14"/>
  <c r="A1329" i="14"/>
  <c r="A1270" i="14"/>
  <c r="A1209" i="14"/>
  <c r="A1149" i="14"/>
  <c r="A1089" i="14"/>
  <c r="A1030" i="14"/>
  <c r="A970" i="14"/>
  <c r="A910" i="14"/>
  <c r="A849" i="14"/>
  <c r="A789" i="14"/>
  <c r="A728" i="14"/>
  <c r="A669" i="14"/>
  <c r="C611" i="14"/>
  <c r="A610" i="14"/>
  <c r="C551" i="14"/>
  <c r="A550" i="14"/>
  <c r="C490" i="14"/>
  <c r="A489" i="14"/>
  <c r="C431" i="14"/>
  <c r="A430" i="14"/>
  <c r="C370" i="14"/>
  <c r="A369" i="14"/>
  <c r="C310" i="14"/>
  <c r="A309" i="14"/>
  <c r="A249" i="14"/>
  <c r="C250" i="14"/>
  <c r="C190" i="14"/>
  <c r="A189" i="14"/>
  <c r="C130" i="14"/>
  <c r="A129" i="14"/>
  <c r="C71" i="14"/>
  <c r="A70" i="14"/>
  <c r="A1450" i="14" l="1"/>
  <c r="A1390" i="14"/>
  <c r="A1330" i="14"/>
  <c r="A1271" i="14"/>
  <c r="A1210" i="14"/>
  <c r="A1150" i="14"/>
  <c r="A1090" i="14"/>
  <c r="A1031" i="14"/>
  <c r="A971" i="14"/>
  <c r="A911" i="14"/>
  <c r="A850" i="14"/>
  <c r="A790" i="14"/>
  <c r="A729" i="14"/>
  <c r="A670" i="14"/>
  <c r="C612" i="14"/>
  <c r="A611" i="14"/>
  <c r="C552" i="14"/>
  <c r="A551" i="14"/>
  <c r="C491" i="14"/>
  <c r="A490" i="14"/>
  <c r="C432" i="14"/>
  <c r="A431" i="14"/>
  <c r="C371" i="14"/>
  <c r="A370" i="14"/>
  <c r="C311" i="14"/>
  <c r="A310" i="14"/>
  <c r="A250" i="14"/>
  <c r="C251" i="14"/>
  <c r="C191" i="14"/>
  <c r="A190" i="14"/>
  <c r="C131" i="14"/>
  <c r="A130" i="14"/>
  <c r="C72" i="14"/>
  <c r="A71" i="14"/>
  <c r="A1451" i="14" l="1"/>
  <c r="A1391" i="14"/>
  <c r="A1331" i="14"/>
  <c r="A1272" i="14"/>
  <c r="A1211" i="14"/>
  <c r="A1151" i="14"/>
  <c r="A1091" i="14"/>
  <c r="A1032" i="14"/>
  <c r="A972" i="14"/>
  <c r="A912" i="14"/>
  <c r="A851" i="14"/>
  <c r="A791" i="14"/>
  <c r="A730" i="14"/>
  <c r="A671" i="14"/>
  <c r="C613" i="14"/>
  <c r="A612" i="14"/>
  <c r="C553" i="14"/>
  <c r="A552" i="14"/>
  <c r="C492" i="14"/>
  <c r="A491" i="14"/>
  <c r="C433" i="14"/>
  <c r="A432" i="14"/>
  <c r="C372" i="14"/>
  <c r="A371" i="14"/>
  <c r="C312" i="14"/>
  <c r="A311" i="14"/>
  <c r="A251" i="14"/>
  <c r="C252" i="14"/>
  <c r="C192" i="14"/>
  <c r="A191" i="14"/>
  <c r="C132" i="14"/>
  <c r="A131" i="14"/>
  <c r="A72" i="14"/>
  <c r="C73" i="14"/>
  <c r="A1452" i="14" l="1"/>
  <c r="A1392" i="14"/>
  <c r="A1332" i="14"/>
  <c r="A1273" i="14"/>
  <c r="A1212" i="14"/>
  <c r="A1152" i="14"/>
  <c r="A1092" i="14"/>
  <c r="A1033" i="14"/>
  <c r="A973" i="14"/>
  <c r="A913" i="14"/>
  <c r="A852" i="14"/>
  <c r="A792" i="14"/>
  <c r="A731" i="14"/>
  <c r="A672" i="14"/>
  <c r="C614" i="14"/>
  <c r="A613" i="14"/>
  <c r="C554" i="14"/>
  <c r="A553" i="14"/>
  <c r="C493" i="14"/>
  <c r="A492" i="14"/>
  <c r="C434" i="14"/>
  <c r="A433" i="14"/>
  <c r="C373" i="14"/>
  <c r="A372" i="14"/>
  <c r="C313" i="14"/>
  <c r="A312" i="14"/>
  <c r="A252" i="14"/>
  <c r="C253" i="14"/>
  <c r="C193" i="14"/>
  <c r="A192" i="14"/>
  <c r="C133" i="14"/>
  <c r="A132" i="14"/>
  <c r="C74" i="14"/>
  <c r="A73" i="14"/>
  <c r="A1453" i="14" l="1"/>
  <c r="A1393" i="14"/>
  <c r="A1333" i="14"/>
  <c r="A1274" i="14"/>
  <c r="A1213" i="14"/>
  <c r="A1153" i="14"/>
  <c r="A1093" i="14"/>
  <c r="A1034" i="14"/>
  <c r="A974" i="14"/>
  <c r="A914" i="14"/>
  <c r="A853" i="14"/>
  <c r="A793" i="14"/>
  <c r="A732" i="14"/>
  <c r="A673" i="14"/>
  <c r="C615" i="14"/>
  <c r="A614" i="14"/>
  <c r="C555" i="14"/>
  <c r="A554" i="14"/>
  <c r="C494" i="14"/>
  <c r="A493" i="14"/>
  <c r="C435" i="14"/>
  <c r="A434" i="14"/>
  <c r="C374" i="14"/>
  <c r="A373" i="14"/>
  <c r="C314" i="14"/>
  <c r="A313" i="14"/>
  <c r="A253" i="14"/>
  <c r="C254" i="14"/>
  <c r="C194" i="14"/>
  <c r="A193" i="14"/>
  <c r="C134" i="14"/>
  <c r="A133" i="14"/>
  <c r="C75" i="14"/>
  <c r="A74" i="14"/>
  <c r="A1454" i="14" l="1"/>
  <c r="A1394" i="14"/>
  <c r="A1334" i="14"/>
  <c r="A1275" i="14"/>
  <c r="A1214" i="14"/>
  <c r="A1154" i="14"/>
  <c r="A1094" i="14"/>
  <c r="A1035" i="14"/>
  <c r="A975" i="14"/>
  <c r="A915" i="14"/>
  <c r="A854" i="14"/>
  <c r="A794" i="14"/>
  <c r="A733" i="14"/>
  <c r="A674" i="14"/>
  <c r="C616" i="14"/>
  <c r="A615" i="14"/>
  <c r="C556" i="14"/>
  <c r="A555" i="14"/>
  <c r="C495" i="14"/>
  <c r="A494" i="14"/>
  <c r="C436" i="14"/>
  <c r="A435" i="14"/>
  <c r="C375" i="14"/>
  <c r="A374" i="14"/>
  <c r="C315" i="14"/>
  <c r="A314" i="14"/>
  <c r="A254" i="14"/>
  <c r="C255" i="14"/>
  <c r="C195" i="14"/>
  <c r="A194" i="14"/>
  <c r="C135" i="14"/>
  <c r="A134" i="14"/>
  <c r="C76" i="14"/>
  <c r="A75" i="14"/>
  <c r="A1455" i="14" l="1"/>
  <c r="A1395" i="14"/>
  <c r="A1335" i="14"/>
  <c r="A1276" i="14"/>
  <c r="A1215" i="14"/>
  <c r="A1155" i="14"/>
  <c r="A1095" i="14"/>
  <c r="A1036" i="14"/>
  <c r="A976" i="14"/>
  <c r="A916" i="14"/>
  <c r="A855" i="14"/>
  <c r="A795" i="14"/>
  <c r="A734" i="14"/>
  <c r="A675" i="14"/>
  <c r="C617" i="14"/>
  <c r="A616" i="14"/>
  <c r="C557" i="14"/>
  <c r="A556" i="14"/>
  <c r="C496" i="14"/>
  <c r="A495" i="14"/>
  <c r="C437" i="14"/>
  <c r="A436" i="14"/>
  <c r="C376" i="14"/>
  <c r="A375" i="14"/>
  <c r="C316" i="14"/>
  <c r="A315" i="14"/>
  <c r="A255" i="14"/>
  <c r="C256" i="14"/>
  <c r="C196" i="14"/>
  <c r="A195" i="14"/>
  <c r="C136" i="14"/>
  <c r="A135" i="14"/>
  <c r="A76" i="14"/>
  <c r="C77" i="14"/>
  <c r="A1456" i="14" l="1"/>
  <c r="A1396" i="14"/>
  <c r="A1336" i="14"/>
  <c r="A1277" i="14"/>
  <c r="A1216" i="14"/>
  <c r="A1156" i="14"/>
  <c r="A1096" i="14"/>
  <c r="A1037" i="14"/>
  <c r="A977" i="14"/>
  <c r="A917" i="14"/>
  <c r="A856" i="14"/>
  <c r="A796" i="14"/>
  <c r="A735" i="14"/>
  <c r="A676" i="14"/>
  <c r="C618" i="14"/>
  <c r="A617" i="14"/>
  <c r="C558" i="14"/>
  <c r="A557" i="14"/>
  <c r="C497" i="14"/>
  <c r="A496" i="14"/>
  <c r="C438" i="14"/>
  <c r="A437" i="14"/>
  <c r="C377" i="14"/>
  <c r="A376" i="14"/>
  <c r="C317" i="14"/>
  <c r="A316" i="14"/>
  <c r="A256" i="14"/>
  <c r="C257" i="14"/>
  <c r="C197" i="14"/>
  <c r="A196" i="14"/>
  <c r="C137" i="14"/>
  <c r="A136" i="14"/>
  <c r="C78" i="14"/>
  <c r="A77" i="14"/>
  <c r="A1457" i="14" l="1"/>
  <c r="A1397" i="14"/>
  <c r="A1337" i="14"/>
  <c r="A1278" i="14"/>
  <c r="A1217" i="14"/>
  <c r="A1157" i="14"/>
  <c r="A1097" i="14"/>
  <c r="A1038" i="14"/>
  <c r="A978" i="14"/>
  <c r="A918" i="14"/>
  <c r="A857" i="14"/>
  <c r="A797" i="14"/>
  <c r="A736" i="14"/>
  <c r="A677" i="14"/>
  <c r="C619" i="14"/>
  <c r="A618" i="14"/>
  <c r="C559" i="14"/>
  <c r="A558" i="14"/>
  <c r="C498" i="14"/>
  <c r="A497" i="14"/>
  <c r="C439" i="14"/>
  <c r="A438" i="14"/>
  <c r="C378" i="14"/>
  <c r="A377" i="14"/>
  <c r="C318" i="14"/>
  <c r="A317" i="14"/>
  <c r="A257" i="14"/>
  <c r="C258" i="14"/>
  <c r="C198" i="14"/>
  <c r="A197" i="14"/>
  <c r="C138" i="14"/>
  <c r="A137" i="14"/>
  <c r="C79" i="14"/>
  <c r="A78" i="14"/>
  <c r="A1458" i="14" l="1"/>
  <c r="A1398" i="14"/>
  <c r="A1338" i="14"/>
  <c r="A1279" i="14"/>
  <c r="A1218" i="14"/>
  <c r="A1158" i="14"/>
  <c r="A1098" i="14"/>
  <c r="A1039" i="14"/>
  <c r="A979" i="14"/>
  <c r="A919" i="14"/>
  <c r="A858" i="14"/>
  <c r="A798" i="14"/>
  <c r="A737" i="14"/>
  <c r="A678" i="14"/>
  <c r="C620" i="14"/>
  <c r="A619" i="14"/>
  <c r="C560" i="14"/>
  <c r="A559" i="14"/>
  <c r="C499" i="14"/>
  <c r="A498" i="14"/>
  <c r="C440" i="14"/>
  <c r="A439" i="14"/>
  <c r="C379" i="14"/>
  <c r="A378" i="14"/>
  <c r="C319" i="14"/>
  <c r="A318" i="14"/>
  <c r="A258" i="14"/>
  <c r="C259" i="14"/>
  <c r="C199" i="14"/>
  <c r="A198" i="14"/>
  <c r="C139" i="14"/>
  <c r="A138" i="14"/>
  <c r="C80" i="14"/>
  <c r="A79" i="14"/>
  <c r="A1459" i="14" l="1"/>
  <c r="A1399" i="14"/>
  <c r="A1339" i="14"/>
  <c r="A1280" i="14"/>
  <c r="A1219" i="14"/>
  <c r="A1159" i="14"/>
  <c r="A1099" i="14"/>
  <c r="A1040" i="14"/>
  <c r="A980" i="14"/>
  <c r="A920" i="14"/>
  <c r="A859" i="14"/>
  <c r="A799" i="14"/>
  <c r="A738" i="14"/>
  <c r="A679" i="14"/>
  <c r="C621" i="14"/>
  <c r="A620" i="14"/>
  <c r="C561" i="14"/>
  <c r="A560" i="14"/>
  <c r="C500" i="14"/>
  <c r="A499" i="14"/>
  <c r="C441" i="14"/>
  <c r="A440" i="14"/>
  <c r="C380" i="14"/>
  <c r="A379" i="14"/>
  <c r="C320" i="14"/>
  <c r="A319" i="14"/>
  <c r="A259" i="14"/>
  <c r="C260" i="14"/>
  <c r="C200" i="14"/>
  <c r="A199" i="14"/>
  <c r="C140" i="14"/>
  <c r="A139" i="14"/>
  <c r="A80" i="14"/>
  <c r="C81" i="14"/>
  <c r="A1460" i="14" l="1"/>
  <c r="A1400" i="14"/>
  <c r="A1340" i="14"/>
  <c r="A1281" i="14"/>
  <c r="A1220" i="14"/>
  <c r="A1160" i="14"/>
  <c r="A1100" i="14"/>
  <c r="A1041" i="14"/>
  <c r="A981" i="14"/>
  <c r="A921" i="14"/>
  <c r="A860" i="14"/>
  <c r="A800" i="14"/>
  <c r="A739" i="14"/>
  <c r="A680" i="14"/>
  <c r="C622" i="14"/>
  <c r="A621" i="14"/>
  <c r="C562" i="14"/>
  <c r="A561" i="14"/>
  <c r="C501" i="14"/>
  <c r="A500" i="14"/>
  <c r="C442" i="14"/>
  <c r="A441" i="14"/>
  <c r="C381" i="14"/>
  <c r="A380" i="14"/>
  <c r="C321" i="14"/>
  <c r="A320" i="14"/>
  <c r="A260" i="14"/>
  <c r="C261" i="14"/>
  <c r="C201" i="14"/>
  <c r="A200" i="14"/>
  <c r="C141" i="14"/>
  <c r="A140" i="14"/>
  <c r="C82" i="14"/>
  <c r="A81" i="14"/>
  <c r="A1461" i="14" l="1"/>
  <c r="A1401" i="14"/>
  <c r="A1341" i="14"/>
  <c r="A1282" i="14"/>
  <c r="A1221" i="14"/>
  <c r="A1161" i="14"/>
  <c r="A1101" i="14"/>
  <c r="A1042" i="14"/>
  <c r="A982" i="14"/>
  <c r="A922" i="14"/>
  <c r="A861" i="14"/>
  <c r="A801" i="14"/>
  <c r="A740" i="14"/>
  <c r="A681" i="14"/>
  <c r="C623" i="14"/>
  <c r="A622" i="14"/>
  <c r="C563" i="14"/>
  <c r="A562" i="14"/>
  <c r="C502" i="14"/>
  <c r="A501" i="14"/>
  <c r="C443" i="14"/>
  <c r="A442" i="14"/>
  <c r="C382" i="14"/>
  <c r="A381" i="14"/>
  <c r="C322" i="14"/>
  <c r="A321" i="14"/>
  <c r="A261" i="14"/>
  <c r="C262" i="14"/>
  <c r="C202" i="14"/>
  <c r="A201" i="14"/>
  <c r="C142" i="14"/>
  <c r="A141" i="14"/>
  <c r="C83" i="14"/>
  <c r="A82" i="14"/>
  <c r="A1462" i="14" l="1"/>
  <c r="A1402" i="14"/>
  <c r="A1342" i="14"/>
  <c r="A1283" i="14"/>
  <c r="A1222" i="14"/>
  <c r="A1162" i="14"/>
  <c r="A1102" i="14"/>
  <c r="A1043" i="14"/>
  <c r="A983" i="14"/>
  <c r="A923" i="14"/>
  <c r="A862" i="14"/>
  <c r="A802" i="14"/>
  <c r="A741" i="14"/>
  <c r="A682" i="14"/>
  <c r="C624" i="14"/>
  <c r="A623" i="14"/>
  <c r="C564" i="14"/>
  <c r="A563" i="14"/>
  <c r="C503" i="14"/>
  <c r="A502" i="14"/>
  <c r="C444" i="14"/>
  <c r="A443" i="14"/>
  <c r="C383" i="14"/>
  <c r="A382" i="14"/>
  <c r="C323" i="14"/>
  <c r="A322" i="14"/>
  <c r="A262" i="14"/>
  <c r="C263" i="14"/>
  <c r="C203" i="14"/>
  <c r="A202" i="14"/>
  <c r="C143" i="14"/>
  <c r="A142" i="14"/>
  <c r="C84" i="14"/>
  <c r="A83" i="14"/>
  <c r="A1463" i="14" l="1"/>
  <c r="A1403" i="14"/>
  <c r="A1343" i="14"/>
  <c r="A1284" i="14"/>
  <c r="A1223" i="14"/>
  <c r="A1163" i="14"/>
  <c r="A1103" i="14"/>
  <c r="A1044" i="14"/>
  <c r="A984" i="14"/>
  <c r="A924" i="14"/>
  <c r="A863" i="14"/>
  <c r="A803" i="14"/>
  <c r="A742" i="14"/>
  <c r="A683" i="14"/>
  <c r="C625" i="14"/>
  <c r="A624" i="14"/>
  <c r="C565" i="14"/>
  <c r="A564" i="14"/>
  <c r="C504" i="14"/>
  <c r="A503" i="14"/>
  <c r="C445" i="14"/>
  <c r="A444" i="14"/>
  <c r="C384" i="14"/>
  <c r="A383" i="14"/>
  <c r="C324" i="14"/>
  <c r="A323" i="14"/>
  <c r="A263" i="14"/>
  <c r="C264" i="14"/>
  <c r="C204" i="14"/>
  <c r="A203" i="14"/>
  <c r="C144" i="14"/>
  <c r="A143" i="14"/>
  <c r="A84" i="14"/>
  <c r="C85" i="14"/>
  <c r="A9" i="9"/>
  <c r="A1464" i="14" l="1"/>
  <c r="A1404" i="14"/>
  <c r="A1344" i="14"/>
  <c r="A1286" i="14"/>
  <c r="A1285" i="14"/>
  <c r="A1224" i="14"/>
  <c r="A1164" i="14"/>
  <c r="A1104" i="14"/>
  <c r="A1046" i="14"/>
  <c r="A1045" i="14"/>
  <c r="A986" i="14"/>
  <c r="A985" i="14"/>
  <c r="A926" i="14"/>
  <c r="A925" i="14"/>
  <c r="A864" i="14"/>
  <c r="A804" i="14"/>
  <c r="A743" i="14"/>
  <c r="A684" i="14"/>
  <c r="A626" i="14"/>
  <c r="A625" i="14"/>
  <c r="C566" i="14"/>
  <c r="A566" i="14" s="1"/>
  <c r="A565" i="14"/>
  <c r="C505" i="14"/>
  <c r="A504" i="14"/>
  <c r="C446" i="14"/>
  <c r="A446" i="14" s="1"/>
  <c r="A445" i="14"/>
  <c r="C385" i="14"/>
  <c r="A384" i="14"/>
  <c r="C325" i="14"/>
  <c r="A324" i="14"/>
  <c r="A264" i="14"/>
  <c r="C265" i="14"/>
  <c r="C205" i="14"/>
  <c r="A204" i="14"/>
  <c r="C145" i="14"/>
  <c r="A144" i="14"/>
  <c r="C86" i="14"/>
  <c r="A85" i="14"/>
  <c r="A1465" i="14" l="1"/>
  <c r="A1406" i="14"/>
  <c r="A1405" i="14"/>
  <c r="A1345" i="14"/>
  <c r="A1346" i="14"/>
  <c r="A1225" i="14"/>
  <c r="A1226" i="14"/>
  <c r="A1165" i="14"/>
  <c r="A1166" i="14"/>
  <c r="A1105" i="14"/>
  <c r="A1106" i="14"/>
  <c r="A866" i="14"/>
  <c r="A865" i="14"/>
  <c r="A806" i="14"/>
  <c r="A805" i="14"/>
  <c r="A744" i="14"/>
  <c r="A686" i="14"/>
  <c r="A685" i="14"/>
  <c r="C506" i="14"/>
  <c r="A506" i="14" s="1"/>
  <c r="A505" i="14"/>
  <c r="C386" i="14"/>
  <c r="A386" i="14" s="1"/>
  <c r="A385" i="14"/>
  <c r="C326" i="14"/>
  <c r="A326" i="14" s="1"/>
  <c r="A325" i="14"/>
  <c r="A265" i="14"/>
  <c r="C266" i="14"/>
  <c r="A266" i="14" s="1"/>
  <c r="C206" i="14"/>
  <c r="A206" i="14" s="1"/>
  <c r="A205" i="14"/>
  <c r="C146" i="14"/>
  <c r="A146" i="14" s="1"/>
  <c r="A145" i="14"/>
  <c r="A86" i="14"/>
  <c r="T30" i="13"/>
  <c r="A746" i="14" l="1"/>
  <c r="A745" i="14"/>
  <c r="R70" i="13"/>
  <c r="S70" i="13"/>
  <c r="T70" i="13" s="1"/>
  <c r="T68" i="13"/>
  <c r="A21" i="14"/>
</calcChain>
</file>

<file path=xl/sharedStrings.xml><?xml version="1.0" encoding="utf-8"?>
<sst xmlns="http://schemas.openxmlformats.org/spreadsheetml/2006/main" count="536" uniqueCount="317">
  <si>
    <t>Nom</t>
  </si>
  <si>
    <t>Ref Client</t>
  </si>
  <si>
    <t>Prenom</t>
  </si>
  <si>
    <t>Ambroise</t>
  </si>
  <si>
    <t>Rue</t>
  </si>
  <si>
    <t>NP</t>
  </si>
  <si>
    <t>Pays</t>
  </si>
  <si>
    <t>Mob:</t>
  </si>
  <si>
    <t>Tel:</t>
  </si>
  <si>
    <t>e-mail</t>
  </si>
  <si>
    <t>Besoin Voiture ou taxi</t>
  </si>
  <si>
    <t>Petit ou Bon Budjet</t>
  </si>
  <si>
    <t>Transfert</t>
  </si>
  <si>
    <t>Repas</t>
  </si>
  <si>
    <t>Divers</t>
  </si>
  <si>
    <t>Motant:</t>
  </si>
  <si>
    <t>Suisse</t>
  </si>
  <si>
    <t>CHF</t>
  </si>
  <si>
    <t>fait A</t>
  </si>
  <si>
    <t>Dubois</t>
  </si>
  <si>
    <t>Dispositions particulieres</t>
  </si>
  <si>
    <t>part</t>
  </si>
  <si>
    <t>Budjet</t>
  </si>
  <si>
    <t>Prenom:</t>
  </si>
  <si>
    <t>Nom:</t>
  </si>
  <si>
    <t>Rue:</t>
  </si>
  <si>
    <t>NP:</t>
  </si>
  <si>
    <t>Pays:</t>
  </si>
  <si>
    <t>e-mail:</t>
  </si>
  <si>
    <t>duam</t>
  </si>
  <si>
    <t>dupa</t>
  </si>
  <si>
    <t>Pierre-Andre</t>
  </si>
  <si>
    <t>2314 La Sagne</t>
  </si>
  <si>
    <t>grha</t>
  </si>
  <si>
    <t>Grira</t>
  </si>
  <si>
    <t>Habib et Martine</t>
  </si>
  <si>
    <t>Voiture</t>
  </si>
  <si>
    <t>Bon</t>
  </si>
  <si>
    <t>math</t>
  </si>
  <si>
    <t>Matile</t>
  </si>
  <si>
    <t>Thomas</t>
  </si>
  <si>
    <t>fasa</t>
  </si>
  <si>
    <t>fabre</t>
  </si>
  <si>
    <t>Sandra</t>
  </si>
  <si>
    <t>France</t>
  </si>
  <si>
    <t>EUR</t>
  </si>
  <si>
    <t>alph</t>
  </si>
  <si>
    <t>Alvarez</t>
  </si>
  <si>
    <t>Philippe</t>
  </si>
  <si>
    <t>mijp</t>
  </si>
  <si>
    <t>Michel</t>
  </si>
  <si>
    <t>Jean-Pierre</t>
  </si>
  <si>
    <t>No Vol</t>
  </si>
  <si>
    <t>A</t>
  </si>
  <si>
    <t>heure d'arrive</t>
  </si>
  <si>
    <t>heure de depart</t>
  </si>
  <si>
    <t>pede</t>
  </si>
  <si>
    <t>Perrot</t>
  </si>
  <si>
    <t>Denis</t>
  </si>
  <si>
    <t>Ref Client:</t>
  </si>
  <si>
    <t>Caution:</t>
  </si>
  <si>
    <t>Nb enfant</t>
  </si>
  <si>
    <t>Nb Adulte</t>
  </si>
  <si>
    <t>Rembourser Caution de</t>
  </si>
  <si>
    <t>Remboursement loyer de</t>
  </si>
  <si>
    <t>a)</t>
  </si>
  <si>
    <t>% pour les arres</t>
  </si>
  <si>
    <t>Selon entente</t>
  </si>
  <si>
    <t>Frais Nettoyage (si rien = 0)</t>
  </si>
  <si>
    <t>Caution (si rien = 0)</t>
  </si>
  <si>
    <t>Arrivee le:  jj/mm/aaaa</t>
  </si>
  <si>
    <t>Depart le:  jj/mm/aaaa</t>
  </si>
  <si>
    <t>Payer le:  jj/mm/aaaa</t>
  </si>
  <si>
    <t>visite du:  jj/mm/aaaa</t>
  </si>
  <si>
    <t>prise de clef le:  jj/mm/aaaa (si vide: date de l'arrivee)</t>
  </si>
  <si>
    <t>Le:  jj/mm/aaaa</t>
  </si>
  <si>
    <t>C</t>
  </si>
  <si>
    <t>B</t>
  </si>
  <si>
    <t>La semaine 1 commence le</t>
  </si>
  <si>
    <t>L'année courante est bissextile</t>
  </si>
  <si>
    <t>Propriétés de l'année</t>
  </si>
  <si>
    <t>Prenom entrée le:</t>
  </si>
  <si>
    <t>Ref</t>
  </si>
  <si>
    <t>confirmation</t>
  </si>
  <si>
    <t>date entrée</t>
  </si>
  <si>
    <t>date sortie</t>
  </si>
  <si>
    <t>nb de jours</t>
  </si>
  <si>
    <t>Devise (CHF EUR etc.)</t>
  </si>
  <si>
    <t>Arrivee A:  00h00</t>
  </si>
  <si>
    <t>Si "d" donner la date:  jj/mm/aaaa</t>
  </si>
  <si>
    <t>Condition payement: a), b), ou c)</t>
  </si>
  <si>
    <t>Condition payement: a), b), c) ou d)</t>
  </si>
  <si>
    <t>entre:  00h00 (si vide: "selon entente")</t>
  </si>
  <si>
    <t>et:  00h00</t>
  </si>
  <si>
    <t>prix par jours ou prix du forfait</t>
  </si>
  <si>
    <t>x</t>
  </si>
  <si>
    <t>1)</t>
  </si>
  <si>
    <t>donc pour l'avoir:</t>
  </si>
  <si>
    <t>Il faut que tu ai l'option Formulaire dans ta bare de tache, dans excel 2010 il n'y est pas  d'office,</t>
  </si>
  <si>
    <t>En haut a droite sur le signe enregistrer, clic droit / Personaliser la barre d'outil acces rapide /</t>
  </si>
  <si>
    <t>selectionner commande non presente sur le ruban / chercher formulaire / le selectionner / faire ajouter</t>
  </si>
  <si>
    <t>/ et presser sur OK</t>
  </si>
  <si>
    <t>Tu le retrouvera en haut a gauche</t>
  </si>
  <si>
    <t>2)</t>
  </si>
  <si>
    <t>dans info mettre toutes les donnes necessaire,</t>
  </si>
  <si>
    <t>toujours avoir la case selectionner sur le haut gauche</t>
  </si>
  <si>
    <t>b)</t>
  </si>
  <si>
    <t>clic formulaire</t>
  </si>
  <si>
    <t>c)</t>
  </si>
  <si>
    <t>"nouvelle" pour creer un nouveaux client</t>
  </si>
  <si>
    <t>"precedent""suivant" ou fleche haut bas pour changer de client</t>
  </si>
  <si>
    <t>"critere" pour rechercher un client par Ref, naom ou prenom</t>
  </si>
  <si>
    <t>pour descendre dans la liste selectionner "tab"</t>
  </si>
  <si>
    <t>d)</t>
  </si>
  <si>
    <t>bien repondre comme indiquer si o ne pas mettre O si date jj/mm/aaaa ne pas mettre 01.01.2001 ou</t>
  </si>
  <si>
    <t>mais bien 01/01/2001</t>
  </si>
  <si>
    <t>3)</t>
  </si>
  <si>
    <t>INFO SUPP</t>
  </si>
  <si>
    <t>INFO</t>
  </si>
  <si>
    <t>je n'avais pas assez de place dans la premier base de donne, obliger dans creer une supplemantaire, donc</t>
  </si>
  <si>
    <t>de suite recreer une meme ref client que celle de la premiere et completer,</t>
  </si>
  <si>
    <t>Tu as aussi 1 colonne avec des X c,est pour selectionner ce qui va s'afficher dans le planning si tu veux qu,il</t>
  </si>
  <si>
    <t xml:space="preserve">s'affiche mettre un X sinon rien (tu peux en avoir 12 au maxi, sinon que les 12 1er vont s'afficher dans le </t>
  </si>
  <si>
    <t>planning (a corriger si besoin de + mais c'est long))</t>
  </si>
  <si>
    <t>pour les classer, faire afficher les X dans la collone X en utilisant la petite fleche sur la colonne et ensuite</t>
  </si>
  <si>
    <t>ordre alphabetique, sur la colonne avec la date.</t>
  </si>
  <si>
    <t>Tu as aussi un memo pour savoir quoi est quoi pour remplir certaine case, il y en a une que tu peux mettre</t>
  </si>
  <si>
    <t>ce que tu veux</t>
  </si>
  <si>
    <t>4)</t>
  </si>
  <si>
    <t>PLANNING</t>
  </si>
  <si>
    <t>n'est pas modifiable cepandant il y a une case ou tu peux marquer qqchose, mais a eviter car cette case</t>
  </si>
  <si>
    <t>ne va pas se changet automatiquement avec le classement</t>
  </si>
  <si>
    <t>5)</t>
  </si>
  <si>
    <t>PLANNING PAYEMENT</t>
  </si>
  <si>
    <t>6)</t>
  </si>
  <si>
    <t xml:space="preserve">Tu va comprendre facilement il y a juste l'annee a changer </t>
  </si>
  <si>
    <t>7)</t>
  </si>
  <si>
    <t>CONTRAT</t>
  </si>
  <si>
    <t>CALENDRIER</t>
  </si>
  <si>
    <t>je ne peux pas mettre + de 3 couleur donc me demande pas d'en mettre +</t>
  </si>
  <si>
    <t>j'ai utiliser 2 couleur pour les client pour que l'on voie bien ou est le changement</t>
  </si>
  <si>
    <t>une pour les non confirmer, Attention bien mettre "n" dans la demande info supp. Pour non confirmation</t>
  </si>
  <si>
    <t>la famille n'a pas de couleur specifique car manque (en realiter pas de couleur, mais colonne)</t>
  </si>
  <si>
    <t>Il y a juste le ref client a mettre si tous est rentree comme il faut dans les info il doit se mettre juste.</t>
  </si>
  <si>
    <t>Attention:</t>
  </si>
  <si>
    <t>si tu as d'autre modification a faire, tu ne peux les faire ici. Il faut sauvegarder dan un autre fichier</t>
  </si>
  <si>
    <t>(NE PAS ENVOYER CE FICHIER AU CLIENT)</t>
  </si>
  <si>
    <t>Pour souvegarder dans un autre fichier, pour modification ou envoyer au client,</t>
  </si>
  <si>
    <t>car sinon il aurra toute les info des autre</t>
  </si>
  <si>
    <t>il faut:</t>
  </si>
  <si>
    <t>Selectionner le fichier en entier, cliquer sur la case entre les chiffre et les numero, faire copier</t>
  </si>
  <si>
    <t>ouvrir le doccument Excel contrat original, (attention celui ci que je t'ai envoyer a cause du format) j'ai</t>
  </si>
  <si>
    <t>essayer avec world mais le format ne correspond pas et beaucoup de case vienne s'incorporer)</t>
  </si>
  <si>
    <t>coller dans ce fichier de la meme facon,</t>
  </si>
  <si>
    <t>fichier, mais au moment de coller, coller avec l'option collage valeur, ne pas le faire directement, ca marche</t>
  </si>
  <si>
    <t>pas et ne sais pas pourquoi.</t>
  </si>
  <si>
    <t>regarder dans nom si la formule se marque, (en general oui) donc refaire un copier pareille sur ce meme</t>
  </si>
  <si>
    <t>de la tu peux faire te correction et l'enregistrer sous un nouveaux nom</t>
  </si>
  <si>
    <t>MODE D'EMPLOS</t>
  </si>
  <si>
    <t>8)</t>
  </si>
  <si>
    <t>TOUTE LES COLONNE ET LIGNE SON FAIT EN PROPORTION DE L'IMPRIMANTE NE PAS CHANGER LES FORMAT</t>
  </si>
  <si>
    <t>CAR BEAUCOUP DE COLONNE ENTRE POUR D'AUTRE SPECIFICATION RISQUE DE NE PLUS FONCTIONNER</t>
  </si>
  <si>
    <t xml:space="preserve"> </t>
  </si>
  <si>
    <t>Tu as une ref duam, tu peux jouer avec voir ce que ca fait sur tel et te tableau si tu rentre tel ou tel chose</t>
  </si>
  <si>
    <t>J'ai un peut prets tous essayer, mais il se peut que j'ai deregler quel que chose en faisant autre chose</t>
  </si>
  <si>
    <t>dis mois si qqchose ne va pas</t>
  </si>
  <si>
    <t>dans la base de donnee, tu peux la supprimer par la suite</t>
  </si>
  <si>
    <t>D</t>
  </si>
  <si>
    <t>Cofirmation ("o"/"n") ou "f" pour famille</t>
  </si>
  <si>
    <t>Granier</t>
  </si>
  <si>
    <t>Julia</t>
  </si>
  <si>
    <t>grju</t>
  </si>
  <si>
    <t>Si forfait mettre "f" ou si par jours mettre "j" sinon par nuit rien</t>
  </si>
  <si>
    <r>
      <t xml:space="preserve">Classement par Zone </t>
    </r>
    <r>
      <rPr>
        <sz val="10"/>
        <rFont val="Geneva"/>
      </rPr>
      <t>(A, B = reservation: C = A Confirmer)</t>
    </r>
  </si>
  <si>
    <t>X si afficher dans planning</t>
  </si>
  <si>
    <t>R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</si>
  <si>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</si>
  <si>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</si>
  <si>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</si>
  <si>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</si>
  <si>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</si>
  <si>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</si>
  <si>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</si>
  <si>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</si>
  <si>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</si>
  <si>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</si>
  <si>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</si>
  <si>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</si>
  <si>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</si>
  <si>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S</t>
  </si>
  <si>
    <t>T</t>
  </si>
  <si>
    <t>U</t>
  </si>
  <si>
    <t>V</t>
  </si>
  <si>
    <t>W</t>
  </si>
  <si>
    <t>X</t>
  </si>
  <si>
    <t>Y</t>
  </si>
  <si>
    <t>Z</t>
  </si>
  <si>
    <t>AA</t>
  </si>
  <si>
    <t>AB</t>
  </si>
  <si>
    <t>AC</t>
  </si>
  <si>
    <t>AD</t>
  </si>
  <si>
    <t>AE</t>
  </si>
  <si>
    <t>AF</t>
  </si>
  <si>
    <t>AJ</t>
  </si>
  <si>
    <t>AK</t>
  </si>
  <si>
    <t>AL</t>
  </si>
  <si>
    <t>AM</t>
  </si>
  <si>
    <t>AN</t>
  </si>
  <si>
    <t>AO</t>
  </si>
  <si>
    <t>AP</t>
  </si>
  <si>
    <t>AQ</t>
  </si>
  <si>
    <t>AR</t>
  </si>
  <si>
    <t>AS</t>
  </si>
  <si>
    <t>AT</t>
  </si>
  <si>
    <t>AU</t>
  </si>
  <si>
    <t>AV</t>
  </si>
  <si>
    <t>AW</t>
  </si>
  <si>
    <t>AX</t>
  </si>
  <si>
    <t>AY</t>
  </si>
  <si>
    <t>AZ</t>
  </si>
  <si>
    <t>BA</t>
  </si>
  <si>
    <t>BB</t>
  </si>
  <si>
    <t>BC</t>
  </si>
  <si>
    <t>BD</t>
  </si>
  <si>
    <t>Information du client</t>
  </si>
  <si>
    <t xml:space="preserve">Arrivee le: </t>
  </si>
  <si>
    <t xml:space="preserve">Depart le: </t>
  </si>
  <si>
    <t>Information date, heure et vol</t>
  </si>
  <si>
    <t>Rendre bungalow a:</t>
  </si>
  <si>
    <t>Prise bungalow a:</t>
  </si>
  <si>
    <t>Arrivee du vol a:</t>
  </si>
  <si>
    <t>Information payement</t>
  </si>
  <si>
    <t>Devise:</t>
  </si>
  <si>
    <t>Prix Total:</t>
  </si>
  <si>
    <t>Frais de nettoyage:</t>
  </si>
  <si>
    <t>Payer le:</t>
  </si>
  <si>
    <t>Payer Le:</t>
  </si>
  <si>
    <t>Rembourser le:</t>
  </si>
  <si>
    <t>Montant payer:</t>
  </si>
  <si>
    <t>Montant rembourser:</t>
  </si>
  <si>
    <t>prise de clef le:</t>
  </si>
  <si>
    <t>Nb Adulte:</t>
  </si>
  <si>
    <t>Nb enfant:</t>
  </si>
  <si>
    <t>Information besoin</t>
  </si>
  <si>
    <t>Transfert:</t>
  </si>
  <si>
    <t>Budjet:</t>
  </si>
  <si>
    <t>Divers:</t>
  </si>
  <si>
    <t>Transport:</t>
  </si>
  <si>
    <t>Repas:</t>
  </si>
  <si>
    <t>Solde a Payer</t>
  </si>
  <si>
    <t>Information pour contract</t>
  </si>
  <si>
    <t>Autre information</t>
  </si>
  <si>
    <t>% pour les arres:</t>
  </si>
  <si>
    <t>Part:</t>
  </si>
  <si>
    <t>Dispositions particulieres:</t>
  </si>
  <si>
    <t>Visite du bungalow le:</t>
  </si>
  <si>
    <t>*</t>
  </si>
  <si>
    <t>Calculer par:</t>
  </si>
  <si>
    <t>le solde 30 jours avant l'entrée en possession</t>
  </si>
  <si>
    <t xml:space="preserve">Comme tu veux selon entente </t>
  </si>
  <si>
    <t>Ile de la Reunion</t>
  </si>
  <si>
    <t>Ile Maurice</t>
  </si>
  <si>
    <t>Allemagne</t>
  </si>
  <si>
    <t>Belgique</t>
  </si>
  <si>
    <t>Nb adulte</t>
  </si>
  <si>
    <t>2300 La Chaux-De-Fonds</t>
  </si>
  <si>
    <t>2400 Le Locle</t>
  </si>
  <si>
    <t>.</t>
  </si>
  <si>
    <t>(vide)</t>
  </si>
  <si>
    <t>No vol</t>
  </si>
  <si>
    <t>Oui</t>
  </si>
  <si>
    <t>Non</t>
  </si>
  <si>
    <t>Oui prevoir un taxi</t>
  </si>
  <si>
    <t>Oui prevoir un minibus</t>
  </si>
  <si>
    <t>par leur propre moyen</t>
  </si>
  <si>
    <t>Transport</t>
  </si>
  <si>
    <t>Grande voiture</t>
  </si>
  <si>
    <t>Pickup</t>
  </si>
  <si>
    <t>Voiture 7 places</t>
  </si>
  <si>
    <t>Minibus</t>
  </si>
  <si>
    <t>Taxi</t>
  </si>
  <si>
    <t>2 voitures</t>
  </si>
  <si>
    <t>Voiture avec siege bebe</t>
  </si>
  <si>
    <t>Tres bon</t>
  </si>
  <si>
    <t>Moyen</t>
  </si>
  <si>
    <t>Petit</t>
  </si>
  <si>
    <t>Tres petit</t>
  </si>
  <si>
    <t>Tous les jours sauf ferrie</t>
  </si>
  <si>
    <t>De temps en temps</t>
  </si>
  <si>
    <t>1 jours sur 2</t>
  </si>
  <si>
    <t>Prevoire un berceau</t>
  </si>
  <si>
    <t>Enlever le lit du dessus</t>
  </si>
  <si>
    <t>Bonne tous les jours</t>
  </si>
  <si>
    <t>Bonne plus souvent</t>
  </si>
  <si>
    <t>Bonne le dernier jour</t>
  </si>
  <si>
    <t>Attention croisement avec les prochain</t>
  </si>
  <si>
    <t>Devise</t>
  </si>
  <si>
    <t>€</t>
  </si>
  <si>
    <t>£</t>
  </si>
  <si>
    <t>$</t>
  </si>
  <si>
    <t>RS</t>
  </si>
  <si>
    <t xml:space="preserve"> POUR MODIFICATION METTRE LA REFERENCE CLIENT:                 ICI</t>
  </si>
  <si>
    <t>Condition 1</t>
  </si>
  <si>
    <t>Condition 2</t>
  </si>
  <si>
    <t>le contract ainsi que les arrhes en possession pour le</t>
  </si>
  <si>
    <t>1er Condition payement:</t>
  </si>
  <si>
    <t>2iem Condition payement:</t>
  </si>
  <si>
    <t>Confirmation:</t>
  </si>
  <si>
    <t>Fait a:</t>
  </si>
  <si>
    <t>Afficher dans planning:</t>
  </si>
  <si>
    <t>Pour supprimer une saisie deja enregistrer:</t>
  </si>
  <si>
    <t>Champ obligatoire:</t>
  </si>
  <si>
    <t>Heure</t>
  </si>
  <si>
    <t/>
  </si>
  <si>
    <t>Autre</t>
  </si>
  <si>
    <t>&lt;---- Changement de Condition pour C:</t>
  </si>
  <si>
    <t>………………..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</si>
</sst>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8" formatCode="#,##0.00\ &quot;€&quot;;[Red]\-#,##0.00\ &quot;€&quot;"/>
    <numFmt numFmtId="165" formatCode="dd\ mmmm"/>
    <numFmt numFmtId="168" formatCode="h:mm;@"/>
  </numFmts>
  <fonts count="34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0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sz val="11"/>
      <color theme="0"/>
      <name val="Calibri"/>
      <family val="2"/>
      <scheme val="minor"/>
    </font>
    <font>
      <sz val="9"/>
      <name val="Geneva"/>
    </font>
    <font>
      <sz val="1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0"/>
      <name val="Arial Unicode MS"/>
      <family val="2"/>
    </font>
    <font>
      <sz val="14"/>
      <name val="Geneva"/>
    </font>
    <font>
      <sz val="10"/>
      <name val="Geneva"/>
    </font>
    <font>
      <b/>
      <sz val="11"/>
      <color theme="0"/>
      <name val="Calibri"/>
      <family val="2"/>
      <scheme val="minor"/>
    </font>
    <font>
      <sz val="11"/>
      <color rgb="FFC00000"/>
      <name val="Calibri"/>
      <family val="2"/>
      <scheme val="minor"/>
    </font>
    <font>
      <sz val="7"/>
      <color theme="1"/>
      <name val="Calibri"/>
      <family val="2"/>
      <scheme val="minor"/>
    </font>
    <font>
      <vertAlign val="subscript"/>
      <sz val="11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  <font>
      <sz val="10"/>
      <color theme="0"/>
      <name val="Arial Unicode MS"/>
      <family val="2"/>
    </font>
    <font>
      <sz val="11"/>
      <color theme="0" tint="-0.499984740745262"/>
      <name val="Calibri"/>
      <family val="2"/>
      <scheme val="minor"/>
    </font>
    <font>
      <sz val="11"/>
      <color rgb="FF0070C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theme="0" tint="-4.9989318521683403E-2"/>
      <name val="Calibri"/>
      <family val="2"/>
      <scheme val="minor"/>
    </font>
    <font>
      <vertAlign val="subscript"/>
      <sz val="11"/>
      <color theme="0" tint="-4.9989318521683403E-2"/>
      <name val="Calibri"/>
      <family val="2"/>
      <scheme val="minor"/>
    </font>
    <font>
      <sz val="8"/>
      <color theme="0" tint="-4.9989318521683403E-2"/>
      <name val="Calibri"/>
      <family val="2"/>
      <scheme val="minor"/>
    </font>
    <font>
      <sz val="7"/>
      <color rgb="FF0070C0"/>
      <name val="Calibri"/>
      <family val="2"/>
      <scheme val="minor"/>
    </font>
    <font>
      <sz val="11"/>
      <color theme="0" tint="-0.34998626667073579"/>
      <name val="Calibri"/>
      <family val="2"/>
      <scheme val="minor"/>
    </font>
    <font>
      <sz val="11"/>
      <color theme="8" tint="-0.249977111117893"/>
      <name val="Calibri"/>
      <family val="2"/>
      <scheme val="minor"/>
    </font>
    <font>
      <sz val="11"/>
      <color theme="1" tint="0.499984740745262"/>
      <name val="Calibri"/>
      <family val="2"/>
      <scheme val="minor"/>
    </font>
    <font>
      <sz val="8"/>
      <color theme="0" tint="-0.499984740745262"/>
      <name val="Calibri"/>
      <family val="2"/>
      <scheme val="minor"/>
    </font>
    <font>
      <sz val="7"/>
      <color theme="0" tint="-0.499984740745262"/>
      <name val="Calibri"/>
      <family val="2"/>
      <scheme val="minor"/>
    </font>
    <font>
      <sz val="8"/>
      <name val="Calibri"/>
      <family val="2"/>
      <scheme val="minor"/>
    </font>
    <font>
      <u/>
      <sz val="11"/>
      <color theme="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 tint="-0.34998626667073579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theme="0" tint="-0.34998626667073579"/>
      </bottom>
      <diagonal/>
    </border>
    <border>
      <left style="thin">
        <color theme="0" tint="-0.34998626667073579"/>
      </left>
      <right/>
      <top/>
      <bottom/>
      <diagonal/>
    </border>
    <border>
      <left/>
      <right/>
      <top style="thin">
        <color theme="0" tint="-0.34998626667073579"/>
      </top>
      <bottom/>
      <diagonal/>
    </border>
    <border>
      <left style="thin">
        <color theme="0" tint="-0.34998626667073579"/>
      </left>
      <right/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/>
      <top style="thin">
        <color theme="0" tint="-0.34998626667073579"/>
      </top>
      <bottom/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/>
      <diagonal/>
    </border>
    <border>
      <left style="thin">
        <color theme="0" tint="-0.34998626667073579"/>
      </left>
      <right style="thin">
        <color theme="0" tint="-0.34998626667073579"/>
      </right>
      <top/>
      <bottom/>
      <diagonal/>
    </border>
    <border>
      <left style="thin">
        <color theme="0" tint="-0.34998626667073579"/>
      </left>
      <right style="thin">
        <color theme="0" tint="-0.34998626667073579"/>
      </right>
      <top/>
      <bottom style="thin">
        <color theme="0" tint="-0.34998626667073579"/>
      </bottom>
      <diagonal/>
    </border>
  </borders>
  <cellStyleXfs count="5">
    <xf numFmtId="0" fontId="0" fillId="0" borderId="0"/>
    <xf numFmtId="0" fontId="1" fillId="0" borderId="0" applyNumberFormat="0" applyFill="0" applyBorder="0" applyAlignment="0" applyProtection="0"/>
    <xf numFmtId="0" fontId="5" fillId="0" borderId="0"/>
    <xf numFmtId="0" fontId="6" fillId="0" borderId="0"/>
    <xf numFmtId="0" fontId="8" fillId="0" borderId="0"/>
  </cellStyleXfs>
  <cellXfs count="183">
    <xf numFmtId="0" fontId="0" fillId="0" borderId="0" xfId="0"/>
    <xf numFmtId="0" fontId="0" fillId="2" borderId="0" xfId="0" applyFill="1" applyProtection="1"/>
    <xf numFmtId="0" fontId="0" fillId="0" borderId="0" xfId="0" quotePrefix="1"/>
    <xf numFmtId="16" fontId="0" fillId="0" borderId="0" xfId="0" applyNumberFormat="1"/>
    <xf numFmtId="0" fontId="3" fillId="0" borderId="0" xfId="0" applyFont="1"/>
    <xf numFmtId="0" fontId="9" fillId="0" borderId="0" xfId="0" applyFont="1"/>
    <xf numFmtId="0" fontId="8" fillId="0" borderId="0" xfId="4" applyFont="1" applyFill="1" applyBorder="1" applyProtection="1">
      <protection hidden="1"/>
    </xf>
    <xf numFmtId="0" fontId="8" fillId="0" borderId="0" xfId="4" applyFont="1" applyFill="1" applyBorder="1" applyAlignment="1" applyProtection="1">
      <alignment horizontal="center"/>
      <protection hidden="1"/>
    </xf>
    <xf numFmtId="165" fontId="8" fillId="0" borderId="0" xfId="4" quotePrefix="1" applyNumberFormat="1" applyFont="1" applyFill="1" applyBorder="1" applyAlignment="1" applyProtection="1">
      <alignment horizontal="left"/>
      <protection hidden="1"/>
    </xf>
    <xf numFmtId="15" fontId="8" fillId="0" borderId="0" xfId="4" quotePrefix="1" applyNumberFormat="1" applyFont="1" applyFill="1" applyBorder="1" applyAlignment="1" applyProtection="1">
      <alignment horizontal="left"/>
      <protection hidden="1"/>
    </xf>
    <xf numFmtId="1" fontId="8" fillId="0" borderId="0" xfId="4" applyNumberFormat="1" applyFont="1" applyFill="1" applyBorder="1" applyProtection="1">
      <protection hidden="1"/>
    </xf>
    <xf numFmtId="0" fontId="8" fillId="0" borderId="0" xfId="4" applyFont="1" applyFill="1" applyBorder="1" applyAlignment="1" applyProtection="1">
      <alignment horizontal="left"/>
      <protection hidden="1"/>
    </xf>
    <xf numFmtId="0" fontId="4" fillId="0" borderId="0" xfId="0" applyFont="1" applyFill="1" applyBorder="1" applyAlignment="1" applyProtection="1">
      <alignment horizontal="left"/>
      <protection hidden="1"/>
    </xf>
    <xf numFmtId="0" fontId="11" fillId="0" borderId="0" xfId="0" applyFont="1" applyFill="1" applyBorder="1" applyProtection="1">
      <protection hidden="1"/>
    </xf>
    <xf numFmtId="15" fontId="8" fillId="0" borderId="0" xfId="4" applyNumberFormat="1" applyFont="1" applyFill="1" applyBorder="1" applyProtection="1">
      <protection hidden="1"/>
    </xf>
    <xf numFmtId="1" fontId="8" fillId="0" borderId="0" xfId="4" quotePrefix="1" applyNumberFormat="1" applyFont="1" applyFill="1" applyBorder="1" applyProtection="1">
      <protection hidden="1"/>
    </xf>
    <xf numFmtId="0" fontId="8" fillId="0" borderId="0" xfId="4" applyNumberFormat="1" applyFont="1" applyFill="1" applyBorder="1" applyProtection="1">
      <protection hidden="1"/>
    </xf>
    <xf numFmtId="14" fontId="8" fillId="0" borderId="0" xfId="4" applyNumberFormat="1" applyFont="1" applyFill="1" applyBorder="1" applyProtection="1">
      <protection hidden="1"/>
    </xf>
    <xf numFmtId="0" fontId="0" fillId="0" borderId="0" xfId="0" applyFill="1" applyAlignment="1" applyProtection="1">
      <alignment horizontal="left"/>
      <protection locked="0"/>
    </xf>
    <xf numFmtId="14" fontId="0" fillId="2" borderId="0" xfId="0" applyNumberFormat="1" applyFill="1" applyAlignment="1" applyProtection="1">
      <alignment horizontal="left"/>
      <protection locked="0"/>
    </xf>
    <xf numFmtId="9" fontId="0" fillId="2" borderId="0" xfId="0" applyNumberFormat="1" applyFill="1" applyAlignment="1" applyProtection="1">
      <alignment horizontal="left"/>
      <protection locked="0"/>
    </xf>
    <xf numFmtId="20" fontId="0" fillId="2" borderId="0" xfId="0" applyNumberFormat="1" applyFill="1" applyAlignment="1" applyProtection="1">
      <alignment horizontal="left"/>
      <protection locked="0"/>
    </xf>
    <xf numFmtId="0" fontId="22" fillId="4" borderId="7" xfId="0" applyFont="1" applyFill="1" applyBorder="1" applyAlignment="1" applyProtection="1">
      <alignment horizontal="center" vertical="center"/>
      <protection locked="0"/>
    </xf>
    <xf numFmtId="0" fontId="22" fillId="4" borderId="8" xfId="0" applyFont="1" applyFill="1" applyBorder="1" applyAlignment="1" applyProtection="1">
      <alignment horizontal="center" vertical="center"/>
      <protection locked="0"/>
    </xf>
    <xf numFmtId="0" fontId="9" fillId="2" borderId="8" xfId="0" applyFont="1" applyFill="1" applyBorder="1" applyAlignment="1" applyProtection="1">
      <alignment horizontal="center"/>
      <protection locked="0"/>
    </xf>
    <xf numFmtId="20" fontId="9" fillId="2" borderId="0" xfId="0" applyNumberFormat="1" applyFont="1" applyFill="1" applyAlignment="1" applyProtection="1">
      <alignment horizontal="left"/>
      <protection locked="0"/>
    </xf>
    <xf numFmtId="0" fontId="16" fillId="2" borderId="0" xfId="0" applyFont="1" applyFill="1" applyAlignment="1" applyProtection="1">
      <alignment horizontal="left"/>
      <protection locked="0"/>
    </xf>
    <xf numFmtId="0" fontId="0" fillId="2" borderId="0" xfId="0" applyFill="1" applyAlignment="1" applyProtection="1">
      <alignment horizontal="left"/>
      <protection locked="0"/>
    </xf>
    <xf numFmtId="0" fontId="9" fillId="2" borderId="0" xfId="0" applyFont="1" applyFill="1" applyAlignment="1" applyProtection="1">
      <alignment horizontal="left"/>
      <protection locked="0"/>
    </xf>
    <xf numFmtId="0" fontId="22" fillId="4" borderId="9" xfId="0" applyFont="1" applyFill="1" applyBorder="1" applyAlignment="1" applyProtection="1">
      <alignment horizontal="center" vertical="center" wrapText="1"/>
      <protection locked="0"/>
    </xf>
    <xf numFmtId="0" fontId="0" fillId="2" borderId="0" xfId="0" applyFill="1" applyAlignment="1" applyProtection="1">
      <alignment horizontal="left"/>
    </xf>
    <xf numFmtId="0" fontId="21" fillId="2" borderId="0" xfId="0" applyNumberFormat="1" applyFont="1" applyFill="1" applyAlignment="1" applyProtection="1">
      <alignment horizontal="left" indent="1"/>
    </xf>
    <xf numFmtId="0" fontId="23" fillId="2" borderId="0" xfId="0" applyFont="1" applyFill="1" applyAlignment="1" applyProtection="1">
      <alignment horizontal="left"/>
    </xf>
    <xf numFmtId="0" fontId="21" fillId="2" borderId="0" xfId="0" applyFont="1" applyFill="1" applyAlignment="1" applyProtection="1">
      <alignment horizontal="right"/>
    </xf>
    <xf numFmtId="0" fontId="0" fillId="5" borderId="0" xfId="0" applyFill="1" applyProtection="1"/>
    <xf numFmtId="0" fontId="0" fillId="5" borderId="0" xfId="0" applyFill="1" applyAlignment="1" applyProtection="1">
      <alignment horizontal="left"/>
    </xf>
    <xf numFmtId="0" fontId="21" fillId="5" borderId="0" xfId="0" applyNumberFormat="1" applyFont="1" applyFill="1" applyAlignment="1" applyProtection="1">
      <alignment horizontal="left" indent="1"/>
    </xf>
    <xf numFmtId="0" fontId="23" fillId="5" borderId="0" xfId="0" applyFont="1" applyFill="1" applyAlignment="1" applyProtection="1">
      <alignment horizontal="left"/>
    </xf>
    <xf numFmtId="0" fontId="21" fillId="5" borderId="0" xfId="0" applyFont="1" applyFill="1" applyAlignment="1" applyProtection="1">
      <alignment horizontal="right"/>
    </xf>
    <xf numFmtId="0" fontId="0" fillId="0" borderId="0" xfId="0" applyProtection="1"/>
    <xf numFmtId="0" fontId="0" fillId="0" borderId="0" xfId="0" applyFill="1" applyAlignment="1" applyProtection="1">
      <alignment horizontal="left"/>
    </xf>
    <xf numFmtId="0" fontId="0" fillId="0" borderId="0" xfId="0" applyFill="1" applyProtection="1"/>
    <xf numFmtId="0" fontId="0" fillId="4" borderId="0" xfId="0" applyFill="1" applyBorder="1" applyProtection="1"/>
    <xf numFmtId="0" fontId="21" fillId="4" borderId="0" xfId="0" applyNumberFormat="1" applyFont="1" applyFill="1" applyBorder="1" applyAlignment="1" applyProtection="1">
      <alignment horizontal="left" indent="1"/>
    </xf>
    <xf numFmtId="0" fontId="0" fillId="4" borderId="0" xfId="0" applyFill="1" applyBorder="1" applyAlignment="1" applyProtection="1">
      <alignment horizontal="left"/>
    </xf>
    <xf numFmtId="0" fontId="23" fillId="4" borderId="0" xfId="0" applyFont="1" applyFill="1" applyBorder="1" applyAlignment="1" applyProtection="1">
      <alignment horizontal="left"/>
    </xf>
    <xf numFmtId="0" fontId="0" fillId="0" borderId="0" xfId="0" applyFill="1" applyBorder="1" applyProtection="1"/>
    <xf numFmtId="0" fontId="21" fillId="4" borderId="0" xfId="0" applyFont="1" applyFill="1" applyBorder="1" applyAlignment="1" applyProtection="1">
      <alignment horizontal="right"/>
    </xf>
    <xf numFmtId="0" fontId="0" fillId="4" borderId="0" xfId="0" applyFill="1" applyProtection="1"/>
    <xf numFmtId="0" fontId="21" fillId="4" borderId="0" xfId="0" applyNumberFormat="1" applyFont="1" applyFill="1" applyAlignment="1" applyProtection="1">
      <alignment horizontal="left" indent="1"/>
    </xf>
    <xf numFmtId="0" fontId="0" fillId="4" borderId="0" xfId="0" applyFill="1" applyAlignment="1" applyProtection="1">
      <alignment horizontal="left"/>
    </xf>
    <xf numFmtId="0" fontId="23" fillId="4" borderId="0" xfId="0" applyFont="1" applyFill="1" applyAlignment="1" applyProtection="1">
      <alignment horizontal="left"/>
    </xf>
    <xf numFmtId="0" fontId="15" fillId="6" borderId="0" xfId="0" applyFont="1" applyFill="1" applyBorder="1" applyProtection="1"/>
    <xf numFmtId="0" fontId="0" fillId="6" borderId="0" xfId="0" applyFill="1" applyBorder="1" applyProtection="1"/>
    <xf numFmtId="0" fontId="21" fillId="6" borderId="0" xfId="0" applyNumberFormat="1" applyFont="1" applyFill="1" applyBorder="1" applyAlignment="1" applyProtection="1">
      <alignment horizontal="left" indent="1"/>
    </xf>
    <xf numFmtId="0" fontId="0" fillId="6" borderId="0" xfId="0" applyFill="1" applyBorder="1" applyAlignment="1" applyProtection="1">
      <alignment horizontal="left"/>
    </xf>
    <xf numFmtId="0" fontId="23" fillId="6" borderId="0" xfId="0" applyFont="1" applyFill="1" applyBorder="1" applyAlignment="1" applyProtection="1">
      <alignment horizontal="left"/>
    </xf>
    <xf numFmtId="0" fontId="27" fillId="4" borderId="0" xfId="0" applyFont="1" applyFill="1" applyAlignment="1" applyProtection="1">
      <alignment horizontal="right"/>
    </xf>
    <xf numFmtId="0" fontId="22" fillId="4" borderId="8" xfId="0" applyFont="1" applyFill="1" applyBorder="1" applyAlignment="1" applyProtection="1">
      <alignment horizontal="center" vertical="center"/>
    </xf>
    <xf numFmtId="0" fontId="20" fillId="4" borderId="0" xfId="0" applyFont="1" applyFill="1" applyAlignment="1" applyProtection="1">
      <alignment horizontal="distributed"/>
    </xf>
    <xf numFmtId="0" fontId="28" fillId="7" borderId="0" xfId="0" applyFont="1" applyFill="1" applyBorder="1" applyProtection="1"/>
    <xf numFmtId="0" fontId="0" fillId="7" borderId="0" xfId="0" applyFill="1" applyBorder="1" applyProtection="1"/>
    <xf numFmtId="0" fontId="21" fillId="7" borderId="0" xfId="0" applyNumberFormat="1" applyFont="1" applyFill="1" applyBorder="1" applyAlignment="1" applyProtection="1">
      <alignment horizontal="left" indent="1"/>
    </xf>
    <xf numFmtId="0" fontId="0" fillId="7" borderId="0" xfId="0" applyFill="1" applyBorder="1" applyAlignment="1" applyProtection="1">
      <alignment horizontal="left"/>
    </xf>
    <xf numFmtId="0" fontId="23" fillId="7" borderId="0" xfId="0" applyFont="1" applyFill="1" applyBorder="1" applyAlignment="1" applyProtection="1">
      <alignment horizontal="left"/>
    </xf>
    <xf numFmtId="0" fontId="21" fillId="4" borderId="0" xfId="0" applyFont="1" applyFill="1" applyAlignment="1" applyProtection="1">
      <alignment horizontal="right"/>
    </xf>
    <xf numFmtId="0" fontId="29" fillId="5" borderId="0" xfId="0" applyFont="1" applyFill="1" applyProtection="1"/>
    <xf numFmtId="0" fontId="20" fillId="4" borderId="0" xfId="0" applyFont="1" applyFill="1" applyAlignment="1" applyProtection="1">
      <alignment horizontal="center"/>
    </xf>
    <xf numFmtId="0" fontId="29" fillId="4" borderId="0" xfId="0" applyFont="1" applyFill="1" applyProtection="1"/>
    <xf numFmtId="0" fontId="21" fillId="4" borderId="5" xfId="0" applyFont="1" applyFill="1" applyBorder="1" applyAlignment="1" applyProtection="1">
      <alignment horizontal="right"/>
    </xf>
    <xf numFmtId="0" fontId="0" fillId="4" borderId="4" xfId="0" applyFill="1" applyBorder="1" applyProtection="1"/>
    <xf numFmtId="0" fontId="0" fillId="4" borderId="6" xfId="0" applyFill="1" applyBorder="1" applyProtection="1"/>
    <xf numFmtId="14" fontId="0" fillId="4" borderId="0" xfId="0" applyNumberFormat="1" applyFill="1" applyProtection="1"/>
    <xf numFmtId="0" fontId="28" fillId="7" borderId="0" xfId="0" applyFont="1" applyFill="1" applyProtection="1"/>
    <xf numFmtId="0" fontId="0" fillId="7" borderId="0" xfId="0" applyFill="1" applyProtection="1"/>
    <xf numFmtId="0" fontId="21" fillId="7" borderId="0" xfId="0" applyNumberFormat="1" applyFont="1" applyFill="1" applyAlignment="1" applyProtection="1">
      <alignment horizontal="left" indent="1"/>
    </xf>
    <xf numFmtId="0" fontId="0" fillId="7" borderId="0" xfId="0" applyFill="1" applyAlignment="1" applyProtection="1">
      <alignment horizontal="left"/>
    </xf>
    <xf numFmtId="0" fontId="23" fillId="7" borderId="0" xfId="0" applyFont="1" applyFill="1" applyAlignment="1" applyProtection="1">
      <alignment horizontal="left"/>
    </xf>
    <xf numFmtId="14" fontId="23" fillId="4" borderId="0" xfId="0" applyNumberFormat="1" applyFont="1" applyFill="1" applyAlignment="1" applyProtection="1">
      <alignment horizontal="left"/>
    </xf>
    <xf numFmtId="20" fontId="23" fillId="4" borderId="0" xfId="0" applyNumberFormat="1" applyFont="1" applyFill="1" applyAlignment="1" applyProtection="1">
      <alignment horizontal="left"/>
    </xf>
    <xf numFmtId="14" fontId="0" fillId="4" borderId="0" xfId="0" applyNumberFormat="1" applyFont="1" applyFill="1" applyAlignment="1" applyProtection="1"/>
    <xf numFmtId="14" fontId="0" fillId="4" borderId="0" xfId="0" applyNumberFormat="1" applyFill="1" applyAlignment="1" applyProtection="1">
      <alignment horizontal="left"/>
    </xf>
    <xf numFmtId="14" fontId="21" fillId="4" borderId="0" xfId="0" applyNumberFormat="1" applyFont="1" applyFill="1" applyAlignment="1" applyProtection="1">
      <alignment horizontal="right"/>
    </xf>
    <xf numFmtId="168" fontId="17" fillId="4" borderId="0" xfId="0" applyNumberFormat="1" applyFont="1" applyFill="1" applyAlignment="1" applyProtection="1">
      <alignment horizontal="left"/>
    </xf>
    <xf numFmtId="14" fontId="0" fillId="4" borderId="0" xfId="0" applyNumberFormat="1" applyFill="1" applyAlignment="1" applyProtection="1"/>
    <xf numFmtId="0" fontId="22" fillId="4" borderId="0" xfId="0" applyFont="1" applyFill="1" applyBorder="1" applyAlignment="1" applyProtection="1">
      <alignment horizontal="center" vertical="center"/>
    </xf>
    <xf numFmtId="0" fontId="3" fillId="0" borderId="0" xfId="0" applyFont="1" applyFill="1" applyProtection="1"/>
    <xf numFmtId="14" fontId="17" fillId="4" borderId="0" xfId="0" applyNumberFormat="1" applyFont="1" applyFill="1" applyAlignment="1" applyProtection="1">
      <alignment horizontal="left"/>
    </xf>
    <xf numFmtId="20" fontId="0" fillId="4" borderId="0" xfId="0" applyNumberFormat="1" applyFill="1" applyAlignment="1" applyProtection="1">
      <alignment horizontal="left"/>
    </xf>
    <xf numFmtId="20" fontId="0" fillId="4" borderId="0" xfId="0" applyNumberFormat="1" applyFill="1" applyProtection="1"/>
    <xf numFmtId="0" fontId="2" fillId="4" borderId="0" xfId="0" applyFont="1" applyFill="1" applyAlignment="1" applyProtection="1">
      <alignment horizontal="right"/>
    </xf>
    <xf numFmtId="0" fontId="2" fillId="4" borderId="0" xfId="0" applyFont="1" applyFill="1" applyAlignment="1" applyProtection="1">
      <alignment horizontal="left"/>
    </xf>
    <xf numFmtId="0" fontId="25" fillId="4" borderId="0" xfId="0" applyFont="1" applyFill="1" applyAlignment="1" applyProtection="1">
      <alignment horizontal="left"/>
    </xf>
    <xf numFmtId="0" fontId="2" fillId="0" borderId="0" xfId="0" applyFont="1" applyFill="1" applyAlignment="1" applyProtection="1">
      <alignment horizontal="left"/>
    </xf>
    <xf numFmtId="0" fontId="17" fillId="4" borderId="0" xfId="0" applyFont="1" applyFill="1" applyAlignment="1" applyProtection="1">
      <alignment horizontal="left"/>
    </xf>
    <xf numFmtId="0" fontId="24" fillId="4" borderId="0" xfId="0" applyFont="1" applyFill="1" applyAlignment="1" applyProtection="1">
      <alignment horizontal="left"/>
    </xf>
    <xf numFmtId="0" fontId="17" fillId="4" borderId="0" xfId="0" applyFont="1" applyFill="1" applyAlignment="1" applyProtection="1">
      <alignment horizontal="center"/>
    </xf>
    <xf numFmtId="0" fontId="14" fillId="4" borderId="0" xfId="0" applyFont="1" applyFill="1" applyBorder="1" applyAlignment="1" applyProtection="1">
      <alignment horizontal="center" vertical="center"/>
    </xf>
    <xf numFmtId="0" fontId="3" fillId="4" borderId="0" xfId="0" applyFont="1" applyFill="1" applyBorder="1" applyAlignment="1" applyProtection="1">
      <alignment horizontal="right"/>
    </xf>
    <xf numFmtId="0" fontId="17" fillId="4" borderId="0" xfId="0" applyFont="1" applyFill="1" applyProtection="1"/>
    <xf numFmtId="0" fontId="19" fillId="3" borderId="0" xfId="0" applyFont="1" applyFill="1" applyProtection="1"/>
    <xf numFmtId="0" fontId="0" fillId="4" borderId="4" xfId="0" applyFill="1" applyBorder="1" applyAlignment="1" applyProtection="1">
      <alignment horizontal="left"/>
    </xf>
    <xf numFmtId="0" fontId="9" fillId="4" borderId="0" xfId="0" applyFont="1" applyFill="1" applyAlignment="1" applyProtection="1">
      <alignment horizontal="right"/>
    </xf>
    <xf numFmtId="0" fontId="2" fillId="3" borderId="0" xfId="0" applyFont="1" applyFill="1" applyAlignment="1" applyProtection="1">
      <alignment horizontal="left"/>
    </xf>
    <xf numFmtId="0" fontId="0" fillId="0" borderId="0" xfId="0" applyFill="1" applyBorder="1" applyAlignment="1" applyProtection="1">
      <alignment horizontal="left"/>
    </xf>
    <xf numFmtId="0" fontId="18" fillId="4" borderId="0" xfId="0" applyFont="1" applyFill="1" applyProtection="1"/>
    <xf numFmtId="0" fontId="9" fillId="4" borderId="4" xfId="0" applyFont="1" applyFill="1" applyBorder="1" applyAlignment="1" applyProtection="1"/>
    <xf numFmtId="0" fontId="9" fillId="4" borderId="0" xfId="0" applyFont="1" applyFill="1" applyBorder="1" applyAlignment="1" applyProtection="1"/>
    <xf numFmtId="0" fontId="9" fillId="5" borderId="0" xfId="0" applyFont="1" applyFill="1" applyBorder="1" applyAlignment="1" applyProtection="1"/>
    <xf numFmtId="0" fontId="9" fillId="0" borderId="0" xfId="0" applyFont="1" applyFill="1" applyBorder="1" applyAlignment="1" applyProtection="1"/>
    <xf numFmtId="9" fontId="21" fillId="4" borderId="0" xfId="0" applyNumberFormat="1" applyFont="1" applyFill="1" applyAlignment="1" applyProtection="1">
      <alignment horizontal="left" indent="1"/>
    </xf>
    <xf numFmtId="9" fontId="23" fillId="4" borderId="0" xfId="0" applyNumberFormat="1" applyFont="1" applyFill="1" applyAlignment="1" applyProtection="1">
      <alignment horizontal="left"/>
    </xf>
    <xf numFmtId="0" fontId="26" fillId="4" borderId="0" xfId="0" applyNumberFormat="1" applyFont="1" applyFill="1" applyAlignment="1" applyProtection="1">
      <alignment horizontal="left" indent="1"/>
    </xf>
    <xf numFmtId="0" fontId="22" fillId="2" borderId="0" xfId="0" applyFont="1" applyFill="1" applyBorder="1" applyAlignment="1" applyProtection="1">
      <alignment horizontal="center" vertical="center"/>
    </xf>
    <xf numFmtId="0" fontId="21" fillId="2" borderId="0" xfId="0" applyFont="1" applyFill="1" applyBorder="1" applyAlignment="1" applyProtection="1">
      <alignment horizontal="right"/>
    </xf>
    <xf numFmtId="0" fontId="23" fillId="4" borderId="0" xfId="0" applyFont="1" applyFill="1" applyBorder="1" applyAlignment="1" applyProtection="1">
      <alignment horizontal="right"/>
    </xf>
    <xf numFmtId="0" fontId="9" fillId="4" borderId="5" xfId="0" applyFont="1" applyFill="1" applyBorder="1" applyAlignment="1" applyProtection="1">
      <alignment vertical="top" wrapText="1"/>
    </xf>
    <xf numFmtId="0" fontId="9" fillId="5" borderId="0" xfId="0" applyFont="1" applyFill="1" applyBorder="1" applyAlignment="1" applyProtection="1">
      <alignment vertical="top" wrapText="1"/>
    </xf>
    <xf numFmtId="0" fontId="9" fillId="3" borderId="0" xfId="0" applyFont="1" applyFill="1" applyBorder="1" applyAlignment="1" applyProtection="1">
      <alignment vertical="top" wrapText="1"/>
    </xf>
    <xf numFmtId="0" fontId="9" fillId="0" borderId="0" xfId="0" applyFont="1" applyFill="1" applyBorder="1" applyAlignment="1" applyProtection="1">
      <alignment vertical="top" wrapText="1"/>
    </xf>
    <xf numFmtId="9" fontId="0" fillId="4" borderId="0" xfId="0" applyNumberFormat="1" applyFill="1" applyAlignment="1" applyProtection="1">
      <alignment horizontal="left"/>
    </xf>
    <xf numFmtId="0" fontId="22" fillId="4" borderId="6" xfId="0" applyFont="1" applyFill="1" applyBorder="1" applyAlignment="1" applyProtection="1">
      <alignment horizontal="center" vertical="center" wrapText="1"/>
    </xf>
    <xf numFmtId="0" fontId="9" fillId="4" borderId="0" xfId="0" applyFont="1" applyFill="1" applyBorder="1" applyAlignment="1" applyProtection="1">
      <alignment vertical="top" wrapText="1"/>
    </xf>
    <xf numFmtId="0" fontId="9" fillId="4" borderId="6" xfId="0" applyFont="1" applyFill="1" applyBorder="1" applyAlignment="1" applyProtection="1">
      <alignment vertical="top" wrapText="1"/>
    </xf>
    <xf numFmtId="14" fontId="23" fillId="4" borderId="0" xfId="0" applyNumberFormat="1" applyFont="1" applyFill="1" applyBorder="1" applyAlignment="1" applyProtection="1">
      <alignment horizontal="left"/>
    </xf>
    <xf numFmtId="0" fontId="0" fillId="3" borderId="0" xfId="0" applyFill="1" applyProtection="1"/>
    <xf numFmtId="0" fontId="21" fillId="0" borderId="0" xfId="0" applyNumberFormat="1" applyFont="1" applyFill="1" applyAlignment="1" applyProtection="1">
      <alignment horizontal="left" indent="1"/>
    </xf>
    <xf numFmtId="0" fontId="0" fillId="0" borderId="0" xfId="0" applyAlignment="1" applyProtection="1">
      <alignment horizontal="left"/>
    </xf>
    <xf numFmtId="0" fontId="23" fillId="0" borderId="0" xfId="0" applyFont="1" applyAlignment="1" applyProtection="1">
      <alignment horizontal="left"/>
    </xf>
    <xf numFmtId="0" fontId="21" fillId="0" borderId="0" xfId="0" applyFont="1" applyAlignment="1" applyProtection="1">
      <alignment horizontal="right"/>
    </xf>
    <xf numFmtId="0" fontId="30" fillId="4" borderId="0" xfId="0" applyFont="1" applyFill="1" applyProtection="1"/>
    <xf numFmtId="0" fontId="30" fillId="4" borderId="0" xfId="0" applyFont="1" applyFill="1" applyAlignment="1" applyProtection="1">
      <alignment horizontal="right"/>
    </xf>
    <xf numFmtId="0" fontId="30" fillId="4" borderId="0" xfId="0" applyNumberFormat="1" applyFont="1" applyFill="1" applyAlignment="1" applyProtection="1">
      <alignment horizontal="left" indent="1"/>
    </xf>
    <xf numFmtId="0" fontId="30" fillId="4" borderId="0" xfId="0" applyFont="1" applyFill="1" applyAlignment="1" applyProtection="1">
      <alignment horizontal="left"/>
    </xf>
    <xf numFmtId="0" fontId="20" fillId="0" borderId="0" xfId="0" applyFont="1" applyFill="1" applyProtection="1"/>
    <xf numFmtId="0" fontId="0" fillId="0" borderId="0" xfId="0" applyBorder="1" applyProtection="1"/>
    <xf numFmtId="0" fontId="0" fillId="0" borderId="1" xfId="0" applyBorder="1" applyProtection="1"/>
    <xf numFmtId="0" fontId="0" fillId="0" borderId="1" xfId="0" applyBorder="1" applyAlignment="1" applyProtection="1">
      <alignment horizontal="left"/>
    </xf>
    <xf numFmtId="0" fontId="0" fillId="0" borderId="2" xfId="0" applyBorder="1" applyProtection="1"/>
    <xf numFmtId="0" fontId="0" fillId="0" borderId="2" xfId="0" applyBorder="1" applyAlignment="1" applyProtection="1">
      <alignment horizontal="left"/>
    </xf>
    <xf numFmtId="0" fontId="0" fillId="0" borderId="10" xfId="0" applyBorder="1" applyProtection="1"/>
    <xf numFmtId="0" fontId="7" fillId="0" borderId="0" xfId="0" applyFont="1" applyProtection="1"/>
    <xf numFmtId="0" fontId="0" fillId="0" borderId="11" xfId="0" applyBorder="1" applyProtection="1"/>
    <xf numFmtId="0" fontId="0" fillId="0" borderId="12" xfId="0" applyBorder="1" applyProtection="1"/>
    <xf numFmtId="0" fontId="7" fillId="0" borderId="0" xfId="0" applyFont="1" applyFill="1" applyBorder="1" applyProtection="1"/>
    <xf numFmtId="0" fontId="3" fillId="0" borderId="0" xfId="0" applyFont="1" applyProtection="1"/>
    <xf numFmtId="0" fontId="31" fillId="4" borderId="0" xfId="0" applyFont="1" applyFill="1" applyProtection="1"/>
    <xf numFmtId="0" fontId="0" fillId="2" borderId="0" xfId="0" applyFill="1" applyAlignment="1" applyProtection="1">
      <alignment horizontal="left"/>
      <protection locked="0"/>
    </xf>
    <xf numFmtId="0" fontId="22" fillId="4" borderId="0" xfId="0" applyFont="1" applyFill="1" applyBorder="1" applyAlignment="1" applyProtection="1">
      <alignment horizontal="center" vertical="center"/>
      <protection locked="0"/>
    </xf>
    <xf numFmtId="0" fontId="0" fillId="0" borderId="3" xfId="0" applyBorder="1" applyProtection="1"/>
    <xf numFmtId="0" fontId="0" fillId="8" borderId="2" xfId="0" applyFill="1" applyBorder="1" applyProtection="1">
      <protection locked="0"/>
    </xf>
    <xf numFmtId="0" fontId="0" fillId="8" borderId="3" xfId="0" applyFill="1" applyBorder="1" applyProtection="1">
      <protection locked="0"/>
    </xf>
    <xf numFmtId="0" fontId="0" fillId="8" borderId="1" xfId="0" applyFill="1" applyBorder="1" applyProtection="1">
      <protection locked="0"/>
    </xf>
    <xf numFmtId="0" fontId="0" fillId="2" borderId="0" xfId="0" applyFill="1" applyAlignment="1" applyProtection="1"/>
    <xf numFmtId="0" fontId="0" fillId="2" borderId="0" xfId="0" quotePrefix="1" applyFill="1" applyAlignment="1" applyProtection="1">
      <alignment horizontal="left"/>
      <protection locked="0"/>
    </xf>
    <xf numFmtId="14" fontId="9" fillId="2" borderId="0" xfId="0" applyNumberFormat="1" applyFont="1" applyFill="1" applyAlignment="1" applyProtection="1">
      <alignment horizontal="left"/>
      <protection locked="0"/>
    </xf>
    <xf numFmtId="0" fontId="0" fillId="8" borderId="11" xfId="0" applyFill="1" applyBorder="1" applyProtection="1">
      <protection locked="0"/>
    </xf>
    <xf numFmtId="0" fontId="7" fillId="8" borderId="0" xfId="0" applyFont="1" applyFill="1" applyProtection="1"/>
    <xf numFmtId="0" fontId="3" fillId="8" borderId="0" xfId="0" applyFont="1" applyFill="1" applyProtection="1"/>
    <xf numFmtId="0" fontId="9" fillId="0" borderId="0" xfId="0" applyFont="1" applyFill="1" applyBorder="1" applyProtection="1">
      <protection locked="0"/>
    </xf>
    <xf numFmtId="0" fontId="9" fillId="0" borderId="0" xfId="0" applyFont="1" applyFill="1" applyBorder="1" applyAlignment="1" applyProtection="1">
      <alignment horizontal="left"/>
      <protection locked="0"/>
    </xf>
    <xf numFmtId="0" fontId="9" fillId="0" borderId="0" xfId="0" applyFont="1" applyFill="1" applyBorder="1" applyProtection="1"/>
    <xf numFmtId="0" fontId="9" fillId="0" borderId="0" xfId="0" applyFont="1" applyFill="1" applyBorder="1" applyAlignment="1" applyProtection="1">
      <alignment horizontal="left"/>
    </xf>
    <xf numFmtId="0" fontId="7" fillId="0" borderId="0" xfId="0" applyFont="1" applyFill="1" applyBorder="1" applyProtection="1">
      <protection locked="0"/>
    </xf>
    <xf numFmtId="0" fontId="7" fillId="0" borderId="0" xfId="0" quotePrefix="1" applyFont="1" applyFill="1" applyBorder="1" applyProtection="1">
      <protection locked="0"/>
    </xf>
    <xf numFmtId="0" fontId="33" fillId="0" borderId="0" xfId="1" applyFont="1" applyFill="1" applyBorder="1" applyProtection="1">
      <protection locked="0"/>
    </xf>
    <xf numFmtId="3" fontId="7" fillId="0" borderId="0" xfId="0" quotePrefix="1" applyNumberFormat="1" applyFont="1" applyFill="1" applyBorder="1" applyProtection="1">
      <protection locked="0"/>
    </xf>
    <xf numFmtId="0" fontId="7" fillId="0" borderId="0" xfId="0" applyFont="1"/>
    <xf numFmtId="14" fontId="9" fillId="0" borderId="0" xfId="0" applyNumberFormat="1" applyFont="1" applyFill="1" applyBorder="1" applyAlignment="1" applyProtection="1">
      <alignment horizontal="center"/>
    </xf>
    <xf numFmtId="14" fontId="9" fillId="0" borderId="0" xfId="0" applyNumberFormat="1" applyFont="1" applyFill="1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0" fontId="7" fillId="0" borderId="0" xfId="0" applyFont="1" applyFill="1" applyBorder="1" applyAlignment="1" applyProtection="1">
      <protection locked="0"/>
    </xf>
    <xf numFmtId="14" fontId="7" fillId="0" borderId="0" xfId="0" applyNumberFormat="1" applyFont="1" applyFill="1" applyBorder="1" applyProtection="1">
      <protection locked="0"/>
    </xf>
    <xf numFmtId="9" fontId="7" fillId="0" borderId="0" xfId="0" applyNumberFormat="1" applyFont="1" applyFill="1" applyBorder="1" applyAlignment="1" applyProtection="1">
      <protection locked="0"/>
    </xf>
    <xf numFmtId="14" fontId="7" fillId="0" borderId="0" xfId="0" applyNumberFormat="1" applyFont="1" applyFill="1" applyBorder="1" applyAlignment="1" applyProtection="1">
      <protection locked="0"/>
    </xf>
    <xf numFmtId="0" fontId="19" fillId="0" borderId="0" xfId="0" applyNumberFormat="1" applyFont="1" applyFill="1" applyBorder="1" applyProtection="1">
      <protection locked="0"/>
    </xf>
    <xf numFmtId="0" fontId="7" fillId="0" borderId="0" xfId="0" applyNumberFormat="1" applyFont="1" applyFill="1" applyBorder="1" applyAlignment="1" applyProtection="1">
      <protection locked="0"/>
    </xf>
    <xf numFmtId="8" fontId="7" fillId="0" borderId="0" xfId="0" applyNumberFormat="1" applyFont="1" applyFill="1" applyBorder="1" applyProtection="1">
      <protection locked="0"/>
    </xf>
    <xf numFmtId="49" fontId="32" fillId="0" borderId="0" xfId="0" applyNumberFormat="1" applyFont="1" applyFill="1" applyBorder="1" applyAlignment="1" applyProtection="1">
      <alignment horizontal="center"/>
      <protection locked="0"/>
    </xf>
    <xf numFmtId="49" fontId="9" fillId="0" borderId="0" xfId="0" applyNumberFormat="1" applyFont="1" applyFill="1" applyBorder="1" applyAlignment="1" applyProtection="1">
      <alignment horizontal="center"/>
      <protection locked="0"/>
    </xf>
    <xf numFmtId="49" fontId="0" fillId="0" borderId="0" xfId="0" applyNumberFormat="1"/>
    <xf numFmtId="0" fontId="12" fillId="0" borderId="0" xfId="4" applyFont="1" applyFill="1" applyBorder="1" applyAlignment="1" applyProtection="1">
      <alignment horizontal="center"/>
      <protection hidden="1"/>
    </xf>
    <xf numFmtId="0" fontId="10" fillId="0" borderId="0" xfId="0" applyFont="1" applyAlignment="1">
      <alignment horizontal="center"/>
    </xf>
  </cellXfs>
  <cellStyles count="5">
    <cellStyle name="Lien hypertexte" xfId="1" builtinId="8"/>
    <cellStyle name="Normal" xfId="0" builtinId="0"/>
    <cellStyle name="Normal 2" xfId="2"/>
    <cellStyle name="Normal 3" xfId="3"/>
    <cellStyle name="Normal_Calendrier" xfId="4"/>
  </cellStyles>
  <dxfs count="6">
    <dxf>
      <font>
        <color theme="0" tint="-4.9989318521683403E-2"/>
      </font>
      <fill>
        <patternFill>
          <bgColor theme="0" tint="-4.9989318521683403E-2"/>
        </patternFill>
      </fill>
    </dxf>
    <dxf>
      <font>
        <b/>
        <i val="0"/>
        <color theme="0" tint="-0.499984740745262"/>
      </font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</dxfs>
  <tableStyles count="0" defaultTableStyle="TableStyleMedium2" defaultPivotStyle="PivotStyleLight16"/>
  <colors>
    <mruColors>
      <color rgb="FFFF3300"/>
      <color rgb="FFFFC7CE"/>
      <color rgb="FFFFCC99"/>
      <color rgb="FFFFCC66"/>
      <color rgb="FFFF66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285750</xdr:colOff>
          <xdr:row>81</xdr:row>
          <xdr:rowOff>152400</xdr:rowOff>
        </xdr:from>
        <xdr:to>
          <xdr:col>8</xdr:col>
          <xdr:colOff>762000</xdr:colOff>
          <xdr:row>83</xdr:row>
          <xdr:rowOff>152400</xdr:rowOff>
        </xdr:to>
        <xdr:sp macro="" textlink="">
          <xdr:nvSpPr>
            <xdr:cNvPr id="7197" name="CommandButton1" hidden="1">
              <a:extLst>
                <a:ext uri="{63B3BB69-23CF-44E3-9099-C40C66FF867C}">
                  <a14:compatExt spid="_x0000_s71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1466850</xdr:colOff>
          <xdr:row>81</xdr:row>
          <xdr:rowOff>152400</xdr:rowOff>
        </xdr:from>
        <xdr:to>
          <xdr:col>25</xdr:col>
          <xdr:colOff>228600</xdr:colOff>
          <xdr:row>83</xdr:row>
          <xdr:rowOff>161925</xdr:rowOff>
        </xdr:to>
        <xdr:sp macro="" textlink="">
          <xdr:nvSpPr>
            <xdr:cNvPr id="7203" name="CommandButton2" hidden="1">
              <a:extLst>
                <a:ext uri="{63B3BB69-23CF-44E3-9099-C40C66FF867C}">
                  <a14:compatExt spid="_x0000_s720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>
    <pageSetUpPr fitToPage="1"/>
  </sheetPr>
  <dimension ref="A1:BB637"/>
  <sheetViews>
    <sheetView tabSelected="1" zoomScaleNormal="100" workbookViewId="0">
      <selection activeCell="N5" sqref="N5"/>
    </sheetView>
  </sheetViews>
  <sheetFormatPr baseColWidth="10" defaultRowHeight="15"/>
  <cols>
    <col min="1" max="1" width="3.42578125" style="1" customWidth="1"/>
    <col min="2" max="2" width="0.28515625" style="39" customWidth="1"/>
    <col min="3" max="3" width="4.28515625" style="40" hidden="1" customWidth="1"/>
    <col min="4" max="4" width="5.140625" style="41" hidden="1" customWidth="1"/>
    <col min="5" max="5" width="1.5703125" style="39" customWidth="1"/>
    <col min="6" max="6" width="24.7109375" style="39" customWidth="1"/>
    <col min="7" max="7" width="0.42578125" style="41" customWidth="1"/>
    <col min="8" max="8" width="1.28515625" style="126" customWidth="1"/>
    <col min="9" max="9" width="22.7109375" style="127" customWidth="1"/>
    <col min="10" max="10" width="1" style="128" customWidth="1"/>
    <col min="11" max="11" width="2.7109375" style="39" customWidth="1"/>
    <col min="12" max="12" width="13" style="41" hidden="1" customWidth="1"/>
    <col min="13" max="13" width="11.42578125" style="41" hidden="1" customWidth="1"/>
    <col min="14" max="14" width="5.7109375" style="129" customWidth="1"/>
    <col min="15" max="15" width="3.85546875" style="41" hidden="1" customWidth="1"/>
    <col min="16" max="16" width="3.140625" style="41" hidden="1" customWidth="1"/>
    <col min="17" max="17" width="1.7109375" style="39" customWidth="1"/>
    <col min="18" max="18" width="24.7109375" style="39" customWidth="1"/>
    <col min="19" max="19" width="0.42578125" style="41" customWidth="1"/>
    <col min="20" max="20" width="1.28515625" style="126" customWidth="1"/>
    <col min="21" max="21" width="22.7109375" style="127" customWidth="1"/>
    <col min="22" max="22" width="1" style="128" customWidth="1"/>
    <col min="23" max="23" width="2.7109375" style="39" customWidth="1"/>
    <col min="24" max="24" width="10.7109375" style="41" hidden="1" customWidth="1"/>
    <col min="25" max="25" width="8.5703125" style="41" hidden="1" customWidth="1"/>
    <col min="26" max="26" width="5.28515625" style="39" customWidth="1"/>
    <col min="27" max="27" width="0.85546875" style="39" customWidth="1"/>
    <col min="28" max="28" width="2.7109375" style="39" customWidth="1"/>
    <col min="29" max="29" width="0.85546875" style="39" customWidth="1"/>
    <col min="30" max="30" width="0.28515625" style="39" customWidth="1"/>
    <col min="31" max="31" width="11.42578125" style="39" hidden="1" customWidth="1"/>
    <col min="32" max="32" width="15.7109375" style="39" hidden="1" customWidth="1"/>
    <col min="33" max="36" width="15.7109375" style="1" customWidth="1"/>
    <col min="37" max="54" width="11.42578125" style="1"/>
    <col min="55" max="16384" width="11.42578125" style="39"/>
  </cols>
  <sheetData>
    <row r="1" spans="1:54" s="1" customFormat="1">
      <c r="C1" s="30"/>
      <c r="H1" s="31"/>
      <c r="I1" s="30"/>
      <c r="J1" s="32"/>
      <c r="N1" s="33"/>
      <c r="T1" s="31"/>
      <c r="U1" s="30"/>
      <c r="V1" s="32"/>
    </row>
    <row r="2" spans="1:54" ht="2.1" customHeight="1">
      <c r="B2" s="34"/>
      <c r="C2" s="35"/>
      <c r="D2" s="34"/>
      <c r="E2" s="34"/>
      <c r="F2" s="34"/>
      <c r="G2" s="34"/>
      <c r="H2" s="36"/>
      <c r="I2" s="35"/>
      <c r="J2" s="37"/>
      <c r="K2" s="34"/>
      <c r="L2" s="34"/>
      <c r="M2" s="34"/>
      <c r="N2" s="38"/>
      <c r="O2" s="34"/>
      <c r="P2" s="34"/>
      <c r="Q2" s="34"/>
      <c r="R2" s="34"/>
      <c r="S2" s="34"/>
      <c r="T2" s="36"/>
      <c r="U2" s="35"/>
      <c r="V2" s="37"/>
      <c r="W2" s="34"/>
      <c r="X2" s="34"/>
      <c r="Y2" s="34"/>
      <c r="Z2" s="34"/>
      <c r="AA2" s="34"/>
      <c r="AB2" s="34"/>
      <c r="AC2" s="34"/>
      <c r="AD2" s="34"/>
    </row>
    <row r="3" spans="1:54" ht="9" customHeight="1">
      <c r="B3" s="34"/>
      <c r="E3" s="42"/>
      <c r="F3" s="42"/>
      <c r="G3" s="42"/>
      <c r="H3" s="43"/>
      <c r="I3" s="44"/>
      <c r="J3" s="45"/>
      <c r="K3" s="42"/>
      <c r="L3" s="46"/>
      <c r="M3" s="46"/>
      <c r="N3" s="47"/>
      <c r="O3" s="46"/>
      <c r="P3" s="46"/>
      <c r="Q3" s="42"/>
      <c r="R3" s="42"/>
      <c r="S3" s="48"/>
      <c r="T3" s="49"/>
      <c r="U3" s="50"/>
      <c r="V3" s="51"/>
      <c r="W3" s="48"/>
      <c r="Z3" s="48"/>
      <c r="AA3" s="48"/>
      <c r="AB3" s="48"/>
      <c r="AC3" s="48"/>
      <c r="AD3" s="34"/>
    </row>
    <row r="4" spans="1:54">
      <c r="B4" s="34"/>
      <c r="E4" s="42"/>
      <c r="F4" s="52" t="s">
        <v>301</v>
      </c>
      <c r="G4" s="53"/>
      <c r="H4" s="54"/>
      <c r="I4" s="55"/>
      <c r="J4" s="56"/>
      <c r="K4" s="53"/>
      <c r="L4" s="46"/>
      <c r="M4" s="46" t="str">
        <f>IF(N4="","",N4)</f>
        <v/>
      </c>
      <c r="N4" s="24"/>
      <c r="O4" s="46"/>
      <c r="P4" s="46"/>
      <c r="Q4" s="42"/>
      <c r="R4" s="42"/>
      <c r="S4" s="48"/>
      <c r="T4" s="49"/>
      <c r="U4" s="57" t="s">
        <v>310</v>
      </c>
      <c r="V4" s="51"/>
      <c r="W4" s="58" t="s">
        <v>95</v>
      </c>
      <c r="Z4" s="48"/>
      <c r="AA4" s="48"/>
      <c r="AB4" s="48"/>
      <c r="AC4" s="48"/>
      <c r="AD4" s="34"/>
    </row>
    <row r="5" spans="1:54">
      <c r="B5" s="34"/>
      <c r="E5" s="42"/>
      <c r="F5" s="42"/>
      <c r="G5" s="42"/>
      <c r="H5" s="43"/>
      <c r="I5" s="44"/>
      <c r="J5" s="45"/>
      <c r="K5" s="42"/>
      <c r="L5" s="46"/>
      <c r="M5" s="46"/>
      <c r="N5" s="115" t="str">
        <f>IF(N4="","X","")</f>
        <v>X</v>
      </c>
      <c r="O5" s="46"/>
      <c r="P5" s="46"/>
      <c r="Q5" s="42"/>
      <c r="R5" s="42"/>
      <c r="S5" s="48"/>
      <c r="T5" s="49"/>
      <c r="U5" s="57" t="s">
        <v>311</v>
      </c>
      <c r="V5" s="51"/>
      <c r="W5" s="59" t="s">
        <v>256</v>
      </c>
      <c r="Z5" s="48"/>
      <c r="AA5" s="48"/>
      <c r="AB5" s="48"/>
      <c r="AC5" s="48"/>
      <c r="AD5" s="34"/>
    </row>
    <row r="6" spans="1:54">
      <c r="B6" s="34"/>
      <c r="E6" s="42"/>
      <c r="F6" s="60" t="s">
        <v>224</v>
      </c>
      <c r="G6" s="61"/>
      <c r="H6" s="62"/>
      <c r="I6" s="63"/>
      <c r="J6" s="64"/>
      <c r="K6" s="61"/>
      <c r="L6" s="46"/>
      <c r="M6" s="46"/>
      <c r="N6" s="47"/>
      <c r="O6" s="46"/>
      <c r="P6" s="46"/>
      <c r="Q6" s="42"/>
      <c r="R6" s="42"/>
      <c r="S6" s="48"/>
      <c r="T6" s="49"/>
      <c r="U6" s="50"/>
      <c r="V6" s="51"/>
      <c r="W6" s="48"/>
      <c r="Z6" s="48"/>
      <c r="AA6" s="48"/>
      <c r="AB6" s="48"/>
      <c r="AC6" s="48"/>
      <c r="AD6" s="34"/>
    </row>
    <row r="7" spans="1:54">
      <c r="B7" s="34"/>
      <c r="E7" s="48"/>
      <c r="F7" s="48"/>
      <c r="G7" s="48"/>
      <c r="H7" s="49"/>
      <c r="I7" s="50"/>
      <c r="J7" s="51"/>
      <c r="K7" s="48"/>
      <c r="M7" s="41">
        <f>I8</f>
        <v>0</v>
      </c>
      <c r="N7" s="65"/>
      <c r="Q7" s="48"/>
      <c r="R7" s="48"/>
      <c r="S7" s="48"/>
      <c r="T7" s="49"/>
      <c r="U7" s="50"/>
      <c r="V7" s="51"/>
      <c r="W7" s="48"/>
      <c r="Z7" s="48"/>
      <c r="AA7" s="48"/>
      <c r="AB7" s="48"/>
      <c r="AC7" s="48"/>
      <c r="AD7" s="34"/>
    </row>
    <row r="8" spans="1:54">
      <c r="B8" s="34"/>
      <c r="C8" s="40">
        <v>1</v>
      </c>
      <c r="D8" s="41" t="s">
        <v>53</v>
      </c>
      <c r="E8" s="48"/>
      <c r="F8" s="66" t="s">
        <v>59</v>
      </c>
      <c r="G8" s="48" t="str">
        <f>IF(L8=0,"",L8)</f>
        <v/>
      </c>
      <c r="H8" s="49" t="str">
        <f>IF(I8="",IF(G8="","",""&amp;G8),"")</f>
        <v/>
      </c>
      <c r="I8" s="27"/>
      <c r="J8" s="51" t="s">
        <v>267</v>
      </c>
      <c r="K8" s="67" t="s">
        <v>256</v>
      </c>
      <c r="L8" s="41">
        <f>IF(M4="",I8,M4)</f>
        <v>0</v>
      </c>
      <c r="M8" s="41" t="str">
        <f>IF(ISNA(VLOOKUP(I8,info.!$A:$BD,,FALSE)),"",VLOOKUP(I8,info.!$A:$BD,1,FALSE))</f>
        <v/>
      </c>
      <c r="N8" s="65"/>
      <c r="Q8" s="48"/>
      <c r="R8" s="42"/>
      <c r="S8" s="48"/>
      <c r="T8" s="49"/>
      <c r="U8" s="50"/>
      <c r="V8" s="51"/>
      <c r="W8" s="48"/>
      <c r="Z8" s="48"/>
      <c r="AA8" s="48"/>
      <c r="AB8" s="48"/>
      <c r="AC8" s="48"/>
      <c r="AD8" s="34"/>
    </row>
    <row r="9" spans="1:54" ht="3" customHeight="1">
      <c r="B9" s="34"/>
      <c r="E9" s="48"/>
      <c r="F9" s="68"/>
      <c r="G9" s="48"/>
      <c r="H9" s="49"/>
      <c r="I9" s="50"/>
      <c r="J9" s="51"/>
      <c r="K9" s="48"/>
      <c r="N9" s="65"/>
      <c r="Q9" s="48"/>
      <c r="R9" s="48"/>
      <c r="S9" s="48"/>
      <c r="T9" s="49"/>
      <c r="U9" s="50"/>
      <c r="V9" s="51"/>
      <c r="W9" s="48"/>
      <c r="Z9" s="48"/>
      <c r="AA9" s="48"/>
      <c r="AB9" s="48"/>
      <c r="AC9" s="48"/>
      <c r="AD9" s="34"/>
    </row>
    <row r="10" spans="1:54">
      <c r="B10" s="34"/>
      <c r="C10" s="40">
        <v>2</v>
      </c>
      <c r="D10" s="41" t="s">
        <v>77</v>
      </c>
      <c r="E10" s="48"/>
      <c r="F10" s="66" t="s">
        <v>24</v>
      </c>
      <c r="G10" s="48" t="str">
        <f>IF(K10="x","",IF(L10=0,"",L10))</f>
        <v/>
      </c>
      <c r="H10" s="49" t="str">
        <f>IF(I10="",IF(G10="","",""&amp;G10),"")</f>
        <v/>
      </c>
      <c r="I10" s="27"/>
      <c r="J10" s="51" t="s">
        <v>267</v>
      </c>
      <c r="K10" s="67" t="s">
        <v>256</v>
      </c>
      <c r="L10" s="41" t="str">
        <f>IF(I10="",M10,I10)</f>
        <v/>
      </c>
      <c r="M10" s="41" t="str">
        <f>IF(ISNA(VLOOKUP($M$4,info.!$A:$BD,C10,FALSE)),"",VLOOKUP($M$4,info.!$A:$BD,C10,FALSE))</f>
        <v/>
      </c>
      <c r="N10" s="65"/>
      <c r="O10" s="40">
        <v>3</v>
      </c>
      <c r="P10" s="41" t="s">
        <v>76</v>
      </c>
      <c r="Q10" s="48"/>
      <c r="R10" s="66" t="s">
        <v>23</v>
      </c>
      <c r="S10" s="48" t="str">
        <f>IF(W10="x","",IF(X10=0,"",X10))</f>
        <v/>
      </c>
      <c r="T10" s="49" t="str">
        <f>IF(U10="",IF(S10="","",""&amp;S10),"")</f>
        <v/>
      </c>
      <c r="U10" s="27"/>
      <c r="V10" s="51" t="s">
        <v>267</v>
      </c>
      <c r="W10" s="67" t="s">
        <v>256</v>
      </c>
      <c r="X10" s="41" t="str">
        <f>IF(U10="",Y10,U10)</f>
        <v/>
      </c>
      <c r="Y10" s="41" t="str">
        <f>IF(ISNA(VLOOKUP($M$4,info.!$A:$BD,O10,FALSE)),"",VLOOKUP($M$4,info.!$A:$BD,O10,FALSE))</f>
        <v/>
      </c>
      <c r="Z10" s="48"/>
      <c r="AA10" s="48"/>
      <c r="AB10" s="48"/>
      <c r="AC10" s="48"/>
      <c r="AD10" s="34"/>
    </row>
    <row r="11" spans="1:54" ht="3" customHeight="1">
      <c r="B11" s="34"/>
      <c r="E11" s="48"/>
      <c r="F11" s="68"/>
      <c r="G11" s="48"/>
      <c r="H11" s="49"/>
      <c r="I11" s="50"/>
      <c r="J11" s="51"/>
      <c r="K11" s="42"/>
      <c r="N11" s="65"/>
      <c r="Q11" s="48"/>
      <c r="R11" s="68"/>
      <c r="S11" s="48"/>
      <c r="T11" s="49"/>
      <c r="U11" s="50"/>
      <c r="V11" s="51"/>
      <c r="W11" s="48"/>
      <c r="Y11" s="41" t="str">
        <f>IF(ISNA(VLOOKUP($M$4,info.!$A:$BD,O11,FALSE)),"",VLOOKUP($M$4,info.!$A:$BD,O11,FALSE))</f>
        <v/>
      </c>
      <c r="Z11" s="48"/>
      <c r="AA11" s="48"/>
      <c r="AB11" s="48"/>
      <c r="AC11" s="48"/>
      <c r="AD11" s="34"/>
    </row>
    <row r="12" spans="1:54">
      <c r="B12" s="34"/>
      <c r="C12" s="40">
        <v>4</v>
      </c>
      <c r="D12" s="41" t="s">
        <v>167</v>
      </c>
      <c r="E12" s="48"/>
      <c r="F12" s="66" t="s">
        <v>25</v>
      </c>
      <c r="G12" s="48" t="str">
        <f>IF(K12="x","",IF(L12=0,"",L12))</f>
        <v/>
      </c>
      <c r="H12" s="49" t="str">
        <f>IF(I12="",IF(G12="","",""&amp;G12),"")</f>
        <v/>
      </c>
      <c r="I12" s="27"/>
      <c r="J12" s="51" t="s">
        <v>267</v>
      </c>
      <c r="K12" s="23"/>
      <c r="L12" s="41" t="str">
        <f>IF(I12="",M12,I12)</f>
        <v/>
      </c>
      <c r="M12" s="41" t="str">
        <f>IF(ISNA(VLOOKUP($M$4,info.!$A:$BD,C12,FALSE)),"",VLOOKUP($M$4,info.!$A:$BD,C12,FALSE))</f>
        <v/>
      </c>
      <c r="N12" s="69"/>
      <c r="O12" s="40">
        <v>5</v>
      </c>
      <c r="P12" s="41" t="s">
        <v>176</v>
      </c>
      <c r="Q12" s="48"/>
      <c r="R12" s="66" t="s">
        <v>26</v>
      </c>
      <c r="S12" s="48" t="str">
        <f>IF(W12="x","",IF(X12=0,"",X12))</f>
        <v/>
      </c>
      <c r="T12" s="49" t="str">
        <f>IF(U12="",IF(S12="","",""&amp;S12),"")</f>
        <v/>
      </c>
      <c r="U12" s="27"/>
      <c r="V12" s="51" t="s">
        <v>267</v>
      </c>
      <c r="W12" s="22"/>
      <c r="X12" s="41" t="str">
        <f>IF(U12="",Y12,U12)</f>
        <v/>
      </c>
      <c r="Y12" s="41" t="str">
        <f>IF(ISNA(VLOOKUP($M$4,info.!$A:$BD,O12,FALSE)),"",VLOOKUP($M$4,info.!$A:$BD,O12,FALSE))</f>
        <v/>
      </c>
      <c r="Z12" s="69"/>
      <c r="AA12" s="47"/>
      <c r="AB12" s="48"/>
      <c r="AC12" s="48"/>
      <c r="AD12" s="34"/>
    </row>
    <row r="13" spans="1:54" s="41" customFormat="1" ht="3" customHeight="1">
      <c r="A13" s="1"/>
      <c r="B13" s="34"/>
      <c r="C13" s="40"/>
      <c r="E13" s="48"/>
      <c r="F13" s="68"/>
      <c r="G13" s="48"/>
      <c r="H13" s="49"/>
      <c r="I13" s="50"/>
      <c r="J13" s="51"/>
      <c r="K13" s="42"/>
      <c r="M13" s="41" t="str">
        <f>IF(ISNA(VLOOKUP($M$4,info.!$A:$BD,C13,FALSE)),"",VLOOKUP($M$4,info.!$A:$BD,C13,FALSE))</f>
        <v/>
      </c>
      <c r="N13" s="65"/>
      <c r="Q13" s="48"/>
      <c r="R13" s="68"/>
      <c r="S13" s="48"/>
      <c r="T13" s="49"/>
      <c r="U13" s="50"/>
      <c r="V13" s="51"/>
      <c r="W13" s="48"/>
      <c r="Y13" s="41" t="str">
        <f>IF(ISNA(VLOOKUP($M$4,info.!$A:$BD,O13,FALSE)),"",VLOOKUP($M$4,info.!$A:$BD,O13,FALSE))</f>
        <v/>
      </c>
      <c r="Z13" s="48"/>
      <c r="AA13" s="48"/>
      <c r="AB13" s="48"/>
      <c r="AC13" s="48"/>
      <c r="AD13" s="34"/>
      <c r="AG13" s="1"/>
      <c r="AH13" s="1"/>
      <c r="AI13" s="1"/>
      <c r="AJ13" s="1"/>
      <c r="AK13" s="1"/>
      <c r="AL13" s="1"/>
      <c r="AM13" s="1"/>
      <c r="AN13" s="1"/>
      <c r="AO13" s="1"/>
      <c r="AP13" s="1"/>
      <c r="AQ13" s="1"/>
      <c r="AR13" s="1"/>
      <c r="AS13" s="1"/>
      <c r="AT13" s="1"/>
      <c r="AU13" s="1"/>
      <c r="AV13" s="1"/>
      <c r="AW13" s="1"/>
      <c r="AX13" s="1"/>
      <c r="AY13" s="1"/>
      <c r="AZ13" s="1"/>
      <c r="BA13" s="1"/>
      <c r="BB13" s="1"/>
    </row>
    <row r="14" spans="1:54">
      <c r="B14" s="34"/>
      <c r="C14" s="40">
        <v>6</v>
      </c>
      <c r="D14" s="41" t="s">
        <v>177</v>
      </c>
      <c r="E14" s="48"/>
      <c r="F14" s="66" t="s">
        <v>27</v>
      </c>
      <c r="G14" s="48" t="str">
        <f>IF(K14="x","",IF(L14=0,"",L14))</f>
        <v/>
      </c>
      <c r="H14" s="49" t="str">
        <f>IF(I14="",IF(G14="","",""&amp;G14),"")</f>
        <v/>
      </c>
      <c r="I14" s="27"/>
      <c r="J14" s="51" t="s">
        <v>267</v>
      </c>
      <c r="K14" s="22"/>
      <c r="L14" s="41" t="str">
        <f>IF(I14="",M14,I14)</f>
        <v/>
      </c>
      <c r="M14" s="41" t="str">
        <f>IF(ISNA(VLOOKUP($M$4,info.!$A:$BD,C14,FALSE)),"",VLOOKUP($M$4,info.!$A:$BD,C14,FALSE))</f>
        <v/>
      </c>
      <c r="N14" s="69"/>
      <c r="O14" s="40">
        <v>9</v>
      </c>
      <c r="P14" s="41" t="s">
        <v>180</v>
      </c>
      <c r="Q14" s="48"/>
      <c r="R14" s="66" t="s">
        <v>28</v>
      </c>
      <c r="S14" s="48" t="str">
        <f>IF(W14="x","",IF(X14=0,"",X14))</f>
        <v/>
      </c>
      <c r="T14" s="49" t="str">
        <f>IF(U14="",IF(S14="","",""&amp;S14),"")</f>
        <v/>
      </c>
      <c r="U14" s="27"/>
      <c r="V14" s="51" t="s">
        <v>267</v>
      </c>
      <c r="W14" s="22"/>
      <c r="X14" s="41" t="str">
        <f>IF(U14="",Y14,U14)</f>
        <v/>
      </c>
      <c r="Y14" s="41" t="str">
        <f>IF(ISNA(VLOOKUP($M$4,info.!$A:$BD,O14,FALSE)),"",VLOOKUP($M$4,info.!$A:$BD,O14,FALSE))</f>
        <v/>
      </c>
      <c r="Z14" s="69"/>
      <c r="AA14" s="47"/>
      <c r="AB14" s="48"/>
      <c r="AC14" s="48"/>
      <c r="AD14" s="34"/>
    </row>
    <row r="15" spans="1:54" ht="3" customHeight="1">
      <c r="B15" s="34"/>
      <c r="E15" s="48"/>
      <c r="F15" s="68"/>
      <c r="G15" s="48"/>
      <c r="H15" s="49"/>
      <c r="I15" s="50"/>
      <c r="J15" s="51"/>
      <c r="K15" s="70"/>
      <c r="M15" s="41" t="str">
        <f>IF(ISNA(VLOOKUP($M$4,info.!$A:$BD,C15,FALSE)),"",VLOOKUP($M$4,info.!$A:$BD,C15,FALSE))</f>
        <v/>
      </c>
      <c r="N15" s="65"/>
      <c r="O15" s="40"/>
      <c r="Q15" s="48"/>
      <c r="R15" s="68"/>
      <c r="S15" s="48"/>
      <c r="T15" s="49"/>
      <c r="U15" s="50"/>
      <c r="V15" s="51"/>
      <c r="W15" s="48"/>
      <c r="Y15" s="41" t="str">
        <f>IF(ISNA(VLOOKUP($M$4,info.!$A:$BD,O15,FALSE)),"",VLOOKUP($M$4,info.!$A:$BD,O15,FALSE))</f>
        <v/>
      </c>
      <c r="Z15" s="48"/>
      <c r="AA15" s="48"/>
      <c r="AB15" s="48"/>
      <c r="AC15" s="48"/>
      <c r="AD15" s="34"/>
    </row>
    <row r="16" spans="1:54">
      <c r="B16" s="34"/>
      <c r="C16" s="40">
        <v>7</v>
      </c>
      <c r="D16" s="41" t="s">
        <v>178</v>
      </c>
      <c r="E16" s="48"/>
      <c r="F16" s="66" t="s">
        <v>8</v>
      </c>
      <c r="G16" s="48" t="str">
        <f>IF(K16="x","",IF(L16=0,"",L16))</f>
        <v/>
      </c>
      <c r="H16" s="49" t="str">
        <f>IF(I16="",IF(G16="","",""&amp;G16),"")</f>
        <v/>
      </c>
      <c r="I16" s="154"/>
      <c r="J16" s="51" t="s">
        <v>267</v>
      </c>
      <c r="K16" s="22"/>
      <c r="L16" s="41" t="str">
        <f>IF(I16="",M16,I16)</f>
        <v/>
      </c>
      <c r="M16" s="41" t="str">
        <f>IF(ISNA(VLOOKUP($M$4,info.!$A:$BD,C16,FALSE)),"",VLOOKUP($M$4,info.!$A:$BD,C16,FALSE))</f>
        <v/>
      </c>
      <c r="N16" s="69"/>
      <c r="O16" s="40">
        <v>8</v>
      </c>
      <c r="P16" s="41" t="s">
        <v>179</v>
      </c>
      <c r="Q16" s="48"/>
      <c r="R16" s="66" t="s">
        <v>7</v>
      </c>
      <c r="S16" s="48" t="str">
        <f>IF(W16="x","",IF(X16=0,"",X16))</f>
        <v/>
      </c>
      <c r="T16" s="49" t="str">
        <f>IF(U16="",IF(S16="","",""&amp;S16),"")</f>
        <v/>
      </c>
      <c r="U16" s="154"/>
      <c r="V16" s="51" t="s">
        <v>267</v>
      </c>
      <c r="W16" s="22"/>
      <c r="X16" s="41" t="str">
        <f>IF(U16="",Y16,U16)</f>
        <v/>
      </c>
      <c r="Y16" s="41" t="str">
        <f>IF(ISNA(VLOOKUP($M$4,info.!$A:$BD,O16,FALSE)),"",VLOOKUP($M$4,info.!$A:$BD,O16,FALSE))</f>
        <v/>
      </c>
      <c r="Z16" s="69"/>
      <c r="AA16" s="47"/>
      <c r="AB16" s="48"/>
      <c r="AC16" s="48"/>
      <c r="AD16" s="34"/>
    </row>
    <row r="17" spans="2:31" ht="3" customHeight="1">
      <c r="B17" s="34"/>
      <c r="E17" s="48"/>
      <c r="F17" s="68"/>
      <c r="G17" s="48"/>
      <c r="H17" s="49"/>
      <c r="I17" s="50"/>
      <c r="J17" s="51"/>
      <c r="K17" s="71"/>
      <c r="M17" s="41" t="str">
        <f>IF(ISNA(VLOOKUP($M$4,info.!$A:$BD,C17,FALSE)),"",VLOOKUP($M$4,info.!$A:$BD,C17,FALSE))</f>
        <v/>
      </c>
      <c r="N17" s="65"/>
      <c r="O17" s="40"/>
      <c r="Q17" s="48"/>
      <c r="R17" s="68"/>
      <c r="S17" s="48"/>
      <c r="T17" s="49"/>
      <c r="U17" s="50"/>
      <c r="V17" s="51"/>
      <c r="W17" s="48"/>
      <c r="Y17" s="41" t="str">
        <f>IF(ISNA(VLOOKUP($M$4,info.!$A:$BD,O17,FALSE)),"",VLOOKUP($M$4,info.!$A:$BD,O17,FALSE))</f>
        <v/>
      </c>
      <c r="Z17" s="48"/>
      <c r="AA17" s="48"/>
      <c r="AB17" s="48"/>
      <c r="AC17" s="48"/>
      <c r="AD17" s="34"/>
    </row>
    <row r="18" spans="2:31">
      <c r="B18" s="34"/>
      <c r="C18" s="40">
        <v>30</v>
      </c>
      <c r="D18" s="41" t="s">
        <v>200</v>
      </c>
      <c r="E18" s="48"/>
      <c r="F18" s="66" t="s">
        <v>241</v>
      </c>
      <c r="G18" s="48" t="str">
        <f>IF(K18="x","",IF(L18=0,"",L18))</f>
        <v/>
      </c>
      <c r="H18" s="49" t="str">
        <f>IF(I18="",IF(G18="","",""&amp;G18),"")</f>
        <v/>
      </c>
      <c r="I18" s="27"/>
      <c r="J18" s="51" t="s">
        <v>267</v>
      </c>
      <c r="K18" s="22"/>
      <c r="L18" s="41" t="str">
        <f>IF(I18="",M18,I18)</f>
        <v/>
      </c>
      <c r="M18" s="41" t="str">
        <f>IF(ISNA(VLOOKUP($M$4,info.!$A:$BD,C18,FALSE)),"",VLOOKUP($M$4,info.!$A:$BD,C18,FALSE))</f>
        <v/>
      </c>
      <c r="N18" s="69"/>
      <c r="O18" s="40">
        <v>31</v>
      </c>
      <c r="P18" s="41" t="s">
        <v>201</v>
      </c>
      <c r="Q18" s="48"/>
      <c r="R18" s="66" t="s">
        <v>242</v>
      </c>
      <c r="S18" s="48" t="str">
        <f>IF(W18="x","",IF(X18=0,"",X18))</f>
        <v/>
      </c>
      <c r="T18" s="49" t="str">
        <f>IF(U18="",IF(S18="","",""&amp;S18),"")</f>
        <v/>
      </c>
      <c r="U18" s="27"/>
      <c r="V18" s="51" t="s">
        <v>267</v>
      </c>
      <c r="W18" s="22"/>
      <c r="X18" s="41" t="str">
        <f>IF(U18="",Y18,U18)</f>
        <v/>
      </c>
      <c r="Y18" s="41" t="str">
        <f>IF(ISNA(VLOOKUP($M$4,info.!$A:$BD,O18,FALSE)),"",VLOOKUP($M$4,info.!$A:$BD,O18,FALSE))</f>
        <v/>
      </c>
      <c r="Z18" s="69"/>
      <c r="AA18" s="47"/>
      <c r="AB18" s="48"/>
      <c r="AC18" s="48"/>
      <c r="AD18" s="34"/>
    </row>
    <row r="19" spans="2:31">
      <c r="B19" s="34"/>
      <c r="E19" s="48"/>
      <c r="F19" s="48"/>
      <c r="G19" s="72"/>
      <c r="H19" s="49"/>
      <c r="I19" s="50"/>
      <c r="J19" s="51"/>
      <c r="K19" s="48"/>
      <c r="N19" s="65"/>
      <c r="Q19" s="48"/>
      <c r="R19" s="48"/>
      <c r="S19" s="48"/>
      <c r="T19" s="49"/>
      <c r="U19" s="50"/>
      <c r="V19" s="51"/>
      <c r="W19" s="146"/>
      <c r="Z19" s="48"/>
      <c r="AA19" s="48"/>
      <c r="AB19" s="48"/>
      <c r="AC19" s="48"/>
      <c r="AD19" s="34"/>
    </row>
    <row r="20" spans="2:31">
      <c r="B20" s="34"/>
      <c r="E20" s="48"/>
      <c r="F20" s="73" t="s">
        <v>227</v>
      </c>
      <c r="G20" s="74"/>
      <c r="H20" s="75"/>
      <c r="I20" s="76"/>
      <c r="J20" s="77"/>
      <c r="K20" s="74"/>
      <c r="N20" s="65"/>
      <c r="Q20" s="48"/>
      <c r="R20" s="48"/>
      <c r="S20" s="48"/>
      <c r="T20" s="49"/>
      <c r="U20" s="50"/>
      <c r="V20" s="51"/>
      <c r="W20" s="48"/>
      <c r="Z20" s="48"/>
      <c r="AA20" s="48"/>
      <c r="AB20" s="48"/>
      <c r="AC20" s="48"/>
      <c r="AD20" s="34"/>
    </row>
    <row r="21" spans="2:31">
      <c r="B21" s="34"/>
      <c r="E21" s="48"/>
      <c r="F21" s="48"/>
      <c r="G21" s="72"/>
      <c r="H21" s="49"/>
      <c r="I21" s="50"/>
      <c r="J21" s="51"/>
      <c r="K21" s="48"/>
      <c r="N21" s="65"/>
      <c r="Q21" s="48"/>
      <c r="R21" s="48"/>
      <c r="S21" s="48"/>
      <c r="T21" s="49"/>
      <c r="U21" s="50"/>
      <c r="V21" s="51"/>
      <c r="W21" s="48"/>
      <c r="Z21" s="48"/>
      <c r="AA21" s="48"/>
      <c r="AB21" s="48"/>
      <c r="AC21" s="48"/>
      <c r="AD21" s="34"/>
    </row>
    <row r="22" spans="2:31" ht="15" customHeight="1">
      <c r="B22" s="34"/>
      <c r="C22" s="40">
        <v>10</v>
      </c>
      <c r="D22" s="41" t="s">
        <v>181</v>
      </c>
      <c r="E22" s="48"/>
      <c r="F22" s="66" t="s">
        <v>225</v>
      </c>
      <c r="G22" s="48" t="str">
        <f>IF(K22="x","",IF(L22=0,"",L22))</f>
        <v/>
      </c>
      <c r="H22" s="49" t="str">
        <f>IF(I22="",IF(G22="","",""&amp;TEXT(G22,"jj/mm/aaa")),"")</f>
        <v/>
      </c>
      <c r="I22" s="19"/>
      <c r="J22" s="78" t="s">
        <v>267</v>
      </c>
      <c r="K22" s="22"/>
      <c r="L22" s="41" t="str">
        <f>IF(I22="",M22,I22)</f>
        <v/>
      </c>
      <c r="M22" s="41" t="str">
        <f>IF(ISNA(VLOOKUP($M$4,info.!$A:$BD,C22,FALSE)),"",VLOOKUP($M$4,info.!$A:$BD,C22,FALSE))</f>
        <v/>
      </c>
      <c r="N22" s="69"/>
      <c r="O22" s="40">
        <v>36</v>
      </c>
      <c r="P22" s="41" t="s">
        <v>203</v>
      </c>
      <c r="Q22" s="48"/>
      <c r="R22" s="66" t="s">
        <v>229</v>
      </c>
      <c r="S22" s="48" t="str">
        <f>IF(W22="x","",IF(X22=0,"",X22))</f>
        <v/>
      </c>
      <c r="T22" s="49" t="str">
        <f>IF(U22="",IF(S22="","",""&amp;S22),"")</f>
        <v/>
      </c>
      <c r="U22" s="21"/>
      <c r="V22" s="79" t="s">
        <v>267</v>
      </c>
      <c r="W22" s="22"/>
      <c r="X22" s="41" t="str">
        <f>IF(U22="",Y22,U22)</f>
        <v/>
      </c>
      <c r="Y22" s="41" t="str">
        <f>IF(ISNA(VLOOKUP($M$4,info.!$A:$BD,O22,FALSE)),"",VLOOKUP($M$4,info.!$A:$BD,O22,FALSE))</f>
        <v/>
      </c>
      <c r="Z22" s="69"/>
      <c r="AA22" s="47"/>
      <c r="AB22" s="48"/>
      <c r="AC22" s="48"/>
      <c r="AD22" s="34"/>
    </row>
    <row r="23" spans="2:31" ht="3" customHeight="1">
      <c r="B23" s="34"/>
      <c r="E23" s="48"/>
      <c r="F23" s="68"/>
      <c r="G23" s="80"/>
      <c r="H23" s="49"/>
      <c r="I23" s="81"/>
      <c r="J23" s="78"/>
      <c r="K23" s="72"/>
      <c r="M23" s="41" t="str">
        <f>IF(ISNA(VLOOKUP($M$4,info.!$A:$BD,C23,FALSE)),"",VLOOKUP($M$4,info.!$A:$BD,C23,FALSE))</f>
        <v/>
      </c>
      <c r="N23" s="82"/>
      <c r="O23" s="40"/>
      <c r="Q23" s="48"/>
      <c r="R23" s="68"/>
      <c r="S23" s="48"/>
      <c r="T23" s="49"/>
      <c r="U23" s="50"/>
      <c r="V23" s="51"/>
      <c r="W23" s="48"/>
      <c r="Y23" s="41" t="str">
        <f>IF(ISNA(VLOOKUP($M$4,info.!$A:$BD,O23,FALSE)),"",VLOOKUP($M$4,info.!$A:$BD,O23,FALSE))</f>
        <v/>
      </c>
      <c r="Z23" s="83"/>
      <c r="AA23" s="83"/>
      <c r="AB23" s="48"/>
      <c r="AC23" s="48"/>
      <c r="AD23" s="34"/>
    </row>
    <row r="24" spans="2:31" ht="15" customHeight="1">
      <c r="B24" s="34"/>
      <c r="C24" s="40">
        <v>13</v>
      </c>
      <c r="D24" s="41" t="s">
        <v>184</v>
      </c>
      <c r="E24" s="48"/>
      <c r="F24" s="66" t="s">
        <v>226</v>
      </c>
      <c r="G24" s="48" t="str">
        <f>IF(K24="x","",IF(L24=0,"",L24))</f>
        <v/>
      </c>
      <c r="H24" s="49" t="str">
        <f>IF(I24="",IF(G24="","",""&amp;TEXT(G24,"jj/mm/aaa")),"")</f>
        <v/>
      </c>
      <c r="I24" s="19"/>
      <c r="J24" s="78" t="s">
        <v>267</v>
      </c>
      <c r="K24" s="22"/>
      <c r="L24" s="41" t="str">
        <f>IF(I24="",M24,I24)</f>
        <v/>
      </c>
      <c r="M24" s="41" t="str">
        <f>IF(ISNA(VLOOKUP($M$4,info.!$A:$BD,C24,FALSE)),"",VLOOKUP($M$4,info.!$A:$BD,C24,FALSE))</f>
        <v/>
      </c>
      <c r="N24" s="69"/>
      <c r="O24" s="40">
        <v>37</v>
      </c>
      <c r="P24" s="41" t="s">
        <v>204</v>
      </c>
      <c r="Q24" s="48"/>
      <c r="R24" s="66" t="s">
        <v>228</v>
      </c>
      <c r="S24" s="48" t="str">
        <f>IF(W24="x","",IF(X24=0,"",X24))</f>
        <v/>
      </c>
      <c r="T24" s="49" t="str">
        <f>IF(U24="",IF(S24="","",""&amp;S24),"")</f>
        <v/>
      </c>
      <c r="U24" s="21"/>
      <c r="V24" s="79" t="s">
        <v>267</v>
      </c>
      <c r="W24" s="22"/>
      <c r="X24" s="41" t="str">
        <f>IF(U24="",Y24,U24)</f>
        <v/>
      </c>
      <c r="Y24" s="41" t="str">
        <f>IF(ISNA(VLOOKUP($M$4,info.!$A:$BD,O24,FALSE)),"",VLOOKUP($M$4,info.!$A:$BD,O24,FALSE))</f>
        <v/>
      </c>
      <c r="Z24" s="69"/>
      <c r="AA24" s="47"/>
      <c r="AB24" s="48"/>
      <c r="AC24" s="48"/>
      <c r="AD24" s="34"/>
    </row>
    <row r="25" spans="2:31" ht="3" customHeight="1">
      <c r="B25" s="34"/>
      <c r="E25" s="48"/>
      <c r="F25" s="68"/>
      <c r="G25" s="84"/>
      <c r="H25" s="49"/>
      <c r="I25" s="81"/>
      <c r="J25" s="78"/>
      <c r="K25" s="72"/>
      <c r="M25" s="41" t="str">
        <f>IF(ISNA(VLOOKUP($M$4,info.!$A:$BD,C25,FALSE)),"",VLOOKUP($M$4,info.!$A:$BD,C25,FALSE))</f>
        <v/>
      </c>
      <c r="N25" s="82"/>
      <c r="O25" s="40"/>
      <c r="Q25" s="48"/>
      <c r="R25" s="68"/>
      <c r="S25" s="48"/>
      <c r="T25" s="49"/>
      <c r="U25" s="50"/>
      <c r="V25" s="51"/>
      <c r="W25" s="48"/>
      <c r="Y25" s="41" t="str">
        <f>IF(ISNA(VLOOKUP($M$4,info.!$A:$BD,O25,FALSE)),"",VLOOKUP($M$4,info.!$A:$BD,O25,FALSE))</f>
        <v/>
      </c>
      <c r="Z25" s="83"/>
      <c r="AA25" s="83"/>
      <c r="AB25" s="48"/>
      <c r="AC25" s="48"/>
      <c r="AD25" s="34"/>
    </row>
    <row r="26" spans="2:31" ht="15" customHeight="1">
      <c r="B26" s="34"/>
      <c r="C26" s="40">
        <v>11</v>
      </c>
      <c r="D26" s="41" t="s">
        <v>182</v>
      </c>
      <c r="E26" s="48"/>
      <c r="F26" s="66" t="s">
        <v>52</v>
      </c>
      <c r="G26" s="48" t="str">
        <f>IF(K26="x","",IF(L26=0,"",L26))</f>
        <v/>
      </c>
      <c r="H26" s="49" t="str">
        <f>IF(I26="",IF(G26="","",""&amp;G26),"")</f>
        <v/>
      </c>
      <c r="I26" s="27"/>
      <c r="J26" s="51" t="s">
        <v>267</v>
      </c>
      <c r="K26" s="22"/>
      <c r="L26" s="41" t="str">
        <f>IF(I26="",M26,I26)</f>
        <v/>
      </c>
      <c r="M26" s="41" t="str">
        <f>IF(ISNA(VLOOKUP($M$4,info.!$A:$BD,C26,FALSE)),"",VLOOKUP($M$4,info.!$A:$BD,C26,FALSE))</f>
        <v/>
      </c>
      <c r="N26" s="69"/>
      <c r="O26" s="40">
        <v>12</v>
      </c>
      <c r="P26" s="41" t="s">
        <v>183</v>
      </c>
      <c r="Q26" s="48"/>
      <c r="R26" s="66" t="s">
        <v>230</v>
      </c>
      <c r="S26" s="48" t="str">
        <f>IF(W26="x","",IF(X26=0,"",X26))</f>
        <v/>
      </c>
      <c r="T26" s="49" t="str">
        <f>IF(U26="",IF(S26="","",""&amp;S26),"")</f>
        <v/>
      </c>
      <c r="U26" s="21"/>
      <c r="V26" s="79" t="s">
        <v>267</v>
      </c>
      <c r="W26" s="22"/>
      <c r="X26" s="41" t="str">
        <f>IF(U26="",Y26,U26)</f>
        <v/>
      </c>
      <c r="Y26" s="41" t="str">
        <f>IF(ISNA(VLOOKUP($M$4,info.!$A:$BD,O26,FALSE)),"",VLOOKUP($M$4,info.!$A:$BD,O26,FALSE))</f>
        <v/>
      </c>
      <c r="Z26" s="69"/>
      <c r="AA26" s="47"/>
      <c r="AB26" s="48"/>
      <c r="AC26" s="48"/>
      <c r="AD26" s="34"/>
    </row>
    <row r="27" spans="2:31" ht="3" customHeight="1">
      <c r="B27" s="34"/>
      <c r="E27" s="48"/>
      <c r="F27" s="68"/>
      <c r="G27" s="48"/>
      <c r="H27" s="49"/>
      <c r="I27" s="50"/>
      <c r="J27" s="51"/>
      <c r="K27" s="48"/>
      <c r="M27" s="41" t="str">
        <f>IF(ISNA(VLOOKUP($M$4,info.!$A:$BD,C27,FALSE)),"",VLOOKUP($M$4,info.!$A:$BD,C27,FALSE))</f>
        <v/>
      </c>
      <c r="N27" s="65"/>
      <c r="O27" s="40"/>
      <c r="Q27" s="48"/>
      <c r="R27" s="68"/>
      <c r="S27" s="48"/>
      <c r="T27" s="49"/>
      <c r="U27" s="50"/>
      <c r="V27" s="51"/>
      <c r="W27" s="48"/>
      <c r="Y27" s="41" t="str">
        <f>IF(ISNA(VLOOKUP($M$4,info.!$A:$BD,O27,FALSE)),"",VLOOKUP($M$4,info.!$A:$BD,O27,FALSE))</f>
        <v/>
      </c>
      <c r="Z27" s="83"/>
      <c r="AA27" s="83"/>
      <c r="AB27" s="48"/>
      <c r="AC27" s="48"/>
      <c r="AD27" s="34"/>
    </row>
    <row r="28" spans="2:31" ht="15" customHeight="1">
      <c r="B28" s="34"/>
      <c r="C28" s="40">
        <v>46</v>
      </c>
      <c r="D28" s="41" t="s">
        <v>213</v>
      </c>
      <c r="E28" s="48"/>
      <c r="F28" s="66" t="s">
        <v>240</v>
      </c>
      <c r="G28" s="48" t="str">
        <f>IF(K28="x","",IF(L28=0,"",L28))</f>
        <v/>
      </c>
      <c r="H28" s="49" t="str">
        <f>IF(I28="",IF(G28="",IF(G22="","",""&amp;TEXT(G22,"jj/mm/aaa")),""&amp;TEXT(G28,"jj/mm/aaa")),"")</f>
        <v/>
      </c>
      <c r="I28" s="19"/>
      <c r="J28" s="78" t="s">
        <v>267</v>
      </c>
      <c r="K28" s="85"/>
      <c r="L28" s="41" t="str">
        <f>IF(I28="",M28,I28)</f>
        <v/>
      </c>
      <c r="M28" s="41" t="str">
        <f>IF(ISNA(VLOOKUP($M$4,info.!$A:$BD,C28,FALSE)),"",VLOOKUP($M$4,info.!$A:$BD,C28,FALSE))</f>
        <v/>
      </c>
      <c r="N28" s="47"/>
      <c r="O28" s="40">
        <v>47</v>
      </c>
      <c r="P28" s="41" t="s">
        <v>214</v>
      </c>
      <c r="Q28" s="48"/>
      <c r="R28" s="66" t="str">
        <f>IF(S28="","Entre: ou selon entente:","Entre:")</f>
        <v>Entre: ou selon entente:</v>
      </c>
      <c r="S28" s="48" t="str">
        <f>IF(U28="Selon entente","",IF(X28=0,"",X28))</f>
        <v/>
      </c>
      <c r="T28" s="49" t="str">
        <f>IF(U28="",IF(S28="","Selon entente",""&amp;S28),"")</f>
        <v>Selon entente</v>
      </c>
      <c r="U28" s="25"/>
      <c r="V28" s="79" t="s">
        <v>267</v>
      </c>
      <c r="W28" s="148"/>
      <c r="X28" s="46" t="str">
        <f>IF(U28="",Y28,U28)</f>
        <v/>
      </c>
      <c r="Y28" s="41" t="str">
        <f>IF(ISNA(VLOOKUP($M$4,info.!$A:$BD,O28,FALSE)),"",VLOOKUP($M$4,info.!$A:$BD,O28,FALSE))</f>
        <v/>
      </c>
      <c r="Z28" s="47"/>
      <c r="AA28" s="47"/>
      <c r="AB28" s="48"/>
      <c r="AC28" s="48"/>
      <c r="AD28" s="34"/>
      <c r="AE28" s="86"/>
    </row>
    <row r="29" spans="2:31" ht="3" customHeight="1">
      <c r="B29" s="34"/>
      <c r="E29" s="48"/>
      <c r="F29" s="48"/>
      <c r="G29" s="48"/>
      <c r="H29" s="49"/>
      <c r="I29" s="50"/>
      <c r="J29" s="51"/>
      <c r="K29" s="42"/>
      <c r="N29" s="65"/>
      <c r="O29" s="40"/>
      <c r="Q29" s="48"/>
      <c r="R29" s="68"/>
      <c r="S29" s="48"/>
      <c r="T29" s="49"/>
      <c r="U29" s="50"/>
      <c r="V29" s="51"/>
      <c r="W29" s="48"/>
      <c r="Y29" s="41" t="str">
        <f>IF(ISNA(VLOOKUP($M$4,info.!$A:$BD,O29,FALSE)),"",VLOOKUP($M$4,info.!$A:$BD,O29,FALSE))</f>
        <v/>
      </c>
      <c r="Z29" s="87"/>
      <c r="AA29" s="87"/>
      <c r="AB29" s="48"/>
      <c r="AC29" s="48"/>
      <c r="AD29" s="34"/>
    </row>
    <row r="30" spans="2:31" ht="15" customHeight="1">
      <c r="B30" s="34"/>
      <c r="E30" s="48"/>
      <c r="F30" s="48"/>
      <c r="G30" s="48"/>
      <c r="H30" s="49"/>
      <c r="I30" s="50"/>
      <c r="J30" s="51"/>
      <c r="K30" s="48"/>
      <c r="N30" s="65"/>
      <c r="O30" s="40">
        <v>48</v>
      </c>
      <c r="P30" s="41" t="s">
        <v>215</v>
      </c>
      <c r="Q30" s="48"/>
      <c r="R30" s="66" t="str">
        <f>IF(S28="","","Et:")</f>
        <v/>
      </c>
      <c r="S30" s="48" t="str">
        <f>IF(S28="","",IF(X30=0,"",X30))</f>
        <v/>
      </c>
      <c r="T30" s="49" t="str">
        <f>IF(U30="",IF(S30="","",""&amp;S30),"")</f>
        <v/>
      </c>
      <c r="U30" s="21"/>
      <c r="V30" s="79" t="s">
        <v>267</v>
      </c>
      <c r="W30" s="85"/>
      <c r="X30" s="46" t="str">
        <f>IF(U30="",Y30,U30)</f>
        <v/>
      </c>
      <c r="Y30" s="41" t="str">
        <f>IF(ISNA(VLOOKUP($M$4,info.!$A:$BD,O30,FALSE)),"",VLOOKUP($M$4,info.!$A:$BD,O30,FALSE))</f>
        <v/>
      </c>
      <c r="Z30" s="47"/>
      <c r="AA30" s="47"/>
      <c r="AB30" s="48"/>
      <c r="AC30" s="48"/>
      <c r="AD30" s="34"/>
    </row>
    <row r="31" spans="2:31" ht="15" customHeight="1">
      <c r="B31" s="34"/>
      <c r="E31" s="48"/>
      <c r="F31" s="48"/>
      <c r="G31" s="48"/>
      <c r="H31" s="49"/>
      <c r="I31" s="50"/>
      <c r="J31" s="51"/>
      <c r="K31" s="48"/>
      <c r="N31" s="65"/>
      <c r="O31" s="40"/>
      <c r="Q31" s="48"/>
      <c r="R31" s="68"/>
      <c r="S31" s="84"/>
      <c r="T31" s="49"/>
      <c r="U31" s="88"/>
      <c r="V31" s="79"/>
      <c r="W31" s="89"/>
      <c r="Z31" s="83"/>
      <c r="AA31" s="83"/>
      <c r="AB31" s="48"/>
      <c r="AC31" s="48"/>
      <c r="AD31" s="34"/>
    </row>
    <row r="32" spans="2:31" ht="15" customHeight="1">
      <c r="B32" s="34"/>
      <c r="E32" s="48"/>
      <c r="F32" s="73" t="s">
        <v>243</v>
      </c>
      <c r="G32" s="74"/>
      <c r="H32" s="75"/>
      <c r="I32" s="76"/>
      <c r="J32" s="77"/>
      <c r="K32" s="74"/>
      <c r="N32" s="65"/>
      <c r="O32" s="40"/>
      <c r="Q32" s="48"/>
      <c r="R32" s="68"/>
      <c r="S32" s="84"/>
      <c r="T32" s="49"/>
      <c r="U32" s="88"/>
      <c r="V32" s="79"/>
      <c r="W32" s="89"/>
      <c r="Z32" s="83"/>
      <c r="AA32" s="83"/>
      <c r="AB32" s="48"/>
      <c r="AC32" s="48"/>
      <c r="AD32" s="34"/>
    </row>
    <row r="33" spans="2:32" ht="15" customHeight="1">
      <c r="B33" s="34"/>
      <c r="E33" s="48"/>
      <c r="F33" s="48"/>
      <c r="G33" s="48"/>
      <c r="H33" s="49"/>
      <c r="I33" s="50"/>
      <c r="J33" s="51"/>
      <c r="K33" s="48"/>
      <c r="N33" s="65"/>
      <c r="O33" s="40"/>
      <c r="Q33" s="48"/>
      <c r="R33" s="68"/>
      <c r="S33" s="84"/>
      <c r="T33" s="49"/>
      <c r="U33" s="88"/>
      <c r="V33" s="79"/>
      <c r="W33" s="89"/>
      <c r="Z33" s="83"/>
      <c r="AA33" s="83"/>
      <c r="AB33" s="48"/>
      <c r="AC33" s="48"/>
      <c r="AD33" s="34"/>
    </row>
    <row r="34" spans="2:32" ht="15" customHeight="1">
      <c r="B34" s="34"/>
      <c r="C34" s="40">
        <v>28</v>
      </c>
      <c r="D34" s="41" t="s">
        <v>198</v>
      </c>
      <c r="E34" s="48"/>
      <c r="F34" s="66" t="s">
        <v>244</v>
      </c>
      <c r="G34" s="48" t="str">
        <f>IF(K34="x","",IF(L34=0,"",L34))</f>
        <v/>
      </c>
      <c r="H34" s="49" t="str">
        <f>IF(I34="",IF(G34="","",""&amp;G34),"")</f>
        <v/>
      </c>
      <c r="I34" s="27"/>
      <c r="J34" s="51" t="s">
        <v>267</v>
      </c>
      <c r="K34" s="22"/>
      <c r="L34" s="41" t="str">
        <f>IF(I34="",M34,I34)</f>
        <v/>
      </c>
      <c r="M34" s="41" t="str">
        <f>IF(ISNA(VLOOKUP($M$4,info.!$A:$BD,C34,FALSE)),"",VLOOKUP($M$4,info.!$A:$BD,C34,FALSE))</f>
        <v/>
      </c>
      <c r="N34" s="69"/>
      <c r="O34" s="40">
        <v>26</v>
      </c>
      <c r="P34" s="41" t="s">
        <v>196</v>
      </c>
      <c r="Q34" s="48"/>
      <c r="R34" s="66" t="s">
        <v>247</v>
      </c>
      <c r="S34" s="48" t="str">
        <f>IF(W34="x","",IF(X34=0,"",X34))</f>
        <v/>
      </c>
      <c r="T34" s="49" t="str">
        <f>IF(U34="",IF(S34="","",""&amp;S34),"")</f>
        <v/>
      </c>
      <c r="U34" s="21"/>
      <c r="V34" s="79" t="s">
        <v>267</v>
      </c>
      <c r="W34" s="22"/>
      <c r="X34" s="41" t="str">
        <f>IF(U34="",Y34,U34)</f>
        <v/>
      </c>
      <c r="Y34" s="41" t="str">
        <f>IF(ISNA(VLOOKUP($M$4,info.!$A:$BD,O34,FALSE)),"",VLOOKUP($M$4,info.!$A:$BD,O34,FALSE))</f>
        <v/>
      </c>
      <c r="Z34" s="69"/>
      <c r="AA34" s="47"/>
      <c r="AB34" s="48"/>
      <c r="AC34" s="48"/>
      <c r="AD34" s="34"/>
    </row>
    <row r="35" spans="2:32" ht="3" customHeight="1">
      <c r="B35" s="34"/>
      <c r="E35" s="48"/>
      <c r="F35" s="68"/>
      <c r="G35" s="48"/>
      <c r="H35" s="49"/>
      <c r="I35" s="50"/>
      <c r="J35" s="51"/>
      <c r="K35" s="48"/>
      <c r="M35" s="41" t="str">
        <f>IF(ISNA(VLOOKUP($M$4,info.!$A:$BD,C35,FALSE)),"",VLOOKUP($M$4,info.!$A:$BD,C35,FALSE))</f>
        <v/>
      </c>
      <c r="N35" s="65"/>
      <c r="O35" s="40"/>
      <c r="Q35" s="48"/>
      <c r="R35" s="68"/>
      <c r="S35" s="84"/>
      <c r="T35" s="49"/>
      <c r="U35" s="88"/>
      <c r="V35" s="79"/>
      <c r="W35" s="89"/>
      <c r="Y35" s="41" t="str">
        <f>IF(ISNA(VLOOKUP($M$4,info.!$A:$BD,O35,FALSE)),"",VLOOKUP($M$4,info.!$A:$BD,O35,FALSE))</f>
        <v/>
      </c>
      <c r="Z35" s="83"/>
      <c r="AA35" s="83"/>
      <c r="AB35" s="48"/>
      <c r="AC35" s="48"/>
      <c r="AD35" s="34"/>
    </row>
    <row r="36" spans="2:32" ht="15" customHeight="1">
      <c r="B36" s="34"/>
      <c r="C36" s="40">
        <v>27</v>
      </c>
      <c r="D36" s="41" t="s">
        <v>197</v>
      </c>
      <c r="E36" s="48"/>
      <c r="F36" s="66" t="s">
        <v>245</v>
      </c>
      <c r="G36" s="48" t="str">
        <f>IF(K36="x","",IF(L36=0,"",L36))</f>
        <v/>
      </c>
      <c r="H36" s="49" t="str">
        <f>IF(I36="",IF(G36="","",""&amp;G36),"")</f>
        <v/>
      </c>
      <c r="I36" s="27"/>
      <c r="J36" s="51" t="s">
        <v>267</v>
      </c>
      <c r="K36" s="22"/>
      <c r="L36" s="41" t="str">
        <f>IF(I36="",M36,I36)</f>
        <v/>
      </c>
      <c r="M36" s="41" t="str">
        <f>IF(ISNA(VLOOKUP($M$4,info.!$A:$BD,C36,FALSE)),"",VLOOKUP($M$4,info.!$A:$BD,C36,FALSE))</f>
        <v/>
      </c>
      <c r="N36" s="69"/>
      <c r="O36" s="40">
        <v>29</v>
      </c>
      <c r="P36" s="41" t="s">
        <v>199</v>
      </c>
      <c r="Q36" s="48"/>
      <c r="R36" s="66" t="s">
        <v>248</v>
      </c>
      <c r="S36" s="48" t="str">
        <f>IF(W36="x","",IF(X36=0,"",X36))</f>
        <v/>
      </c>
      <c r="T36" s="49" t="str">
        <f>IF(U36="",IF(S36="","",""&amp;S36),"")</f>
        <v/>
      </c>
      <c r="U36" s="21"/>
      <c r="V36" s="79" t="s">
        <v>267</v>
      </c>
      <c r="W36" s="22"/>
      <c r="X36" s="41" t="str">
        <f>IF(U36="",Y36,U36)</f>
        <v/>
      </c>
      <c r="Y36" s="41" t="str">
        <f>IF(ISNA(VLOOKUP($M$4,info.!$A:$BD,O36,FALSE)),"",VLOOKUP($M$4,info.!$A:$BD,O36,FALSE))</f>
        <v/>
      </c>
      <c r="Z36" s="69"/>
      <c r="AA36" s="47"/>
      <c r="AB36" s="48"/>
      <c r="AC36" s="48"/>
      <c r="AD36" s="34"/>
    </row>
    <row r="37" spans="2:32" ht="3" customHeight="1">
      <c r="B37" s="34"/>
      <c r="E37" s="48"/>
      <c r="F37" s="68"/>
      <c r="G37" s="48"/>
      <c r="H37" s="49"/>
      <c r="I37" s="50"/>
      <c r="J37" s="51"/>
      <c r="K37" s="48"/>
      <c r="M37" s="41" t="str">
        <f>IF(ISNA(VLOOKUP($M$4,info.!$A:$BD,C37,FALSE)),"",VLOOKUP($M$4,info.!$A:$BD,C37,FALSE))</f>
        <v/>
      </c>
      <c r="N37" s="65"/>
      <c r="O37" s="40"/>
      <c r="Q37" s="48"/>
      <c r="R37" s="48"/>
      <c r="S37" s="84"/>
      <c r="T37" s="49"/>
      <c r="U37" s="88"/>
      <c r="V37" s="79"/>
      <c r="W37" s="89"/>
      <c r="Y37" s="41" t="str">
        <f>IF(ISNA(VLOOKUP($M$4,info.!$A:$BD,O37,FALSE)),"",VLOOKUP($M$4,info.!$A:$BD,O37,FALSE))</f>
        <v/>
      </c>
      <c r="Z37" s="83"/>
      <c r="AA37" s="83"/>
      <c r="AB37" s="48"/>
      <c r="AC37" s="48"/>
      <c r="AD37" s="34"/>
    </row>
    <row r="38" spans="2:32" ht="15" customHeight="1">
      <c r="B38" s="34"/>
      <c r="C38" s="40">
        <v>32</v>
      </c>
      <c r="D38" s="41" t="s">
        <v>202</v>
      </c>
      <c r="E38" s="48"/>
      <c r="F38" s="66" t="s">
        <v>246</v>
      </c>
      <c r="G38" s="48" t="str">
        <f>IF(W38="x","",IF(L38=0,"",L38))</f>
        <v/>
      </c>
      <c r="H38" s="49" t="str">
        <f>IF(I38="",IF(G38="","",""&amp;G38),"")</f>
        <v/>
      </c>
      <c r="I38" s="147"/>
      <c r="J38" s="153"/>
      <c r="K38" s="153"/>
      <c r="L38" s="41" t="str">
        <f>IF(I38="",M38,I38)</f>
        <v/>
      </c>
      <c r="M38" s="41" t="str">
        <f>IF(ISNA(VLOOKUP($M$4,info.!$A:$BD,C38,FALSE)),"",VLOOKUP($M$4,info.!$A:$BD,C38,FALSE))</f>
        <v/>
      </c>
      <c r="N38" s="153"/>
      <c r="O38" s="153"/>
      <c r="P38" s="153"/>
      <c r="Q38" s="153"/>
      <c r="R38" s="153"/>
      <c r="S38" s="153"/>
      <c r="T38" s="153"/>
      <c r="U38" s="153"/>
      <c r="V38" s="51" t="s">
        <v>267</v>
      </c>
      <c r="W38" s="22"/>
      <c r="X38" s="41" t="str">
        <f>IF(U38="",Y38,U38)</f>
        <v/>
      </c>
      <c r="Y38" s="41" t="str">
        <f>IF(ISNA(VLOOKUP($M$4,info.!$A:$BD,O38,FALSE)),"",VLOOKUP($M$4,info.!$A:$BD,O38,FALSE))</f>
        <v/>
      </c>
      <c r="Z38" s="69"/>
      <c r="AA38" s="47"/>
      <c r="AB38" s="48"/>
      <c r="AC38" s="48"/>
      <c r="AD38" s="34"/>
    </row>
    <row r="39" spans="2:32" ht="15" customHeight="1">
      <c r="B39" s="34"/>
      <c r="C39" s="41"/>
      <c r="E39" s="48"/>
      <c r="F39" s="48"/>
      <c r="G39" s="48"/>
      <c r="H39" s="49"/>
      <c r="I39" s="50"/>
      <c r="J39" s="51"/>
      <c r="K39" s="48"/>
      <c r="N39" s="65"/>
      <c r="Q39" s="48"/>
      <c r="R39" s="90"/>
      <c r="S39" s="48"/>
      <c r="T39" s="49"/>
      <c r="U39" s="91"/>
      <c r="V39" s="92"/>
      <c r="W39" s="91"/>
      <c r="X39" s="93"/>
      <c r="Y39" s="93"/>
      <c r="Z39" s="48"/>
      <c r="AA39" s="48"/>
      <c r="AB39" s="48"/>
      <c r="AC39" s="48"/>
      <c r="AD39" s="34"/>
    </row>
    <row r="40" spans="2:32" ht="15" customHeight="1">
      <c r="B40" s="34"/>
      <c r="C40" s="41"/>
      <c r="E40" s="48"/>
      <c r="F40" s="73" t="s">
        <v>231</v>
      </c>
      <c r="G40" s="74"/>
      <c r="H40" s="75"/>
      <c r="I40" s="76"/>
      <c r="J40" s="77"/>
      <c r="K40" s="74"/>
      <c r="N40" s="65"/>
      <c r="Q40" s="48"/>
      <c r="R40" s="90"/>
      <c r="S40" s="48"/>
      <c r="T40" s="49"/>
      <c r="U40" s="91"/>
      <c r="V40" s="92"/>
      <c r="W40" s="91"/>
      <c r="X40" s="93"/>
      <c r="Y40" s="93"/>
      <c r="Z40" s="48"/>
      <c r="AA40" s="48"/>
      <c r="AB40" s="48"/>
      <c r="AC40" s="48"/>
      <c r="AD40" s="34"/>
    </row>
    <row r="41" spans="2:32" ht="15" customHeight="1">
      <c r="B41" s="34"/>
      <c r="E41" s="48"/>
      <c r="F41" s="48"/>
      <c r="G41" s="48"/>
      <c r="H41" s="49"/>
      <c r="I41" s="94"/>
      <c r="J41" s="95"/>
      <c r="K41" s="96"/>
      <c r="N41" s="65"/>
      <c r="Q41" s="48"/>
      <c r="R41" s="48"/>
      <c r="S41" s="48"/>
      <c r="T41" s="49"/>
      <c r="U41" s="44"/>
      <c r="V41" s="45"/>
      <c r="W41" s="48"/>
      <c r="Z41" s="48"/>
      <c r="AA41" s="48"/>
      <c r="AB41" s="48"/>
      <c r="AC41" s="48"/>
      <c r="AD41" s="34"/>
    </row>
    <row r="42" spans="2:32" ht="15" customHeight="1">
      <c r="B42" s="34"/>
      <c r="C42" s="40">
        <v>14</v>
      </c>
      <c r="D42" s="41" t="s">
        <v>185</v>
      </c>
      <c r="E42" s="48"/>
      <c r="F42" s="66" t="s">
        <v>257</v>
      </c>
      <c r="G42" s="48" t="str">
        <f>IF(K42="n","",IF(L42=0,"",L42))</f>
        <v/>
      </c>
      <c r="H42" s="49" t="str">
        <f>IF(G42=""," nuits",IF(G42="j"," jours"," forfait"))</f>
        <v xml:space="preserve"> nuits</v>
      </c>
      <c r="I42" s="27"/>
      <c r="J42" s="51"/>
      <c r="K42" s="97"/>
      <c r="L42" s="41" t="str">
        <f>IF(I42="",M42,AF42)</f>
        <v/>
      </c>
      <c r="M42" s="41" t="str">
        <f>IF(ISNA(VLOOKUP($M$4,info.!$A:$BD,C42,FALSE)),"",VLOOKUP($M$4,info.!$A:$BD,C42,FALSE))</f>
        <v/>
      </c>
      <c r="N42" s="98"/>
      <c r="Q42" s="99"/>
      <c r="R42" s="48"/>
      <c r="S42" s="48"/>
      <c r="T42" s="49"/>
      <c r="U42" s="131"/>
      <c r="V42" s="92"/>
      <c r="W42" s="131" t="str">
        <f>IF(G42="j","Nombre de jours:","Nombre de nuits:")</f>
        <v>Nombre de nuits:</v>
      </c>
      <c r="Z42" s="133" t="str">
        <f>IF(G42="j",SUM(AE42+1),AE42)</f>
        <v>0</v>
      </c>
      <c r="AA42" s="91"/>
      <c r="AB42" s="48"/>
      <c r="AC42" s="48"/>
      <c r="AD42" s="34"/>
      <c r="AE42" s="100" t="str">
        <f>IF(G24="","0",DATEDIF(G22,G24,"d"))</f>
        <v>0</v>
      </c>
      <c r="AF42" s="39" t="str">
        <f>IF(I42="jours","j",IF(I42="nuits","",IF(I42="forfait","f","")))</f>
        <v/>
      </c>
    </row>
    <row r="43" spans="2:32" ht="3" customHeight="1">
      <c r="B43" s="34"/>
      <c r="E43" s="48"/>
      <c r="F43" s="68"/>
      <c r="G43" s="48"/>
      <c r="H43" s="49"/>
      <c r="I43" s="50"/>
      <c r="J43" s="51"/>
      <c r="K43" s="101"/>
      <c r="M43" s="41" t="str">
        <f>IF(ISNA(VLOOKUP($M$4,info.!$A:$BD,C43,FALSE)),"",VLOOKUP($M$4,info.!$A:$BD,C43,FALSE))</f>
        <v/>
      </c>
      <c r="N43" s="65"/>
      <c r="Q43" s="99"/>
      <c r="R43" s="48"/>
      <c r="S43" s="48"/>
      <c r="T43" s="49"/>
      <c r="U43" s="50"/>
      <c r="V43" s="51"/>
      <c r="W43" s="48"/>
      <c r="Z43" s="48"/>
      <c r="AA43" s="48"/>
      <c r="AB43" s="48"/>
      <c r="AC43" s="48"/>
      <c r="AD43" s="34"/>
    </row>
    <row r="44" spans="2:32">
      <c r="B44" s="34"/>
      <c r="C44" s="40">
        <v>15</v>
      </c>
      <c r="D44" s="41" t="s">
        <v>186</v>
      </c>
      <c r="E44" s="48"/>
      <c r="F44" s="66" t="s">
        <v>232</v>
      </c>
      <c r="G44" s="48" t="str">
        <f>IF(K44="x","",IF(L44=0,"",L44))</f>
        <v/>
      </c>
      <c r="H44" s="49" t="str">
        <f>IF(I44="",IF(G44="","",""&amp;G44),"")</f>
        <v/>
      </c>
      <c r="I44" s="27"/>
      <c r="J44" s="51" t="s">
        <v>267</v>
      </c>
      <c r="K44" s="22"/>
      <c r="L44" s="41" t="str">
        <f>IF(I44="",M44,I44)</f>
        <v/>
      </c>
      <c r="M44" s="41" t="str">
        <f>IF(ISNA(VLOOKUP($M$4,info.!$A:$BD,C44,FALSE)),"",VLOOKUP($M$4,info.!$A:$BD,C44,FALSE))</f>
        <v/>
      </c>
      <c r="N44" s="69"/>
      <c r="Q44" s="48"/>
      <c r="R44" s="48"/>
      <c r="S44" s="48"/>
      <c r="T44" s="49"/>
      <c r="U44" s="50"/>
      <c r="V44" s="51"/>
      <c r="W44" s="48"/>
      <c r="Z44" s="48"/>
      <c r="AA44" s="48"/>
      <c r="AB44" s="48"/>
      <c r="AC44" s="48"/>
      <c r="AD44" s="34"/>
    </row>
    <row r="45" spans="2:32" ht="3" customHeight="1">
      <c r="B45" s="34"/>
      <c r="E45" s="48"/>
      <c r="F45" s="68"/>
      <c r="G45" s="48"/>
      <c r="H45" s="49"/>
      <c r="I45" s="50"/>
      <c r="J45" s="51"/>
      <c r="K45" s="50"/>
      <c r="M45" s="41" t="str">
        <f>IF(ISNA(VLOOKUP($M$4,info.!$A:$BD,C45,FALSE)),"",VLOOKUP($M$4,info.!$A:$BD,C45,FALSE))</f>
        <v/>
      </c>
      <c r="N45" s="65"/>
      <c r="Q45" s="48"/>
      <c r="R45" s="48"/>
      <c r="S45" s="48"/>
      <c r="T45" s="49"/>
      <c r="U45" s="50"/>
      <c r="V45" s="51"/>
      <c r="W45" s="48"/>
      <c r="Z45" s="48"/>
      <c r="AA45" s="48"/>
      <c r="AB45" s="48"/>
      <c r="AC45" s="48"/>
      <c r="AD45" s="34"/>
    </row>
    <row r="46" spans="2:32" ht="15" customHeight="1">
      <c r="B46" s="34"/>
      <c r="C46" s="40">
        <v>16</v>
      </c>
      <c r="D46" s="41" t="s">
        <v>187</v>
      </c>
      <c r="E46" s="48"/>
      <c r="F46" s="66" t="str">
        <f>IF(G42="","Prix par nuit:",IF(G42="j","Prix par jour:","Prix du forfait:"))</f>
        <v>Prix par nuit:</v>
      </c>
      <c r="G46" s="48">
        <f>IF(L46="",0,IF(L46=0,0,L46))</f>
        <v>0</v>
      </c>
      <c r="H46" s="49" t="str">
        <f>IF(I46="",IF(G46="","",""&amp;G46),"")</f>
        <v>0</v>
      </c>
      <c r="I46" s="27"/>
      <c r="J46" s="51" t="s">
        <v>267</v>
      </c>
      <c r="K46" s="85"/>
      <c r="L46" s="41" t="str">
        <f>IF(I46="",M46,I46)</f>
        <v/>
      </c>
      <c r="M46" s="41" t="str">
        <f>IF(ISNA(VLOOKUP($M$4,info.!$A:$BD,C46,FALSE)),"",VLOOKUP($M$4,info.!$A:$BD,C46,FALSE))</f>
        <v/>
      </c>
      <c r="N46" s="47"/>
      <c r="O46" s="40">
        <v>25</v>
      </c>
      <c r="P46" s="41" t="s">
        <v>195</v>
      </c>
      <c r="Q46" s="48"/>
      <c r="R46" s="66" t="s">
        <v>234</v>
      </c>
      <c r="S46" s="48">
        <f>IF(X46="",0,IF(X46=0,0,X46))</f>
        <v>0</v>
      </c>
      <c r="T46" s="49" t="str">
        <f>IF(U46="",IF(S46="","",""&amp;S46),"")</f>
        <v>0</v>
      </c>
      <c r="U46" s="27"/>
      <c r="V46" s="51" t="s">
        <v>267</v>
      </c>
      <c r="W46" s="85"/>
      <c r="X46" s="46" t="str">
        <f>IF(U46="",Y46,U46)</f>
        <v/>
      </c>
      <c r="Y46" s="41" t="str">
        <f>IF(ISNA(VLOOKUP($M$4,info.!$A:$BD,O46,FALSE)),"",VLOOKUP($M$4,info.!$A:$BD,O46,FALSE))</f>
        <v/>
      </c>
      <c r="Z46" s="47"/>
      <c r="AA46" s="47"/>
      <c r="AB46" s="48"/>
      <c r="AC46" s="48"/>
      <c r="AD46" s="34"/>
    </row>
    <row r="47" spans="2:32" ht="3" customHeight="1">
      <c r="B47" s="34"/>
      <c r="E47" s="48"/>
      <c r="F47" s="48"/>
      <c r="G47" s="48"/>
      <c r="H47" s="49"/>
      <c r="I47" s="50"/>
      <c r="J47" s="51"/>
      <c r="K47" s="48"/>
      <c r="N47" s="65"/>
      <c r="O47" s="40"/>
      <c r="Q47" s="48"/>
      <c r="R47" s="68"/>
      <c r="S47" s="48"/>
      <c r="T47" s="49"/>
      <c r="U47" s="50"/>
      <c r="V47" s="51"/>
      <c r="W47" s="50"/>
      <c r="X47" s="40"/>
      <c r="Y47" s="40"/>
      <c r="Z47" s="99"/>
      <c r="AA47" s="99"/>
      <c r="AB47" s="48"/>
      <c r="AC47" s="48"/>
      <c r="AD47" s="34"/>
    </row>
    <row r="48" spans="2:32" ht="15" customHeight="1">
      <c r="B48" s="34"/>
      <c r="C48" s="41"/>
      <c r="E48" s="48"/>
      <c r="F48" s="130"/>
      <c r="G48" s="131"/>
      <c r="H48" s="132"/>
      <c r="I48" s="133"/>
      <c r="J48" s="92"/>
      <c r="K48" s="90"/>
      <c r="N48" s="102"/>
      <c r="O48" s="48"/>
      <c r="P48" s="48"/>
      <c r="Q48" s="48"/>
      <c r="R48" s="68"/>
      <c r="S48" s="48"/>
      <c r="T48" s="49"/>
      <c r="U48" s="50"/>
      <c r="V48" s="51"/>
      <c r="W48" s="131" t="s">
        <v>233</v>
      </c>
      <c r="Z48" s="133" t="str">
        <f>IF($G$42="f",SUM($G46+$S46)&amp;" "&amp;$G44,SUM(($G46*$Z42)+$S46)&amp;" "&amp;$G44)</f>
        <v xml:space="preserve">0 </v>
      </c>
      <c r="AA48" s="48"/>
      <c r="AB48" s="48"/>
      <c r="AC48" s="48"/>
      <c r="AD48" s="34"/>
      <c r="AE48" s="103">
        <f>IF($G42="f",SUM($G46+$S46),SUM(($G46*$Z42)+$S46))</f>
        <v>0</v>
      </c>
    </row>
    <row r="49" spans="1:54" ht="3" customHeight="1">
      <c r="B49" s="34"/>
      <c r="C49" s="41"/>
      <c r="E49" s="48"/>
      <c r="F49" s="48"/>
      <c r="G49" s="48"/>
      <c r="H49" s="49"/>
      <c r="I49" s="50"/>
      <c r="J49" s="51"/>
      <c r="K49" s="48"/>
      <c r="N49" s="65"/>
      <c r="O49" s="40"/>
      <c r="Q49" s="48"/>
      <c r="R49" s="68"/>
      <c r="S49" s="48"/>
      <c r="T49" s="49"/>
      <c r="U49" s="50"/>
      <c r="V49" s="51"/>
      <c r="W49" s="50"/>
      <c r="X49" s="40"/>
      <c r="Y49" s="40"/>
      <c r="Z49" s="48"/>
      <c r="AA49" s="48"/>
      <c r="AB49" s="48"/>
      <c r="AC49" s="48"/>
      <c r="AD49" s="34"/>
    </row>
    <row r="50" spans="1:54" ht="15" customHeight="1">
      <c r="B50" s="34"/>
      <c r="C50" s="40">
        <v>17</v>
      </c>
      <c r="D50" s="41" t="s">
        <v>188</v>
      </c>
      <c r="E50" s="48"/>
      <c r="F50" s="66" t="s">
        <v>235</v>
      </c>
      <c r="G50" s="48" t="str">
        <f>IF(K50="x","",IF(L50=0,"",L50))</f>
        <v/>
      </c>
      <c r="H50" s="49" t="str">
        <f t="shared" ref="H50:H58" si="0">IF(I50="",IF(G50="","",""&amp;TEXT(G50,"jj/mm/aaa")),"")</f>
        <v/>
      </c>
      <c r="I50" s="19"/>
      <c r="J50" s="78" t="s">
        <v>267</v>
      </c>
      <c r="K50" s="22"/>
      <c r="L50" s="41" t="str">
        <f>IF(I50="",M50,I50)</f>
        <v/>
      </c>
      <c r="M50" s="41" t="str">
        <f>IF(ISNA(VLOOKUP($M$4,info.!$A:$BD,C50,FALSE)),"",VLOOKUP($M$4,info.!$A:$BD,C50,FALSE))</f>
        <v/>
      </c>
      <c r="N50" s="69"/>
      <c r="O50" s="40">
        <v>18</v>
      </c>
      <c r="P50" s="41" t="s">
        <v>175</v>
      </c>
      <c r="Q50" s="48"/>
      <c r="R50" s="66" t="s">
        <v>238</v>
      </c>
      <c r="S50" s="48">
        <f>IF(X50="",0,IF(X50=0,0,X50))</f>
        <v>0</v>
      </c>
      <c r="T50" s="49" t="str">
        <f>IF(U50="",IF(S50="","",""&amp;S50),"")</f>
        <v>0</v>
      </c>
      <c r="U50" s="27"/>
      <c r="V50" s="51" t="s">
        <v>267</v>
      </c>
      <c r="W50" s="85"/>
      <c r="X50" s="46" t="str">
        <f>IF(U50="",Y50,U50)</f>
        <v/>
      </c>
      <c r="Y50" s="41" t="str">
        <f>IF(ISNA(VLOOKUP($M$4,info.!$A:$BD,O50,FALSE)),"",VLOOKUP($M$4,info.!$A:$BD,O50,FALSE))</f>
        <v/>
      </c>
      <c r="Z50" s="47"/>
      <c r="AA50" s="47"/>
      <c r="AB50" s="48"/>
      <c r="AC50" s="48"/>
      <c r="AD50" s="34"/>
    </row>
    <row r="51" spans="1:54" ht="3" customHeight="1">
      <c r="B51" s="34"/>
      <c r="C51" s="41"/>
      <c r="E51" s="48"/>
      <c r="F51" s="68"/>
      <c r="G51" s="48"/>
      <c r="H51" s="49" t="str">
        <f t="shared" si="0"/>
        <v/>
      </c>
      <c r="I51" s="50"/>
      <c r="J51" s="51"/>
      <c r="K51" s="50"/>
      <c r="M51" s="41" t="str">
        <f>IF(ISNA(VLOOKUP($M$4,info.!$A:$BD,C51,FALSE)),"",VLOOKUP($M$4,info.!$A:$BD,C51,FALSE))</f>
        <v/>
      </c>
      <c r="N51" s="65"/>
      <c r="Q51" s="48"/>
      <c r="R51" s="68"/>
      <c r="S51" s="48"/>
      <c r="T51" s="49"/>
      <c r="U51" s="50"/>
      <c r="V51" s="51"/>
      <c r="W51" s="44"/>
      <c r="X51" s="104"/>
      <c r="Y51" s="41" t="str">
        <f>IF(ISNA(VLOOKUP($M$4,info.!$A:$BD,O51,FALSE)),"",VLOOKUP($M$4,info.!$A:$BD,O51,FALSE))</f>
        <v/>
      </c>
      <c r="Z51" s="42"/>
      <c r="AA51" s="42"/>
      <c r="AB51" s="48"/>
      <c r="AC51" s="48"/>
      <c r="AD51" s="34"/>
    </row>
    <row r="52" spans="1:54" ht="15" customHeight="1">
      <c r="B52" s="34"/>
      <c r="C52" s="40">
        <v>19</v>
      </c>
      <c r="D52" s="41" t="s">
        <v>189</v>
      </c>
      <c r="E52" s="48"/>
      <c r="F52" s="66" t="s">
        <v>236</v>
      </c>
      <c r="G52" s="48" t="str">
        <f>IF(K52="x","",IF(L52=0,"",L52))</f>
        <v/>
      </c>
      <c r="H52" s="49" t="str">
        <f t="shared" si="0"/>
        <v/>
      </c>
      <c r="I52" s="19"/>
      <c r="J52" s="78" t="s">
        <v>267</v>
      </c>
      <c r="K52" s="22"/>
      <c r="L52" s="41" t="str">
        <f>IF(I52="",M52,I52)</f>
        <v/>
      </c>
      <c r="M52" s="41" t="str">
        <f>IF(ISNA(VLOOKUP($M$4,info.!$A:$BD,C52,FALSE)),"",VLOOKUP($M$4,info.!$A:$BD,C52,FALSE))</f>
        <v/>
      </c>
      <c r="N52" s="69"/>
      <c r="O52" s="40">
        <v>20</v>
      </c>
      <c r="P52" s="41" t="s">
        <v>190</v>
      </c>
      <c r="Q52" s="48"/>
      <c r="R52" s="66" t="s">
        <v>238</v>
      </c>
      <c r="S52" s="48">
        <f>IF(X52="",0,IF(X52=0,0,X52))</f>
        <v>0</v>
      </c>
      <c r="T52" s="49" t="str">
        <f>IF(U52="",IF(S52="","",""&amp;S52),"")</f>
        <v>0</v>
      </c>
      <c r="U52" s="27"/>
      <c r="V52" s="51" t="s">
        <v>267</v>
      </c>
      <c r="W52" s="85"/>
      <c r="X52" s="46" t="str">
        <f>IF(U52="",Y52,U52)</f>
        <v/>
      </c>
      <c r="Y52" s="41" t="str">
        <f>IF(ISNA(VLOOKUP($M$4,info.!$A:$BD,O52,FALSE)),"",VLOOKUP($M$4,info.!$A:$BD,O52,FALSE))</f>
        <v/>
      </c>
      <c r="Z52" s="47"/>
      <c r="AA52" s="47"/>
      <c r="AB52" s="48"/>
      <c r="AC52" s="48"/>
      <c r="AD52" s="34"/>
    </row>
    <row r="53" spans="1:54" ht="3" customHeight="1">
      <c r="B53" s="34"/>
      <c r="C53" s="41"/>
      <c r="E53" s="48"/>
      <c r="F53" s="68"/>
      <c r="G53" s="48"/>
      <c r="H53" s="49" t="str">
        <f t="shared" si="0"/>
        <v/>
      </c>
      <c r="I53" s="50"/>
      <c r="J53" s="51"/>
      <c r="K53" s="50"/>
      <c r="M53" s="41" t="str">
        <f>IF(ISNA(VLOOKUP($M$4,info.!$A:$BD,C53,FALSE)),"",VLOOKUP($M$4,info.!$A:$BD,C53,FALSE))</f>
        <v/>
      </c>
      <c r="N53" s="65"/>
      <c r="Q53" s="48"/>
      <c r="R53" s="68"/>
      <c r="S53" s="48"/>
      <c r="T53" s="49"/>
      <c r="U53" s="50"/>
      <c r="V53" s="51"/>
      <c r="W53" s="44"/>
      <c r="X53" s="104"/>
      <c r="Y53" s="41" t="str">
        <f>IF(ISNA(VLOOKUP($M$4,info.!$A:$BD,O53,FALSE)),"",VLOOKUP($M$4,info.!$A:$BD,O53,FALSE))</f>
        <v/>
      </c>
      <c r="Z53" s="42"/>
      <c r="AA53" s="42"/>
      <c r="AB53" s="48"/>
      <c r="AC53" s="48"/>
      <c r="AD53" s="34"/>
    </row>
    <row r="54" spans="1:54" ht="15" customHeight="1">
      <c r="B54" s="34"/>
      <c r="C54" s="40">
        <v>21</v>
      </c>
      <c r="D54" s="41" t="s">
        <v>191</v>
      </c>
      <c r="E54" s="48"/>
      <c r="F54" s="66" t="s">
        <v>235</v>
      </c>
      <c r="G54" s="48" t="str">
        <f>IF(K54="x","",IF(L54=0,"",L54))</f>
        <v/>
      </c>
      <c r="H54" s="49" t="str">
        <f t="shared" si="0"/>
        <v/>
      </c>
      <c r="I54" s="19"/>
      <c r="J54" s="78" t="s">
        <v>267</v>
      </c>
      <c r="K54" s="22"/>
      <c r="L54" s="41" t="str">
        <f>IF(I54="",M54,I54)</f>
        <v/>
      </c>
      <c r="M54" s="41" t="str">
        <f>IF(ISNA(VLOOKUP($M$4,info.!$A:$BD,C54,FALSE)),"",VLOOKUP($M$4,info.!$A:$BD,C54,FALSE))</f>
        <v/>
      </c>
      <c r="N54" s="69"/>
      <c r="O54" s="40">
        <v>22</v>
      </c>
      <c r="P54" s="41" t="s">
        <v>192</v>
      </c>
      <c r="Q54" s="48"/>
      <c r="R54" s="66" t="s">
        <v>238</v>
      </c>
      <c r="S54" s="48">
        <f>IF(X54="",0,IF(X54=0,0,X54))</f>
        <v>0</v>
      </c>
      <c r="T54" s="49" t="str">
        <f>IF(U54="",IF(S54="","",""&amp;S54),"")</f>
        <v>0</v>
      </c>
      <c r="U54" s="27"/>
      <c r="V54" s="51" t="s">
        <v>267</v>
      </c>
      <c r="W54" s="85"/>
      <c r="X54" s="46" t="str">
        <f>IF(U54="",Y54,U54)</f>
        <v/>
      </c>
      <c r="Y54" s="41" t="str">
        <f>IF(ISNA(VLOOKUP($M$4,info.!$A:$BD,O54,FALSE)),"",VLOOKUP($M$4,info.!$A:$BD,O54,FALSE))</f>
        <v/>
      </c>
      <c r="Z54" s="47"/>
      <c r="AA54" s="47"/>
      <c r="AB54" s="48"/>
      <c r="AC54" s="48"/>
      <c r="AD54" s="34"/>
    </row>
    <row r="55" spans="1:54" ht="3" customHeight="1">
      <c r="B55" s="34"/>
      <c r="C55" s="41"/>
      <c r="E55" s="48"/>
      <c r="F55" s="68"/>
      <c r="G55" s="48"/>
      <c r="H55" s="49" t="str">
        <f t="shared" si="0"/>
        <v/>
      </c>
      <c r="I55" s="50"/>
      <c r="J55" s="51"/>
      <c r="K55" s="50"/>
      <c r="M55" s="41" t="str">
        <f>IF(ISNA(VLOOKUP($M$4,info.!$A:$BD,C55,FALSE)),"",VLOOKUP($M$4,info.!$A:$BD,C55,FALSE))</f>
        <v/>
      </c>
      <c r="N55" s="65"/>
      <c r="Q55" s="48"/>
      <c r="R55" s="68"/>
      <c r="S55" s="48"/>
      <c r="T55" s="49"/>
      <c r="U55" s="50"/>
      <c r="V55" s="51"/>
      <c r="W55" s="44"/>
      <c r="X55" s="104"/>
      <c r="Y55" s="41" t="str">
        <f>IF(ISNA(VLOOKUP($M$4,info.!$A:$BD,O55,FALSE)),"",VLOOKUP($M$4,info.!$A:$BD,O55,FALSE))</f>
        <v/>
      </c>
      <c r="Z55" s="42"/>
      <c r="AA55" s="42"/>
      <c r="AB55" s="48"/>
      <c r="AC55" s="48"/>
      <c r="AD55" s="34"/>
    </row>
    <row r="56" spans="1:54" ht="15" customHeight="1">
      <c r="B56" s="34"/>
      <c r="C56" s="40">
        <v>23</v>
      </c>
      <c r="D56" s="41" t="s">
        <v>193</v>
      </c>
      <c r="E56" s="48"/>
      <c r="F56" s="66" t="s">
        <v>236</v>
      </c>
      <c r="G56" s="48" t="str">
        <f>IF(K56="x","",IF(L56=0,"",L56))</f>
        <v/>
      </c>
      <c r="H56" s="49" t="str">
        <f t="shared" si="0"/>
        <v/>
      </c>
      <c r="I56" s="19"/>
      <c r="J56" s="78" t="s">
        <v>267</v>
      </c>
      <c r="K56" s="22"/>
      <c r="L56" s="41" t="str">
        <f>IF(I56="",M56,I56)</f>
        <v/>
      </c>
      <c r="M56" s="41" t="str">
        <f>IF(ISNA(VLOOKUP($M$4,info.!$A:$BD,C56,FALSE)),"",VLOOKUP($M$4,info.!$A:$BD,C56,FALSE))</f>
        <v/>
      </c>
      <c r="N56" s="69"/>
      <c r="O56" s="40">
        <v>24</v>
      </c>
      <c r="P56" s="41" t="s">
        <v>194</v>
      </c>
      <c r="Q56" s="48"/>
      <c r="R56" s="66" t="s">
        <v>238</v>
      </c>
      <c r="S56" s="48">
        <f>IF(X56="",0,IF(X56=0,0,X56))</f>
        <v>0</v>
      </c>
      <c r="T56" s="49" t="str">
        <f>IF(U56="",IF(S56="","",""&amp;S56),"")</f>
        <v>0</v>
      </c>
      <c r="U56" s="27"/>
      <c r="V56" s="51" t="s">
        <v>267</v>
      </c>
      <c r="W56" s="85"/>
      <c r="X56" s="46" t="str">
        <f>IF(U56="",Y56,U56)</f>
        <v/>
      </c>
      <c r="Y56" s="41" t="str">
        <f>IF(ISNA(VLOOKUP($M$4,info.!$A:$BD,O56,FALSE)),"",VLOOKUP($M$4,info.!$A:$BD,O56,FALSE))</f>
        <v/>
      </c>
      <c r="Z56" s="47"/>
      <c r="AA56" s="47"/>
      <c r="AB56" s="48"/>
      <c r="AC56" s="48"/>
      <c r="AD56" s="34"/>
    </row>
    <row r="57" spans="1:54" s="41" customFormat="1" ht="3" customHeight="1">
      <c r="A57" s="1"/>
      <c r="B57" s="34"/>
      <c r="E57" s="48"/>
      <c r="F57" s="68"/>
      <c r="G57" s="48"/>
      <c r="H57" s="49" t="str">
        <f t="shared" si="0"/>
        <v/>
      </c>
      <c r="I57" s="81"/>
      <c r="J57" s="78"/>
      <c r="K57" s="50"/>
      <c r="L57" s="48"/>
      <c r="M57" s="41" t="str">
        <f>IF(ISNA(VLOOKUP($M$4,info.!$A:$BD,C57,FALSE)),"",VLOOKUP($M$4,info.!$A:$BD,C57,FALSE))</f>
        <v/>
      </c>
      <c r="N57" s="65"/>
      <c r="O57" s="48"/>
      <c r="P57" s="48"/>
      <c r="Q57" s="48"/>
      <c r="R57" s="68"/>
      <c r="S57" s="48"/>
      <c r="T57" s="49"/>
      <c r="U57" s="50"/>
      <c r="V57" s="51"/>
      <c r="W57" s="44"/>
      <c r="X57" s="104"/>
      <c r="Y57" s="41" t="str">
        <f>IF(ISNA(VLOOKUP($M$4,info.!$A:$BD,O57,FALSE)),"",VLOOKUP($M$4,info.!$A:$BD,O57,FALSE))</f>
        <v/>
      </c>
      <c r="Z57" s="42"/>
      <c r="AA57" s="42"/>
      <c r="AB57" s="48"/>
      <c r="AC57" s="48"/>
      <c r="AD57" s="34"/>
      <c r="AG57" s="1"/>
      <c r="AH57" s="1"/>
      <c r="AI57" s="1"/>
      <c r="AJ57" s="1"/>
      <c r="AK57" s="1"/>
      <c r="AL57" s="1"/>
      <c r="AM57" s="1"/>
      <c r="AN57" s="1"/>
      <c r="AO57" s="1"/>
      <c r="AP57" s="1"/>
      <c r="AQ57" s="1"/>
      <c r="AR57" s="1"/>
      <c r="AS57" s="1"/>
      <c r="AT57" s="1"/>
      <c r="AU57" s="1"/>
      <c r="AV57" s="1"/>
      <c r="AW57" s="1"/>
      <c r="AX57" s="1"/>
      <c r="AY57" s="1"/>
      <c r="AZ57" s="1"/>
      <c r="BA57" s="1"/>
      <c r="BB57" s="1"/>
    </row>
    <row r="58" spans="1:54" ht="15" customHeight="1">
      <c r="B58" s="34"/>
      <c r="C58" s="40">
        <v>55</v>
      </c>
      <c r="D58" s="41" t="s">
        <v>222</v>
      </c>
      <c r="E58" s="48"/>
      <c r="F58" s="66" t="s">
        <v>237</v>
      </c>
      <c r="G58" s="48" t="str">
        <f>IF(K58="x","",IF(L58=0,"",L58))</f>
        <v/>
      </c>
      <c r="H58" s="49" t="str">
        <f t="shared" si="0"/>
        <v/>
      </c>
      <c r="I58" s="19"/>
      <c r="J58" s="78" t="s">
        <v>267</v>
      </c>
      <c r="K58" s="22"/>
      <c r="L58" s="41" t="str">
        <f>IF(I58="",M58,I58)</f>
        <v/>
      </c>
      <c r="M58" s="41" t="str">
        <f>IF(ISNA(VLOOKUP($M$4,info.!$A:$BD,C58,FALSE)),"",VLOOKUP($M$4,info.!$A:$BD,C58,FALSE))</f>
        <v/>
      </c>
      <c r="N58" s="69"/>
      <c r="O58" s="40">
        <v>54</v>
      </c>
      <c r="P58" s="41" t="s">
        <v>221</v>
      </c>
      <c r="Q58" s="48"/>
      <c r="R58" s="66" t="s">
        <v>239</v>
      </c>
      <c r="S58" s="48">
        <f>IF(X58="",0,IF(X58=0,0,X58))</f>
        <v>0</v>
      </c>
      <c r="T58" s="49" t="str">
        <f>IF(U58="",IF(S58="","",""&amp;S58),"")</f>
        <v>0</v>
      </c>
      <c r="U58" s="27"/>
      <c r="V58" s="51" t="s">
        <v>267</v>
      </c>
      <c r="W58" s="85"/>
      <c r="X58" s="46" t="str">
        <f>IF(U58="",Y58,U58)</f>
        <v/>
      </c>
      <c r="Y58" s="41" t="str">
        <f>IF(ISNA(VLOOKUP($M$4,info.!$A:$BD,O58,FALSE)),"",VLOOKUP($M$4,info.!$A:$BD,O58,FALSE))</f>
        <v/>
      </c>
      <c r="Z58" s="47"/>
      <c r="AA58" s="47"/>
      <c r="AB58" s="48"/>
      <c r="AC58" s="48"/>
      <c r="AD58" s="34"/>
    </row>
    <row r="59" spans="1:54" ht="15" customHeight="1">
      <c r="B59" s="34"/>
      <c r="E59" s="48"/>
      <c r="F59" s="105"/>
      <c r="G59" s="48"/>
      <c r="H59" s="49"/>
      <c r="I59" s="50"/>
      <c r="J59" s="51"/>
      <c r="K59" s="50"/>
      <c r="N59" s="65"/>
      <c r="O59" s="40"/>
      <c r="Q59" s="48"/>
      <c r="R59" s="68"/>
      <c r="S59" s="48"/>
      <c r="T59" s="49"/>
      <c r="U59" s="50"/>
      <c r="V59" s="51"/>
      <c r="W59" s="50"/>
      <c r="X59" s="40"/>
      <c r="Y59" s="40"/>
      <c r="Z59" s="48"/>
      <c r="AA59" s="48"/>
      <c r="AB59" s="48"/>
      <c r="AC59" s="48"/>
      <c r="AD59" s="34"/>
    </row>
    <row r="60" spans="1:54" ht="15" customHeight="1">
      <c r="B60" s="34"/>
      <c r="C60" s="40">
        <v>50</v>
      </c>
      <c r="D60" s="41" t="s">
        <v>217</v>
      </c>
      <c r="E60" s="48"/>
      <c r="F60" s="66" t="s">
        <v>60</v>
      </c>
      <c r="G60" s="48">
        <f>IF(L60="",0,IF(L60=0,0,L60))</f>
        <v>0</v>
      </c>
      <c r="H60" s="49" t="str">
        <f>IF(I60="",IF(G60="","",""&amp;G60),"")</f>
        <v>0</v>
      </c>
      <c r="I60" s="27"/>
      <c r="J60" s="51" t="s">
        <v>267</v>
      </c>
      <c r="K60" s="85"/>
      <c r="L60" s="46" t="str">
        <f>IF(I60="",M60,I60)</f>
        <v/>
      </c>
      <c r="M60" s="41" t="str">
        <f>IF(ISNA(VLOOKUP($M$4,info.!$A:$BD,C60,FALSE)),"",VLOOKUP($M$4,info.!$A:$BD,C60,FALSE))</f>
        <v/>
      </c>
      <c r="N60" s="47"/>
      <c r="O60" s="40">
        <v>51</v>
      </c>
      <c r="P60" s="41" t="s">
        <v>218</v>
      </c>
      <c r="Q60" s="48"/>
      <c r="R60" s="66" t="s">
        <v>236</v>
      </c>
      <c r="S60" s="48" t="str">
        <f>IF(W60="x","",IF(X60=0,"",X60))</f>
        <v/>
      </c>
      <c r="T60" s="49" t="str">
        <f>IF(U60="",IF(S60="","",""&amp;TEXT(S60,"jj/mm/aaa")),"")</f>
        <v/>
      </c>
      <c r="U60" s="19"/>
      <c r="V60" s="78" t="s">
        <v>267</v>
      </c>
      <c r="W60" s="22"/>
      <c r="X60" s="41" t="str">
        <f>IF(U60="",Y60,U60)</f>
        <v/>
      </c>
      <c r="Y60" s="41" t="str">
        <f>IF(ISNA(VLOOKUP($M$4,info.!$A:$BD,O60,FALSE)),"",VLOOKUP($M$4,info.!$A:$BD,O60,FALSE))</f>
        <v/>
      </c>
      <c r="Z60" s="69"/>
      <c r="AA60" s="47"/>
      <c r="AB60" s="48"/>
      <c r="AC60" s="48"/>
      <c r="AD60" s="34"/>
    </row>
    <row r="61" spans="1:54" ht="3" customHeight="1">
      <c r="B61" s="34"/>
      <c r="E61" s="48"/>
      <c r="F61" s="68"/>
      <c r="G61" s="48"/>
      <c r="H61" s="49"/>
      <c r="I61" s="50"/>
      <c r="J61" s="51"/>
      <c r="K61" s="50"/>
      <c r="M61" s="41" t="str">
        <f>IF(ISNA(VLOOKUP($M$4,info.!$A:$BD,C61,FALSE)),"",VLOOKUP($M$4,info.!$A:$BD,C61,FALSE))</f>
        <v/>
      </c>
      <c r="N61" s="82"/>
      <c r="Q61" s="48"/>
      <c r="R61" s="68"/>
      <c r="S61" s="48"/>
      <c r="T61" s="49"/>
      <c r="U61" s="50"/>
      <c r="V61" s="51"/>
      <c r="W61" s="50"/>
      <c r="X61" s="40"/>
      <c r="Y61" s="41" t="str">
        <f>IF(ISNA(VLOOKUP($M$4,info.!$A:$BD,O61,FALSE)),"",VLOOKUP($M$4,info.!$A:$BD,O61,FALSE))</f>
        <v/>
      </c>
      <c r="Z61" s="48"/>
      <c r="AA61" s="48"/>
      <c r="AB61" s="48"/>
      <c r="AC61" s="48"/>
      <c r="AD61" s="34"/>
    </row>
    <row r="62" spans="1:54" ht="15" customHeight="1">
      <c r="B62" s="34"/>
      <c r="C62" s="40">
        <v>53</v>
      </c>
      <c r="D62" s="41" t="s">
        <v>220</v>
      </c>
      <c r="E62" s="48"/>
      <c r="F62" s="66" t="s">
        <v>237</v>
      </c>
      <c r="G62" s="48" t="str">
        <f>IF(K62="x","",IF(L62=0,"",L62))</f>
        <v/>
      </c>
      <c r="H62" s="49" t="str">
        <f>IF(I62="",IF(G62="","",""&amp;TEXT(G62,"jj/mm/aaa")),"")</f>
        <v/>
      </c>
      <c r="I62" s="19"/>
      <c r="J62" s="78" t="s">
        <v>267</v>
      </c>
      <c r="K62" s="22"/>
      <c r="L62" s="41" t="str">
        <f>IF(I62="",M62,I62)</f>
        <v/>
      </c>
      <c r="M62" s="41" t="str">
        <f>IF(ISNA(VLOOKUP($M$4,info.!$A:$BD,C62,FALSE)),"",VLOOKUP($M$4,info.!$A:$BD,C62,FALSE))</f>
        <v/>
      </c>
      <c r="N62" s="69"/>
      <c r="O62" s="40">
        <v>52</v>
      </c>
      <c r="P62" s="41" t="s">
        <v>219</v>
      </c>
      <c r="Q62" s="48"/>
      <c r="R62" s="66" t="s">
        <v>239</v>
      </c>
      <c r="S62" s="48">
        <f>IF(X62="",0,IF(X62=0,0,X62))</f>
        <v>0</v>
      </c>
      <c r="T62" s="49" t="str">
        <f>IF(U62="",IF(S62="","",""&amp;S62),"")</f>
        <v>0</v>
      </c>
      <c r="U62" s="27"/>
      <c r="V62" s="51" t="s">
        <v>267</v>
      </c>
      <c r="W62" s="85"/>
      <c r="X62" s="46" t="str">
        <f>IF(U62="",Y62,U62)</f>
        <v/>
      </c>
      <c r="Y62" s="41" t="str">
        <f>IF(ISNA(VLOOKUP($M$4,info.!$A:$BD,O62,FALSE)),"",VLOOKUP($M$4,info.!$A:$BD,O62,FALSE))</f>
        <v/>
      </c>
      <c r="Z62" s="47"/>
      <c r="AA62" s="47"/>
      <c r="AB62" s="48"/>
      <c r="AC62" s="48"/>
      <c r="AD62" s="34"/>
    </row>
    <row r="63" spans="1:54">
      <c r="B63" s="34"/>
      <c r="E63" s="48"/>
      <c r="F63" s="48"/>
      <c r="G63" s="48"/>
      <c r="H63" s="49"/>
      <c r="I63" s="91"/>
      <c r="J63" s="92"/>
      <c r="K63" s="90"/>
      <c r="N63" s="65"/>
      <c r="O63" s="40"/>
      <c r="Q63" s="48"/>
      <c r="R63" s="68"/>
      <c r="S63" s="48"/>
      <c r="T63" s="49"/>
      <c r="U63" s="133"/>
      <c r="V63" s="133"/>
      <c r="W63" s="131" t="s">
        <v>249</v>
      </c>
      <c r="X63" s="134"/>
      <c r="Y63" s="134"/>
      <c r="Z63" s="133" t="str">
        <f>AE48-(S50+S52+S54+S56-S58)&amp;"  "&amp;G44</f>
        <v xml:space="preserve">0  </v>
      </c>
      <c r="AA63" s="91"/>
      <c r="AB63" s="48"/>
      <c r="AC63" s="48"/>
      <c r="AD63" s="34"/>
    </row>
    <row r="64" spans="1:54">
      <c r="B64" s="34"/>
      <c r="E64" s="48"/>
      <c r="F64" s="73" t="s">
        <v>250</v>
      </c>
      <c r="G64" s="74"/>
      <c r="H64" s="75"/>
      <c r="I64" s="76"/>
      <c r="J64" s="77"/>
      <c r="K64" s="74"/>
      <c r="N64" s="65"/>
      <c r="O64" s="40"/>
      <c r="Q64" s="48"/>
      <c r="R64" s="68"/>
      <c r="S64" s="48"/>
      <c r="T64" s="49"/>
      <c r="U64" s="50"/>
      <c r="V64" s="51"/>
      <c r="W64" s="48"/>
      <c r="Z64" s="48"/>
      <c r="AA64" s="48"/>
      <c r="AB64" s="48"/>
      <c r="AC64" s="48"/>
      <c r="AD64" s="34"/>
    </row>
    <row r="65" spans="2:32">
      <c r="B65" s="34"/>
      <c r="C65" s="41"/>
      <c r="E65" s="48"/>
      <c r="F65" s="48"/>
      <c r="G65" s="48"/>
      <c r="H65" s="49"/>
      <c r="I65" s="50"/>
      <c r="J65" s="51"/>
      <c r="K65" s="48"/>
      <c r="N65" s="65"/>
      <c r="Q65" s="48"/>
      <c r="R65" s="68"/>
      <c r="S65" s="48"/>
      <c r="T65" s="49"/>
      <c r="U65" s="50"/>
      <c r="V65" s="51"/>
      <c r="W65" s="48"/>
      <c r="Z65" s="48"/>
      <c r="AA65" s="48"/>
      <c r="AB65" s="106"/>
      <c r="AC65" s="107"/>
      <c r="AD65" s="108"/>
      <c r="AE65" s="109"/>
      <c r="AF65" s="109"/>
    </row>
    <row r="66" spans="2:32" ht="15" customHeight="1">
      <c r="B66" s="34"/>
      <c r="C66" s="40">
        <v>40</v>
      </c>
      <c r="D66" s="41" t="s">
        <v>207</v>
      </c>
      <c r="E66" s="48"/>
      <c r="F66" s="66" t="s">
        <v>252</v>
      </c>
      <c r="G66" s="48">
        <f>IF(L66="",0,IF(L66=0,0,L66))</f>
        <v>0</v>
      </c>
      <c r="H66" s="110" t="str">
        <f>IF(I66="",IF(G66="","",""&amp;(G66*100)&amp;"%"),"")</f>
        <v>0%</v>
      </c>
      <c r="I66" s="20"/>
      <c r="J66" s="111" t="s">
        <v>267</v>
      </c>
      <c r="K66" s="85"/>
      <c r="L66" s="41" t="str">
        <f>IF(I66="",M66,I66)</f>
        <v/>
      </c>
      <c r="M66" s="41" t="str">
        <f>IF(ISNA(VLOOKUP($M$4,info.!$A:$BD,C66,FALSE)),"",VLOOKUP($M$4,info.!$A:$BD,C66,FALSE))</f>
        <v/>
      </c>
      <c r="N66" s="47"/>
      <c r="O66" s="40">
        <v>41</v>
      </c>
      <c r="P66" s="41" t="s">
        <v>208</v>
      </c>
      <c r="Q66" s="48"/>
      <c r="R66" s="66" t="s">
        <v>305</v>
      </c>
      <c r="S66" s="48" t="str">
        <f>IF(AB66="x","",IF(X66=0,"",X66))</f>
        <v/>
      </c>
      <c r="T66" s="112" t="str">
        <f>IF(U66="",IF(S66="","",IF(S66="a",""&amp;'liste defilement'!$A$19,IF(S66="b",""&amp;'liste defilement'!$A$20,IF(S66="c",""&amp;'liste defilement'!$A$21,FALSE)))),"")</f>
        <v/>
      </c>
      <c r="U66" s="26"/>
      <c r="V66" s="32"/>
      <c r="W66" s="113"/>
      <c r="X66" s="41" t="str">
        <f>IF(U66="",Y66,AE66)</f>
        <v/>
      </c>
      <c r="Y66" s="41" t="str">
        <f>IF(ISNA(VLOOKUP($M$4,info.!$A:$BD,O66,FALSE)),"",VLOOKUP($M$4,info.!$A:$BD,O66,FALSE))</f>
        <v/>
      </c>
      <c r="Z66" s="114"/>
      <c r="AA66" s="115" t="s">
        <v>267</v>
      </c>
      <c r="AB66" s="29"/>
      <c r="AC66" s="116"/>
      <c r="AD66" s="117"/>
      <c r="AE66" s="118" t="str">
        <f>IF(U66="","",IF(U66='liste defilement'!$A$19,"a",IF(U66='liste defilement'!$A$20,"b",IF(U66='liste defilement'!$A$21,"c",""))))</f>
        <v/>
      </c>
      <c r="AF66" s="119"/>
    </row>
    <row r="67" spans="2:32" ht="3" customHeight="1">
      <c r="B67" s="34"/>
      <c r="E67" s="48"/>
      <c r="F67" s="48"/>
      <c r="G67" s="48"/>
      <c r="H67" s="110"/>
      <c r="I67" s="120"/>
      <c r="J67" s="111"/>
      <c r="K67" s="85"/>
      <c r="N67" s="47"/>
      <c r="O67" s="40"/>
      <c r="Q67" s="48"/>
      <c r="R67" s="68"/>
      <c r="S67" s="48"/>
      <c r="T67" s="49"/>
      <c r="U67" s="91"/>
      <c r="V67" s="51"/>
      <c r="W67" s="85"/>
      <c r="X67" s="46"/>
      <c r="Y67" s="41" t="str">
        <f>IF(ISNA(VLOOKUP($M$4,info.!$A:$BD,O67,FALSE)),"",VLOOKUP($M$4,info.!$A:$BD,O67,FALSE))</f>
        <v/>
      </c>
      <c r="Z67" s="47"/>
      <c r="AA67" s="115"/>
      <c r="AB67" s="121"/>
      <c r="AC67" s="122"/>
      <c r="AD67" s="117"/>
      <c r="AE67" s="119"/>
      <c r="AF67" s="119"/>
    </row>
    <row r="68" spans="2:32" ht="15" customHeight="1">
      <c r="B68" s="34"/>
      <c r="E68" s="48"/>
      <c r="F68" s="48"/>
      <c r="G68" s="48"/>
      <c r="H68" s="110"/>
      <c r="I68" s="120"/>
      <c r="J68" s="111"/>
      <c r="K68" s="85"/>
      <c r="N68" s="47"/>
      <c r="O68" s="40">
        <v>42</v>
      </c>
      <c r="P68" s="41" t="s">
        <v>209</v>
      </c>
      <c r="Q68" s="48"/>
      <c r="R68" s="66" t="s">
        <v>306</v>
      </c>
      <c r="S68" s="48" t="str">
        <f>IF(AB68="x","",IF(X68=0,"",X68))</f>
        <v/>
      </c>
      <c r="T68" s="112" t="str">
        <f>IF(U68="",IF(S68="","",IF(S68="a",""&amp;'liste defilement'!$A$19,IF(S68="b",""&amp;'liste defilement'!$A$20,IF(S68="c",""&amp;'liste defilement'!$A$21,IF(S68="d",""&amp;'liste defilement'!C22,FALSE))))),"")</f>
        <v/>
      </c>
      <c r="U68" s="26"/>
      <c r="V68" s="32"/>
      <c r="W68" s="113"/>
      <c r="X68" s="41" t="str">
        <f>IF(U68="",Y68,AE68)</f>
        <v/>
      </c>
      <c r="Y68" s="41" t="str">
        <f>IF(ISNA(VLOOKUP($M$4,info.!$A:$BD,O68,FALSE)),"",VLOOKUP($M$4,info.!$A:$BD,O68,FALSE))</f>
        <v/>
      </c>
      <c r="Z68" s="114"/>
      <c r="AA68" s="115" t="s">
        <v>267</v>
      </c>
      <c r="AB68" s="29"/>
      <c r="AC68" s="116"/>
      <c r="AD68" s="117"/>
      <c r="AE68" s="118" t="str">
        <f>IF(U68="","",IF(U68='liste defilement'!$A$19,"a",IF(U68='liste defilement'!$A$20,"b",IF(U68='liste defilement'!$A$21,"c",IF(U68='liste defilement'!C22,"d","")))))</f>
        <v/>
      </c>
      <c r="AF68" s="119"/>
    </row>
    <row r="69" spans="2:32" ht="3" customHeight="1">
      <c r="B69" s="34"/>
      <c r="E69" s="48"/>
      <c r="F69" s="48"/>
      <c r="G69" s="48"/>
      <c r="H69" s="49"/>
      <c r="I69" s="50"/>
      <c r="J69" s="51"/>
      <c r="K69" s="48"/>
      <c r="N69" s="65"/>
      <c r="O69" s="40"/>
      <c r="Q69" s="48"/>
      <c r="R69" s="68"/>
      <c r="S69" s="48"/>
      <c r="T69" s="49"/>
      <c r="U69" s="50"/>
      <c r="V69" s="51"/>
      <c r="W69" s="50"/>
      <c r="Y69" s="41" t="str">
        <f>IF(ISNA(VLOOKUP($M$4,info.!$A:$BD,O69,FALSE)),"",VLOOKUP($M$4,info.!$A:$BD,O69,FALSE))</f>
        <v/>
      </c>
      <c r="Z69" s="48"/>
      <c r="AA69" s="48"/>
      <c r="AB69" s="123"/>
      <c r="AC69" s="122"/>
      <c r="AD69" s="117"/>
      <c r="AE69" s="119"/>
      <c r="AF69" s="119"/>
    </row>
    <row r="70" spans="2:32">
      <c r="B70" s="34"/>
      <c r="C70" s="39"/>
      <c r="D70" s="39"/>
      <c r="E70" s="48"/>
      <c r="F70" s="48"/>
      <c r="G70" s="48"/>
      <c r="H70" s="49"/>
      <c r="I70" s="50"/>
      <c r="J70" s="45" t="s">
        <v>267</v>
      </c>
      <c r="K70" s="85"/>
      <c r="L70" s="46"/>
      <c r="M70" s="46"/>
      <c r="N70" s="47"/>
      <c r="O70" s="40">
        <v>43</v>
      </c>
      <c r="P70" s="41" t="s">
        <v>210</v>
      </c>
      <c r="Q70" s="48"/>
      <c r="R70" s="66" t="str">
        <f>IF(S68="d","Donner la date:","")</f>
        <v/>
      </c>
      <c r="S70" s="48" t="str">
        <f>IF(S68="d",IF(X70=0,"",X70),"")</f>
        <v/>
      </c>
      <c r="T70" s="49" t="str">
        <f t="shared" ref="T70" si="1">IF(U70="",IF(S70="","",""&amp;TEXT(S70,"jj/mm/aaa")),"")</f>
        <v/>
      </c>
      <c r="U70" s="19"/>
      <c r="V70" s="124" t="s">
        <v>267</v>
      </c>
      <c r="W70" s="85"/>
      <c r="X70" s="46" t="str">
        <f>IF(U70="",Y70,U70)</f>
        <v/>
      </c>
      <c r="Y70" s="41" t="str">
        <f>IF(ISNA(VLOOKUP($M$4,info.!$A:$BD,O70,FALSE)),"",VLOOKUP($M$4,info.!$A:$BD,O70,FALSE))</f>
        <v/>
      </c>
      <c r="Z70" s="47"/>
      <c r="AA70" s="47"/>
      <c r="AB70" s="122"/>
      <c r="AC70" s="122"/>
      <c r="AD70" s="117"/>
      <c r="AE70" s="119"/>
      <c r="AF70" s="119"/>
    </row>
    <row r="71" spans="2:32" ht="3" customHeight="1">
      <c r="B71" s="34"/>
      <c r="E71" s="48"/>
      <c r="F71" s="105"/>
      <c r="G71" s="48"/>
      <c r="H71" s="49"/>
      <c r="I71" s="50"/>
      <c r="J71" s="51"/>
      <c r="K71" s="50"/>
      <c r="N71" s="65"/>
      <c r="Q71" s="48"/>
      <c r="R71" s="68"/>
      <c r="S71" s="48"/>
      <c r="T71" s="49"/>
      <c r="U71" s="50"/>
      <c r="V71" s="51"/>
      <c r="W71" s="50"/>
      <c r="Y71" s="41" t="str">
        <f>IF(ISNA(VLOOKUP($M$4,info.!$A:$BD,O71,FALSE)),"",VLOOKUP($M$4,info.!$A:$BD,O71,FALSE))</f>
        <v/>
      </c>
      <c r="Z71" s="48"/>
      <c r="AA71" s="48"/>
      <c r="AB71" s="122"/>
      <c r="AC71" s="122"/>
      <c r="AD71" s="117"/>
      <c r="AE71" s="119"/>
      <c r="AF71" s="119"/>
    </row>
    <row r="72" spans="2:32">
      <c r="B72" s="34"/>
      <c r="C72" s="40">
        <v>44</v>
      </c>
      <c r="D72" s="41" t="s">
        <v>211</v>
      </c>
      <c r="E72" s="48"/>
      <c r="F72" s="66" t="s">
        <v>255</v>
      </c>
      <c r="G72" s="48" t="str">
        <f>IF(K72="x","",IF(L72=0,"",L72))</f>
        <v/>
      </c>
      <c r="H72" s="49" t="str">
        <f>IF(I72="",IF(G72="","",""&amp;TEXT(G72,"jj/mm/aaa")),"")</f>
        <v/>
      </c>
      <c r="I72" s="155"/>
      <c r="J72" s="51" t="s">
        <v>267</v>
      </c>
      <c r="K72" s="22"/>
      <c r="L72" s="41" t="str">
        <f>IF(I72="",M72,I72)</f>
        <v/>
      </c>
      <c r="M72" s="41" t="str">
        <f>IF(ISNA(VLOOKUP($M$4,info.!$A:$BD,C72,FALSE)),"",VLOOKUP($M$4,info.!$A:$BD,C72,FALSE))</f>
        <v/>
      </c>
      <c r="N72" s="69"/>
      <c r="O72" s="40">
        <v>45</v>
      </c>
      <c r="P72" s="41" t="s">
        <v>212</v>
      </c>
      <c r="Q72" s="48"/>
      <c r="R72" s="66" t="s">
        <v>253</v>
      </c>
      <c r="S72" s="48" t="str">
        <f>IF(W72="x","",IF(X72=0,"",X72))</f>
        <v/>
      </c>
      <c r="T72" s="49" t="str">
        <f>IF(U72="",IF(S72="","",""&amp;S72),"")</f>
        <v/>
      </c>
      <c r="U72" s="27"/>
      <c r="V72" s="51" t="s">
        <v>267</v>
      </c>
      <c r="W72" s="22"/>
      <c r="X72" s="41" t="str">
        <f>IF(U72="",Y72,U72)</f>
        <v/>
      </c>
      <c r="Y72" s="41" t="str">
        <f>IF(ISNA(VLOOKUP($M$4,info.!$A:$BD,O72,FALSE)),"",VLOOKUP($M$4,info.!$A:$BD,O72,FALSE))</f>
        <v/>
      </c>
      <c r="Z72" s="69"/>
      <c r="AA72" s="47"/>
      <c r="AB72" s="122"/>
      <c r="AC72" s="122"/>
      <c r="AD72" s="117"/>
      <c r="AE72" s="119"/>
      <c r="AF72" s="119"/>
    </row>
    <row r="73" spans="2:32" ht="3" customHeight="1">
      <c r="B73" s="34"/>
      <c r="E73" s="48"/>
      <c r="F73" s="68"/>
      <c r="G73" s="48"/>
      <c r="H73" s="49"/>
      <c r="I73" s="50"/>
      <c r="J73" s="51"/>
      <c r="K73" s="50"/>
      <c r="M73" s="41" t="str">
        <f>IF(ISNA(VLOOKUP($M$4,info.!$A:$BD,C73,FALSE)),"",VLOOKUP($M$4,info.!$A:$BD,C73,FALSE))</f>
        <v/>
      </c>
      <c r="N73" s="65"/>
      <c r="O73" s="40"/>
      <c r="Q73" s="48"/>
      <c r="R73" s="48"/>
      <c r="S73" s="48"/>
      <c r="T73" s="49"/>
      <c r="U73" s="50"/>
      <c r="V73" s="51"/>
      <c r="W73" s="48"/>
      <c r="Y73" s="41" t="str">
        <f>IF(ISNA(VLOOKUP($M$4,info.!$A:$BD,O73,FALSE)),"",VLOOKUP($M$4,info.!$A:$BD,O73,FALSE))</f>
        <v/>
      </c>
      <c r="Z73" s="48"/>
      <c r="AA73" s="48"/>
      <c r="AB73" s="122"/>
      <c r="AC73" s="122"/>
      <c r="AD73" s="117"/>
      <c r="AE73" s="119"/>
      <c r="AF73" s="119"/>
    </row>
    <row r="74" spans="2:32">
      <c r="B74" s="34"/>
      <c r="C74" s="40">
        <v>49</v>
      </c>
      <c r="D74" s="41" t="s">
        <v>216</v>
      </c>
      <c r="E74" s="48"/>
      <c r="F74" s="66" t="s">
        <v>254</v>
      </c>
      <c r="G74" s="48" t="str">
        <f>IF(W74="x","",IF(L74=0,"",L74))</f>
        <v/>
      </c>
      <c r="H74" s="49" t="str">
        <f>IF(I74="",IF(G74="","",""&amp;G74),"")</f>
        <v/>
      </c>
      <c r="I74" s="147"/>
      <c r="J74" s="153"/>
      <c r="K74" s="153"/>
      <c r="L74" s="41" t="str">
        <f>IF(I74="",M74,I74)</f>
        <v/>
      </c>
      <c r="M74" s="41" t="str">
        <f>IF(ISNA(VLOOKUP($M$4,info.!$A:$BD,C74,FALSE)),"",VLOOKUP($M$4,info.!$A:$BD,C74,FALSE))</f>
        <v/>
      </c>
      <c r="N74" s="153"/>
      <c r="O74" s="153"/>
      <c r="P74" s="153"/>
      <c r="Q74" s="153"/>
      <c r="R74" s="153"/>
      <c r="S74" s="153"/>
      <c r="T74" s="153"/>
      <c r="U74" s="153"/>
      <c r="V74" s="51" t="s">
        <v>267</v>
      </c>
      <c r="W74" s="22"/>
      <c r="X74" s="41" t="str">
        <f>IF(U74="",Y74,U74)</f>
        <v/>
      </c>
      <c r="Y74" s="41" t="str">
        <f>IF(ISNA(VLOOKUP($M$4,info.!$A:$BD,O74,FALSE)),"",VLOOKUP($M$4,info.!$A:$BD,O74,FALSE))</f>
        <v/>
      </c>
      <c r="Z74" s="69"/>
      <c r="AA74" s="47"/>
      <c r="AB74" s="122"/>
      <c r="AC74" s="122"/>
      <c r="AD74" s="117"/>
      <c r="AE74" s="119"/>
      <c r="AF74" s="119"/>
    </row>
    <row r="75" spans="2:32" ht="3" customHeight="1">
      <c r="B75" s="34"/>
      <c r="E75" s="48"/>
      <c r="F75" s="68"/>
      <c r="G75" s="48"/>
      <c r="H75" s="49"/>
      <c r="I75" s="50"/>
      <c r="J75" s="51"/>
      <c r="K75" s="50"/>
      <c r="M75" s="41" t="str">
        <f>IF(ISNA(VLOOKUP($M$4,info.!$A:$BD,C75,FALSE)),"",VLOOKUP($M$4,info.!$A:$BD,C75,FALSE))</f>
        <v/>
      </c>
      <c r="N75" s="65"/>
      <c r="Q75" s="48"/>
      <c r="R75" s="48"/>
      <c r="S75" s="48"/>
      <c r="T75" s="49"/>
      <c r="U75" s="50"/>
      <c r="V75" s="51"/>
      <c r="W75" s="48"/>
      <c r="Z75" s="42"/>
      <c r="AA75" s="42"/>
      <c r="AB75" s="122"/>
      <c r="AC75" s="122"/>
      <c r="AD75" s="117"/>
      <c r="AE75" s="119"/>
      <c r="AF75" s="119"/>
    </row>
    <row r="76" spans="2:32">
      <c r="B76" s="34"/>
      <c r="C76" s="40">
        <v>38</v>
      </c>
      <c r="D76" s="41" t="s">
        <v>205</v>
      </c>
      <c r="E76" s="48"/>
      <c r="F76" s="66" t="s">
        <v>308</v>
      </c>
      <c r="G76" s="48" t="str">
        <f>IF(L76="","La Sagne (NE)",IF(L76=0,"La Sagne (NE)",L76))</f>
        <v>La Sagne (NE)</v>
      </c>
      <c r="H76" s="49" t="str">
        <f>IF(I76="",IF(G76="","",""&amp;G76),"")</f>
        <v>La Sagne (NE)</v>
      </c>
      <c r="I76" s="28"/>
      <c r="J76" s="51" t="s">
        <v>267</v>
      </c>
      <c r="K76" s="85"/>
      <c r="L76" s="46" t="str">
        <f>IF(I76="",M76,I76)</f>
        <v/>
      </c>
      <c r="M76" s="41" t="str">
        <f>IF(ISNA(VLOOKUP($M$4,info.!$A:$BD,C76,FALSE)),"",VLOOKUP($M$4,info.!$A:$BD,C76,FALSE))</f>
        <v/>
      </c>
      <c r="N76" s="47"/>
      <c r="Q76" s="48"/>
      <c r="R76" s="48"/>
      <c r="S76" s="48"/>
      <c r="T76" s="49"/>
      <c r="U76" s="50"/>
      <c r="V76" s="51"/>
      <c r="W76" s="48"/>
      <c r="Z76" s="48"/>
      <c r="AA76" s="48"/>
      <c r="AB76" s="122"/>
      <c r="AC76" s="122"/>
      <c r="AD76" s="117"/>
      <c r="AE76" s="119"/>
      <c r="AF76" s="119"/>
    </row>
    <row r="77" spans="2:32">
      <c r="B77" s="34"/>
      <c r="E77" s="48"/>
      <c r="F77" s="48"/>
      <c r="G77" s="48"/>
      <c r="H77" s="49"/>
      <c r="I77" s="50"/>
      <c r="J77" s="51"/>
      <c r="K77" s="48"/>
      <c r="N77" s="65"/>
      <c r="Q77" s="48"/>
      <c r="R77" s="48"/>
      <c r="S77" s="48"/>
      <c r="T77" s="49"/>
      <c r="U77" s="50"/>
      <c r="V77" s="51"/>
      <c r="W77" s="48"/>
      <c r="Z77" s="48"/>
      <c r="AA77" s="48"/>
      <c r="AB77" s="122"/>
      <c r="AC77" s="122"/>
      <c r="AD77" s="117"/>
      <c r="AE77" s="119"/>
      <c r="AF77" s="119"/>
    </row>
    <row r="78" spans="2:32">
      <c r="B78" s="34"/>
      <c r="E78" s="48"/>
      <c r="F78" s="73" t="s">
        <v>251</v>
      </c>
      <c r="G78" s="74"/>
      <c r="H78" s="75"/>
      <c r="I78" s="76"/>
      <c r="J78" s="77"/>
      <c r="K78" s="74"/>
      <c r="N78" s="65"/>
      <c r="Q78" s="48"/>
      <c r="R78" s="48"/>
      <c r="S78" s="48"/>
      <c r="T78" s="49"/>
      <c r="U78" s="50"/>
      <c r="V78" s="51"/>
      <c r="W78" s="48"/>
      <c r="Z78" s="48"/>
      <c r="AA78" s="48"/>
      <c r="AB78" s="122"/>
      <c r="AC78" s="122"/>
      <c r="AD78" s="117"/>
      <c r="AE78" s="119"/>
      <c r="AF78" s="119"/>
    </row>
    <row r="79" spans="2:32">
      <c r="B79" s="34"/>
      <c r="E79" s="48"/>
      <c r="F79" s="48"/>
      <c r="G79" s="48"/>
      <c r="H79" s="49"/>
      <c r="I79" s="50"/>
      <c r="J79" s="51"/>
      <c r="K79" s="48"/>
      <c r="N79" s="65"/>
      <c r="Q79" s="48"/>
      <c r="R79" s="48"/>
      <c r="S79" s="48"/>
      <c r="T79" s="49"/>
      <c r="U79" s="50"/>
      <c r="V79" s="51"/>
      <c r="W79" s="48"/>
      <c r="Z79" s="48"/>
      <c r="AA79" s="48"/>
      <c r="AB79" s="48"/>
      <c r="AC79" s="48"/>
      <c r="AD79" s="34"/>
    </row>
    <row r="80" spans="2:32">
      <c r="B80" s="34"/>
      <c r="C80" s="40">
        <v>39</v>
      </c>
      <c r="D80" s="41" t="s">
        <v>206</v>
      </c>
      <c r="E80" s="48"/>
      <c r="F80" s="66" t="s">
        <v>307</v>
      </c>
      <c r="G80" s="48" t="str">
        <f>IF(L80="","n",IF(L80=0,"n",L80))</f>
        <v>n</v>
      </c>
      <c r="H80" s="49" t="str">
        <f>IF(I80="",IF(G80="n"," Non",IF(G80="o"," Oui",IF(G80="f"," Famille"," Non")))," Non")</f>
        <v xml:space="preserve"> Non</v>
      </c>
      <c r="I80" s="27"/>
      <c r="J80" s="51" t="s">
        <v>267</v>
      </c>
      <c r="K80" s="85"/>
      <c r="L80" s="46" t="str">
        <f>IF(I80="",M80,AE80)</f>
        <v/>
      </c>
      <c r="M80" s="41" t="str">
        <f>IF(ISNA(VLOOKUP($M$4,info.!$A:$BD,C80,FALSE)),"",VLOOKUP($M$4,info.!$A:$BD,C80,FALSE))</f>
        <v/>
      </c>
      <c r="N80" s="47"/>
      <c r="O80" s="40">
        <v>56</v>
      </c>
      <c r="P80" s="41" t="s">
        <v>223</v>
      </c>
      <c r="Q80" s="48"/>
      <c r="R80" s="66" t="s">
        <v>309</v>
      </c>
      <c r="S80" s="48" t="str">
        <f>IF(X80="","",IF(X80=0,"",X80))</f>
        <v/>
      </c>
      <c r="T80" s="49" t="str">
        <f>IF(S80="x"," Oui"," Non")</f>
        <v xml:space="preserve"> Non</v>
      </c>
      <c r="U80" s="18"/>
      <c r="V80" s="51" t="s">
        <v>267</v>
      </c>
      <c r="W80" s="85"/>
      <c r="X80" s="46" t="str">
        <f>IF(U80="",Y80,AF80)</f>
        <v/>
      </c>
      <c r="Y80" s="41" t="str">
        <f>IF(ISNA(VLOOKUP($M$4,info.!$A:$BD,O80,FALSE)),"",VLOOKUP($M$4,info.!$A:$BD,O80,FALSE))</f>
        <v/>
      </c>
      <c r="Z80" s="47"/>
      <c r="AA80" s="47"/>
      <c r="AB80" s="48"/>
      <c r="AC80" s="48"/>
      <c r="AD80" s="34"/>
      <c r="AE80" s="125" t="str">
        <f>IF(I80="Oui","o",IF(I80="Non","n",IF(I80="Famille","f","n")))</f>
        <v>n</v>
      </c>
      <c r="AF80" s="125" t="str">
        <f>IF(U80="Oui","x",IF(U80="Non","",IF(U80="Afficher sur 1er ligne","a","")))</f>
        <v/>
      </c>
    </row>
    <row r="81" spans="2:30">
      <c r="B81" s="34"/>
      <c r="E81" s="48"/>
      <c r="F81" s="48"/>
      <c r="G81" s="48"/>
      <c r="H81" s="49"/>
      <c r="I81" s="50"/>
      <c r="J81" s="51"/>
      <c r="K81" s="48"/>
      <c r="N81" s="65"/>
      <c r="Q81" s="48"/>
      <c r="R81" s="48"/>
      <c r="S81" s="48"/>
      <c r="T81" s="49"/>
      <c r="U81" s="50"/>
      <c r="V81" s="51"/>
      <c r="W81" s="48"/>
      <c r="Z81" s="48"/>
      <c r="AA81" s="48"/>
      <c r="AB81" s="48"/>
      <c r="AC81" s="48"/>
      <c r="AD81" s="34"/>
    </row>
    <row r="82" spans="2:30">
      <c r="B82" s="34"/>
      <c r="C82" s="41"/>
      <c r="E82" s="1"/>
      <c r="F82" s="1"/>
      <c r="G82" s="1"/>
      <c r="H82" s="31"/>
      <c r="I82" s="30"/>
      <c r="J82" s="32"/>
      <c r="K82" s="1"/>
      <c r="L82" s="1"/>
      <c r="M82" s="1"/>
      <c r="N82" s="33"/>
      <c r="O82" s="1"/>
      <c r="P82" s="1"/>
      <c r="Q82" s="1"/>
      <c r="R82" s="1"/>
      <c r="S82" s="1"/>
      <c r="T82" s="31"/>
      <c r="U82" s="30"/>
      <c r="V82" s="32"/>
      <c r="W82" s="1"/>
      <c r="X82" s="1"/>
      <c r="Y82" s="1"/>
      <c r="Z82" s="1"/>
      <c r="AA82" s="1"/>
      <c r="AB82" s="1"/>
      <c r="AC82" s="1"/>
      <c r="AD82" s="34"/>
    </row>
    <row r="83" spans="2:30">
      <c r="B83" s="34"/>
      <c r="E83" s="1"/>
      <c r="F83" s="1"/>
      <c r="G83" s="1"/>
      <c r="H83" s="31"/>
      <c r="I83" s="30"/>
      <c r="J83" s="32"/>
      <c r="K83" s="1"/>
      <c r="L83" s="1"/>
      <c r="M83" s="1"/>
      <c r="N83" s="33"/>
      <c r="O83" s="1"/>
      <c r="P83" s="1"/>
      <c r="Q83" s="1"/>
      <c r="R83" s="1"/>
      <c r="S83" s="1"/>
      <c r="T83" s="31"/>
      <c r="U83" s="30"/>
      <c r="V83" s="32"/>
      <c r="W83" s="1"/>
      <c r="X83" s="1"/>
      <c r="Y83" s="1"/>
      <c r="Z83" s="1"/>
      <c r="AA83" s="1"/>
      <c r="AB83" s="1"/>
      <c r="AC83" s="1"/>
      <c r="AD83" s="34"/>
    </row>
    <row r="84" spans="2:30">
      <c r="B84" s="34"/>
      <c r="C84" s="41"/>
      <c r="E84" s="1"/>
      <c r="F84" s="1"/>
      <c r="G84" s="1"/>
      <c r="H84" s="31"/>
      <c r="I84" s="30"/>
      <c r="J84" s="32"/>
      <c r="K84" s="1"/>
      <c r="L84" s="1"/>
      <c r="M84" s="1"/>
      <c r="N84" s="33"/>
      <c r="O84" s="1"/>
      <c r="P84" s="1"/>
      <c r="Q84" s="1"/>
      <c r="R84" s="1"/>
      <c r="S84" s="1"/>
      <c r="T84" s="31"/>
      <c r="U84" s="30"/>
      <c r="V84" s="32"/>
      <c r="W84" s="1"/>
      <c r="X84" s="1"/>
      <c r="Y84" s="1"/>
      <c r="Z84" s="1"/>
      <c r="AA84" s="1"/>
      <c r="AB84" s="1"/>
      <c r="AC84" s="1"/>
      <c r="AD84" s="34"/>
    </row>
    <row r="85" spans="2:30">
      <c r="B85" s="34"/>
      <c r="E85" s="1"/>
      <c r="F85" s="1"/>
      <c r="G85" s="1"/>
      <c r="H85" s="31"/>
      <c r="I85" s="30"/>
      <c r="J85" s="32"/>
      <c r="K85" s="1"/>
      <c r="L85" s="1"/>
      <c r="M85" s="1"/>
      <c r="N85" s="33"/>
      <c r="O85" s="1"/>
      <c r="P85" s="1"/>
      <c r="Q85" s="1"/>
      <c r="R85" s="1"/>
      <c r="S85" s="1"/>
      <c r="T85" s="31"/>
      <c r="U85" s="30"/>
      <c r="V85" s="32"/>
      <c r="W85" s="1"/>
      <c r="X85" s="1"/>
      <c r="Y85" s="1"/>
      <c r="Z85" s="1"/>
      <c r="AA85" s="1"/>
      <c r="AB85" s="1"/>
      <c r="AC85" s="1"/>
      <c r="AD85" s="34"/>
    </row>
    <row r="86" spans="2:30">
      <c r="B86" s="34"/>
      <c r="E86" s="1"/>
      <c r="F86" s="1"/>
      <c r="G86" s="1"/>
      <c r="H86" s="31"/>
      <c r="I86" s="30"/>
      <c r="J86" s="32"/>
      <c r="K86" s="1"/>
      <c r="L86" s="1"/>
      <c r="M86" s="1"/>
      <c r="N86" s="33"/>
      <c r="O86" s="1"/>
      <c r="P86" s="1"/>
      <c r="Q86" s="1"/>
      <c r="R86" s="1"/>
      <c r="S86" s="1"/>
      <c r="T86" s="31"/>
      <c r="U86" s="30"/>
      <c r="V86" s="32"/>
      <c r="W86" s="1"/>
      <c r="X86" s="1"/>
      <c r="Y86" s="1"/>
      <c r="Z86" s="1"/>
      <c r="AA86" s="1"/>
      <c r="AB86" s="1"/>
      <c r="AC86" s="1"/>
      <c r="AD86" s="34"/>
    </row>
    <row r="87" spans="2:30" ht="2.1" customHeight="1">
      <c r="B87" s="34"/>
      <c r="E87" s="34"/>
      <c r="F87" s="34"/>
      <c r="G87" s="34"/>
      <c r="H87" s="36"/>
      <c r="I87" s="35"/>
      <c r="J87" s="37"/>
      <c r="K87" s="34"/>
      <c r="L87" s="34"/>
      <c r="M87" s="34"/>
      <c r="N87" s="38"/>
      <c r="O87" s="34"/>
      <c r="P87" s="34"/>
      <c r="Q87" s="34"/>
      <c r="R87" s="34"/>
      <c r="S87" s="34"/>
      <c r="T87" s="36"/>
      <c r="U87" s="35"/>
      <c r="V87" s="37"/>
      <c r="W87" s="34"/>
      <c r="X87" s="34"/>
      <c r="Y87" s="34"/>
      <c r="Z87" s="34"/>
      <c r="AA87" s="34"/>
      <c r="AB87" s="34"/>
      <c r="AC87" s="34"/>
      <c r="AD87" s="34"/>
    </row>
    <row r="88" spans="2:30" s="1" customFormat="1">
      <c r="C88" s="30"/>
      <c r="H88" s="31"/>
      <c r="I88" s="30"/>
      <c r="J88" s="32"/>
      <c r="N88" s="33"/>
      <c r="T88" s="31"/>
      <c r="U88" s="30"/>
      <c r="V88" s="32"/>
    </row>
    <row r="89" spans="2:30" s="1" customFormat="1">
      <c r="C89" s="30"/>
      <c r="H89" s="31"/>
      <c r="I89" s="30"/>
      <c r="J89" s="32"/>
      <c r="N89" s="33"/>
      <c r="T89" s="31"/>
      <c r="U89" s="30"/>
      <c r="V89" s="32"/>
    </row>
    <row r="90" spans="2:30" s="1" customFormat="1">
      <c r="C90" s="30"/>
      <c r="H90" s="31"/>
      <c r="I90" s="30"/>
      <c r="J90" s="32"/>
      <c r="N90" s="33"/>
      <c r="T90" s="31"/>
      <c r="U90" s="30"/>
      <c r="V90" s="32"/>
    </row>
    <row r="91" spans="2:30" s="1" customFormat="1">
      <c r="C91" s="30"/>
      <c r="H91" s="31"/>
      <c r="I91" s="30"/>
      <c r="J91" s="32"/>
      <c r="N91" s="33"/>
      <c r="T91" s="31"/>
      <c r="U91" s="30"/>
      <c r="V91" s="32"/>
    </row>
    <row r="92" spans="2:30" s="1" customFormat="1">
      <c r="C92" s="30"/>
      <c r="H92" s="31"/>
      <c r="I92" s="30"/>
      <c r="J92" s="32"/>
      <c r="N92" s="33"/>
      <c r="T92" s="31"/>
      <c r="U92" s="30"/>
      <c r="V92" s="32"/>
    </row>
    <row r="93" spans="2:30" s="1" customFormat="1">
      <c r="C93" s="30"/>
      <c r="H93" s="31"/>
      <c r="I93" s="30"/>
      <c r="J93" s="32"/>
      <c r="N93" s="33"/>
      <c r="T93" s="31"/>
      <c r="U93" s="30"/>
      <c r="V93" s="32"/>
    </row>
    <row r="94" spans="2:30" s="1" customFormat="1">
      <c r="C94" s="30"/>
      <c r="H94" s="31"/>
      <c r="I94" s="30"/>
      <c r="J94" s="32"/>
      <c r="N94" s="33"/>
      <c r="T94" s="31"/>
      <c r="U94" s="30"/>
      <c r="V94" s="32"/>
    </row>
    <row r="95" spans="2:30" s="1" customFormat="1">
      <c r="C95" s="30"/>
      <c r="H95" s="31"/>
      <c r="I95" s="30"/>
      <c r="J95" s="32"/>
      <c r="N95" s="33"/>
      <c r="T95" s="31"/>
      <c r="U95" s="30"/>
      <c r="V95" s="32"/>
    </row>
    <row r="96" spans="2:30" s="1" customFormat="1">
      <c r="C96" s="30"/>
      <c r="H96" s="31"/>
      <c r="I96" s="30"/>
      <c r="J96" s="32"/>
      <c r="N96" s="33"/>
      <c r="T96" s="31"/>
      <c r="U96" s="30"/>
      <c r="V96" s="32"/>
    </row>
    <row r="97" spans="3:22" s="1" customFormat="1">
      <c r="C97" s="30"/>
      <c r="H97" s="31"/>
      <c r="I97" s="30"/>
      <c r="J97" s="32"/>
      <c r="N97" s="33"/>
      <c r="T97" s="31"/>
      <c r="U97" s="30"/>
      <c r="V97" s="32"/>
    </row>
    <row r="98" spans="3:22" s="1" customFormat="1">
      <c r="C98" s="30"/>
      <c r="H98" s="31"/>
      <c r="I98" s="30"/>
      <c r="J98" s="32"/>
      <c r="N98" s="33"/>
      <c r="T98" s="31"/>
      <c r="U98" s="30"/>
      <c r="V98" s="32"/>
    </row>
    <row r="99" spans="3:22" s="1" customFormat="1">
      <c r="C99" s="30"/>
      <c r="H99" s="31"/>
      <c r="I99" s="30"/>
      <c r="J99" s="32"/>
      <c r="N99" s="33"/>
      <c r="T99" s="31"/>
      <c r="U99" s="30"/>
      <c r="V99" s="32"/>
    </row>
    <row r="100" spans="3:22" s="1" customFormat="1">
      <c r="C100" s="30"/>
      <c r="H100" s="31"/>
      <c r="I100" s="30"/>
      <c r="J100" s="32"/>
      <c r="N100" s="33"/>
      <c r="T100" s="31"/>
      <c r="U100" s="30"/>
      <c r="V100" s="32"/>
    </row>
    <row r="101" spans="3:22" s="1" customFormat="1">
      <c r="C101" s="30"/>
      <c r="H101" s="31"/>
      <c r="I101" s="30"/>
      <c r="J101" s="32"/>
      <c r="N101" s="33"/>
      <c r="T101" s="31"/>
      <c r="U101" s="30"/>
      <c r="V101" s="32"/>
    </row>
    <row r="102" spans="3:22" s="1" customFormat="1">
      <c r="C102" s="30"/>
      <c r="H102" s="31"/>
      <c r="I102" s="30"/>
      <c r="J102" s="32"/>
      <c r="N102" s="33"/>
      <c r="T102" s="31"/>
      <c r="U102" s="30"/>
      <c r="V102" s="32"/>
    </row>
    <row r="103" spans="3:22" s="1" customFormat="1">
      <c r="C103" s="30"/>
      <c r="H103" s="31"/>
      <c r="I103" s="30"/>
      <c r="J103" s="32"/>
      <c r="N103" s="33"/>
      <c r="T103" s="31"/>
      <c r="U103" s="30"/>
      <c r="V103" s="32"/>
    </row>
    <row r="104" spans="3:22" s="1" customFormat="1">
      <c r="C104" s="30"/>
      <c r="H104" s="31"/>
      <c r="I104" s="30"/>
      <c r="J104" s="32"/>
      <c r="N104" s="33"/>
      <c r="T104" s="31"/>
      <c r="U104" s="30"/>
      <c r="V104" s="32"/>
    </row>
    <row r="105" spans="3:22" s="1" customFormat="1">
      <c r="C105" s="30"/>
      <c r="H105" s="31"/>
      <c r="I105" s="30"/>
      <c r="J105" s="32"/>
      <c r="N105" s="33"/>
      <c r="T105" s="31"/>
      <c r="U105" s="30"/>
      <c r="V105" s="32"/>
    </row>
    <row r="106" spans="3:22" s="1" customFormat="1">
      <c r="C106" s="30"/>
      <c r="H106" s="31"/>
      <c r="I106" s="30"/>
      <c r="J106" s="32"/>
      <c r="N106" s="33"/>
      <c r="T106" s="31"/>
      <c r="U106" s="30"/>
      <c r="V106" s="32"/>
    </row>
    <row r="107" spans="3:22" s="1" customFormat="1">
      <c r="C107" s="30"/>
      <c r="H107" s="31"/>
      <c r="I107" s="30"/>
      <c r="J107" s="32"/>
      <c r="N107" s="33"/>
      <c r="T107" s="31"/>
      <c r="U107" s="30"/>
      <c r="V107" s="32"/>
    </row>
    <row r="108" spans="3:22" s="1" customFormat="1">
      <c r="C108" s="30"/>
      <c r="H108" s="31"/>
      <c r="I108" s="30"/>
      <c r="J108" s="32"/>
      <c r="N108" s="33"/>
      <c r="T108" s="31"/>
      <c r="U108" s="30"/>
      <c r="V108" s="32"/>
    </row>
    <row r="109" spans="3:22" s="1" customFormat="1">
      <c r="C109" s="30"/>
      <c r="H109" s="31"/>
      <c r="I109" s="30"/>
      <c r="J109" s="32"/>
      <c r="N109" s="33"/>
      <c r="T109" s="31"/>
      <c r="U109" s="30"/>
      <c r="V109" s="32"/>
    </row>
    <row r="110" spans="3:22" s="1" customFormat="1">
      <c r="C110" s="30"/>
      <c r="H110" s="31"/>
      <c r="I110" s="30"/>
      <c r="J110" s="32"/>
      <c r="N110" s="33"/>
      <c r="T110" s="31"/>
      <c r="U110" s="30"/>
      <c r="V110" s="32"/>
    </row>
    <row r="111" spans="3:22" s="1" customFormat="1">
      <c r="C111" s="30"/>
      <c r="H111" s="31"/>
      <c r="I111" s="30"/>
      <c r="J111" s="32"/>
      <c r="N111" s="33"/>
      <c r="T111" s="31"/>
      <c r="U111" s="30"/>
      <c r="V111" s="32"/>
    </row>
    <row r="112" spans="3:22" s="1" customFormat="1">
      <c r="C112" s="30"/>
      <c r="H112" s="31"/>
      <c r="I112" s="30"/>
      <c r="J112" s="32"/>
      <c r="N112" s="33"/>
      <c r="T112" s="31"/>
      <c r="U112" s="30"/>
      <c r="V112" s="32"/>
    </row>
    <row r="113" spans="3:22" s="1" customFormat="1">
      <c r="C113" s="30"/>
      <c r="H113" s="31"/>
      <c r="I113" s="30"/>
      <c r="J113" s="32"/>
      <c r="N113" s="33"/>
      <c r="T113" s="31"/>
      <c r="U113" s="30"/>
      <c r="V113" s="32"/>
    </row>
    <row r="114" spans="3:22" s="1" customFormat="1">
      <c r="C114" s="30"/>
      <c r="H114" s="31"/>
      <c r="I114" s="30"/>
      <c r="J114" s="32"/>
      <c r="N114" s="33"/>
      <c r="T114" s="31"/>
      <c r="U114" s="30"/>
      <c r="V114" s="32"/>
    </row>
    <row r="115" spans="3:22" s="1" customFormat="1">
      <c r="C115" s="30"/>
      <c r="H115" s="31"/>
      <c r="I115" s="30"/>
      <c r="J115" s="32"/>
      <c r="N115" s="33"/>
      <c r="T115" s="31"/>
      <c r="U115" s="30"/>
      <c r="V115" s="32"/>
    </row>
    <row r="116" spans="3:22" s="1" customFormat="1">
      <c r="C116" s="30"/>
      <c r="H116" s="31"/>
      <c r="I116" s="30"/>
      <c r="J116" s="32"/>
      <c r="N116" s="33"/>
      <c r="T116" s="31"/>
      <c r="U116" s="30"/>
      <c r="V116" s="32"/>
    </row>
    <row r="117" spans="3:22" s="1" customFormat="1">
      <c r="C117" s="30"/>
      <c r="H117" s="31"/>
      <c r="I117" s="30"/>
      <c r="J117" s="32"/>
      <c r="N117" s="33"/>
      <c r="T117" s="31"/>
      <c r="U117" s="30"/>
      <c r="V117" s="32"/>
    </row>
    <row r="118" spans="3:22" s="1" customFormat="1">
      <c r="C118" s="30"/>
      <c r="H118" s="31"/>
      <c r="I118" s="30"/>
      <c r="J118" s="32"/>
      <c r="N118" s="33"/>
      <c r="T118" s="31"/>
      <c r="U118" s="30"/>
      <c r="V118" s="32"/>
    </row>
    <row r="119" spans="3:22" s="1" customFormat="1">
      <c r="C119" s="30"/>
      <c r="H119" s="31"/>
      <c r="I119" s="30"/>
      <c r="J119" s="32"/>
      <c r="N119" s="33"/>
      <c r="T119" s="31"/>
      <c r="U119" s="30"/>
      <c r="V119" s="32"/>
    </row>
    <row r="120" spans="3:22" s="1" customFormat="1">
      <c r="C120" s="30"/>
      <c r="H120" s="31"/>
      <c r="I120" s="30"/>
      <c r="J120" s="32"/>
      <c r="N120" s="33"/>
      <c r="T120" s="31"/>
      <c r="U120" s="30"/>
      <c r="V120" s="32"/>
    </row>
    <row r="121" spans="3:22" s="1" customFormat="1">
      <c r="C121" s="30"/>
      <c r="H121" s="31"/>
      <c r="I121" s="30"/>
      <c r="J121" s="32"/>
      <c r="N121" s="33"/>
      <c r="T121" s="31"/>
      <c r="U121" s="30"/>
      <c r="V121" s="32"/>
    </row>
    <row r="122" spans="3:22" s="1" customFormat="1">
      <c r="C122" s="30"/>
      <c r="H122" s="31"/>
      <c r="I122" s="30"/>
      <c r="J122" s="32"/>
      <c r="N122" s="33"/>
      <c r="T122" s="31"/>
      <c r="U122" s="30"/>
      <c r="V122" s="32"/>
    </row>
    <row r="123" spans="3:22" s="1" customFormat="1">
      <c r="C123" s="30"/>
      <c r="H123" s="31"/>
      <c r="I123" s="30"/>
      <c r="J123" s="32"/>
      <c r="N123" s="33"/>
      <c r="T123" s="31"/>
      <c r="U123" s="30"/>
      <c r="V123" s="32"/>
    </row>
    <row r="124" spans="3:22" s="1" customFormat="1">
      <c r="C124" s="30"/>
      <c r="H124" s="31"/>
      <c r="I124" s="30"/>
      <c r="J124" s="32"/>
      <c r="N124" s="33"/>
      <c r="T124" s="31"/>
      <c r="U124" s="30"/>
      <c r="V124" s="32"/>
    </row>
    <row r="125" spans="3:22" s="1" customFormat="1">
      <c r="C125" s="30"/>
      <c r="H125" s="31"/>
      <c r="I125" s="30"/>
      <c r="J125" s="32"/>
      <c r="N125" s="33"/>
      <c r="T125" s="31"/>
      <c r="U125" s="30"/>
      <c r="V125" s="32"/>
    </row>
    <row r="126" spans="3:22" s="1" customFormat="1">
      <c r="C126" s="30"/>
      <c r="H126" s="31"/>
      <c r="I126" s="30"/>
      <c r="J126" s="32"/>
      <c r="N126" s="33"/>
      <c r="T126" s="31"/>
      <c r="U126" s="30"/>
      <c r="V126" s="32"/>
    </row>
    <row r="127" spans="3:22" s="1" customFormat="1">
      <c r="C127" s="30"/>
      <c r="H127" s="31"/>
      <c r="I127" s="30"/>
      <c r="J127" s="32"/>
      <c r="N127" s="33"/>
      <c r="T127" s="31"/>
      <c r="U127" s="30"/>
      <c r="V127" s="32"/>
    </row>
    <row r="128" spans="3:22" s="1" customFormat="1">
      <c r="C128" s="30"/>
      <c r="H128" s="31"/>
      <c r="I128" s="30"/>
      <c r="J128" s="32"/>
      <c r="N128" s="33"/>
      <c r="T128" s="31"/>
      <c r="U128" s="30"/>
      <c r="V128" s="32"/>
    </row>
    <row r="129" spans="3:22" s="1" customFormat="1">
      <c r="C129" s="30"/>
      <c r="H129" s="31"/>
      <c r="I129" s="30"/>
      <c r="J129" s="32"/>
      <c r="N129" s="33"/>
      <c r="T129" s="31"/>
      <c r="U129" s="30"/>
      <c r="V129" s="32"/>
    </row>
    <row r="130" spans="3:22" s="1" customFormat="1">
      <c r="C130" s="30"/>
      <c r="H130" s="31"/>
      <c r="I130" s="30"/>
      <c r="J130" s="32"/>
      <c r="N130" s="33"/>
      <c r="T130" s="31"/>
      <c r="U130" s="30"/>
      <c r="V130" s="32"/>
    </row>
    <row r="131" spans="3:22" s="1" customFormat="1">
      <c r="C131" s="30"/>
      <c r="H131" s="31"/>
      <c r="I131" s="30"/>
      <c r="J131" s="32"/>
      <c r="N131" s="33"/>
      <c r="T131" s="31"/>
      <c r="U131" s="30"/>
      <c r="V131" s="32"/>
    </row>
    <row r="132" spans="3:22" s="1" customFormat="1">
      <c r="C132" s="30"/>
      <c r="H132" s="31"/>
      <c r="I132" s="30"/>
      <c r="J132" s="32"/>
      <c r="N132" s="33"/>
      <c r="T132" s="31"/>
      <c r="U132" s="30"/>
      <c r="V132" s="32"/>
    </row>
    <row r="133" spans="3:22" s="1" customFormat="1">
      <c r="C133" s="30"/>
      <c r="H133" s="31"/>
      <c r="I133" s="30"/>
      <c r="J133" s="32"/>
      <c r="N133" s="33"/>
      <c r="T133" s="31"/>
      <c r="U133" s="30"/>
      <c r="V133" s="32"/>
    </row>
    <row r="134" spans="3:22" s="1" customFormat="1">
      <c r="C134" s="30"/>
      <c r="H134" s="31"/>
      <c r="I134" s="30"/>
      <c r="J134" s="32"/>
      <c r="N134" s="33"/>
      <c r="T134" s="31"/>
      <c r="U134" s="30"/>
      <c r="V134" s="32"/>
    </row>
    <row r="135" spans="3:22" s="1" customFormat="1">
      <c r="C135" s="30"/>
      <c r="H135" s="31"/>
      <c r="I135" s="30"/>
      <c r="J135" s="32"/>
      <c r="N135" s="33"/>
      <c r="T135" s="31"/>
      <c r="U135" s="30"/>
      <c r="V135" s="32"/>
    </row>
    <row r="136" spans="3:22" s="1" customFormat="1">
      <c r="C136" s="30"/>
      <c r="H136" s="31"/>
      <c r="I136" s="30"/>
      <c r="J136" s="32"/>
      <c r="N136" s="33"/>
      <c r="T136" s="31"/>
      <c r="U136" s="30"/>
      <c r="V136" s="32"/>
    </row>
    <row r="137" spans="3:22" s="1" customFormat="1">
      <c r="C137" s="30"/>
      <c r="H137" s="31"/>
      <c r="I137" s="30"/>
      <c r="J137" s="32"/>
      <c r="N137" s="33"/>
      <c r="T137" s="31"/>
      <c r="U137" s="30"/>
      <c r="V137" s="32"/>
    </row>
    <row r="138" spans="3:22" s="1" customFormat="1">
      <c r="C138" s="30"/>
      <c r="H138" s="31"/>
      <c r="I138" s="30"/>
      <c r="J138" s="32"/>
      <c r="N138" s="33"/>
      <c r="T138" s="31"/>
      <c r="U138" s="30"/>
      <c r="V138" s="32"/>
    </row>
    <row r="139" spans="3:22" s="1" customFormat="1">
      <c r="C139" s="30"/>
      <c r="H139" s="31"/>
      <c r="I139" s="30"/>
      <c r="J139" s="32"/>
      <c r="N139" s="33"/>
      <c r="T139" s="31"/>
      <c r="U139" s="30"/>
      <c r="V139" s="32"/>
    </row>
    <row r="140" spans="3:22" s="1" customFormat="1">
      <c r="C140" s="30"/>
      <c r="H140" s="31"/>
      <c r="I140" s="30"/>
      <c r="J140" s="32"/>
      <c r="N140" s="33"/>
      <c r="T140" s="31"/>
      <c r="U140" s="30"/>
      <c r="V140" s="32"/>
    </row>
    <row r="141" spans="3:22" s="1" customFormat="1">
      <c r="C141" s="30"/>
      <c r="H141" s="31"/>
      <c r="I141" s="30"/>
      <c r="J141" s="32"/>
      <c r="N141" s="33"/>
      <c r="T141" s="31"/>
      <c r="U141" s="30"/>
      <c r="V141" s="32"/>
    </row>
    <row r="142" spans="3:22" s="1" customFormat="1">
      <c r="C142" s="30"/>
      <c r="H142" s="31"/>
      <c r="I142" s="30"/>
      <c r="J142" s="32"/>
      <c r="N142" s="33"/>
      <c r="T142" s="31"/>
      <c r="U142" s="30"/>
      <c r="V142" s="32"/>
    </row>
    <row r="143" spans="3:22" s="1" customFormat="1">
      <c r="C143" s="30"/>
      <c r="H143" s="31"/>
      <c r="I143" s="30"/>
      <c r="J143" s="32"/>
      <c r="N143" s="33"/>
      <c r="T143" s="31"/>
      <c r="U143" s="30"/>
      <c r="V143" s="32"/>
    </row>
    <row r="144" spans="3:22" s="1" customFormat="1">
      <c r="C144" s="30"/>
      <c r="H144" s="31"/>
      <c r="I144" s="30"/>
      <c r="J144" s="32"/>
      <c r="N144" s="33"/>
      <c r="T144" s="31"/>
      <c r="U144" s="30"/>
      <c r="V144" s="32"/>
    </row>
    <row r="145" spans="3:22" s="1" customFormat="1">
      <c r="C145" s="30"/>
      <c r="H145" s="31"/>
      <c r="I145" s="30"/>
      <c r="J145" s="32"/>
      <c r="N145" s="33"/>
      <c r="T145" s="31"/>
      <c r="U145" s="30"/>
      <c r="V145" s="32"/>
    </row>
    <row r="146" spans="3:22" s="1" customFormat="1">
      <c r="C146" s="30"/>
      <c r="H146" s="31"/>
      <c r="I146" s="30"/>
      <c r="J146" s="32"/>
      <c r="N146" s="33"/>
      <c r="T146" s="31"/>
      <c r="U146" s="30"/>
      <c r="V146" s="32"/>
    </row>
    <row r="147" spans="3:22" s="1" customFormat="1">
      <c r="C147" s="30"/>
      <c r="H147" s="31"/>
      <c r="I147" s="30"/>
      <c r="J147" s="32"/>
      <c r="N147" s="33"/>
      <c r="T147" s="31"/>
      <c r="U147" s="30"/>
      <c r="V147" s="32"/>
    </row>
    <row r="148" spans="3:22" s="1" customFormat="1">
      <c r="C148" s="30"/>
      <c r="H148" s="31"/>
      <c r="I148" s="30"/>
      <c r="J148" s="32"/>
      <c r="N148" s="33"/>
      <c r="T148" s="31"/>
      <c r="U148" s="30"/>
      <c r="V148" s="32"/>
    </row>
    <row r="149" spans="3:22" s="1" customFormat="1">
      <c r="C149" s="30"/>
      <c r="H149" s="31"/>
      <c r="I149" s="30"/>
      <c r="J149" s="32"/>
      <c r="N149" s="33"/>
      <c r="T149" s="31"/>
      <c r="U149" s="30"/>
      <c r="V149" s="32"/>
    </row>
    <row r="150" spans="3:22" s="1" customFormat="1">
      <c r="C150" s="30"/>
      <c r="H150" s="31"/>
      <c r="I150" s="30"/>
      <c r="J150" s="32"/>
      <c r="N150" s="33"/>
      <c r="T150" s="31"/>
      <c r="U150" s="30"/>
      <c r="V150" s="32"/>
    </row>
    <row r="151" spans="3:22" s="1" customFormat="1">
      <c r="C151" s="30"/>
      <c r="H151" s="31"/>
      <c r="I151" s="30"/>
      <c r="J151" s="32"/>
      <c r="N151" s="33"/>
      <c r="T151" s="31"/>
      <c r="U151" s="30"/>
      <c r="V151" s="32"/>
    </row>
    <row r="152" spans="3:22" s="1" customFormat="1">
      <c r="C152" s="30"/>
      <c r="H152" s="31"/>
      <c r="I152" s="30"/>
      <c r="J152" s="32"/>
      <c r="N152" s="33"/>
      <c r="T152" s="31"/>
      <c r="U152" s="30"/>
      <c r="V152" s="32"/>
    </row>
    <row r="153" spans="3:22" s="1" customFormat="1">
      <c r="C153" s="30"/>
      <c r="H153" s="31"/>
      <c r="I153" s="30"/>
      <c r="J153" s="32"/>
      <c r="N153" s="33"/>
      <c r="T153" s="31"/>
      <c r="U153" s="30"/>
      <c r="V153" s="32"/>
    </row>
    <row r="154" spans="3:22" s="1" customFormat="1">
      <c r="C154" s="30"/>
      <c r="H154" s="31"/>
      <c r="I154" s="30"/>
      <c r="J154" s="32"/>
      <c r="N154" s="33"/>
      <c r="T154" s="31"/>
      <c r="U154" s="30"/>
      <c r="V154" s="32"/>
    </row>
    <row r="155" spans="3:22" s="1" customFormat="1">
      <c r="C155" s="30"/>
      <c r="H155" s="31"/>
      <c r="I155" s="30"/>
      <c r="J155" s="32"/>
      <c r="N155" s="33"/>
      <c r="T155" s="31"/>
      <c r="U155" s="30"/>
      <c r="V155" s="32"/>
    </row>
    <row r="156" spans="3:22" s="1" customFormat="1">
      <c r="C156" s="30"/>
      <c r="H156" s="31"/>
      <c r="I156" s="30"/>
      <c r="J156" s="32"/>
      <c r="N156" s="33"/>
      <c r="T156" s="31"/>
      <c r="U156" s="30"/>
      <c r="V156" s="32"/>
    </row>
    <row r="157" spans="3:22" s="1" customFormat="1">
      <c r="C157" s="30"/>
      <c r="H157" s="31"/>
      <c r="I157" s="30"/>
      <c r="J157" s="32"/>
      <c r="N157" s="33"/>
      <c r="T157" s="31"/>
      <c r="U157" s="30"/>
      <c r="V157" s="32"/>
    </row>
    <row r="158" spans="3:22" s="1" customFormat="1">
      <c r="C158" s="30"/>
      <c r="H158" s="31"/>
      <c r="I158" s="30"/>
      <c r="J158" s="32"/>
      <c r="N158" s="33"/>
      <c r="T158" s="31"/>
      <c r="U158" s="30"/>
      <c r="V158" s="32"/>
    </row>
    <row r="159" spans="3:22" s="1" customFormat="1">
      <c r="C159" s="30"/>
      <c r="H159" s="31"/>
      <c r="I159" s="30"/>
      <c r="J159" s="32"/>
      <c r="N159" s="33"/>
      <c r="T159" s="31"/>
      <c r="U159" s="30"/>
      <c r="V159" s="32"/>
    </row>
    <row r="160" spans="3:22" s="1" customFormat="1">
      <c r="C160" s="30"/>
      <c r="H160" s="31"/>
      <c r="I160" s="30"/>
      <c r="J160" s="32"/>
      <c r="N160" s="33"/>
      <c r="T160" s="31"/>
      <c r="U160" s="30"/>
      <c r="V160" s="32"/>
    </row>
    <row r="161" spans="3:22" s="1" customFormat="1">
      <c r="C161" s="30"/>
      <c r="H161" s="31"/>
      <c r="I161" s="30"/>
      <c r="J161" s="32"/>
      <c r="N161" s="33"/>
      <c r="T161" s="31"/>
      <c r="U161" s="30"/>
      <c r="V161" s="32"/>
    </row>
    <row r="162" spans="3:22" s="1" customFormat="1">
      <c r="C162" s="30"/>
      <c r="H162" s="31"/>
      <c r="I162" s="30"/>
      <c r="J162" s="32"/>
      <c r="N162" s="33"/>
      <c r="T162" s="31"/>
      <c r="U162" s="30"/>
      <c r="V162" s="32"/>
    </row>
    <row r="163" spans="3:22" s="1" customFormat="1">
      <c r="C163" s="30"/>
      <c r="H163" s="31"/>
      <c r="I163" s="30"/>
      <c r="J163" s="32"/>
      <c r="N163" s="33"/>
      <c r="T163" s="31"/>
      <c r="U163" s="30"/>
      <c r="V163" s="32"/>
    </row>
    <row r="164" spans="3:22" s="1" customFormat="1">
      <c r="C164" s="30"/>
      <c r="H164" s="31"/>
      <c r="I164" s="30"/>
      <c r="J164" s="32"/>
      <c r="N164" s="33"/>
      <c r="T164" s="31"/>
      <c r="U164" s="30"/>
      <c r="V164" s="32"/>
    </row>
    <row r="165" spans="3:22" s="1" customFormat="1">
      <c r="C165" s="30"/>
      <c r="H165" s="31"/>
      <c r="I165" s="30"/>
      <c r="J165" s="32"/>
      <c r="N165" s="33"/>
      <c r="T165" s="31"/>
      <c r="U165" s="30"/>
      <c r="V165" s="32"/>
    </row>
    <row r="166" spans="3:22" s="1" customFormat="1">
      <c r="C166" s="30"/>
      <c r="H166" s="31"/>
      <c r="I166" s="30"/>
      <c r="J166" s="32"/>
      <c r="N166" s="33"/>
      <c r="T166" s="31"/>
      <c r="U166" s="30"/>
      <c r="V166" s="32"/>
    </row>
    <row r="167" spans="3:22" s="1" customFormat="1">
      <c r="C167" s="30"/>
      <c r="H167" s="31"/>
      <c r="I167" s="30"/>
      <c r="J167" s="32"/>
      <c r="N167" s="33"/>
      <c r="T167" s="31"/>
      <c r="U167" s="30"/>
      <c r="V167" s="32"/>
    </row>
    <row r="168" spans="3:22" s="1" customFormat="1">
      <c r="C168" s="30"/>
      <c r="H168" s="31"/>
      <c r="I168" s="30"/>
      <c r="J168" s="32"/>
      <c r="N168" s="33"/>
      <c r="T168" s="31"/>
      <c r="U168" s="30"/>
      <c r="V168" s="32"/>
    </row>
    <row r="169" spans="3:22" s="1" customFormat="1">
      <c r="C169" s="30"/>
      <c r="H169" s="31"/>
      <c r="I169" s="30"/>
      <c r="J169" s="32"/>
      <c r="N169" s="33"/>
      <c r="T169" s="31"/>
      <c r="U169" s="30"/>
      <c r="V169" s="32"/>
    </row>
    <row r="170" spans="3:22" s="1" customFormat="1">
      <c r="C170" s="30"/>
      <c r="H170" s="31"/>
      <c r="I170" s="30"/>
      <c r="J170" s="32"/>
      <c r="N170" s="33"/>
      <c r="T170" s="31"/>
      <c r="U170" s="30"/>
      <c r="V170" s="32"/>
    </row>
    <row r="171" spans="3:22" s="1" customFormat="1">
      <c r="C171" s="30"/>
      <c r="H171" s="31"/>
      <c r="I171" s="30"/>
      <c r="J171" s="32"/>
      <c r="N171" s="33"/>
      <c r="T171" s="31"/>
      <c r="U171" s="30"/>
      <c r="V171" s="32"/>
    </row>
    <row r="172" spans="3:22" s="1" customFormat="1">
      <c r="C172" s="30"/>
      <c r="H172" s="31"/>
      <c r="I172" s="30"/>
      <c r="J172" s="32"/>
      <c r="N172" s="33"/>
      <c r="T172" s="31"/>
      <c r="U172" s="30"/>
      <c r="V172" s="32"/>
    </row>
    <row r="173" spans="3:22" s="1" customFormat="1">
      <c r="C173" s="30"/>
      <c r="H173" s="31"/>
      <c r="I173" s="30"/>
      <c r="J173" s="32"/>
      <c r="N173" s="33"/>
      <c r="T173" s="31"/>
      <c r="U173" s="30"/>
      <c r="V173" s="32"/>
    </row>
    <row r="174" spans="3:22" s="1" customFormat="1">
      <c r="C174" s="30"/>
      <c r="H174" s="31"/>
      <c r="I174" s="30"/>
      <c r="J174" s="32"/>
      <c r="N174" s="33"/>
      <c r="T174" s="31"/>
      <c r="U174" s="30"/>
      <c r="V174" s="32"/>
    </row>
    <row r="175" spans="3:22" s="1" customFormat="1">
      <c r="C175" s="30"/>
      <c r="H175" s="31"/>
      <c r="I175" s="30"/>
      <c r="J175" s="32"/>
      <c r="N175" s="33"/>
      <c r="T175" s="31"/>
      <c r="U175" s="30"/>
      <c r="V175" s="32"/>
    </row>
    <row r="176" spans="3:22" s="1" customFormat="1">
      <c r="C176" s="30"/>
      <c r="H176" s="31"/>
      <c r="I176" s="30"/>
      <c r="J176" s="32"/>
      <c r="N176" s="33"/>
      <c r="T176" s="31"/>
      <c r="U176" s="30"/>
      <c r="V176" s="32"/>
    </row>
    <row r="177" spans="3:22" s="1" customFormat="1">
      <c r="C177" s="30"/>
      <c r="H177" s="31"/>
      <c r="I177" s="30"/>
      <c r="J177" s="32"/>
      <c r="N177" s="33"/>
      <c r="T177" s="31"/>
      <c r="U177" s="30"/>
      <c r="V177" s="32"/>
    </row>
    <row r="178" spans="3:22" s="1" customFormat="1">
      <c r="C178" s="30"/>
      <c r="H178" s="31"/>
      <c r="I178" s="30"/>
      <c r="J178" s="32"/>
      <c r="N178" s="33"/>
      <c r="T178" s="31"/>
      <c r="U178" s="30"/>
      <c r="V178" s="32"/>
    </row>
    <row r="179" spans="3:22" s="1" customFormat="1">
      <c r="C179" s="30"/>
      <c r="H179" s="31"/>
      <c r="I179" s="30"/>
      <c r="J179" s="32"/>
      <c r="N179" s="33"/>
      <c r="T179" s="31"/>
      <c r="U179" s="30"/>
      <c r="V179" s="32"/>
    </row>
    <row r="180" spans="3:22" s="1" customFormat="1">
      <c r="C180" s="30"/>
      <c r="H180" s="31"/>
      <c r="I180" s="30"/>
      <c r="J180" s="32"/>
      <c r="N180" s="33"/>
      <c r="T180" s="31"/>
      <c r="U180" s="30"/>
      <c r="V180" s="32"/>
    </row>
    <row r="181" spans="3:22" s="1" customFormat="1">
      <c r="C181" s="30"/>
      <c r="H181" s="31"/>
      <c r="I181" s="30"/>
      <c r="J181" s="32"/>
      <c r="N181" s="33"/>
      <c r="T181" s="31"/>
      <c r="U181" s="30"/>
      <c r="V181" s="32"/>
    </row>
    <row r="182" spans="3:22" s="1" customFormat="1">
      <c r="C182" s="30"/>
      <c r="H182" s="31"/>
      <c r="I182" s="30"/>
      <c r="J182" s="32"/>
      <c r="N182" s="33"/>
      <c r="T182" s="31"/>
      <c r="U182" s="30"/>
      <c r="V182" s="32"/>
    </row>
    <row r="183" spans="3:22" s="1" customFormat="1">
      <c r="C183" s="30"/>
      <c r="H183" s="31"/>
      <c r="I183" s="30"/>
      <c r="J183" s="32"/>
      <c r="N183" s="33"/>
      <c r="T183" s="31"/>
      <c r="U183" s="30"/>
      <c r="V183" s="32"/>
    </row>
    <row r="184" spans="3:22" s="1" customFormat="1">
      <c r="C184" s="30"/>
      <c r="H184" s="31"/>
      <c r="I184" s="30"/>
      <c r="J184" s="32"/>
      <c r="N184" s="33"/>
      <c r="T184" s="31"/>
      <c r="U184" s="30"/>
      <c r="V184" s="32"/>
    </row>
    <row r="185" spans="3:22" s="1" customFormat="1">
      <c r="C185" s="30"/>
      <c r="H185" s="31"/>
      <c r="I185" s="30"/>
      <c r="J185" s="32"/>
      <c r="N185" s="33"/>
      <c r="T185" s="31"/>
      <c r="U185" s="30"/>
      <c r="V185" s="32"/>
    </row>
    <row r="186" spans="3:22" s="1" customFormat="1">
      <c r="C186" s="30"/>
      <c r="H186" s="31"/>
      <c r="I186" s="30"/>
      <c r="J186" s="32"/>
      <c r="N186" s="33"/>
      <c r="T186" s="31"/>
      <c r="U186" s="30"/>
      <c r="V186" s="32"/>
    </row>
    <row r="187" spans="3:22" s="1" customFormat="1">
      <c r="C187" s="30"/>
      <c r="H187" s="31"/>
      <c r="I187" s="30"/>
      <c r="J187" s="32"/>
      <c r="N187" s="33"/>
      <c r="T187" s="31"/>
      <c r="U187" s="30"/>
      <c r="V187" s="32"/>
    </row>
    <row r="188" spans="3:22" s="1" customFormat="1">
      <c r="C188" s="30"/>
      <c r="H188" s="31"/>
      <c r="I188" s="30"/>
      <c r="J188" s="32"/>
      <c r="N188" s="33"/>
      <c r="T188" s="31"/>
      <c r="U188" s="30"/>
      <c r="V188" s="32"/>
    </row>
    <row r="189" spans="3:22" s="1" customFormat="1">
      <c r="C189" s="30"/>
      <c r="H189" s="31"/>
      <c r="I189" s="30"/>
      <c r="J189" s="32"/>
      <c r="N189" s="33"/>
      <c r="T189" s="31"/>
      <c r="U189" s="30"/>
      <c r="V189" s="32"/>
    </row>
    <row r="190" spans="3:22" s="1" customFormat="1">
      <c r="C190" s="30"/>
      <c r="H190" s="31"/>
      <c r="I190" s="30"/>
      <c r="J190" s="32"/>
      <c r="N190" s="33"/>
      <c r="T190" s="31"/>
      <c r="U190" s="30"/>
      <c r="V190" s="32"/>
    </row>
    <row r="191" spans="3:22" s="1" customFormat="1">
      <c r="C191" s="30"/>
      <c r="H191" s="31"/>
      <c r="I191" s="30"/>
      <c r="J191" s="32"/>
      <c r="N191" s="33"/>
      <c r="T191" s="31"/>
      <c r="U191" s="30"/>
      <c r="V191" s="32"/>
    </row>
    <row r="192" spans="3:22" s="1" customFormat="1">
      <c r="C192" s="30"/>
      <c r="H192" s="31"/>
      <c r="I192" s="30"/>
      <c r="J192" s="32"/>
      <c r="N192" s="33"/>
      <c r="T192" s="31"/>
      <c r="U192" s="30"/>
      <c r="V192" s="32"/>
    </row>
    <row r="193" spans="3:22" s="1" customFormat="1">
      <c r="C193" s="30"/>
      <c r="H193" s="31"/>
      <c r="I193" s="30"/>
      <c r="J193" s="32"/>
      <c r="N193" s="33"/>
      <c r="T193" s="31"/>
      <c r="U193" s="30"/>
      <c r="V193" s="32"/>
    </row>
    <row r="194" spans="3:22" s="1" customFormat="1">
      <c r="C194" s="30"/>
      <c r="H194" s="31"/>
      <c r="I194" s="30"/>
      <c r="J194" s="32"/>
      <c r="N194" s="33"/>
      <c r="T194" s="31"/>
      <c r="U194" s="30"/>
      <c r="V194" s="32"/>
    </row>
    <row r="195" spans="3:22" s="1" customFormat="1">
      <c r="C195" s="30"/>
      <c r="H195" s="31"/>
      <c r="I195" s="30"/>
      <c r="J195" s="32"/>
      <c r="N195" s="33"/>
      <c r="T195" s="31"/>
      <c r="U195" s="30"/>
      <c r="V195" s="32"/>
    </row>
    <row r="196" spans="3:22" s="1" customFormat="1">
      <c r="C196" s="30"/>
      <c r="H196" s="31"/>
      <c r="I196" s="30"/>
      <c r="J196" s="32"/>
      <c r="N196" s="33"/>
      <c r="T196" s="31"/>
      <c r="U196" s="30"/>
      <c r="V196" s="32"/>
    </row>
    <row r="197" spans="3:22" s="1" customFormat="1">
      <c r="C197" s="30"/>
      <c r="H197" s="31"/>
      <c r="I197" s="30"/>
      <c r="J197" s="32"/>
      <c r="N197" s="33"/>
      <c r="T197" s="31"/>
      <c r="U197" s="30"/>
      <c r="V197" s="32"/>
    </row>
    <row r="198" spans="3:22" s="1" customFormat="1">
      <c r="C198" s="30"/>
      <c r="H198" s="31"/>
      <c r="I198" s="30"/>
      <c r="J198" s="32"/>
      <c r="N198" s="33"/>
      <c r="T198" s="31"/>
      <c r="U198" s="30"/>
      <c r="V198" s="32"/>
    </row>
    <row r="199" spans="3:22" s="1" customFormat="1">
      <c r="C199" s="30"/>
      <c r="H199" s="31"/>
      <c r="I199" s="30"/>
      <c r="J199" s="32"/>
      <c r="N199" s="33"/>
      <c r="T199" s="31"/>
      <c r="U199" s="30"/>
      <c r="V199" s="32"/>
    </row>
    <row r="200" spans="3:22" s="1" customFormat="1">
      <c r="C200" s="30"/>
      <c r="H200" s="31"/>
      <c r="I200" s="30"/>
      <c r="J200" s="32"/>
      <c r="N200" s="33"/>
      <c r="T200" s="31"/>
      <c r="U200" s="30"/>
      <c r="V200" s="32"/>
    </row>
    <row r="201" spans="3:22" s="1" customFormat="1">
      <c r="C201" s="30"/>
      <c r="H201" s="31"/>
      <c r="I201" s="30"/>
      <c r="J201" s="32"/>
      <c r="N201" s="33"/>
      <c r="T201" s="31"/>
      <c r="U201" s="30"/>
      <c r="V201" s="32"/>
    </row>
    <row r="202" spans="3:22" s="1" customFormat="1">
      <c r="C202" s="30"/>
      <c r="H202" s="31"/>
      <c r="I202" s="30"/>
      <c r="J202" s="32"/>
      <c r="N202" s="33"/>
      <c r="T202" s="31"/>
      <c r="U202" s="30"/>
      <c r="V202" s="32"/>
    </row>
    <row r="203" spans="3:22" s="1" customFormat="1">
      <c r="C203" s="30"/>
      <c r="H203" s="31"/>
      <c r="I203" s="30"/>
      <c r="J203" s="32"/>
      <c r="N203" s="33"/>
      <c r="T203" s="31"/>
      <c r="U203" s="30"/>
      <c r="V203" s="32"/>
    </row>
    <row r="204" spans="3:22" s="1" customFormat="1">
      <c r="C204" s="30"/>
      <c r="H204" s="31"/>
      <c r="I204" s="30"/>
      <c r="J204" s="32"/>
      <c r="N204" s="33"/>
      <c r="T204" s="31"/>
      <c r="U204" s="30"/>
      <c r="V204" s="32"/>
    </row>
    <row r="205" spans="3:22" s="1" customFormat="1">
      <c r="C205" s="30"/>
      <c r="H205" s="31"/>
      <c r="I205" s="30"/>
      <c r="J205" s="32"/>
      <c r="N205" s="33"/>
      <c r="T205" s="31"/>
      <c r="U205" s="30"/>
      <c r="V205" s="32"/>
    </row>
    <row r="206" spans="3:22" s="1" customFormat="1">
      <c r="C206" s="30"/>
      <c r="H206" s="31"/>
      <c r="I206" s="30"/>
      <c r="J206" s="32"/>
      <c r="N206" s="33"/>
      <c r="T206" s="31"/>
      <c r="U206" s="30"/>
      <c r="V206" s="32"/>
    </row>
    <row r="207" spans="3:22" s="1" customFormat="1">
      <c r="C207" s="30"/>
      <c r="H207" s="31"/>
      <c r="I207" s="30"/>
      <c r="J207" s="32"/>
      <c r="N207" s="33"/>
      <c r="T207" s="31"/>
      <c r="U207" s="30"/>
      <c r="V207" s="32"/>
    </row>
    <row r="208" spans="3:22" s="1" customFormat="1">
      <c r="C208" s="30"/>
      <c r="H208" s="31"/>
      <c r="I208" s="30"/>
      <c r="J208" s="32"/>
      <c r="N208" s="33"/>
      <c r="T208" s="31"/>
      <c r="U208" s="30"/>
      <c r="V208" s="32"/>
    </row>
    <row r="209" spans="3:22" s="1" customFormat="1">
      <c r="C209" s="30"/>
      <c r="H209" s="31"/>
      <c r="I209" s="30"/>
      <c r="J209" s="32"/>
      <c r="N209" s="33"/>
      <c r="T209" s="31"/>
      <c r="U209" s="30"/>
      <c r="V209" s="32"/>
    </row>
    <row r="210" spans="3:22" s="1" customFormat="1">
      <c r="C210" s="30"/>
      <c r="H210" s="31"/>
      <c r="I210" s="30"/>
      <c r="J210" s="32"/>
      <c r="N210" s="33"/>
      <c r="T210" s="31"/>
      <c r="U210" s="30"/>
      <c r="V210" s="32"/>
    </row>
    <row r="211" spans="3:22" s="1" customFormat="1">
      <c r="C211" s="30"/>
      <c r="H211" s="31"/>
      <c r="I211" s="30"/>
      <c r="J211" s="32"/>
      <c r="N211" s="33"/>
      <c r="T211" s="31"/>
      <c r="U211" s="30"/>
      <c r="V211" s="32"/>
    </row>
    <row r="212" spans="3:22" s="1" customFormat="1">
      <c r="C212" s="30"/>
      <c r="H212" s="31"/>
      <c r="I212" s="30"/>
      <c r="J212" s="32"/>
      <c r="N212" s="33"/>
      <c r="T212" s="31"/>
      <c r="U212" s="30"/>
      <c r="V212" s="32"/>
    </row>
    <row r="213" spans="3:22" s="1" customFormat="1">
      <c r="C213" s="30"/>
      <c r="H213" s="31"/>
      <c r="I213" s="30"/>
      <c r="J213" s="32"/>
      <c r="N213" s="33"/>
      <c r="T213" s="31"/>
      <c r="U213" s="30"/>
      <c r="V213" s="32"/>
    </row>
    <row r="214" spans="3:22" s="1" customFormat="1">
      <c r="C214" s="30"/>
      <c r="H214" s="31"/>
      <c r="I214" s="30"/>
      <c r="J214" s="32"/>
      <c r="N214" s="33"/>
      <c r="T214" s="31"/>
      <c r="U214" s="30"/>
      <c r="V214" s="32"/>
    </row>
    <row r="215" spans="3:22" s="1" customFormat="1">
      <c r="C215" s="30"/>
      <c r="H215" s="31"/>
      <c r="I215" s="30"/>
      <c r="J215" s="32"/>
      <c r="N215" s="33"/>
      <c r="T215" s="31"/>
      <c r="U215" s="30"/>
      <c r="V215" s="32"/>
    </row>
    <row r="216" spans="3:22" s="1" customFormat="1">
      <c r="C216" s="30"/>
      <c r="H216" s="31"/>
      <c r="I216" s="30"/>
      <c r="J216" s="32"/>
      <c r="N216" s="33"/>
      <c r="T216" s="31"/>
      <c r="U216" s="30"/>
      <c r="V216" s="32"/>
    </row>
    <row r="217" spans="3:22" s="1" customFormat="1">
      <c r="C217" s="30"/>
      <c r="H217" s="31"/>
      <c r="I217" s="30"/>
      <c r="J217" s="32"/>
      <c r="N217" s="33"/>
      <c r="T217" s="31"/>
      <c r="U217" s="30"/>
      <c r="V217" s="32"/>
    </row>
    <row r="218" spans="3:22" s="1" customFormat="1">
      <c r="C218" s="30"/>
      <c r="H218" s="31"/>
      <c r="I218" s="30"/>
      <c r="J218" s="32"/>
      <c r="N218" s="33"/>
      <c r="T218" s="31"/>
      <c r="U218" s="30"/>
      <c r="V218" s="32"/>
    </row>
    <row r="219" spans="3:22" s="1" customFormat="1">
      <c r="C219" s="30"/>
      <c r="H219" s="31"/>
      <c r="I219" s="30"/>
      <c r="J219" s="32"/>
      <c r="N219" s="33"/>
      <c r="T219" s="31"/>
      <c r="U219" s="30"/>
      <c r="V219" s="32"/>
    </row>
    <row r="220" spans="3:22" s="1" customFormat="1">
      <c r="C220" s="30"/>
      <c r="H220" s="31"/>
      <c r="I220" s="30"/>
      <c r="J220" s="32"/>
      <c r="N220" s="33"/>
      <c r="T220" s="31"/>
      <c r="U220" s="30"/>
      <c r="V220" s="32"/>
    </row>
    <row r="221" spans="3:22" s="1" customFormat="1">
      <c r="C221" s="30"/>
      <c r="H221" s="31"/>
      <c r="I221" s="30"/>
      <c r="J221" s="32"/>
      <c r="N221" s="33"/>
      <c r="T221" s="31"/>
      <c r="U221" s="30"/>
      <c r="V221" s="32"/>
    </row>
    <row r="222" spans="3:22" s="1" customFormat="1">
      <c r="C222" s="30"/>
      <c r="H222" s="31"/>
      <c r="I222" s="30"/>
      <c r="J222" s="32"/>
      <c r="N222" s="33"/>
      <c r="T222" s="31"/>
      <c r="U222" s="30"/>
      <c r="V222" s="32"/>
    </row>
    <row r="223" spans="3:22" s="1" customFormat="1">
      <c r="C223" s="30"/>
      <c r="H223" s="31"/>
      <c r="I223" s="30"/>
      <c r="J223" s="32"/>
      <c r="N223" s="33"/>
      <c r="T223" s="31"/>
      <c r="U223" s="30"/>
      <c r="V223" s="32"/>
    </row>
    <row r="224" spans="3:22" s="1" customFormat="1">
      <c r="C224" s="30"/>
      <c r="H224" s="31"/>
      <c r="I224" s="30"/>
      <c r="J224" s="32"/>
      <c r="N224" s="33"/>
      <c r="T224" s="31"/>
      <c r="U224" s="30"/>
      <c r="V224" s="32"/>
    </row>
    <row r="225" spans="3:22" s="1" customFormat="1">
      <c r="C225" s="30"/>
      <c r="H225" s="31"/>
      <c r="I225" s="30"/>
      <c r="J225" s="32"/>
      <c r="N225" s="33"/>
      <c r="T225" s="31"/>
      <c r="U225" s="30"/>
      <c r="V225" s="32"/>
    </row>
    <row r="226" spans="3:22" s="1" customFormat="1">
      <c r="C226" s="30"/>
      <c r="H226" s="31"/>
      <c r="I226" s="30"/>
      <c r="J226" s="32"/>
      <c r="N226" s="33"/>
      <c r="T226" s="31"/>
      <c r="U226" s="30"/>
      <c r="V226" s="32"/>
    </row>
    <row r="227" spans="3:22" s="1" customFormat="1">
      <c r="C227" s="30"/>
      <c r="H227" s="31"/>
      <c r="I227" s="30"/>
      <c r="J227" s="32"/>
      <c r="N227" s="33"/>
      <c r="T227" s="31"/>
      <c r="U227" s="30"/>
      <c r="V227" s="32"/>
    </row>
    <row r="228" spans="3:22" s="1" customFormat="1">
      <c r="C228" s="30"/>
      <c r="H228" s="31"/>
      <c r="I228" s="30"/>
      <c r="J228" s="32"/>
      <c r="N228" s="33"/>
      <c r="T228" s="31"/>
      <c r="U228" s="30"/>
      <c r="V228" s="32"/>
    </row>
    <row r="229" spans="3:22" s="1" customFormat="1">
      <c r="C229" s="30"/>
      <c r="H229" s="31"/>
      <c r="I229" s="30"/>
      <c r="J229" s="32"/>
      <c r="N229" s="33"/>
      <c r="T229" s="31"/>
      <c r="U229" s="30"/>
      <c r="V229" s="32"/>
    </row>
    <row r="230" spans="3:22" s="1" customFormat="1">
      <c r="C230" s="30"/>
      <c r="H230" s="31"/>
      <c r="I230" s="30"/>
      <c r="J230" s="32"/>
      <c r="N230" s="33"/>
      <c r="T230" s="31"/>
      <c r="U230" s="30"/>
      <c r="V230" s="32"/>
    </row>
    <row r="231" spans="3:22" s="1" customFormat="1">
      <c r="C231" s="30"/>
      <c r="H231" s="31"/>
      <c r="I231" s="30"/>
      <c r="J231" s="32"/>
      <c r="N231" s="33"/>
      <c r="T231" s="31"/>
      <c r="U231" s="30"/>
      <c r="V231" s="32"/>
    </row>
    <row r="232" spans="3:22" s="1" customFormat="1">
      <c r="C232" s="30"/>
      <c r="H232" s="31"/>
      <c r="I232" s="30"/>
      <c r="J232" s="32"/>
      <c r="N232" s="33"/>
      <c r="T232" s="31"/>
      <c r="U232" s="30"/>
      <c r="V232" s="32"/>
    </row>
    <row r="233" spans="3:22" s="1" customFormat="1">
      <c r="C233" s="30"/>
      <c r="H233" s="31"/>
      <c r="I233" s="30"/>
      <c r="J233" s="32"/>
      <c r="N233" s="33"/>
      <c r="T233" s="31"/>
      <c r="U233" s="30"/>
      <c r="V233" s="32"/>
    </row>
    <row r="234" spans="3:22" s="1" customFormat="1">
      <c r="C234" s="30"/>
      <c r="H234" s="31"/>
      <c r="I234" s="30"/>
      <c r="J234" s="32"/>
      <c r="N234" s="33"/>
      <c r="T234" s="31"/>
      <c r="U234" s="30"/>
      <c r="V234" s="32"/>
    </row>
    <row r="235" spans="3:22" s="1" customFormat="1">
      <c r="C235" s="30"/>
      <c r="H235" s="31"/>
      <c r="I235" s="30"/>
      <c r="J235" s="32"/>
      <c r="N235" s="33"/>
      <c r="T235" s="31"/>
      <c r="U235" s="30"/>
      <c r="V235" s="32"/>
    </row>
    <row r="236" spans="3:22" s="1" customFormat="1">
      <c r="C236" s="30"/>
      <c r="H236" s="31"/>
      <c r="I236" s="30"/>
      <c r="J236" s="32"/>
      <c r="N236" s="33"/>
      <c r="T236" s="31"/>
      <c r="U236" s="30"/>
      <c r="V236" s="32"/>
    </row>
    <row r="237" spans="3:22" s="1" customFormat="1">
      <c r="C237" s="30"/>
      <c r="H237" s="31"/>
      <c r="I237" s="30"/>
      <c r="J237" s="32"/>
      <c r="N237" s="33"/>
      <c r="T237" s="31"/>
      <c r="U237" s="30"/>
      <c r="V237" s="32"/>
    </row>
    <row r="238" spans="3:22" s="1" customFormat="1">
      <c r="C238" s="30"/>
      <c r="H238" s="31"/>
      <c r="I238" s="30"/>
      <c r="J238" s="32"/>
      <c r="N238" s="33"/>
      <c r="T238" s="31"/>
      <c r="U238" s="30"/>
      <c r="V238" s="32"/>
    </row>
    <row r="239" spans="3:22" s="1" customFormat="1">
      <c r="C239" s="30"/>
      <c r="H239" s="31"/>
      <c r="I239" s="30"/>
      <c r="J239" s="32"/>
      <c r="N239" s="33"/>
      <c r="T239" s="31"/>
      <c r="U239" s="30"/>
      <c r="V239" s="32"/>
    </row>
    <row r="240" spans="3:22" s="1" customFormat="1">
      <c r="C240" s="30"/>
      <c r="H240" s="31"/>
      <c r="I240" s="30"/>
      <c r="J240" s="32"/>
      <c r="N240" s="33"/>
      <c r="T240" s="31"/>
      <c r="U240" s="30"/>
      <c r="V240" s="32"/>
    </row>
    <row r="241" spans="3:22" s="1" customFormat="1">
      <c r="C241" s="30"/>
      <c r="H241" s="31"/>
      <c r="I241" s="30"/>
      <c r="J241" s="32"/>
      <c r="N241" s="33"/>
      <c r="T241" s="31"/>
      <c r="U241" s="30"/>
      <c r="V241" s="32"/>
    </row>
    <row r="242" spans="3:22" s="1" customFormat="1">
      <c r="C242" s="30"/>
      <c r="H242" s="31"/>
      <c r="I242" s="30"/>
      <c r="J242" s="32"/>
      <c r="N242" s="33"/>
      <c r="T242" s="31"/>
      <c r="U242" s="30"/>
      <c r="V242" s="32"/>
    </row>
    <row r="243" spans="3:22" s="1" customFormat="1">
      <c r="C243" s="30"/>
      <c r="H243" s="31"/>
      <c r="I243" s="30"/>
      <c r="J243" s="32"/>
      <c r="N243" s="33"/>
      <c r="T243" s="31"/>
      <c r="U243" s="30"/>
      <c r="V243" s="32"/>
    </row>
    <row r="244" spans="3:22" s="1" customFormat="1">
      <c r="C244" s="30"/>
      <c r="H244" s="31"/>
      <c r="I244" s="30"/>
      <c r="J244" s="32"/>
      <c r="N244" s="33"/>
      <c r="T244" s="31"/>
      <c r="U244" s="30"/>
      <c r="V244" s="32"/>
    </row>
    <row r="245" spans="3:22" s="1" customFormat="1">
      <c r="C245" s="30"/>
      <c r="H245" s="31"/>
      <c r="I245" s="30"/>
      <c r="J245" s="32"/>
      <c r="N245" s="33"/>
      <c r="T245" s="31"/>
      <c r="U245" s="30"/>
      <c r="V245" s="32"/>
    </row>
    <row r="246" spans="3:22" s="1" customFormat="1">
      <c r="C246" s="30"/>
      <c r="H246" s="31"/>
      <c r="I246" s="30"/>
      <c r="J246" s="32"/>
      <c r="N246" s="33"/>
      <c r="T246" s="31"/>
      <c r="U246" s="30"/>
      <c r="V246" s="32"/>
    </row>
    <row r="247" spans="3:22" s="1" customFormat="1">
      <c r="C247" s="30"/>
      <c r="H247" s="31"/>
      <c r="I247" s="30"/>
      <c r="J247" s="32"/>
      <c r="N247" s="33"/>
      <c r="T247" s="31"/>
      <c r="U247" s="30"/>
      <c r="V247" s="32"/>
    </row>
    <row r="248" spans="3:22" s="1" customFormat="1">
      <c r="C248" s="30"/>
      <c r="H248" s="31"/>
      <c r="I248" s="30"/>
      <c r="J248" s="32"/>
      <c r="N248" s="33"/>
      <c r="T248" s="31"/>
      <c r="U248" s="30"/>
      <c r="V248" s="32"/>
    </row>
    <row r="249" spans="3:22" s="1" customFormat="1">
      <c r="C249" s="30"/>
      <c r="H249" s="31"/>
      <c r="I249" s="30"/>
      <c r="J249" s="32"/>
      <c r="N249" s="33"/>
      <c r="T249" s="31"/>
      <c r="U249" s="30"/>
      <c r="V249" s="32"/>
    </row>
    <row r="250" spans="3:22" s="1" customFormat="1">
      <c r="C250" s="30"/>
      <c r="H250" s="31"/>
      <c r="I250" s="30"/>
      <c r="J250" s="32"/>
      <c r="N250" s="33"/>
      <c r="T250" s="31"/>
      <c r="U250" s="30"/>
      <c r="V250" s="32"/>
    </row>
    <row r="251" spans="3:22" s="1" customFormat="1">
      <c r="C251" s="30"/>
      <c r="H251" s="31"/>
      <c r="I251" s="30"/>
      <c r="J251" s="32"/>
      <c r="N251" s="33"/>
      <c r="T251" s="31"/>
      <c r="U251" s="30"/>
      <c r="V251" s="32"/>
    </row>
    <row r="252" spans="3:22" s="1" customFormat="1">
      <c r="C252" s="30"/>
      <c r="H252" s="31"/>
      <c r="I252" s="30"/>
      <c r="J252" s="32"/>
      <c r="N252" s="33"/>
      <c r="T252" s="31"/>
      <c r="U252" s="30"/>
      <c r="V252" s="32"/>
    </row>
    <row r="253" spans="3:22" s="1" customFormat="1">
      <c r="C253" s="30"/>
      <c r="H253" s="31"/>
      <c r="I253" s="30"/>
      <c r="J253" s="32"/>
      <c r="N253" s="33"/>
      <c r="T253" s="31"/>
      <c r="U253" s="30"/>
      <c r="V253" s="32"/>
    </row>
    <row r="254" spans="3:22" s="1" customFormat="1">
      <c r="C254" s="30"/>
      <c r="H254" s="31"/>
      <c r="I254" s="30"/>
      <c r="J254" s="32"/>
      <c r="N254" s="33"/>
      <c r="T254" s="31"/>
      <c r="U254" s="30"/>
      <c r="V254" s="32"/>
    </row>
    <row r="255" spans="3:22" s="1" customFormat="1">
      <c r="C255" s="30"/>
      <c r="H255" s="31"/>
      <c r="I255" s="30"/>
      <c r="J255" s="32"/>
      <c r="N255" s="33"/>
      <c r="T255" s="31"/>
      <c r="U255" s="30"/>
      <c r="V255" s="32"/>
    </row>
    <row r="256" spans="3:22" s="1" customFormat="1">
      <c r="C256" s="30"/>
      <c r="H256" s="31"/>
      <c r="I256" s="30"/>
      <c r="J256" s="32"/>
      <c r="N256" s="33"/>
      <c r="T256" s="31"/>
      <c r="U256" s="30"/>
      <c r="V256" s="32"/>
    </row>
    <row r="257" spans="3:22" s="1" customFormat="1">
      <c r="C257" s="30"/>
      <c r="H257" s="31"/>
      <c r="I257" s="30"/>
      <c r="J257" s="32"/>
      <c r="N257" s="33"/>
      <c r="T257" s="31"/>
      <c r="U257" s="30"/>
      <c r="V257" s="32"/>
    </row>
    <row r="258" spans="3:22" s="1" customFormat="1">
      <c r="C258" s="30"/>
      <c r="H258" s="31"/>
      <c r="I258" s="30"/>
      <c r="J258" s="32"/>
      <c r="N258" s="33"/>
      <c r="T258" s="31"/>
      <c r="U258" s="30"/>
      <c r="V258" s="32"/>
    </row>
    <row r="259" spans="3:22" s="1" customFormat="1">
      <c r="C259" s="30"/>
      <c r="H259" s="31"/>
      <c r="I259" s="30"/>
      <c r="J259" s="32"/>
      <c r="N259" s="33"/>
      <c r="T259" s="31"/>
      <c r="U259" s="30"/>
      <c r="V259" s="32"/>
    </row>
    <row r="260" spans="3:22" s="1" customFormat="1">
      <c r="C260" s="30"/>
      <c r="H260" s="31"/>
      <c r="I260" s="30"/>
      <c r="J260" s="32"/>
      <c r="N260" s="33"/>
      <c r="T260" s="31"/>
      <c r="U260" s="30"/>
      <c r="V260" s="32"/>
    </row>
    <row r="261" spans="3:22" s="1" customFormat="1">
      <c r="C261" s="30"/>
      <c r="H261" s="31"/>
      <c r="I261" s="30"/>
      <c r="J261" s="32"/>
      <c r="N261" s="33"/>
      <c r="T261" s="31"/>
      <c r="U261" s="30"/>
      <c r="V261" s="32"/>
    </row>
    <row r="262" spans="3:22" s="1" customFormat="1">
      <c r="C262" s="30"/>
      <c r="H262" s="31"/>
      <c r="I262" s="30"/>
      <c r="J262" s="32"/>
      <c r="N262" s="33"/>
      <c r="T262" s="31"/>
      <c r="U262" s="30"/>
      <c r="V262" s="32"/>
    </row>
    <row r="263" spans="3:22" s="1" customFormat="1">
      <c r="C263" s="30"/>
      <c r="H263" s="31"/>
      <c r="I263" s="30"/>
      <c r="J263" s="32"/>
      <c r="N263" s="33"/>
      <c r="T263" s="31"/>
      <c r="U263" s="30"/>
      <c r="V263" s="32"/>
    </row>
    <row r="264" spans="3:22" s="1" customFormat="1">
      <c r="C264" s="30"/>
      <c r="H264" s="31"/>
      <c r="I264" s="30"/>
      <c r="J264" s="32"/>
      <c r="N264" s="33"/>
      <c r="T264" s="31"/>
      <c r="U264" s="30"/>
      <c r="V264" s="32"/>
    </row>
    <row r="265" spans="3:22" s="1" customFormat="1">
      <c r="C265" s="30"/>
      <c r="H265" s="31"/>
      <c r="I265" s="30"/>
      <c r="J265" s="32"/>
      <c r="N265" s="33"/>
      <c r="T265" s="31"/>
      <c r="U265" s="30"/>
      <c r="V265" s="32"/>
    </row>
    <row r="266" spans="3:22" s="1" customFormat="1">
      <c r="C266" s="30"/>
      <c r="H266" s="31"/>
      <c r="I266" s="30"/>
      <c r="J266" s="32"/>
      <c r="N266" s="33"/>
      <c r="T266" s="31"/>
      <c r="U266" s="30"/>
      <c r="V266" s="32"/>
    </row>
    <row r="267" spans="3:22" s="1" customFormat="1">
      <c r="C267" s="30"/>
      <c r="H267" s="31"/>
      <c r="I267" s="30"/>
      <c r="J267" s="32"/>
      <c r="N267" s="33"/>
      <c r="T267" s="31"/>
      <c r="U267" s="30"/>
      <c r="V267" s="32"/>
    </row>
    <row r="268" spans="3:22" s="1" customFormat="1">
      <c r="C268" s="30"/>
      <c r="H268" s="31"/>
      <c r="I268" s="30"/>
      <c r="J268" s="32"/>
      <c r="N268" s="33"/>
      <c r="T268" s="31"/>
      <c r="U268" s="30"/>
      <c r="V268" s="32"/>
    </row>
    <row r="269" spans="3:22" s="1" customFormat="1">
      <c r="C269" s="30"/>
      <c r="H269" s="31"/>
      <c r="I269" s="30"/>
      <c r="J269" s="32"/>
      <c r="N269" s="33"/>
      <c r="T269" s="31"/>
      <c r="U269" s="30"/>
      <c r="V269" s="32"/>
    </row>
    <row r="270" spans="3:22" s="1" customFormat="1">
      <c r="C270" s="30"/>
      <c r="H270" s="31"/>
      <c r="I270" s="30"/>
      <c r="J270" s="32"/>
      <c r="N270" s="33"/>
      <c r="T270" s="31"/>
      <c r="U270" s="30"/>
      <c r="V270" s="32"/>
    </row>
    <row r="271" spans="3:22" s="1" customFormat="1">
      <c r="C271" s="30"/>
      <c r="H271" s="31"/>
      <c r="I271" s="30"/>
      <c r="J271" s="32"/>
      <c r="N271" s="33"/>
      <c r="T271" s="31"/>
      <c r="U271" s="30"/>
      <c r="V271" s="32"/>
    </row>
    <row r="272" spans="3:22" s="1" customFormat="1">
      <c r="C272" s="30"/>
      <c r="H272" s="31"/>
      <c r="I272" s="30"/>
      <c r="J272" s="32"/>
      <c r="N272" s="33"/>
      <c r="T272" s="31"/>
      <c r="U272" s="30"/>
      <c r="V272" s="32"/>
    </row>
    <row r="273" spans="3:22" s="1" customFormat="1">
      <c r="C273" s="30"/>
      <c r="H273" s="31"/>
      <c r="I273" s="30"/>
      <c r="J273" s="32"/>
      <c r="N273" s="33"/>
      <c r="T273" s="31"/>
      <c r="U273" s="30"/>
      <c r="V273" s="32"/>
    </row>
    <row r="274" spans="3:22" s="1" customFormat="1">
      <c r="C274" s="30"/>
      <c r="H274" s="31"/>
      <c r="I274" s="30"/>
      <c r="J274" s="32"/>
      <c r="N274" s="33"/>
      <c r="T274" s="31"/>
      <c r="U274" s="30"/>
      <c r="V274" s="32"/>
    </row>
    <row r="275" spans="3:22" s="1" customFormat="1">
      <c r="C275" s="30"/>
      <c r="H275" s="31"/>
      <c r="I275" s="30"/>
      <c r="J275" s="32"/>
      <c r="N275" s="33"/>
      <c r="T275" s="31"/>
      <c r="U275" s="30"/>
      <c r="V275" s="32"/>
    </row>
    <row r="276" spans="3:22" s="1" customFormat="1">
      <c r="C276" s="30"/>
      <c r="H276" s="31"/>
      <c r="I276" s="30"/>
      <c r="J276" s="32"/>
      <c r="N276" s="33"/>
      <c r="T276" s="31"/>
      <c r="U276" s="30"/>
      <c r="V276" s="32"/>
    </row>
    <row r="277" spans="3:22" s="1" customFormat="1">
      <c r="C277" s="30"/>
      <c r="H277" s="31"/>
      <c r="I277" s="30"/>
      <c r="J277" s="32"/>
      <c r="N277" s="33"/>
      <c r="T277" s="31"/>
      <c r="U277" s="30"/>
      <c r="V277" s="32"/>
    </row>
    <row r="278" spans="3:22" s="1" customFormat="1">
      <c r="C278" s="30"/>
      <c r="H278" s="31"/>
      <c r="I278" s="30"/>
      <c r="J278" s="32"/>
      <c r="N278" s="33"/>
      <c r="T278" s="31"/>
      <c r="U278" s="30"/>
      <c r="V278" s="32"/>
    </row>
    <row r="279" spans="3:22" s="1" customFormat="1">
      <c r="C279" s="30"/>
      <c r="H279" s="31"/>
      <c r="I279" s="30"/>
      <c r="J279" s="32"/>
      <c r="N279" s="33"/>
      <c r="T279" s="31"/>
      <c r="U279" s="30"/>
      <c r="V279" s="32"/>
    </row>
    <row r="280" spans="3:22" s="1" customFormat="1">
      <c r="C280" s="30"/>
      <c r="H280" s="31"/>
      <c r="I280" s="30"/>
      <c r="J280" s="32"/>
      <c r="N280" s="33"/>
      <c r="T280" s="31"/>
      <c r="U280" s="30"/>
      <c r="V280" s="32"/>
    </row>
    <row r="281" spans="3:22" s="1" customFormat="1">
      <c r="C281" s="30"/>
      <c r="H281" s="31"/>
      <c r="I281" s="30"/>
      <c r="J281" s="32"/>
      <c r="N281" s="33"/>
      <c r="T281" s="31"/>
      <c r="U281" s="30"/>
      <c r="V281" s="32"/>
    </row>
    <row r="282" spans="3:22" s="1" customFormat="1">
      <c r="C282" s="30"/>
      <c r="H282" s="31"/>
      <c r="I282" s="30"/>
      <c r="J282" s="32"/>
      <c r="N282" s="33"/>
      <c r="T282" s="31"/>
      <c r="U282" s="30"/>
      <c r="V282" s="32"/>
    </row>
    <row r="283" spans="3:22" s="1" customFormat="1">
      <c r="C283" s="30"/>
      <c r="H283" s="31"/>
      <c r="I283" s="30"/>
      <c r="J283" s="32"/>
      <c r="N283" s="33"/>
      <c r="T283" s="31"/>
      <c r="U283" s="30"/>
      <c r="V283" s="32"/>
    </row>
    <row r="284" spans="3:22" s="1" customFormat="1">
      <c r="C284" s="30"/>
      <c r="H284" s="31"/>
      <c r="I284" s="30"/>
      <c r="J284" s="32"/>
      <c r="N284" s="33"/>
      <c r="T284" s="31"/>
      <c r="U284" s="30"/>
      <c r="V284" s="32"/>
    </row>
    <row r="285" spans="3:22" s="1" customFormat="1">
      <c r="C285" s="30"/>
      <c r="H285" s="31"/>
      <c r="I285" s="30"/>
      <c r="J285" s="32"/>
      <c r="N285" s="33"/>
      <c r="T285" s="31"/>
      <c r="U285" s="30"/>
      <c r="V285" s="32"/>
    </row>
    <row r="286" spans="3:22" s="1" customFormat="1">
      <c r="C286" s="30"/>
      <c r="H286" s="31"/>
      <c r="I286" s="30"/>
      <c r="J286" s="32"/>
      <c r="N286" s="33"/>
      <c r="T286" s="31"/>
      <c r="U286" s="30"/>
      <c r="V286" s="32"/>
    </row>
    <row r="287" spans="3:22" s="1" customFormat="1">
      <c r="C287" s="30"/>
      <c r="H287" s="31"/>
      <c r="I287" s="30"/>
      <c r="J287" s="32"/>
      <c r="N287" s="33"/>
      <c r="T287" s="31"/>
      <c r="U287" s="30"/>
      <c r="V287" s="32"/>
    </row>
    <row r="288" spans="3:22" s="1" customFormat="1">
      <c r="C288" s="30"/>
      <c r="H288" s="31"/>
      <c r="I288" s="30"/>
      <c r="J288" s="32"/>
      <c r="N288" s="33"/>
      <c r="T288" s="31"/>
      <c r="U288" s="30"/>
      <c r="V288" s="32"/>
    </row>
    <row r="289" spans="3:22" s="1" customFormat="1">
      <c r="C289" s="30"/>
      <c r="H289" s="31"/>
      <c r="I289" s="30"/>
      <c r="J289" s="32"/>
      <c r="N289" s="33"/>
      <c r="T289" s="31"/>
      <c r="U289" s="30"/>
      <c r="V289" s="32"/>
    </row>
    <row r="290" spans="3:22" s="1" customFormat="1">
      <c r="C290" s="30"/>
      <c r="H290" s="31"/>
      <c r="I290" s="30"/>
      <c r="J290" s="32"/>
      <c r="N290" s="33"/>
      <c r="T290" s="31"/>
      <c r="U290" s="30"/>
      <c r="V290" s="32"/>
    </row>
    <row r="291" spans="3:22" s="1" customFormat="1">
      <c r="C291" s="30"/>
      <c r="H291" s="31"/>
      <c r="I291" s="30"/>
      <c r="J291" s="32"/>
      <c r="N291" s="33"/>
      <c r="T291" s="31"/>
      <c r="U291" s="30"/>
      <c r="V291" s="32"/>
    </row>
    <row r="292" spans="3:22" s="1" customFormat="1">
      <c r="C292" s="30"/>
      <c r="H292" s="31"/>
      <c r="I292" s="30"/>
      <c r="J292" s="32"/>
      <c r="N292" s="33"/>
      <c r="T292" s="31"/>
      <c r="U292" s="30"/>
      <c r="V292" s="32"/>
    </row>
    <row r="293" spans="3:22" s="1" customFormat="1">
      <c r="C293" s="30"/>
      <c r="H293" s="31"/>
      <c r="I293" s="30"/>
      <c r="J293" s="32"/>
      <c r="N293" s="33"/>
      <c r="T293" s="31"/>
      <c r="U293" s="30"/>
      <c r="V293" s="32"/>
    </row>
    <row r="294" spans="3:22" s="1" customFormat="1">
      <c r="C294" s="30"/>
      <c r="H294" s="31"/>
      <c r="I294" s="30"/>
      <c r="J294" s="32"/>
      <c r="N294" s="33"/>
      <c r="T294" s="31"/>
      <c r="U294" s="30"/>
      <c r="V294" s="32"/>
    </row>
    <row r="295" spans="3:22" s="1" customFormat="1">
      <c r="C295" s="30"/>
      <c r="H295" s="31"/>
      <c r="I295" s="30"/>
      <c r="J295" s="32"/>
      <c r="N295" s="33"/>
      <c r="T295" s="31"/>
      <c r="U295" s="30"/>
      <c r="V295" s="32"/>
    </row>
    <row r="296" spans="3:22" s="1" customFormat="1">
      <c r="C296" s="30"/>
      <c r="H296" s="31"/>
      <c r="I296" s="30"/>
      <c r="J296" s="32"/>
      <c r="N296" s="33"/>
      <c r="T296" s="31"/>
      <c r="U296" s="30"/>
      <c r="V296" s="32"/>
    </row>
    <row r="297" spans="3:22" s="1" customFormat="1">
      <c r="C297" s="30"/>
      <c r="H297" s="31"/>
      <c r="I297" s="30"/>
      <c r="J297" s="32"/>
      <c r="N297" s="33"/>
      <c r="T297" s="31"/>
      <c r="U297" s="30"/>
      <c r="V297" s="32"/>
    </row>
    <row r="298" spans="3:22" s="1" customFormat="1">
      <c r="C298" s="30"/>
      <c r="H298" s="31"/>
      <c r="I298" s="30"/>
      <c r="J298" s="32"/>
      <c r="N298" s="33"/>
      <c r="T298" s="31"/>
      <c r="U298" s="30"/>
      <c r="V298" s="32"/>
    </row>
    <row r="299" spans="3:22" s="1" customFormat="1">
      <c r="C299" s="30"/>
      <c r="H299" s="31"/>
      <c r="I299" s="30"/>
      <c r="J299" s="32"/>
      <c r="N299" s="33"/>
      <c r="T299" s="31"/>
      <c r="U299" s="30"/>
      <c r="V299" s="32"/>
    </row>
    <row r="300" spans="3:22" s="1" customFormat="1">
      <c r="C300" s="30"/>
      <c r="H300" s="31"/>
      <c r="I300" s="30"/>
      <c r="J300" s="32"/>
      <c r="N300" s="33"/>
      <c r="T300" s="31"/>
      <c r="U300" s="30"/>
      <c r="V300" s="32"/>
    </row>
    <row r="301" spans="3:22" s="1" customFormat="1">
      <c r="C301" s="30"/>
      <c r="H301" s="31"/>
      <c r="I301" s="30"/>
      <c r="J301" s="32"/>
      <c r="N301" s="33"/>
      <c r="T301" s="31"/>
      <c r="U301" s="30"/>
      <c r="V301" s="32"/>
    </row>
    <row r="302" spans="3:22" s="1" customFormat="1">
      <c r="C302" s="30"/>
      <c r="H302" s="31"/>
      <c r="I302" s="30"/>
      <c r="J302" s="32"/>
      <c r="N302" s="33"/>
      <c r="T302" s="31"/>
      <c r="U302" s="30"/>
      <c r="V302" s="32"/>
    </row>
    <row r="303" spans="3:22" s="1" customFormat="1">
      <c r="C303" s="30"/>
      <c r="H303" s="31"/>
      <c r="I303" s="30"/>
      <c r="J303" s="32"/>
      <c r="N303" s="33"/>
      <c r="T303" s="31"/>
      <c r="U303" s="30"/>
      <c r="V303" s="32"/>
    </row>
    <row r="304" spans="3:22" s="1" customFormat="1">
      <c r="C304" s="30"/>
      <c r="H304" s="31"/>
      <c r="I304" s="30"/>
      <c r="J304" s="32"/>
      <c r="N304" s="33"/>
      <c r="T304" s="31"/>
      <c r="U304" s="30"/>
      <c r="V304" s="32"/>
    </row>
    <row r="305" spans="3:22" s="1" customFormat="1">
      <c r="C305" s="30"/>
      <c r="H305" s="31"/>
      <c r="I305" s="30"/>
      <c r="J305" s="32"/>
      <c r="N305" s="33"/>
      <c r="T305" s="31"/>
      <c r="U305" s="30"/>
      <c r="V305" s="32"/>
    </row>
    <row r="306" spans="3:22" s="1" customFormat="1">
      <c r="C306" s="30"/>
      <c r="H306" s="31"/>
      <c r="I306" s="30"/>
      <c r="J306" s="32"/>
      <c r="N306" s="33"/>
      <c r="T306" s="31"/>
      <c r="U306" s="30"/>
      <c r="V306" s="32"/>
    </row>
    <row r="307" spans="3:22" s="1" customFormat="1">
      <c r="C307" s="30"/>
      <c r="H307" s="31"/>
      <c r="I307" s="30"/>
      <c r="J307" s="32"/>
      <c r="N307" s="33"/>
      <c r="T307" s="31"/>
      <c r="U307" s="30"/>
      <c r="V307" s="32"/>
    </row>
    <row r="308" spans="3:22" s="1" customFormat="1">
      <c r="C308" s="30"/>
      <c r="H308" s="31"/>
      <c r="I308" s="30"/>
      <c r="J308" s="32"/>
      <c r="N308" s="33"/>
      <c r="T308" s="31"/>
      <c r="U308" s="30"/>
      <c r="V308" s="32"/>
    </row>
    <row r="309" spans="3:22" s="1" customFormat="1">
      <c r="C309" s="30"/>
      <c r="H309" s="31"/>
      <c r="I309" s="30"/>
      <c r="J309" s="32"/>
      <c r="N309" s="33"/>
      <c r="T309" s="31"/>
      <c r="U309" s="30"/>
      <c r="V309" s="32"/>
    </row>
    <row r="310" spans="3:22" s="1" customFormat="1">
      <c r="C310" s="30"/>
      <c r="H310" s="31"/>
      <c r="I310" s="30"/>
      <c r="J310" s="32"/>
      <c r="N310" s="33"/>
      <c r="T310" s="31"/>
      <c r="U310" s="30"/>
      <c r="V310" s="32"/>
    </row>
    <row r="311" spans="3:22" s="1" customFormat="1">
      <c r="C311" s="30"/>
      <c r="H311" s="31"/>
      <c r="I311" s="30"/>
      <c r="J311" s="32"/>
      <c r="N311" s="33"/>
      <c r="T311" s="31"/>
      <c r="U311" s="30"/>
      <c r="V311" s="32"/>
    </row>
    <row r="312" spans="3:22" s="1" customFormat="1">
      <c r="C312" s="30"/>
      <c r="H312" s="31"/>
      <c r="I312" s="30"/>
      <c r="J312" s="32"/>
      <c r="N312" s="33"/>
      <c r="T312" s="31"/>
      <c r="U312" s="30"/>
      <c r="V312" s="32"/>
    </row>
    <row r="313" spans="3:22" s="1" customFormat="1">
      <c r="C313" s="30"/>
      <c r="H313" s="31"/>
      <c r="I313" s="30"/>
      <c r="J313" s="32"/>
      <c r="N313" s="33"/>
      <c r="T313" s="31"/>
      <c r="U313" s="30"/>
      <c r="V313" s="32"/>
    </row>
    <row r="314" spans="3:22" s="1" customFormat="1">
      <c r="C314" s="30"/>
      <c r="H314" s="31"/>
      <c r="I314" s="30"/>
      <c r="J314" s="32"/>
      <c r="N314" s="33"/>
      <c r="T314" s="31"/>
      <c r="U314" s="30"/>
      <c r="V314" s="32"/>
    </row>
    <row r="315" spans="3:22" s="1" customFormat="1">
      <c r="C315" s="30"/>
      <c r="H315" s="31"/>
      <c r="I315" s="30"/>
      <c r="J315" s="32"/>
      <c r="N315" s="33"/>
      <c r="T315" s="31"/>
      <c r="U315" s="30"/>
      <c r="V315" s="32"/>
    </row>
    <row r="316" spans="3:22" s="1" customFormat="1">
      <c r="C316" s="30"/>
      <c r="H316" s="31"/>
      <c r="I316" s="30"/>
      <c r="J316" s="32"/>
      <c r="N316" s="33"/>
      <c r="T316" s="31"/>
      <c r="U316" s="30"/>
      <c r="V316" s="32"/>
    </row>
    <row r="317" spans="3:22" s="1" customFormat="1">
      <c r="C317" s="30"/>
      <c r="H317" s="31"/>
      <c r="I317" s="30"/>
      <c r="J317" s="32"/>
      <c r="N317" s="33"/>
      <c r="T317" s="31"/>
      <c r="U317" s="30"/>
      <c r="V317" s="32"/>
    </row>
    <row r="318" spans="3:22" s="1" customFormat="1">
      <c r="C318" s="30"/>
      <c r="H318" s="31"/>
      <c r="I318" s="30"/>
      <c r="J318" s="32"/>
      <c r="N318" s="33"/>
      <c r="T318" s="31"/>
      <c r="U318" s="30"/>
      <c r="V318" s="32"/>
    </row>
    <row r="319" spans="3:22" s="1" customFormat="1">
      <c r="C319" s="30"/>
      <c r="H319" s="31"/>
      <c r="I319" s="30"/>
      <c r="J319" s="32"/>
      <c r="N319" s="33"/>
      <c r="T319" s="31"/>
      <c r="U319" s="30"/>
      <c r="V319" s="32"/>
    </row>
    <row r="320" spans="3:22" s="1" customFormat="1">
      <c r="C320" s="30"/>
      <c r="H320" s="31"/>
      <c r="I320" s="30"/>
      <c r="J320" s="32"/>
      <c r="N320" s="33"/>
      <c r="T320" s="31"/>
      <c r="U320" s="30"/>
      <c r="V320" s="32"/>
    </row>
    <row r="321" spans="3:22" s="1" customFormat="1">
      <c r="C321" s="30"/>
      <c r="H321" s="31"/>
      <c r="I321" s="30"/>
      <c r="J321" s="32"/>
      <c r="N321" s="33"/>
      <c r="T321" s="31"/>
      <c r="U321" s="30"/>
      <c r="V321" s="32"/>
    </row>
    <row r="322" spans="3:22" s="1" customFormat="1">
      <c r="C322" s="30"/>
      <c r="H322" s="31"/>
      <c r="I322" s="30"/>
      <c r="J322" s="32"/>
      <c r="N322" s="33"/>
      <c r="T322" s="31"/>
      <c r="U322" s="30"/>
      <c r="V322" s="32"/>
    </row>
    <row r="323" spans="3:22" s="1" customFormat="1">
      <c r="C323" s="30"/>
      <c r="H323" s="31"/>
      <c r="I323" s="30"/>
      <c r="J323" s="32"/>
      <c r="N323" s="33"/>
      <c r="T323" s="31"/>
      <c r="U323" s="30"/>
      <c r="V323" s="32"/>
    </row>
    <row r="324" spans="3:22" s="1" customFormat="1">
      <c r="C324" s="30"/>
      <c r="H324" s="31"/>
      <c r="I324" s="30"/>
      <c r="J324" s="32"/>
      <c r="N324" s="33"/>
      <c r="T324" s="31"/>
      <c r="U324" s="30"/>
      <c r="V324" s="32"/>
    </row>
    <row r="325" spans="3:22" s="1" customFormat="1">
      <c r="C325" s="30"/>
      <c r="H325" s="31"/>
      <c r="I325" s="30"/>
      <c r="J325" s="32"/>
      <c r="N325" s="33"/>
      <c r="T325" s="31"/>
      <c r="U325" s="30"/>
      <c r="V325" s="32"/>
    </row>
    <row r="326" spans="3:22" s="1" customFormat="1">
      <c r="C326" s="30"/>
      <c r="H326" s="31"/>
      <c r="I326" s="30"/>
      <c r="J326" s="32"/>
      <c r="N326" s="33"/>
      <c r="T326" s="31"/>
      <c r="U326" s="30"/>
      <c r="V326" s="32"/>
    </row>
    <row r="327" spans="3:22" s="1" customFormat="1">
      <c r="C327" s="30"/>
      <c r="H327" s="31"/>
      <c r="I327" s="30"/>
      <c r="J327" s="32"/>
      <c r="N327" s="33"/>
      <c r="T327" s="31"/>
      <c r="U327" s="30"/>
      <c r="V327" s="32"/>
    </row>
    <row r="328" spans="3:22" s="1" customFormat="1">
      <c r="C328" s="30"/>
      <c r="H328" s="31"/>
      <c r="I328" s="30"/>
      <c r="J328" s="32"/>
      <c r="N328" s="33"/>
      <c r="T328" s="31"/>
      <c r="U328" s="30"/>
      <c r="V328" s="32"/>
    </row>
    <row r="329" spans="3:22" s="1" customFormat="1">
      <c r="C329" s="30"/>
      <c r="H329" s="31"/>
      <c r="I329" s="30"/>
      <c r="J329" s="32"/>
      <c r="N329" s="33"/>
      <c r="T329" s="31"/>
      <c r="U329" s="30"/>
      <c r="V329" s="32"/>
    </row>
    <row r="330" spans="3:22" s="1" customFormat="1">
      <c r="C330" s="30"/>
      <c r="H330" s="31"/>
      <c r="I330" s="30"/>
      <c r="J330" s="32"/>
      <c r="N330" s="33"/>
      <c r="T330" s="31"/>
      <c r="U330" s="30"/>
      <c r="V330" s="32"/>
    </row>
    <row r="331" spans="3:22" s="1" customFormat="1">
      <c r="C331" s="30"/>
      <c r="H331" s="31"/>
      <c r="I331" s="30"/>
      <c r="J331" s="32"/>
      <c r="N331" s="33"/>
      <c r="T331" s="31"/>
      <c r="U331" s="30"/>
      <c r="V331" s="32"/>
    </row>
    <row r="332" spans="3:22" s="1" customFormat="1">
      <c r="C332" s="30"/>
      <c r="H332" s="31"/>
      <c r="I332" s="30"/>
      <c r="J332" s="32"/>
      <c r="N332" s="33"/>
      <c r="T332" s="31"/>
      <c r="U332" s="30"/>
      <c r="V332" s="32"/>
    </row>
    <row r="333" spans="3:22" s="1" customFormat="1">
      <c r="C333" s="30"/>
      <c r="H333" s="31"/>
      <c r="I333" s="30"/>
      <c r="J333" s="32"/>
      <c r="N333" s="33"/>
      <c r="T333" s="31"/>
      <c r="U333" s="30"/>
      <c r="V333" s="32"/>
    </row>
    <row r="334" spans="3:22" s="1" customFormat="1">
      <c r="C334" s="30"/>
      <c r="H334" s="31"/>
      <c r="I334" s="30"/>
      <c r="J334" s="32"/>
      <c r="N334" s="33"/>
      <c r="T334" s="31"/>
      <c r="U334" s="30"/>
      <c r="V334" s="32"/>
    </row>
    <row r="335" spans="3:22" s="1" customFormat="1">
      <c r="C335" s="30"/>
      <c r="H335" s="31"/>
      <c r="I335" s="30"/>
      <c r="J335" s="32"/>
      <c r="N335" s="33"/>
      <c r="T335" s="31"/>
      <c r="U335" s="30"/>
      <c r="V335" s="32"/>
    </row>
    <row r="336" spans="3:22" s="1" customFormat="1">
      <c r="C336" s="30"/>
      <c r="H336" s="31"/>
      <c r="I336" s="30"/>
      <c r="J336" s="32"/>
      <c r="N336" s="33"/>
      <c r="T336" s="31"/>
      <c r="U336" s="30"/>
      <c r="V336" s="32"/>
    </row>
    <row r="337" spans="3:22" s="1" customFormat="1">
      <c r="C337" s="30"/>
      <c r="H337" s="31"/>
      <c r="I337" s="30"/>
      <c r="J337" s="32"/>
      <c r="N337" s="33"/>
      <c r="T337" s="31"/>
      <c r="U337" s="30"/>
      <c r="V337" s="32"/>
    </row>
    <row r="338" spans="3:22" s="1" customFormat="1">
      <c r="C338" s="30"/>
      <c r="H338" s="31"/>
      <c r="I338" s="30"/>
      <c r="J338" s="32"/>
      <c r="N338" s="33"/>
      <c r="T338" s="31"/>
      <c r="U338" s="30"/>
      <c r="V338" s="32"/>
    </row>
    <row r="339" spans="3:22" s="1" customFormat="1">
      <c r="C339" s="30"/>
      <c r="H339" s="31"/>
      <c r="I339" s="30"/>
      <c r="J339" s="32"/>
      <c r="N339" s="33"/>
      <c r="T339" s="31"/>
      <c r="U339" s="30"/>
      <c r="V339" s="32"/>
    </row>
    <row r="340" spans="3:22" s="1" customFormat="1">
      <c r="C340" s="30"/>
      <c r="H340" s="31"/>
      <c r="I340" s="30"/>
      <c r="J340" s="32"/>
      <c r="N340" s="33"/>
      <c r="T340" s="31"/>
      <c r="U340" s="30"/>
      <c r="V340" s="32"/>
    </row>
    <row r="341" spans="3:22" s="1" customFormat="1">
      <c r="C341" s="30"/>
      <c r="H341" s="31"/>
      <c r="I341" s="30"/>
      <c r="J341" s="32"/>
      <c r="N341" s="33"/>
      <c r="T341" s="31"/>
      <c r="U341" s="30"/>
      <c r="V341" s="32"/>
    </row>
    <row r="342" spans="3:22" s="1" customFormat="1">
      <c r="C342" s="30"/>
      <c r="H342" s="31"/>
      <c r="I342" s="30"/>
      <c r="J342" s="32"/>
      <c r="N342" s="33"/>
      <c r="T342" s="31"/>
      <c r="U342" s="30"/>
      <c r="V342" s="32"/>
    </row>
    <row r="343" spans="3:22" s="1" customFormat="1">
      <c r="C343" s="30"/>
      <c r="H343" s="31"/>
      <c r="I343" s="30"/>
      <c r="J343" s="32"/>
      <c r="N343" s="33"/>
      <c r="T343" s="31"/>
      <c r="U343" s="30"/>
      <c r="V343" s="32"/>
    </row>
    <row r="344" spans="3:22" s="1" customFormat="1">
      <c r="C344" s="30"/>
      <c r="H344" s="31"/>
      <c r="I344" s="30"/>
      <c r="J344" s="32"/>
      <c r="N344" s="33"/>
      <c r="T344" s="31"/>
      <c r="U344" s="30"/>
      <c r="V344" s="32"/>
    </row>
    <row r="345" spans="3:22" s="1" customFormat="1">
      <c r="C345" s="30"/>
      <c r="H345" s="31"/>
      <c r="I345" s="30"/>
      <c r="J345" s="32"/>
      <c r="N345" s="33"/>
      <c r="T345" s="31"/>
      <c r="U345" s="30"/>
      <c r="V345" s="32"/>
    </row>
    <row r="346" spans="3:22" s="1" customFormat="1">
      <c r="C346" s="30"/>
      <c r="H346" s="31"/>
      <c r="I346" s="30"/>
      <c r="J346" s="32"/>
      <c r="N346" s="33"/>
      <c r="T346" s="31"/>
      <c r="U346" s="30"/>
      <c r="V346" s="32"/>
    </row>
    <row r="347" spans="3:22" s="1" customFormat="1">
      <c r="C347" s="30"/>
      <c r="H347" s="31"/>
      <c r="I347" s="30"/>
      <c r="J347" s="32"/>
      <c r="N347" s="33"/>
      <c r="T347" s="31"/>
      <c r="U347" s="30"/>
      <c r="V347" s="32"/>
    </row>
    <row r="348" spans="3:22" s="1" customFormat="1">
      <c r="C348" s="30"/>
      <c r="H348" s="31"/>
      <c r="I348" s="30"/>
      <c r="J348" s="32"/>
      <c r="N348" s="33"/>
      <c r="T348" s="31"/>
      <c r="U348" s="30"/>
      <c r="V348" s="32"/>
    </row>
    <row r="349" spans="3:22" s="1" customFormat="1">
      <c r="C349" s="30"/>
      <c r="H349" s="31"/>
      <c r="I349" s="30"/>
      <c r="J349" s="32"/>
      <c r="N349" s="33"/>
      <c r="T349" s="31"/>
      <c r="U349" s="30"/>
      <c r="V349" s="32"/>
    </row>
    <row r="350" spans="3:22" s="1" customFormat="1">
      <c r="C350" s="30"/>
      <c r="H350" s="31"/>
      <c r="I350" s="30"/>
      <c r="J350" s="32"/>
      <c r="N350" s="33"/>
      <c r="T350" s="31"/>
      <c r="U350" s="30"/>
      <c r="V350" s="32"/>
    </row>
    <row r="351" spans="3:22" s="1" customFormat="1">
      <c r="C351" s="30"/>
      <c r="H351" s="31"/>
      <c r="I351" s="30"/>
      <c r="J351" s="32"/>
      <c r="N351" s="33"/>
      <c r="T351" s="31"/>
      <c r="U351" s="30"/>
      <c r="V351" s="32"/>
    </row>
    <row r="352" spans="3:22" s="1" customFormat="1">
      <c r="C352" s="30"/>
      <c r="H352" s="31"/>
      <c r="I352" s="30"/>
      <c r="J352" s="32"/>
      <c r="N352" s="33"/>
      <c r="T352" s="31"/>
      <c r="U352" s="30"/>
      <c r="V352" s="32"/>
    </row>
    <row r="353" spans="3:22" s="1" customFormat="1">
      <c r="C353" s="30"/>
      <c r="H353" s="31"/>
      <c r="I353" s="30"/>
      <c r="J353" s="32"/>
      <c r="N353" s="33"/>
      <c r="T353" s="31"/>
      <c r="U353" s="30"/>
      <c r="V353" s="32"/>
    </row>
    <row r="354" spans="3:22" s="1" customFormat="1">
      <c r="C354" s="30"/>
      <c r="H354" s="31"/>
      <c r="I354" s="30"/>
      <c r="J354" s="32"/>
      <c r="N354" s="33"/>
      <c r="T354" s="31"/>
      <c r="U354" s="30"/>
      <c r="V354" s="32"/>
    </row>
    <row r="355" spans="3:22" s="1" customFormat="1">
      <c r="C355" s="30"/>
      <c r="H355" s="31"/>
      <c r="I355" s="30"/>
      <c r="J355" s="32"/>
      <c r="N355" s="33"/>
      <c r="T355" s="31"/>
      <c r="U355" s="30"/>
      <c r="V355" s="32"/>
    </row>
    <row r="356" spans="3:22" s="1" customFormat="1">
      <c r="C356" s="30"/>
      <c r="H356" s="31"/>
      <c r="I356" s="30"/>
      <c r="J356" s="32"/>
      <c r="N356" s="33"/>
      <c r="T356" s="31"/>
      <c r="U356" s="30"/>
      <c r="V356" s="32"/>
    </row>
    <row r="357" spans="3:22" s="1" customFormat="1">
      <c r="C357" s="30"/>
      <c r="H357" s="31"/>
      <c r="I357" s="30"/>
      <c r="J357" s="32"/>
      <c r="N357" s="33"/>
      <c r="T357" s="31"/>
      <c r="U357" s="30"/>
      <c r="V357" s="32"/>
    </row>
    <row r="358" spans="3:22" s="1" customFormat="1">
      <c r="C358" s="30"/>
      <c r="H358" s="31"/>
      <c r="I358" s="30"/>
      <c r="J358" s="32"/>
      <c r="N358" s="33"/>
      <c r="T358" s="31"/>
      <c r="U358" s="30"/>
      <c r="V358" s="32"/>
    </row>
    <row r="359" spans="3:22" s="1" customFormat="1">
      <c r="C359" s="30"/>
      <c r="H359" s="31"/>
      <c r="I359" s="30"/>
      <c r="J359" s="32"/>
      <c r="N359" s="33"/>
      <c r="T359" s="31"/>
      <c r="U359" s="30"/>
      <c r="V359" s="32"/>
    </row>
    <row r="360" spans="3:22" s="1" customFormat="1">
      <c r="C360" s="30"/>
      <c r="H360" s="31"/>
      <c r="I360" s="30"/>
      <c r="J360" s="32"/>
      <c r="N360" s="33"/>
      <c r="T360" s="31"/>
      <c r="U360" s="30"/>
      <c r="V360" s="32"/>
    </row>
    <row r="361" spans="3:22" s="1" customFormat="1">
      <c r="C361" s="30"/>
      <c r="H361" s="31"/>
      <c r="I361" s="30"/>
      <c r="J361" s="32"/>
      <c r="N361" s="33"/>
      <c r="T361" s="31"/>
      <c r="U361" s="30"/>
      <c r="V361" s="32"/>
    </row>
    <row r="362" spans="3:22" s="1" customFormat="1">
      <c r="C362" s="30"/>
      <c r="H362" s="31"/>
      <c r="I362" s="30"/>
      <c r="J362" s="32"/>
      <c r="N362" s="33"/>
      <c r="T362" s="31"/>
      <c r="U362" s="30"/>
      <c r="V362" s="32"/>
    </row>
    <row r="363" spans="3:22" s="1" customFormat="1">
      <c r="C363" s="30"/>
      <c r="H363" s="31"/>
      <c r="I363" s="30"/>
      <c r="J363" s="32"/>
      <c r="N363" s="33"/>
      <c r="T363" s="31"/>
      <c r="U363" s="30"/>
      <c r="V363" s="32"/>
    </row>
    <row r="364" spans="3:22" s="1" customFormat="1">
      <c r="C364" s="30"/>
      <c r="H364" s="31"/>
      <c r="I364" s="30"/>
      <c r="J364" s="32"/>
      <c r="N364" s="33"/>
      <c r="T364" s="31"/>
      <c r="U364" s="30"/>
      <c r="V364" s="32"/>
    </row>
    <row r="365" spans="3:22" s="1" customFormat="1">
      <c r="C365" s="30"/>
      <c r="H365" s="31"/>
      <c r="I365" s="30"/>
      <c r="J365" s="32"/>
      <c r="N365" s="33"/>
      <c r="T365" s="31"/>
      <c r="U365" s="30"/>
      <c r="V365" s="32"/>
    </row>
    <row r="366" spans="3:22" s="1" customFormat="1">
      <c r="C366" s="30"/>
      <c r="H366" s="31"/>
      <c r="I366" s="30"/>
      <c r="J366" s="32"/>
      <c r="N366" s="33"/>
      <c r="T366" s="31"/>
      <c r="U366" s="30"/>
      <c r="V366" s="32"/>
    </row>
    <row r="367" spans="3:22" s="1" customFormat="1">
      <c r="C367" s="30"/>
      <c r="H367" s="31"/>
      <c r="I367" s="30"/>
      <c r="J367" s="32"/>
      <c r="N367" s="33"/>
      <c r="T367" s="31"/>
      <c r="U367" s="30"/>
      <c r="V367" s="32"/>
    </row>
    <row r="368" spans="3:22" s="1" customFormat="1">
      <c r="C368" s="30"/>
      <c r="H368" s="31"/>
      <c r="I368" s="30"/>
      <c r="J368" s="32"/>
      <c r="N368" s="33"/>
      <c r="T368" s="31"/>
      <c r="U368" s="30"/>
      <c r="V368" s="32"/>
    </row>
    <row r="369" spans="3:22" s="1" customFormat="1">
      <c r="C369" s="30"/>
      <c r="H369" s="31"/>
      <c r="I369" s="30"/>
      <c r="J369" s="32"/>
      <c r="N369" s="33"/>
      <c r="T369" s="31"/>
      <c r="U369" s="30"/>
      <c r="V369" s="32"/>
    </row>
    <row r="370" spans="3:22" s="1" customFormat="1">
      <c r="C370" s="30"/>
      <c r="H370" s="31"/>
      <c r="I370" s="30"/>
      <c r="J370" s="32"/>
      <c r="N370" s="33"/>
      <c r="T370" s="31"/>
      <c r="U370" s="30"/>
      <c r="V370" s="32"/>
    </row>
    <row r="371" spans="3:22" s="1" customFormat="1">
      <c r="C371" s="30"/>
      <c r="H371" s="31"/>
      <c r="I371" s="30"/>
      <c r="J371" s="32"/>
      <c r="N371" s="33"/>
      <c r="T371" s="31"/>
      <c r="U371" s="30"/>
      <c r="V371" s="32"/>
    </row>
    <row r="372" spans="3:22" s="1" customFormat="1">
      <c r="C372" s="30"/>
      <c r="H372" s="31"/>
      <c r="I372" s="30"/>
      <c r="J372" s="32"/>
      <c r="N372" s="33"/>
      <c r="T372" s="31"/>
      <c r="U372" s="30"/>
      <c r="V372" s="32"/>
    </row>
    <row r="373" spans="3:22" s="1" customFormat="1">
      <c r="C373" s="30"/>
      <c r="H373" s="31"/>
      <c r="I373" s="30"/>
      <c r="J373" s="32"/>
      <c r="N373" s="33"/>
      <c r="T373" s="31"/>
      <c r="U373" s="30"/>
      <c r="V373" s="32"/>
    </row>
    <row r="374" spans="3:22" s="1" customFormat="1">
      <c r="C374" s="30"/>
      <c r="H374" s="31"/>
      <c r="I374" s="30"/>
      <c r="J374" s="32"/>
      <c r="N374" s="33"/>
      <c r="T374" s="31"/>
      <c r="U374" s="30"/>
      <c r="V374" s="32"/>
    </row>
    <row r="375" spans="3:22" s="1" customFormat="1">
      <c r="C375" s="30"/>
      <c r="H375" s="31"/>
      <c r="I375" s="30"/>
      <c r="J375" s="32"/>
      <c r="N375" s="33"/>
      <c r="T375" s="31"/>
      <c r="U375" s="30"/>
      <c r="V375" s="32"/>
    </row>
    <row r="376" spans="3:22" s="1" customFormat="1">
      <c r="C376" s="30"/>
      <c r="H376" s="31"/>
      <c r="I376" s="30"/>
      <c r="J376" s="32"/>
      <c r="N376" s="33"/>
      <c r="T376" s="31"/>
      <c r="U376" s="30"/>
      <c r="V376" s="32"/>
    </row>
    <row r="377" spans="3:22" s="1" customFormat="1">
      <c r="C377" s="30"/>
      <c r="H377" s="31"/>
      <c r="I377" s="30"/>
      <c r="J377" s="32"/>
      <c r="N377" s="33"/>
      <c r="T377" s="31"/>
      <c r="U377" s="30"/>
      <c r="V377" s="32"/>
    </row>
    <row r="378" spans="3:22" s="1" customFormat="1">
      <c r="C378" s="30"/>
      <c r="H378" s="31"/>
      <c r="I378" s="30"/>
      <c r="J378" s="32"/>
      <c r="N378" s="33"/>
      <c r="T378" s="31"/>
      <c r="U378" s="30"/>
      <c r="V378" s="32"/>
    </row>
    <row r="379" spans="3:22" s="1" customFormat="1">
      <c r="C379" s="30"/>
      <c r="H379" s="31"/>
      <c r="I379" s="30"/>
      <c r="J379" s="32"/>
      <c r="N379" s="33"/>
      <c r="T379" s="31"/>
      <c r="U379" s="30"/>
      <c r="V379" s="32"/>
    </row>
    <row r="380" spans="3:22" s="1" customFormat="1">
      <c r="C380" s="30"/>
      <c r="H380" s="31"/>
      <c r="I380" s="30"/>
      <c r="J380" s="32"/>
      <c r="N380" s="33"/>
      <c r="T380" s="31"/>
      <c r="U380" s="30"/>
      <c r="V380" s="32"/>
    </row>
    <row r="381" spans="3:22" s="1" customFormat="1">
      <c r="C381" s="30"/>
      <c r="H381" s="31"/>
      <c r="I381" s="30"/>
      <c r="J381" s="32"/>
      <c r="N381" s="33"/>
      <c r="T381" s="31"/>
      <c r="U381" s="30"/>
      <c r="V381" s="32"/>
    </row>
    <row r="382" spans="3:22" s="1" customFormat="1">
      <c r="C382" s="30"/>
      <c r="H382" s="31"/>
      <c r="I382" s="30"/>
      <c r="J382" s="32"/>
      <c r="N382" s="33"/>
      <c r="T382" s="31"/>
      <c r="U382" s="30"/>
      <c r="V382" s="32"/>
    </row>
    <row r="383" spans="3:22" s="1" customFormat="1">
      <c r="C383" s="30"/>
      <c r="H383" s="31"/>
      <c r="I383" s="30"/>
      <c r="J383" s="32"/>
      <c r="N383" s="33"/>
      <c r="T383" s="31"/>
      <c r="U383" s="30"/>
      <c r="V383" s="32"/>
    </row>
    <row r="384" spans="3:22" s="1" customFormat="1">
      <c r="C384" s="30"/>
      <c r="H384" s="31"/>
      <c r="I384" s="30"/>
      <c r="J384" s="32"/>
      <c r="N384" s="33"/>
      <c r="T384" s="31"/>
      <c r="U384" s="30"/>
      <c r="V384" s="32"/>
    </row>
    <row r="385" spans="3:22" s="1" customFormat="1">
      <c r="C385" s="30"/>
      <c r="H385" s="31"/>
      <c r="I385" s="30"/>
      <c r="J385" s="32"/>
      <c r="N385" s="33"/>
      <c r="T385" s="31"/>
      <c r="U385" s="30"/>
      <c r="V385" s="32"/>
    </row>
    <row r="386" spans="3:22" s="1" customFormat="1">
      <c r="C386" s="30"/>
      <c r="H386" s="31"/>
      <c r="I386" s="30"/>
      <c r="J386" s="32"/>
      <c r="N386" s="33"/>
      <c r="T386" s="31"/>
      <c r="U386" s="30"/>
      <c r="V386" s="32"/>
    </row>
    <row r="387" spans="3:22" s="1" customFormat="1">
      <c r="C387" s="30"/>
      <c r="H387" s="31"/>
      <c r="I387" s="30"/>
      <c r="J387" s="32"/>
      <c r="N387" s="33"/>
      <c r="T387" s="31"/>
      <c r="U387" s="30"/>
      <c r="V387" s="32"/>
    </row>
    <row r="388" spans="3:22" s="1" customFormat="1">
      <c r="C388" s="30"/>
      <c r="H388" s="31"/>
      <c r="I388" s="30"/>
      <c r="J388" s="32"/>
      <c r="N388" s="33"/>
      <c r="T388" s="31"/>
      <c r="U388" s="30"/>
      <c r="V388" s="32"/>
    </row>
    <row r="389" spans="3:22" s="1" customFormat="1">
      <c r="C389" s="30"/>
      <c r="H389" s="31"/>
      <c r="I389" s="30"/>
      <c r="J389" s="32"/>
      <c r="N389" s="33"/>
      <c r="T389" s="31"/>
      <c r="U389" s="30"/>
      <c r="V389" s="32"/>
    </row>
    <row r="390" spans="3:22" s="1" customFormat="1">
      <c r="C390" s="30"/>
      <c r="H390" s="31"/>
      <c r="I390" s="30"/>
      <c r="J390" s="32"/>
      <c r="N390" s="33"/>
      <c r="T390" s="31"/>
      <c r="U390" s="30"/>
      <c r="V390" s="32"/>
    </row>
    <row r="391" spans="3:22" s="1" customFormat="1">
      <c r="C391" s="30"/>
      <c r="H391" s="31"/>
      <c r="I391" s="30"/>
      <c r="J391" s="32"/>
      <c r="N391" s="33"/>
      <c r="T391" s="31"/>
      <c r="U391" s="30"/>
      <c r="V391" s="32"/>
    </row>
    <row r="392" spans="3:22" s="1" customFormat="1">
      <c r="C392" s="30"/>
      <c r="H392" s="31"/>
      <c r="I392" s="30"/>
      <c r="J392" s="32"/>
      <c r="N392" s="33"/>
      <c r="T392" s="31"/>
      <c r="U392" s="30"/>
      <c r="V392" s="32"/>
    </row>
    <row r="393" spans="3:22" s="1" customFormat="1">
      <c r="C393" s="30"/>
      <c r="H393" s="31"/>
      <c r="I393" s="30"/>
      <c r="J393" s="32"/>
      <c r="N393" s="33"/>
      <c r="T393" s="31"/>
      <c r="U393" s="30"/>
      <c r="V393" s="32"/>
    </row>
    <row r="394" spans="3:22" s="1" customFormat="1">
      <c r="C394" s="30"/>
      <c r="H394" s="31"/>
      <c r="I394" s="30"/>
      <c r="J394" s="32"/>
      <c r="N394" s="33"/>
      <c r="T394" s="31"/>
      <c r="U394" s="30"/>
      <c r="V394" s="32"/>
    </row>
    <row r="395" spans="3:22" s="1" customFormat="1">
      <c r="C395" s="30"/>
      <c r="H395" s="31"/>
      <c r="I395" s="30"/>
      <c r="J395" s="32"/>
      <c r="N395" s="33"/>
      <c r="T395" s="31"/>
      <c r="U395" s="30"/>
      <c r="V395" s="32"/>
    </row>
    <row r="396" spans="3:22" s="1" customFormat="1">
      <c r="C396" s="30"/>
      <c r="H396" s="31"/>
      <c r="I396" s="30"/>
      <c r="J396" s="32"/>
      <c r="N396" s="33"/>
      <c r="T396" s="31"/>
      <c r="U396" s="30"/>
      <c r="V396" s="32"/>
    </row>
    <row r="397" spans="3:22" s="1" customFormat="1">
      <c r="C397" s="30"/>
      <c r="H397" s="31"/>
      <c r="I397" s="30"/>
      <c r="J397" s="32"/>
      <c r="N397" s="33"/>
      <c r="T397" s="31"/>
      <c r="U397" s="30"/>
      <c r="V397" s="32"/>
    </row>
    <row r="398" spans="3:22" s="1" customFormat="1">
      <c r="C398" s="30"/>
      <c r="H398" s="31"/>
      <c r="I398" s="30"/>
      <c r="J398" s="32"/>
      <c r="N398" s="33"/>
      <c r="T398" s="31"/>
      <c r="U398" s="30"/>
      <c r="V398" s="32"/>
    </row>
    <row r="399" spans="3:22" s="1" customFormat="1">
      <c r="C399" s="30"/>
      <c r="H399" s="31"/>
      <c r="I399" s="30"/>
      <c r="J399" s="32"/>
      <c r="N399" s="33"/>
      <c r="T399" s="31"/>
      <c r="U399" s="30"/>
      <c r="V399" s="32"/>
    </row>
    <row r="400" spans="3:22" s="1" customFormat="1">
      <c r="C400" s="30"/>
      <c r="H400" s="31"/>
      <c r="I400" s="30"/>
      <c r="J400" s="32"/>
      <c r="N400" s="33"/>
      <c r="T400" s="31"/>
      <c r="U400" s="30"/>
      <c r="V400" s="32"/>
    </row>
    <row r="401" spans="3:22" s="1" customFormat="1">
      <c r="C401" s="30"/>
      <c r="H401" s="31"/>
      <c r="I401" s="30"/>
      <c r="J401" s="32"/>
      <c r="N401" s="33"/>
      <c r="T401" s="31"/>
      <c r="U401" s="30"/>
      <c r="V401" s="32"/>
    </row>
    <row r="402" spans="3:22" s="1" customFormat="1">
      <c r="C402" s="30"/>
      <c r="H402" s="31"/>
      <c r="I402" s="30"/>
      <c r="J402" s="32"/>
      <c r="N402" s="33"/>
      <c r="T402" s="31"/>
      <c r="U402" s="30"/>
      <c r="V402" s="32"/>
    </row>
    <row r="403" spans="3:22" s="1" customFormat="1">
      <c r="C403" s="30"/>
      <c r="H403" s="31"/>
      <c r="I403" s="30"/>
      <c r="J403" s="32"/>
      <c r="N403" s="33"/>
      <c r="T403" s="31"/>
      <c r="U403" s="30"/>
      <c r="V403" s="32"/>
    </row>
    <row r="404" spans="3:22" s="1" customFormat="1">
      <c r="C404" s="30"/>
      <c r="H404" s="31"/>
      <c r="I404" s="30"/>
      <c r="J404" s="32"/>
      <c r="N404" s="33"/>
      <c r="T404" s="31"/>
      <c r="U404" s="30"/>
      <c r="V404" s="32"/>
    </row>
    <row r="405" spans="3:22" s="1" customFormat="1">
      <c r="C405" s="30"/>
      <c r="H405" s="31"/>
      <c r="I405" s="30"/>
      <c r="J405" s="32"/>
      <c r="N405" s="33"/>
      <c r="T405" s="31"/>
      <c r="U405" s="30"/>
      <c r="V405" s="32"/>
    </row>
    <row r="406" spans="3:22" s="1" customFormat="1">
      <c r="C406" s="30"/>
      <c r="H406" s="31"/>
      <c r="I406" s="30"/>
      <c r="J406" s="32"/>
      <c r="N406" s="33"/>
      <c r="T406" s="31"/>
      <c r="U406" s="30"/>
      <c r="V406" s="32"/>
    </row>
    <row r="407" spans="3:22" s="1" customFormat="1">
      <c r="C407" s="30"/>
      <c r="H407" s="31"/>
      <c r="I407" s="30"/>
      <c r="J407" s="32"/>
      <c r="N407" s="33"/>
      <c r="T407" s="31"/>
      <c r="U407" s="30"/>
      <c r="V407" s="32"/>
    </row>
    <row r="408" spans="3:22" s="1" customFormat="1">
      <c r="C408" s="30"/>
      <c r="H408" s="31"/>
      <c r="I408" s="30"/>
      <c r="J408" s="32"/>
      <c r="N408" s="33"/>
      <c r="T408" s="31"/>
      <c r="U408" s="30"/>
      <c r="V408" s="32"/>
    </row>
    <row r="409" spans="3:22" s="1" customFormat="1">
      <c r="C409" s="30"/>
      <c r="H409" s="31"/>
      <c r="I409" s="30"/>
      <c r="J409" s="32"/>
      <c r="N409" s="33"/>
      <c r="T409" s="31"/>
      <c r="U409" s="30"/>
      <c r="V409" s="32"/>
    </row>
    <row r="410" spans="3:22" s="1" customFormat="1">
      <c r="C410" s="30"/>
      <c r="H410" s="31"/>
      <c r="I410" s="30"/>
      <c r="J410" s="32"/>
      <c r="N410" s="33"/>
      <c r="T410" s="31"/>
      <c r="U410" s="30"/>
      <c r="V410" s="32"/>
    </row>
    <row r="411" spans="3:22" s="1" customFormat="1">
      <c r="C411" s="30"/>
      <c r="H411" s="31"/>
      <c r="I411" s="30"/>
      <c r="J411" s="32"/>
      <c r="N411" s="33"/>
      <c r="T411" s="31"/>
      <c r="U411" s="30"/>
      <c r="V411" s="32"/>
    </row>
    <row r="412" spans="3:22" s="1" customFormat="1">
      <c r="C412" s="30"/>
      <c r="H412" s="31"/>
      <c r="I412" s="30"/>
      <c r="J412" s="32"/>
      <c r="N412" s="33"/>
      <c r="T412" s="31"/>
      <c r="U412" s="30"/>
      <c r="V412" s="32"/>
    </row>
    <row r="413" spans="3:22" s="1" customFormat="1">
      <c r="C413" s="30"/>
      <c r="H413" s="31"/>
      <c r="I413" s="30"/>
      <c r="J413" s="32"/>
      <c r="N413" s="33"/>
      <c r="T413" s="31"/>
      <c r="U413" s="30"/>
      <c r="V413" s="32"/>
    </row>
    <row r="414" spans="3:22" s="1" customFormat="1">
      <c r="C414" s="30"/>
      <c r="H414" s="31"/>
      <c r="I414" s="30"/>
      <c r="J414" s="32"/>
      <c r="N414" s="33"/>
      <c r="T414" s="31"/>
      <c r="U414" s="30"/>
      <c r="V414" s="32"/>
    </row>
    <row r="415" spans="3:22" s="1" customFormat="1">
      <c r="C415" s="30"/>
      <c r="H415" s="31"/>
      <c r="I415" s="30"/>
      <c r="J415" s="32"/>
      <c r="N415" s="33"/>
      <c r="T415" s="31"/>
      <c r="U415" s="30"/>
      <c r="V415" s="32"/>
    </row>
    <row r="416" spans="3:22" s="1" customFormat="1">
      <c r="C416" s="30"/>
      <c r="H416" s="31"/>
      <c r="I416" s="30"/>
      <c r="J416" s="32"/>
      <c r="N416" s="33"/>
      <c r="T416" s="31"/>
      <c r="U416" s="30"/>
      <c r="V416" s="32"/>
    </row>
    <row r="417" spans="3:22" s="1" customFormat="1">
      <c r="C417" s="30"/>
      <c r="H417" s="31"/>
      <c r="I417" s="30"/>
      <c r="J417" s="32"/>
      <c r="N417" s="33"/>
      <c r="T417" s="31"/>
      <c r="U417" s="30"/>
      <c r="V417" s="32"/>
    </row>
    <row r="418" spans="3:22" s="1" customFormat="1">
      <c r="C418" s="30"/>
      <c r="H418" s="31"/>
      <c r="I418" s="30"/>
      <c r="J418" s="32"/>
      <c r="N418" s="33"/>
      <c r="T418" s="31"/>
      <c r="U418" s="30"/>
      <c r="V418" s="32"/>
    </row>
    <row r="419" spans="3:22" s="1" customFormat="1">
      <c r="C419" s="30"/>
      <c r="H419" s="31"/>
      <c r="I419" s="30"/>
      <c r="J419" s="32"/>
      <c r="N419" s="33"/>
      <c r="T419" s="31"/>
      <c r="U419" s="30"/>
      <c r="V419" s="32"/>
    </row>
    <row r="420" spans="3:22" s="1" customFormat="1">
      <c r="C420" s="30"/>
      <c r="H420" s="31"/>
      <c r="I420" s="30"/>
      <c r="J420" s="32"/>
      <c r="N420" s="33"/>
      <c r="T420" s="31"/>
      <c r="U420" s="30"/>
      <c r="V420" s="32"/>
    </row>
    <row r="421" spans="3:22" s="1" customFormat="1">
      <c r="C421" s="30"/>
      <c r="H421" s="31"/>
      <c r="I421" s="30"/>
      <c r="J421" s="32"/>
      <c r="N421" s="33"/>
      <c r="T421" s="31"/>
      <c r="U421" s="30"/>
      <c r="V421" s="32"/>
    </row>
    <row r="422" spans="3:22" s="1" customFormat="1">
      <c r="C422" s="30"/>
      <c r="H422" s="31"/>
      <c r="I422" s="30"/>
      <c r="J422" s="32"/>
      <c r="N422" s="33"/>
      <c r="T422" s="31"/>
      <c r="U422" s="30"/>
      <c r="V422" s="32"/>
    </row>
    <row r="423" spans="3:22" s="1" customFormat="1">
      <c r="C423" s="30"/>
      <c r="H423" s="31"/>
      <c r="I423" s="30"/>
      <c r="J423" s="32"/>
      <c r="N423" s="33"/>
      <c r="T423" s="31"/>
      <c r="U423" s="30"/>
      <c r="V423" s="32"/>
    </row>
    <row r="424" spans="3:22" s="1" customFormat="1">
      <c r="C424" s="30"/>
      <c r="H424" s="31"/>
      <c r="I424" s="30"/>
      <c r="J424" s="32"/>
      <c r="N424" s="33"/>
      <c r="T424" s="31"/>
      <c r="U424" s="30"/>
      <c r="V424" s="32"/>
    </row>
    <row r="425" spans="3:22" s="1" customFormat="1">
      <c r="C425" s="30"/>
      <c r="H425" s="31"/>
      <c r="I425" s="30"/>
      <c r="J425" s="32"/>
      <c r="N425" s="33"/>
      <c r="T425" s="31"/>
      <c r="U425" s="30"/>
      <c r="V425" s="32"/>
    </row>
    <row r="426" spans="3:22" s="1" customFormat="1">
      <c r="C426" s="30"/>
      <c r="H426" s="31"/>
      <c r="I426" s="30"/>
      <c r="J426" s="32"/>
      <c r="N426" s="33"/>
      <c r="T426" s="31"/>
      <c r="U426" s="30"/>
      <c r="V426" s="32"/>
    </row>
    <row r="427" spans="3:22" s="1" customFormat="1">
      <c r="C427" s="30"/>
      <c r="H427" s="31"/>
      <c r="I427" s="30"/>
      <c r="J427" s="32"/>
      <c r="N427" s="33"/>
      <c r="T427" s="31"/>
      <c r="U427" s="30"/>
      <c r="V427" s="32"/>
    </row>
    <row r="428" spans="3:22" s="1" customFormat="1">
      <c r="C428" s="30"/>
      <c r="H428" s="31"/>
      <c r="I428" s="30"/>
      <c r="J428" s="32"/>
      <c r="N428" s="33"/>
      <c r="T428" s="31"/>
      <c r="U428" s="30"/>
      <c r="V428" s="32"/>
    </row>
    <row r="429" spans="3:22" s="1" customFormat="1">
      <c r="C429" s="30"/>
      <c r="H429" s="31"/>
      <c r="I429" s="30"/>
      <c r="J429" s="32"/>
      <c r="N429" s="33"/>
      <c r="T429" s="31"/>
      <c r="U429" s="30"/>
      <c r="V429" s="32"/>
    </row>
    <row r="430" spans="3:22" s="1" customFormat="1">
      <c r="C430" s="30"/>
      <c r="H430" s="31"/>
      <c r="I430" s="30"/>
      <c r="J430" s="32"/>
      <c r="N430" s="33"/>
      <c r="T430" s="31"/>
      <c r="U430" s="30"/>
      <c r="V430" s="32"/>
    </row>
    <row r="431" spans="3:22" s="1" customFormat="1">
      <c r="C431" s="30"/>
      <c r="H431" s="31"/>
      <c r="I431" s="30"/>
      <c r="J431" s="32"/>
      <c r="N431" s="33"/>
      <c r="T431" s="31"/>
      <c r="U431" s="30"/>
      <c r="V431" s="32"/>
    </row>
    <row r="432" spans="3:22" s="1" customFormat="1">
      <c r="C432" s="30"/>
      <c r="H432" s="31"/>
      <c r="I432" s="30"/>
      <c r="J432" s="32"/>
      <c r="N432" s="33"/>
      <c r="T432" s="31"/>
      <c r="U432" s="30"/>
      <c r="V432" s="32"/>
    </row>
    <row r="433" spans="3:22" s="1" customFormat="1">
      <c r="C433" s="30"/>
      <c r="H433" s="31"/>
      <c r="I433" s="30"/>
      <c r="J433" s="32"/>
      <c r="N433" s="33"/>
      <c r="T433" s="31"/>
      <c r="U433" s="30"/>
      <c r="V433" s="32"/>
    </row>
    <row r="434" spans="3:22" s="1" customFormat="1">
      <c r="C434" s="30"/>
      <c r="H434" s="31"/>
      <c r="I434" s="30"/>
      <c r="J434" s="32"/>
      <c r="N434" s="33"/>
      <c r="T434" s="31"/>
      <c r="U434" s="30"/>
      <c r="V434" s="32"/>
    </row>
    <row r="435" spans="3:22" s="1" customFormat="1">
      <c r="C435" s="30"/>
      <c r="H435" s="31"/>
      <c r="I435" s="30"/>
      <c r="J435" s="32"/>
      <c r="N435" s="33"/>
      <c r="T435" s="31"/>
      <c r="U435" s="30"/>
      <c r="V435" s="32"/>
    </row>
    <row r="436" spans="3:22" s="1" customFormat="1">
      <c r="C436" s="30"/>
      <c r="H436" s="31"/>
      <c r="I436" s="30"/>
      <c r="J436" s="32"/>
      <c r="N436" s="33"/>
      <c r="T436" s="31"/>
      <c r="U436" s="30"/>
      <c r="V436" s="32"/>
    </row>
    <row r="437" spans="3:22" s="1" customFormat="1">
      <c r="C437" s="30"/>
      <c r="H437" s="31"/>
      <c r="I437" s="30"/>
      <c r="J437" s="32"/>
      <c r="N437" s="33"/>
      <c r="T437" s="31"/>
      <c r="U437" s="30"/>
      <c r="V437" s="32"/>
    </row>
    <row r="438" spans="3:22" s="1" customFormat="1">
      <c r="C438" s="30"/>
      <c r="H438" s="31"/>
      <c r="I438" s="30"/>
      <c r="J438" s="32"/>
      <c r="N438" s="33"/>
      <c r="T438" s="31"/>
      <c r="U438" s="30"/>
      <c r="V438" s="32"/>
    </row>
    <row r="439" spans="3:22" s="1" customFormat="1">
      <c r="C439" s="30"/>
      <c r="H439" s="31"/>
      <c r="I439" s="30"/>
      <c r="J439" s="32"/>
      <c r="N439" s="33"/>
      <c r="T439" s="31"/>
      <c r="U439" s="30"/>
      <c r="V439" s="32"/>
    </row>
    <row r="440" spans="3:22" s="1" customFormat="1">
      <c r="C440" s="30"/>
      <c r="H440" s="31"/>
      <c r="I440" s="30"/>
      <c r="J440" s="32"/>
      <c r="N440" s="33"/>
      <c r="T440" s="31"/>
      <c r="U440" s="30"/>
      <c r="V440" s="32"/>
    </row>
    <row r="441" spans="3:22" s="1" customFormat="1">
      <c r="C441" s="30"/>
      <c r="H441" s="31"/>
      <c r="I441" s="30"/>
      <c r="J441" s="32"/>
      <c r="N441" s="33"/>
      <c r="T441" s="31"/>
      <c r="U441" s="30"/>
      <c r="V441" s="32"/>
    </row>
    <row r="442" spans="3:22" s="1" customFormat="1">
      <c r="C442" s="30"/>
      <c r="H442" s="31"/>
      <c r="I442" s="30"/>
      <c r="J442" s="32"/>
      <c r="N442" s="33"/>
      <c r="T442" s="31"/>
      <c r="U442" s="30"/>
      <c r="V442" s="32"/>
    </row>
    <row r="443" spans="3:22" s="1" customFormat="1">
      <c r="C443" s="30"/>
      <c r="H443" s="31"/>
      <c r="I443" s="30"/>
      <c r="J443" s="32"/>
      <c r="N443" s="33"/>
      <c r="T443" s="31"/>
      <c r="U443" s="30"/>
      <c r="V443" s="32"/>
    </row>
    <row r="444" spans="3:22" s="1" customFormat="1">
      <c r="C444" s="30"/>
      <c r="H444" s="31"/>
      <c r="I444" s="30"/>
      <c r="J444" s="32"/>
      <c r="N444" s="33"/>
      <c r="T444" s="31"/>
      <c r="U444" s="30"/>
      <c r="V444" s="32"/>
    </row>
    <row r="445" spans="3:22" s="1" customFormat="1">
      <c r="C445" s="30"/>
      <c r="H445" s="31"/>
      <c r="I445" s="30"/>
      <c r="J445" s="32"/>
      <c r="N445" s="33"/>
      <c r="T445" s="31"/>
      <c r="U445" s="30"/>
      <c r="V445" s="32"/>
    </row>
    <row r="446" spans="3:22" s="1" customFormat="1">
      <c r="C446" s="30"/>
      <c r="H446" s="31"/>
      <c r="I446" s="30"/>
      <c r="J446" s="32"/>
      <c r="N446" s="33"/>
      <c r="T446" s="31"/>
      <c r="U446" s="30"/>
      <c r="V446" s="32"/>
    </row>
    <row r="447" spans="3:22" s="1" customFormat="1">
      <c r="C447" s="30"/>
      <c r="H447" s="31"/>
      <c r="I447" s="30"/>
      <c r="J447" s="32"/>
      <c r="N447" s="33"/>
      <c r="T447" s="31"/>
      <c r="U447" s="30"/>
      <c r="V447" s="32"/>
    </row>
    <row r="448" spans="3:22" s="1" customFormat="1">
      <c r="C448" s="30"/>
      <c r="H448" s="31"/>
      <c r="I448" s="30"/>
      <c r="J448" s="32"/>
      <c r="N448" s="33"/>
      <c r="T448" s="31"/>
      <c r="U448" s="30"/>
      <c r="V448" s="32"/>
    </row>
    <row r="449" spans="3:22" s="1" customFormat="1">
      <c r="C449" s="30"/>
      <c r="H449" s="31"/>
      <c r="I449" s="30"/>
      <c r="J449" s="32"/>
      <c r="N449" s="33"/>
      <c r="T449" s="31"/>
      <c r="U449" s="30"/>
      <c r="V449" s="32"/>
    </row>
    <row r="450" spans="3:22" s="1" customFormat="1">
      <c r="C450" s="30"/>
      <c r="H450" s="31"/>
      <c r="I450" s="30"/>
      <c r="J450" s="32"/>
      <c r="N450" s="33"/>
      <c r="T450" s="31"/>
      <c r="U450" s="30"/>
      <c r="V450" s="32"/>
    </row>
    <row r="451" spans="3:22" s="1" customFormat="1">
      <c r="C451" s="30"/>
      <c r="H451" s="31"/>
      <c r="I451" s="30"/>
      <c r="J451" s="32"/>
      <c r="N451" s="33"/>
      <c r="T451" s="31"/>
      <c r="U451" s="30"/>
      <c r="V451" s="32"/>
    </row>
    <row r="452" spans="3:22" s="1" customFormat="1">
      <c r="C452" s="30"/>
      <c r="H452" s="31"/>
      <c r="I452" s="30"/>
      <c r="J452" s="32"/>
      <c r="N452" s="33"/>
      <c r="T452" s="31"/>
      <c r="U452" s="30"/>
      <c r="V452" s="32"/>
    </row>
    <row r="453" spans="3:22" s="1" customFormat="1">
      <c r="C453" s="30"/>
      <c r="H453" s="31"/>
      <c r="I453" s="30"/>
      <c r="J453" s="32"/>
      <c r="N453" s="33"/>
      <c r="T453" s="31"/>
      <c r="U453" s="30"/>
      <c r="V453" s="32"/>
    </row>
    <row r="454" spans="3:22" s="1" customFormat="1">
      <c r="C454" s="30"/>
      <c r="H454" s="31"/>
      <c r="I454" s="30"/>
      <c r="J454" s="32"/>
      <c r="N454" s="33"/>
      <c r="T454" s="31"/>
      <c r="U454" s="30"/>
      <c r="V454" s="32"/>
    </row>
    <row r="455" spans="3:22" s="1" customFormat="1">
      <c r="C455" s="30"/>
      <c r="H455" s="31"/>
      <c r="I455" s="30"/>
      <c r="J455" s="32"/>
      <c r="N455" s="33"/>
      <c r="T455" s="31"/>
      <c r="U455" s="30"/>
      <c r="V455" s="32"/>
    </row>
    <row r="456" spans="3:22" s="1" customFormat="1">
      <c r="C456" s="30"/>
      <c r="H456" s="31"/>
      <c r="I456" s="30"/>
      <c r="J456" s="32"/>
      <c r="N456" s="33"/>
      <c r="T456" s="31"/>
      <c r="U456" s="30"/>
      <c r="V456" s="32"/>
    </row>
    <row r="457" spans="3:22" s="1" customFormat="1">
      <c r="C457" s="30"/>
      <c r="H457" s="31"/>
      <c r="I457" s="30"/>
      <c r="J457" s="32"/>
      <c r="N457" s="33"/>
      <c r="T457" s="31"/>
      <c r="U457" s="30"/>
      <c r="V457" s="32"/>
    </row>
    <row r="458" spans="3:22" s="1" customFormat="1">
      <c r="C458" s="30"/>
      <c r="H458" s="31"/>
      <c r="I458" s="30"/>
      <c r="J458" s="32"/>
      <c r="N458" s="33"/>
      <c r="T458" s="31"/>
      <c r="U458" s="30"/>
      <c r="V458" s="32"/>
    </row>
    <row r="459" spans="3:22" s="1" customFormat="1">
      <c r="C459" s="30"/>
      <c r="H459" s="31"/>
      <c r="I459" s="30"/>
      <c r="J459" s="32"/>
      <c r="N459" s="33"/>
      <c r="T459" s="31"/>
      <c r="U459" s="30"/>
      <c r="V459" s="32"/>
    </row>
    <row r="460" spans="3:22" s="1" customFormat="1">
      <c r="C460" s="30"/>
      <c r="H460" s="31"/>
      <c r="I460" s="30"/>
      <c r="J460" s="32"/>
      <c r="N460" s="33"/>
      <c r="T460" s="31"/>
      <c r="U460" s="30"/>
      <c r="V460" s="32"/>
    </row>
    <row r="461" spans="3:22" s="1" customFormat="1">
      <c r="C461" s="30"/>
      <c r="H461" s="31"/>
      <c r="I461" s="30"/>
      <c r="J461" s="32"/>
      <c r="N461" s="33"/>
      <c r="T461" s="31"/>
      <c r="U461" s="30"/>
      <c r="V461" s="32"/>
    </row>
    <row r="462" spans="3:22" s="1" customFormat="1">
      <c r="C462" s="30"/>
      <c r="H462" s="31"/>
      <c r="I462" s="30"/>
      <c r="J462" s="32"/>
      <c r="N462" s="33"/>
      <c r="T462" s="31"/>
      <c r="U462" s="30"/>
      <c r="V462" s="32"/>
    </row>
    <row r="463" spans="3:22" s="1" customFormat="1">
      <c r="C463" s="30"/>
      <c r="H463" s="31"/>
      <c r="I463" s="30"/>
      <c r="J463" s="32"/>
      <c r="N463" s="33"/>
      <c r="T463" s="31"/>
      <c r="U463" s="30"/>
      <c r="V463" s="32"/>
    </row>
    <row r="464" spans="3:22" s="1" customFormat="1">
      <c r="C464" s="30"/>
      <c r="H464" s="31"/>
      <c r="I464" s="30"/>
      <c r="J464" s="32"/>
      <c r="N464" s="33"/>
      <c r="T464" s="31"/>
      <c r="U464" s="30"/>
      <c r="V464" s="32"/>
    </row>
    <row r="465" spans="3:22" s="1" customFormat="1">
      <c r="C465" s="30"/>
      <c r="H465" s="31"/>
      <c r="I465" s="30"/>
      <c r="J465" s="32"/>
      <c r="N465" s="33"/>
      <c r="T465" s="31"/>
      <c r="U465" s="30"/>
      <c r="V465" s="32"/>
    </row>
    <row r="466" spans="3:22" s="1" customFormat="1">
      <c r="C466" s="30"/>
      <c r="H466" s="31"/>
      <c r="I466" s="30"/>
      <c r="J466" s="32"/>
      <c r="N466" s="33"/>
      <c r="T466" s="31"/>
      <c r="U466" s="30"/>
      <c r="V466" s="32"/>
    </row>
    <row r="467" spans="3:22" s="1" customFormat="1">
      <c r="C467" s="30"/>
      <c r="H467" s="31"/>
      <c r="I467" s="30"/>
      <c r="J467" s="32"/>
      <c r="N467" s="33"/>
      <c r="T467" s="31"/>
      <c r="U467" s="30"/>
      <c r="V467" s="32"/>
    </row>
    <row r="468" spans="3:22" s="1" customFormat="1">
      <c r="C468" s="30"/>
      <c r="H468" s="31"/>
      <c r="I468" s="30"/>
      <c r="J468" s="32"/>
      <c r="N468" s="33"/>
      <c r="T468" s="31"/>
      <c r="U468" s="30"/>
      <c r="V468" s="32"/>
    </row>
    <row r="469" spans="3:22" s="1" customFormat="1">
      <c r="C469" s="30"/>
      <c r="H469" s="31"/>
      <c r="I469" s="30"/>
      <c r="J469" s="32"/>
      <c r="N469" s="33"/>
      <c r="T469" s="31"/>
      <c r="U469" s="30"/>
      <c r="V469" s="32"/>
    </row>
    <row r="470" spans="3:22" s="1" customFormat="1">
      <c r="C470" s="30"/>
      <c r="H470" s="31"/>
      <c r="I470" s="30"/>
      <c r="J470" s="32"/>
      <c r="N470" s="33"/>
      <c r="T470" s="31"/>
      <c r="U470" s="30"/>
      <c r="V470" s="32"/>
    </row>
    <row r="471" spans="3:22" s="1" customFormat="1">
      <c r="C471" s="30"/>
      <c r="H471" s="31"/>
      <c r="I471" s="30"/>
      <c r="J471" s="32"/>
      <c r="N471" s="33"/>
      <c r="T471" s="31"/>
      <c r="U471" s="30"/>
      <c r="V471" s="32"/>
    </row>
    <row r="472" spans="3:22" s="1" customFormat="1">
      <c r="C472" s="30"/>
      <c r="H472" s="31"/>
      <c r="I472" s="30"/>
      <c r="J472" s="32"/>
      <c r="N472" s="33"/>
      <c r="T472" s="31"/>
      <c r="U472" s="30"/>
      <c r="V472" s="32"/>
    </row>
    <row r="473" spans="3:22" s="1" customFormat="1">
      <c r="C473" s="30"/>
      <c r="H473" s="31"/>
      <c r="I473" s="30"/>
      <c r="J473" s="32"/>
      <c r="N473" s="33"/>
      <c r="T473" s="31"/>
      <c r="U473" s="30"/>
      <c r="V473" s="32"/>
    </row>
    <row r="474" spans="3:22" s="1" customFormat="1">
      <c r="C474" s="30"/>
      <c r="H474" s="31"/>
      <c r="I474" s="30"/>
      <c r="J474" s="32"/>
      <c r="N474" s="33"/>
      <c r="T474" s="31"/>
      <c r="U474" s="30"/>
      <c r="V474" s="32"/>
    </row>
    <row r="475" spans="3:22" s="1" customFormat="1">
      <c r="C475" s="30"/>
      <c r="H475" s="31"/>
      <c r="I475" s="30"/>
      <c r="J475" s="32"/>
      <c r="N475" s="33"/>
      <c r="T475" s="31"/>
      <c r="U475" s="30"/>
      <c r="V475" s="32"/>
    </row>
    <row r="476" spans="3:22" s="1" customFormat="1">
      <c r="C476" s="30"/>
      <c r="H476" s="31"/>
      <c r="I476" s="30"/>
      <c r="J476" s="32"/>
      <c r="N476" s="33"/>
      <c r="T476" s="31"/>
      <c r="U476" s="30"/>
      <c r="V476" s="32"/>
    </row>
    <row r="477" spans="3:22" s="1" customFormat="1">
      <c r="C477" s="30"/>
      <c r="H477" s="31"/>
      <c r="I477" s="30"/>
      <c r="J477" s="32"/>
      <c r="N477" s="33"/>
      <c r="T477" s="31"/>
      <c r="U477" s="30"/>
      <c r="V477" s="32"/>
    </row>
    <row r="478" spans="3:22" s="1" customFormat="1">
      <c r="C478" s="30"/>
      <c r="H478" s="31"/>
      <c r="I478" s="30"/>
      <c r="J478" s="32"/>
      <c r="N478" s="33"/>
      <c r="T478" s="31"/>
      <c r="U478" s="30"/>
      <c r="V478" s="32"/>
    </row>
    <row r="479" spans="3:22" s="1" customFormat="1">
      <c r="C479" s="30"/>
      <c r="H479" s="31"/>
      <c r="I479" s="30"/>
      <c r="J479" s="32"/>
      <c r="N479" s="33"/>
      <c r="T479" s="31"/>
      <c r="U479" s="30"/>
      <c r="V479" s="32"/>
    </row>
    <row r="480" spans="3:22" s="1" customFormat="1">
      <c r="C480" s="30"/>
      <c r="H480" s="31"/>
      <c r="I480" s="30"/>
      <c r="J480" s="32"/>
      <c r="N480" s="33"/>
      <c r="T480" s="31"/>
      <c r="U480" s="30"/>
      <c r="V480" s="32"/>
    </row>
    <row r="481" spans="3:22" s="1" customFormat="1">
      <c r="C481" s="30"/>
      <c r="H481" s="31"/>
      <c r="I481" s="30"/>
      <c r="J481" s="32"/>
      <c r="N481" s="33"/>
      <c r="T481" s="31"/>
      <c r="U481" s="30"/>
      <c r="V481" s="32"/>
    </row>
    <row r="482" spans="3:22" s="1" customFormat="1">
      <c r="C482" s="30"/>
      <c r="H482" s="31"/>
      <c r="I482" s="30"/>
      <c r="J482" s="32"/>
      <c r="N482" s="33"/>
      <c r="T482" s="31"/>
      <c r="U482" s="30"/>
      <c r="V482" s="32"/>
    </row>
    <row r="483" spans="3:22" s="1" customFormat="1">
      <c r="C483" s="30"/>
      <c r="H483" s="31"/>
      <c r="I483" s="30"/>
      <c r="J483" s="32"/>
      <c r="N483" s="33"/>
      <c r="T483" s="31"/>
      <c r="U483" s="30"/>
      <c r="V483" s="32"/>
    </row>
    <row r="484" spans="3:22" s="1" customFormat="1">
      <c r="C484" s="30"/>
      <c r="H484" s="31"/>
      <c r="I484" s="30"/>
      <c r="J484" s="32"/>
      <c r="N484" s="33"/>
      <c r="T484" s="31"/>
      <c r="U484" s="30"/>
      <c r="V484" s="32"/>
    </row>
    <row r="485" spans="3:22" s="1" customFormat="1">
      <c r="C485" s="30"/>
      <c r="H485" s="31"/>
      <c r="I485" s="30"/>
      <c r="J485" s="32"/>
      <c r="N485" s="33"/>
      <c r="T485" s="31"/>
      <c r="U485" s="30"/>
      <c r="V485" s="32"/>
    </row>
    <row r="486" spans="3:22" s="1" customFormat="1">
      <c r="C486" s="30"/>
      <c r="H486" s="31"/>
      <c r="I486" s="30"/>
      <c r="J486" s="32"/>
      <c r="N486" s="33"/>
      <c r="T486" s="31"/>
      <c r="U486" s="30"/>
      <c r="V486" s="32"/>
    </row>
    <row r="487" spans="3:22" s="1" customFormat="1">
      <c r="C487" s="30"/>
      <c r="H487" s="31"/>
      <c r="I487" s="30"/>
      <c r="J487" s="32"/>
      <c r="N487" s="33"/>
      <c r="T487" s="31"/>
      <c r="U487" s="30"/>
      <c r="V487" s="32"/>
    </row>
    <row r="488" spans="3:22" s="1" customFormat="1">
      <c r="C488" s="30"/>
      <c r="H488" s="31"/>
      <c r="I488" s="30"/>
      <c r="J488" s="32"/>
      <c r="N488" s="33"/>
      <c r="T488" s="31"/>
      <c r="U488" s="30"/>
      <c r="V488" s="32"/>
    </row>
    <row r="489" spans="3:22" s="1" customFormat="1">
      <c r="C489" s="30"/>
      <c r="H489" s="31"/>
      <c r="I489" s="30"/>
      <c r="J489" s="32"/>
      <c r="N489" s="33"/>
      <c r="T489" s="31"/>
      <c r="U489" s="30"/>
      <c r="V489" s="32"/>
    </row>
    <row r="490" spans="3:22" s="1" customFormat="1">
      <c r="C490" s="30"/>
      <c r="H490" s="31"/>
      <c r="I490" s="30"/>
      <c r="J490" s="32"/>
      <c r="N490" s="33"/>
      <c r="T490" s="31"/>
      <c r="U490" s="30"/>
      <c r="V490" s="32"/>
    </row>
    <row r="491" spans="3:22" s="1" customFormat="1">
      <c r="C491" s="30"/>
      <c r="H491" s="31"/>
      <c r="I491" s="30"/>
      <c r="J491" s="32"/>
      <c r="N491" s="33"/>
      <c r="T491" s="31"/>
      <c r="U491" s="30"/>
      <c r="V491" s="32"/>
    </row>
    <row r="492" spans="3:22" s="1" customFormat="1">
      <c r="C492" s="30"/>
      <c r="H492" s="31"/>
      <c r="I492" s="30"/>
      <c r="J492" s="32"/>
      <c r="N492" s="33"/>
      <c r="T492" s="31"/>
      <c r="U492" s="30"/>
      <c r="V492" s="32"/>
    </row>
    <row r="493" spans="3:22" s="1" customFormat="1">
      <c r="C493" s="30"/>
      <c r="H493" s="31"/>
      <c r="I493" s="30"/>
      <c r="J493" s="32"/>
      <c r="N493" s="33"/>
      <c r="T493" s="31"/>
      <c r="U493" s="30"/>
      <c r="V493" s="32"/>
    </row>
    <row r="494" spans="3:22" s="1" customFormat="1">
      <c r="C494" s="30"/>
      <c r="H494" s="31"/>
      <c r="I494" s="30"/>
      <c r="J494" s="32"/>
      <c r="N494" s="33"/>
      <c r="T494" s="31"/>
      <c r="U494" s="30"/>
      <c r="V494" s="32"/>
    </row>
    <row r="495" spans="3:22" s="1" customFormat="1">
      <c r="C495" s="30"/>
      <c r="H495" s="31"/>
      <c r="I495" s="30"/>
      <c r="J495" s="32"/>
      <c r="N495" s="33"/>
      <c r="T495" s="31"/>
      <c r="U495" s="30"/>
      <c r="V495" s="32"/>
    </row>
    <row r="496" spans="3:22" s="1" customFormat="1">
      <c r="C496" s="30"/>
      <c r="H496" s="31"/>
      <c r="I496" s="30"/>
      <c r="J496" s="32"/>
      <c r="N496" s="33"/>
      <c r="T496" s="31"/>
      <c r="U496" s="30"/>
      <c r="V496" s="32"/>
    </row>
    <row r="497" spans="3:22" s="1" customFormat="1">
      <c r="C497" s="30"/>
      <c r="H497" s="31"/>
      <c r="I497" s="30"/>
      <c r="J497" s="32"/>
      <c r="N497" s="33"/>
      <c r="T497" s="31"/>
      <c r="U497" s="30"/>
      <c r="V497" s="32"/>
    </row>
    <row r="498" spans="3:22" s="1" customFormat="1">
      <c r="C498" s="30"/>
      <c r="H498" s="31"/>
      <c r="I498" s="30"/>
      <c r="J498" s="32"/>
      <c r="N498" s="33"/>
      <c r="T498" s="31"/>
      <c r="U498" s="30"/>
      <c r="V498" s="32"/>
    </row>
    <row r="499" spans="3:22" s="1" customFormat="1">
      <c r="C499" s="30"/>
      <c r="H499" s="31"/>
      <c r="I499" s="30"/>
      <c r="J499" s="32"/>
      <c r="N499" s="33"/>
      <c r="T499" s="31"/>
      <c r="U499" s="30"/>
      <c r="V499" s="32"/>
    </row>
    <row r="500" spans="3:22" s="1" customFormat="1">
      <c r="C500" s="30"/>
      <c r="H500" s="31"/>
      <c r="I500" s="30"/>
      <c r="J500" s="32"/>
      <c r="N500" s="33"/>
      <c r="T500" s="31"/>
      <c r="U500" s="30"/>
      <c r="V500" s="32"/>
    </row>
    <row r="501" spans="3:22" s="1" customFormat="1">
      <c r="C501" s="30"/>
      <c r="H501" s="31"/>
      <c r="I501" s="30"/>
      <c r="J501" s="32"/>
      <c r="N501" s="33"/>
      <c r="T501" s="31"/>
      <c r="U501" s="30"/>
      <c r="V501" s="32"/>
    </row>
    <row r="502" spans="3:22" s="1" customFormat="1">
      <c r="C502" s="30"/>
      <c r="H502" s="31"/>
      <c r="I502" s="30"/>
      <c r="J502" s="32"/>
      <c r="N502" s="33"/>
      <c r="T502" s="31"/>
      <c r="U502" s="30"/>
      <c r="V502" s="32"/>
    </row>
    <row r="503" spans="3:22" s="1" customFormat="1">
      <c r="C503" s="30"/>
      <c r="H503" s="31"/>
      <c r="I503" s="30"/>
      <c r="J503" s="32"/>
      <c r="N503" s="33"/>
      <c r="T503" s="31"/>
      <c r="U503" s="30"/>
      <c r="V503" s="32"/>
    </row>
    <row r="504" spans="3:22" s="1" customFormat="1">
      <c r="C504" s="30"/>
      <c r="H504" s="31"/>
      <c r="I504" s="30"/>
      <c r="J504" s="32"/>
      <c r="N504" s="33"/>
      <c r="T504" s="31"/>
      <c r="U504" s="30"/>
      <c r="V504" s="32"/>
    </row>
    <row r="505" spans="3:22" s="1" customFormat="1">
      <c r="C505" s="30"/>
      <c r="H505" s="31"/>
      <c r="I505" s="30"/>
      <c r="J505" s="32"/>
      <c r="N505" s="33"/>
      <c r="T505" s="31"/>
      <c r="U505" s="30"/>
      <c r="V505" s="32"/>
    </row>
    <row r="506" spans="3:22" s="1" customFormat="1">
      <c r="C506" s="30"/>
      <c r="H506" s="31"/>
      <c r="I506" s="30"/>
      <c r="J506" s="32"/>
      <c r="N506" s="33"/>
      <c r="T506" s="31"/>
      <c r="U506" s="30"/>
      <c r="V506" s="32"/>
    </row>
    <row r="507" spans="3:22" s="1" customFormat="1">
      <c r="C507" s="30"/>
      <c r="H507" s="31"/>
      <c r="I507" s="30"/>
      <c r="J507" s="32"/>
      <c r="N507" s="33"/>
      <c r="T507" s="31"/>
      <c r="U507" s="30"/>
      <c r="V507" s="32"/>
    </row>
    <row r="508" spans="3:22" s="1" customFormat="1">
      <c r="C508" s="30"/>
      <c r="H508" s="31"/>
      <c r="I508" s="30"/>
      <c r="J508" s="32"/>
      <c r="N508" s="33"/>
      <c r="T508" s="31"/>
      <c r="U508" s="30"/>
      <c r="V508" s="32"/>
    </row>
    <row r="509" spans="3:22" s="1" customFormat="1">
      <c r="C509" s="30"/>
      <c r="H509" s="31"/>
      <c r="I509" s="30"/>
      <c r="J509" s="32"/>
      <c r="N509" s="33"/>
      <c r="T509" s="31"/>
      <c r="U509" s="30"/>
      <c r="V509" s="32"/>
    </row>
    <row r="510" spans="3:22" s="1" customFormat="1">
      <c r="C510" s="30"/>
      <c r="H510" s="31"/>
      <c r="I510" s="30"/>
      <c r="J510" s="32"/>
      <c r="N510" s="33"/>
      <c r="T510" s="31"/>
      <c r="U510" s="30"/>
      <c r="V510" s="32"/>
    </row>
    <row r="511" spans="3:22" s="1" customFormat="1">
      <c r="C511" s="30"/>
      <c r="H511" s="31"/>
      <c r="I511" s="30"/>
      <c r="J511" s="32"/>
      <c r="N511" s="33"/>
      <c r="T511" s="31"/>
      <c r="U511" s="30"/>
      <c r="V511" s="32"/>
    </row>
    <row r="512" spans="3:22" s="1" customFormat="1">
      <c r="C512" s="30"/>
      <c r="H512" s="31"/>
      <c r="I512" s="30"/>
      <c r="J512" s="32"/>
      <c r="N512" s="33"/>
      <c r="T512" s="31"/>
      <c r="U512" s="30"/>
      <c r="V512" s="32"/>
    </row>
    <row r="513" spans="3:22" s="1" customFormat="1">
      <c r="C513" s="30"/>
      <c r="H513" s="31"/>
      <c r="I513" s="30"/>
      <c r="J513" s="32"/>
      <c r="N513" s="33"/>
      <c r="T513" s="31"/>
      <c r="U513" s="30"/>
      <c r="V513" s="32"/>
    </row>
    <row r="514" spans="3:22" s="1" customFormat="1">
      <c r="C514" s="30"/>
      <c r="H514" s="31"/>
      <c r="I514" s="30"/>
      <c r="J514" s="32"/>
      <c r="N514" s="33"/>
      <c r="T514" s="31"/>
      <c r="U514" s="30"/>
      <c r="V514" s="32"/>
    </row>
    <row r="515" spans="3:22" s="1" customFormat="1">
      <c r="C515" s="30"/>
      <c r="H515" s="31"/>
      <c r="I515" s="30"/>
      <c r="J515" s="32"/>
      <c r="N515" s="33"/>
      <c r="T515" s="31"/>
      <c r="U515" s="30"/>
      <c r="V515" s="32"/>
    </row>
    <row r="516" spans="3:22" s="1" customFormat="1">
      <c r="C516" s="30"/>
      <c r="H516" s="31"/>
      <c r="I516" s="30"/>
      <c r="J516" s="32"/>
      <c r="N516" s="33"/>
      <c r="T516" s="31"/>
      <c r="U516" s="30"/>
      <c r="V516" s="32"/>
    </row>
    <row r="517" spans="3:22" s="1" customFormat="1">
      <c r="C517" s="30"/>
      <c r="H517" s="31"/>
      <c r="I517" s="30"/>
      <c r="J517" s="32"/>
      <c r="N517" s="33"/>
      <c r="T517" s="31"/>
      <c r="U517" s="30"/>
      <c r="V517" s="32"/>
    </row>
    <row r="518" spans="3:22" s="1" customFormat="1">
      <c r="C518" s="30"/>
      <c r="H518" s="31"/>
      <c r="I518" s="30"/>
      <c r="J518" s="32"/>
      <c r="N518" s="33"/>
      <c r="T518" s="31"/>
      <c r="U518" s="30"/>
      <c r="V518" s="32"/>
    </row>
    <row r="519" spans="3:22" s="1" customFormat="1">
      <c r="C519" s="30"/>
      <c r="H519" s="31"/>
      <c r="I519" s="30"/>
      <c r="J519" s="32"/>
      <c r="N519" s="33"/>
      <c r="T519" s="31"/>
      <c r="U519" s="30"/>
      <c r="V519" s="32"/>
    </row>
    <row r="520" spans="3:22" s="1" customFormat="1">
      <c r="C520" s="30"/>
      <c r="H520" s="31"/>
      <c r="I520" s="30"/>
      <c r="J520" s="32"/>
      <c r="N520" s="33"/>
      <c r="T520" s="31"/>
      <c r="U520" s="30"/>
      <c r="V520" s="32"/>
    </row>
    <row r="521" spans="3:22" s="1" customFormat="1">
      <c r="C521" s="30"/>
      <c r="H521" s="31"/>
      <c r="I521" s="30"/>
      <c r="J521" s="32"/>
      <c r="N521" s="33"/>
      <c r="T521" s="31"/>
      <c r="U521" s="30"/>
      <c r="V521" s="32"/>
    </row>
    <row r="522" spans="3:22" s="1" customFormat="1">
      <c r="C522" s="30"/>
      <c r="H522" s="31"/>
      <c r="I522" s="30"/>
      <c r="J522" s="32"/>
      <c r="N522" s="33"/>
      <c r="T522" s="31"/>
      <c r="U522" s="30"/>
      <c r="V522" s="32"/>
    </row>
    <row r="523" spans="3:22" s="1" customFormat="1">
      <c r="C523" s="30"/>
      <c r="H523" s="31"/>
      <c r="I523" s="30"/>
      <c r="J523" s="32"/>
      <c r="N523" s="33"/>
      <c r="T523" s="31"/>
      <c r="U523" s="30"/>
      <c r="V523" s="32"/>
    </row>
    <row r="524" spans="3:22" s="1" customFormat="1">
      <c r="C524" s="30"/>
      <c r="H524" s="31"/>
      <c r="I524" s="30"/>
      <c r="J524" s="32"/>
      <c r="N524" s="33"/>
      <c r="T524" s="31"/>
      <c r="U524" s="30"/>
      <c r="V524" s="32"/>
    </row>
    <row r="525" spans="3:22" s="1" customFormat="1">
      <c r="C525" s="30"/>
      <c r="H525" s="31"/>
      <c r="I525" s="30"/>
      <c r="J525" s="32"/>
      <c r="N525" s="33"/>
      <c r="T525" s="31"/>
      <c r="U525" s="30"/>
      <c r="V525" s="32"/>
    </row>
    <row r="526" spans="3:22" s="1" customFormat="1">
      <c r="C526" s="30"/>
      <c r="H526" s="31"/>
      <c r="I526" s="30"/>
      <c r="J526" s="32"/>
      <c r="N526" s="33"/>
      <c r="T526" s="31"/>
      <c r="U526" s="30"/>
      <c r="V526" s="32"/>
    </row>
    <row r="527" spans="3:22" s="1" customFormat="1">
      <c r="C527" s="30"/>
      <c r="H527" s="31"/>
      <c r="I527" s="30"/>
      <c r="J527" s="32"/>
      <c r="N527" s="33"/>
      <c r="T527" s="31"/>
      <c r="U527" s="30"/>
      <c r="V527" s="32"/>
    </row>
    <row r="528" spans="3:22" s="1" customFormat="1">
      <c r="C528" s="30"/>
      <c r="H528" s="31"/>
      <c r="I528" s="30"/>
      <c r="J528" s="32"/>
      <c r="N528" s="33"/>
      <c r="T528" s="31"/>
      <c r="U528" s="30"/>
      <c r="V528" s="32"/>
    </row>
    <row r="529" spans="3:22" s="1" customFormat="1">
      <c r="C529" s="30"/>
      <c r="H529" s="31"/>
      <c r="I529" s="30"/>
      <c r="J529" s="32"/>
      <c r="N529" s="33"/>
      <c r="T529" s="31"/>
      <c r="U529" s="30"/>
      <c r="V529" s="32"/>
    </row>
    <row r="530" spans="3:22" s="1" customFormat="1">
      <c r="C530" s="30"/>
      <c r="H530" s="31"/>
      <c r="I530" s="30"/>
      <c r="J530" s="32"/>
      <c r="N530" s="33"/>
      <c r="T530" s="31"/>
      <c r="U530" s="30"/>
      <c r="V530" s="32"/>
    </row>
    <row r="531" spans="3:22" s="1" customFormat="1">
      <c r="C531" s="30"/>
      <c r="H531" s="31"/>
      <c r="I531" s="30"/>
      <c r="J531" s="32"/>
      <c r="N531" s="33"/>
      <c r="T531" s="31"/>
      <c r="U531" s="30"/>
      <c r="V531" s="32"/>
    </row>
    <row r="532" spans="3:22" s="1" customFormat="1">
      <c r="C532" s="30"/>
      <c r="H532" s="31"/>
      <c r="I532" s="30"/>
      <c r="J532" s="32"/>
      <c r="N532" s="33"/>
      <c r="T532" s="31"/>
      <c r="U532" s="30"/>
      <c r="V532" s="32"/>
    </row>
    <row r="533" spans="3:22" s="1" customFormat="1">
      <c r="C533" s="30"/>
      <c r="H533" s="31"/>
      <c r="I533" s="30"/>
      <c r="J533" s="32"/>
      <c r="N533" s="33"/>
      <c r="T533" s="31"/>
      <c r="U533" s="30"/>
      <c r="V533" s="32"/>
    </row>
    <row r="534" spans="3:22" s="1" customFormat="1">
      <c r="C534" s="30"/>
      <c r="H534" s="31"/>
      <c r="I534" s="30"/>
      <c r="J534" s="32"/>
      <c r="N534" s="33"/>
      <c r="T534" s="31"/>
      <c r="U534" s="30"/>
      <c r="V534" s="32"/>
    </row>
    <row r="535" spans="3:22" s="1" customFormat="1">
      <c r="C535" s="30"/>
      <c r="H535" s="31"/>
      <c r="I535" s="30"/>
      <c r="J535" s="32"/>
      <c r="N535" s="33"/>
      <c r="T535" s="31"/>
      <c r="U535" s="30"/>
      <c r="V535" s="32"/>
    </row>
    <row r="536" spans="3:22" s="1" customFormat="1">
      <c r="C536" s="30"/>
      <c r="H536" s="31"/>
      <c r="I536" s="30"/>
      <c r="J536" s="32"/>
      <c r="N536" s="33"/>
      <c r="T536" s="31"/>
      <c r="U536" s="30"/>
      <c r="V536" s="32"/>
    </row>
    <row r="537" spans="3:22" s="1" customFormat="1">
      <c r="C537" s="30"/>
      <c r="H537" s="31"/>
      <c r="I537" s="30"/>
      <c r="J537" s="32"/>
      <c r="N537" s="33"/>
      <c r="T537" s="31"/>
      <c r="U537" s="30"/>
      <c r="V537" s="32"/>
    </row>
    <row r="538" spans="3:22" s="1" customFormat="1">
      <c r="C538" s="30"/>
      <c r="H538" s="31"/>
      <c r="I538" s="30"/>
      <c r="J538" s="32"/>
      <c r="N538" s="33"/>
      <c r="T538" s="31"/>
      <c r="U538" s="30"/>
      <c r="V538" s="32"/>
    </row>
    <row r="539" spans="3:22" s="1" customFormat="1">
      <c r="C539" s="30"/>
      <c r="H539" s="31"/>
      <c r="I539" s="30"/>
      <c r="J539" s="32"/>
      <c r="N539" s="33"/>
      <c r="T539" s="31"/>
      <c r="U539" s="30"/>
      <c r="V539" s="32"/>
    </row>
    <row r="540" spans="3:22" s="1" customFormat="1">
      <c r="C540" s="30"/>
      <c r="H540" s="31"/>
      <c r="I540" s="30"/>
      <c r="J540" s="32"/>
      <c r="N540" s="33"/>
      <c r="T540" s="31"/>
      <c r="U540" s="30"/>
      <c r="V540" s="32"/>
    </row>
    <row r="541" spans="3:22" s="1" customFormat="1">
      <c r="C541" s="30"/>
      <c r="H541" s="31"/>
      <c r="I541" s="30"/>
      <c r="J541" s="32"/>
      <c r="N541" s="33"/>
      <c r="T541" s="31"/>
      <c r="U541" s="30"/>
      <c r="V541" s="32"/>
    </row>
    <row r="542" spans="3:22" s="1" customFormat="1">
      <c r="C542" s="30"/>
      <c r="H542" s="31"/>
      <c r="I542" s="30"/>
      <c r="J542" s="32"/>
      <c r="N542" s="33"/>
      <c r="T542" s="31"/>
      <c r="U542" s="30"/>
      <c r="V542" s="32"/>
    </row>
    <row r="543" spans="3:22" s="1" customFormat="1">
      <c r="C543" s="30"/>
      <c r="H543" s="31"/>
      <c r="I543" s="30"/>
      <c r="J543" s="32"/>
      <c r="N543" s="33"/>
      <c r="T543" s="31"/>
      <c r="U543" s="30"/>
      <c r="V543" s="32"/>
    </row>
    <row r="544" spans="3:22" s="1" customFormat="1">
      <c r="C544" s="30"/>
      <c r="H544" s="31"/>
      <c r="I544" s="30"/>
      <c r="J544" s="32"/>
      <c r="N544" s="33"/>
      <c r="T544" s="31"/>
      <c r="U544" s="30"/>
      <c r="V544" s="32"/>
    </row>
    <row r="545" spans="3:22" s="1" customFormat="1">
      <c r="C545" s="30"/>
      <c r="H545" s="31"/>
      <c r="I545" s="30"/>
      <c r="J545" s="32"/>
      <c r="N545" s="33"/>
      <c r="T545" s="31"/>
      <c r="U545" s="30"/>
      <c r="V545" s="32"/>
    </row>
    <row r="546" spans="3:22" s="1" customFormat="1">
      <c r="C546" s="30"/>
      <c r="H546" s="31"/>
      <c r="I546" s="30"/>
      <c r="J546" s="32"/>
      <c r="N546" s="33"/>
      <c r="T546" s="31"/>
      <c r="U546" s="30"/>
      <c r="V546" s="32"/>
    </row>
    <row r="547" spans="3:22" s="1" customFormat="1">
      <c r="C547" s="30"/>
      <c r="H547" s="31"/>
      <c r="I547" s="30"/>
      <c r="J547" s="32"/>
      <c r="N547" s="33"/>
      <c r="T547" s="31"/>
      <c r="U547" s="30"/>
      <c r="V547" s="32"/>
    </row>
    <row r="548" spans="3:22" s="1" customFormat="1">
      <c r="C548" s="30"/>
      <c r="H548" s="31"/>
      <c r="I548" s="30"/>
      <c r="J548" s="32"/>
      <c r="N548" s="33"/>
      <c r="T548" s="31"/>
      <c r="U548" s="30"/>
      <c r="V548" s="32"/>
    </row>
    <row r="549" spans="3:22" s="1" customFormat="1">
      <c r="C549" s="30"/>
      <c r="H549" s="31"/>
      <c r="I549" s="30"/>
      <c r="J549" s="32"/>
      <c r="N549" s="33"/>
      <c r="T549" s="31"/>
      <c r="U549" s="30"/>
      <c r="V549" s="32"/>
    </row>
    <row r="550" spans="3:22" s="1" customFormat="1">
      <c r="C550" s="30"/>
      <c r="H550" s="31"/>
      <c r="I550" s="30"/>
      <c r="J550" s="32"/>
      <c r="N550" s="33"/>
      <c r="T550" s="31"/>
      <c r="U550" s="30"/>
      <c r="V550" s="32"/>
    </row>
    <row r="551" spans="3:22" s="1" customFormat="1">
      <c r="C551" s="30"/>
      <c r="H551" s="31"/>
      <c r="I551" s="30"/>
      <c r="J551" s="32"/>
      <c r="N551" s="33"/>
      <c r="T551" s="31"/>
      <c r="U551" s="30"/>
      <c r="V551" s="32"/>
    </row>
    <row r="552" spans="3:22" s="1" customFormat="1">
      <c r="C552" s="30"/>
      <c r="H552" s="31"/>
      <c r="I552" s="30"/>
      <c r="J552" s="32"/>
      <c r="N552" s="33"/>
      <c r="T552" s="31"/>
      <c r="U552" s="30"/>
      <c r="V552" s="32"/>
    </row>
    <row r="553" spans="3:22" s="1" customFormat="1">
      <c r="C553" s="30"/>
      <c r="H553" s="31"/>
      <c r="I553" s="30"/>
      <c r="J553" s="32"/>
      <c r="N553" s="33"/>
      <c r="T553" s="31"/>
      <c r="U553" s="30"/>
      <c r="V553" s="32"/>
    </row>
    <row r="554" spans="3:22" s="1" customFormat="1">
      <c r="C554" s="30"/>
      <c r="H554" s="31"/>
      <c r="I554" s="30"/>
      <c r="J554" s="32"/>
      <c r="N554" s="33"/>
      <c r="T554" s="31"/>
      <c r="U554" s="30"/>
      <c r="V554" s="32"/>
    </row>
    <row r="555" spans="3:22" s="1" customFormat="1">
      <c r="C555" s="30"/>
      <c r="H555" s="31"/>
      <c r="I555" s="30"/>
      <c r="J555" s="32"/>
      <c r="N555" s="33"/>
      <c r="T555" s="31"/>
      <c r="U555" s="30"/>
      <c r="V555" s="32"/>
    </row>
    <row r="556" spans="3:22" s="1" customFormat="1">
      <c r="C556" s="30"/>
      <c r="H556" s="31"/>
      <c r="I556" s="30"/>
      <c r="J556" s="32"/>
      <c r="N556" s="33"/>
      <c r="T556" s="31"/>
      <c r="U556" s="30"/>
      <c r="V556" s="32"/>
    </row>
    <row r="557" spans="3:22" s="1" customFormat="1">
      <c r="C557" s="30"/>
      <c r="H557" s="31"/>
      <c r="I557" s="30"/>
      <c r="J557" s="32"/>
      <c r="N557" s="33"/>
      <c r="T557" s="31"/>
      <c r="U557" s="30"/>
      <c r="V557" s="32"/>
    </row>
    <row r="558" spans="3:22" s="1" customFormat="1">
      <c r="C558" s="30"/>
      <c r="H558" s="31"/>
      <c r="I558" s="30"/>
      <c r="J558" s="32"/>
      <c r="N558" s="33"/>
      <c r="T558" s="31"/>
      <c r="U558" s="30"/>
      <c r="V558" s="32"/>
    </row>
    <row r="559" spans="3:22" s="1" customFormat="1">
      <c r="C559" s="30"/>
      <c r="H559" s="31"/>
      <c r="I559" s="30"/>
      <c r="J559" s="32"/>
      <c r="N559" s="33"/>
      <c r="T559" s="31"/>
      <c r="U559" s="30"/>
      <c r="V559" s="32"/>
    </row>
    <row r="560" spans="3:22" s="1" customFormat="1">
      <c r="C560" s="30"/>
      <c r="H560" s="31"/>
      <c r="I560" s="30"/>
      <c r="J560" s="32"/>
      <c r="N560" s="33"/>
      <c r="T560" s="31"/>
      <c r="U560" s="30"/>
      <c r="V560" s="32"/>
    </row>
    <row r="561" spans="3:22" s="1" customFormat="1">
      <c r="C561" s="30"/>
      <c r="H561" s="31"/>
      <c r="I561" s="30"/>
      <c r="J561" s="32"/>
      <c r="N561" s="33"/>
      <c r="T561" s="31"/>
      <c r="U561" s="30"/>
      <c r="V561" s="32"/>
    </row>
    <row r="562" spans="3:22" s="1" customFormat="1">
      <c r="C562" s="30"/>
      <c r="H562" s="31"/>
      <c r="I562" s="30"/>
      <c r="J562" s="32"/>
      <c r="N562" s="33"/>
      <c r="T562" s="31"/>
      <c r="U562" s="30"/>
      <c r="V562" s="32"/>
    </row>
    <row r="563" spans="3:22" s="1" customFormat="1">
      <c r="C563" s="30"/>
      <c r="H563" s="31"/>
      <c r="I563" s="30"/>
      <c r="J563" s="32"/>
      <c r="N563" s="33"/>
      <c r="T563" s="31"/>
      <c r="U563" s="30"/>
      <c r="V563" s="32"/>
    </row>
    <row r="564" spans="3:22" s="1" customFormat="1">
      <c r="C564" s="30"/>
      <c r="H564" s="31"/>
      <c r="I564" s="30"/>
      <c r="J564" s="32"/>
      <c r="N564" s="33"/>
      <c r="T564" s="31"/>
      <c r="U564" s="30"/>
      <c r="V564" s="32"/>
    </row>
    <row r="565" spans="3:22" s="1" customFormat="1">
      <c r="C565" s="30"/>
      <c r="H565" s="31"/>
      <c r="I565" s="30"/>
      <c r="J565" s="32"/>
      <c r="N565" s="33"/>
      <c r="T565" s="31"/>
      <c r="U565" s="30"/>
      <c r="V565" s="32"/>
    </row>
    <row r="566" spans="3:22" s="1" customFormat="1">
      <c r="C566" s="30"/>
      <c r="H566" s="31"/>
      <c r="I566" s="30"/>
      <c r="J566" s="32"/>
      <c r="N566" s="33"/>
      <c r="T566" s="31"/>
      <c r="U566" s="30"/>
      <c r="V566" s="32"/>
    </row>
    <row r="567" spans="3:22" s="1" customFormat="1">
      <c r="C567" s="30"/>
      <c r="H567" s="31"/>
      <c r="I567" s="30"/>
      <c r="J567" s="32"/>
      <c r="N567" s="33"/>
      <c r="T567" s="31"/>
      <c r="U567" s="30"/>
      <c r="V567" s="32"/>
    </row>
    <row r="568" spans="3:22" s="1" customFormat="1">
      <c r="C568" s="30"/>
      <c r="H568" s="31"/>
      <c r="I568" s="30"/>
      <c r="J568" s="32"/>
      <c r="N568" s="33"/>
      <c r="T568" s="31"/>
      <c r="U568" s="30"/>
      <c r="V568" s="32"/>
    </row>
    <row r="569" spans="3:22" s="1" customFormat="1">
      <c r="C569" s="30"/>
      <c r="H569" s="31"/>
      <c r="I569" s="30"/>
      <c r="J569" s="32"/>
      <c r="N569" s="33"/>
      <c r="T569" s="31"/>
      <c r="U569" s="30"/>
      <c r="V569" s="32"/>
    </row>
    <row r="570" spans="3:22" s="1" customFormat="1">
      <c r="C570" s="30"/>
      <c r="H570" s="31"/>
      <c r="I570" s="30"/>
      <c r="J570" s="32"/>
      <c r="N570" s="33"/>
      <c r="T570" s="31"/>
      <c r="U570" s="30"/>
      <c r="V570" s="32"/>
    </row>
    <row r="571" spans="3:22" s="1" customFormat="1">
      <c r="C571" s="30"/>
      <c r="H571" s="31"/>
      <c r="I571" s="30"/>
      <c r="J571" s="32"/>
      <c r="N571" s="33"/>
      <c r="T571" s="31"/>
      <c r="U571" s="30"/>
      <c r="V571" s="32"/>
    </row>
    <row r="572" spans="3:22" s="1" customFormat="1">
      <c r="C572" s="30"/>
      <c r="H572" s="31"/>
      <c r="I572" s="30"/>
      <c r="J572" s="32"/>
      <c r="N572" s="33"/>
      <c r="T572" s="31"/>
      <c r="U572" s="30"/>
      <c r="V572" s="32"/>
    </row>
    <row r="573" spans="3:22" s="1" customFormat="1">
      <c r="C573" s="30"/>
      <c r="H573" s="31"/>
      <c r="I573" s="30"/>
      <c r="J573" s="32"/>
      <c r="N573" s="33"/>
      <c r="T573" s="31"/>
      <c r="U573" s="30"/>
      <c r="V573" s="32"/>
    </row>
    <row r="574" spans="3:22" s="1" customFormat="1">
      <c r="C574" s="30"/>
      <c r="H574" s="31"/>
      <c r="I574" s="30"/>
      <c r="J574" s="32"/>
      <c r="N574" s="33"/>
      <c r="T574" s="31"/>
      <c r="U574" s="30"/>
      <c r="V574" s="32"/>
    </row>
    <row r="575" spans="3:22" s="1" customFormat="1">
      <c r="C575" s="30"/>
      <c r="H575" s="31"/>
      <c r="I575" s="30"/>
      <c r="J575" s="32"/>
      <c r="N575" s="33"/>
      <c r="T575" s="31"/>
      <c r="U575" s="30"/>
      <c r="V575" s="32"/>
    </row>
    <row r="576" spans="3:22" s="1" customFormat="1">
      <c r="C576" s="30"/>
      <c r="H576" s="31"/>
      <c r="I576" s="30"/>
      <c r="J576" s="32"/>
      <c r="N576" s="33"/>
      <c r="T576" s="31"/>
      <c r="U576" s="30"/>
      <c r="V576" s="32"/>
    </row>
    <row r="577" spans="3:22" s="1" customFormat="1">
      <c r="C577" s="30"/>
      <c r="H577" s="31"/>
      <c r="I577" s="30"/>
      <c r="J577" s="32"/>
      <c r="N577" s="33"/>
      <c r="T577" s="31"/>
      <c r="U577" s="30"/>
      <c r="V577" s="32"/>
    </row>
    <row r="578" spans="3:22" s="1" customFormat="1">
      <c r="C578" s="30"/>
      <c r="H578" s="31"/>
      <c r="I578" s="30"/>
      <c r="J578" s="32"/>
      <c r="N578" s="33"/>
      <c r="T578" s="31"/>
      <c r="U578" s="30"/>
      <c r="V578" s="32"/>
    </row>
    <row r="579" spans="3:22" s="1" customFormat="1">
      <c r="C579" s="30"/>
      <c r="H579" s="31"/>
      <c r="I579" s="30"/>
      <c r="J579" s="32"/>
      <c r="N579" s="33"/>
      <c r="T579" s="31"/>
      <c r="U579" s="30"/>
      <c r="V579" s="32"/>
    </row>
    <row r="580" spans="3:22" s="1" customFormat="1">
      <c r="C580" s="30"/>
      <c r="H580" s="31"/>
      <c r="I580" s="30"/>
      <c r="J580" s="32"/>
      <c r="N580" s="33"/>
      <c r="T580" s="31"/>
      <c r="U580" s="30"/>
      <c r="V580" s="32"/>
    </row>
    <row r="581" spans="3:22" s="1" customFormat="1">
      <c r="C581" s="30"/>
      <c r="H581" s="31"/>
      <c r="I581" s="30"/>
      <c r="J581" s="32"/>
      <c r="N581" s="33"/>
      <c r="T581" s="31"/>
      <c r="U581" s="30"/>
      <c r="V581" s="32"/>
    </row>
    <row r="582" spans="3:22" s="1" customFormat="1">
      <c r="C582" s="30"/>
      <c r="H582" s="31"/>
      <c r="I582" s="30"/>
      <c r="J582" s="32"/>
      <c r="N582" s="33"/>
      <c r="T582" s="31"/>
      <c r="U582" s="30"/>
      <c r="V582" s="32"/>
    </row>
    <row r="583" spans="3:22" s="1" customFormat="1">
      <c r="C583" s="30"/>
      <c r="H583" s="31"/>
      <c r="I583" s="30"/>
      <c r="J583" s="32"/>
      <c r="N583" s="33"/>
      <c r="T583" s="31"/>
      <c r="U583" s="30"/>
      <c r="V583" s="32"/>
    </row>
    <row r="584" spans="3:22" s="1" customFormat="1">
      <c r="C584" s="30"/>
      <c r="H584" s="31"/>
      <c r="I584" s="30"/>
      <c r="J584" s="32"/>
      <c r="N584" s="33"/>
      <c r="T584" s="31"/>
      <c r="U584" s="30"/>
      <c r="V584" s="32"/>
    </row>
    <row r="585" spans="3:22" s="1" customFormat="1">
      <c r="C585" s="30"/>
      <c r="H585" s="31"/>
      <c r="I585" s="30"/>
      <c r="J585" s="32"/>
      <c r="N585" s="33"/>
      <c r="T585" s="31"/>
      <c r="U585" s="30"/>
      <c r="V585" s="32"/>
    </row>
    <row r="586" spans="3:22" s="1" customFormat="1">
      <c r="C586" s="30"/>
      <c r="H586" s="31"/>
      <c r="I586" s="30"/>
      <c r="J586" s="32"/>
      <c r="N586" s="33"/>
      <c r="T586" s="31"/>
      <c r="U586" s="30"/>
      <c r="V586" s="32"/>
    </row>
    <row r="587" spans="3:22" s="1" customFormat="1">
      <c r="C587" s="30"/>
      <c r="H587" s="31"/>
      <c r="I587" s="30"/>
      <c r="J587" s="32"/>
      <c r="N587" s="33"/>
      <c r="T587" s="31"/>
      <c r="U587" s="30"/>
      <c r="V587" s="32"/>
    </row>
    <row r="588" spans="3:22" s="1" customFormat="1">
      <c r="C588" s="30"/>
      <c r="H588" s="31"/>
      <c r="I588" s="30"/>
      <c r="J588" s="32"/>
      <c r="N588" s="33"/>
      <c r="T588" s="31"/>
      <c r="U588" s="30"/>
      <c r="V588" s="32"/>
    </row>
    <row r="589" spans="3:22" s="1" customFormat="1">
      <c r="C589" s="30"/>
      <c r="H589" s="31"/>
      <c r="I589" s="30"/>
      <c r="J589" s="32"/>
      <c r="N589" s="33"/>
      <c r="T589" s="31"/>
      <c r="U589" s="30"/>
      <c r="V589" s="32"/>
    </row>
    <row r="590" spans="3:22" s="1" customFormat="1">
      <c r="C590" s="30"/>
      <c r="H590" s="31"/>
      <c r="I590" s="30"/>
      <c r="J590" s="32"/>
      <c r="N590" s="33"/>
      <c r="T590" s="31"/>
      <c r="U590" s="30"/>
      <c r="V590" s="32"/>
    </row>
    <row r="591" spans="3:22" s="1" customFormat="1">
      <c r="C591" s="30"/>
      <c r="H591" s="31"/>
      <c r="I591" s="30"/>
      <c r="J591" s="32"/>
      <c r="N591" s="33"/>
      <c r="T591" s="31"/>
      <c r="U591" s="30"/>
      <c r="V591" s="32"/>
    </row>
    <row r="592" spans="3:22" s="1" customFormat="1">
      <c r="C592" s="30"/>
      <c r="H592" s="31"/>
      <c r="I592" s="30"/>
      <c r="J592" s="32"/>
      <c r="N592" s="33"/>
      <c r="T592" s="31"/>
      <c r="U592" s="30"/>
      <c r="V592" s="32"/>
    </row>
    <row r="593" spans="3:22" s="1" customFormat="1">
      <c r="C593" s="30"/>
      <c r="H593" s="31"/>
      <c r="I593" s="30"/>
      <c r="J593" s="32"/>
      <c r="N593" s="33"/>
      <c r="T593" s="31"/>
      <c r="U593" s="30"/>
      <c r="V593" s="32"/>
    </row>
    <row r="594" spans="3:22" s="1" customFormat="1">
      <c r="C594" s="30"/>
      <c r="H594" s="31"/>
      <c r="I594" s="30"/>
      <c r="J594" s="32"/>
      <c r="N594" s="33"/>
      <c r="T594" s="31"/>
      <c r="U594" s="30"/>
      <c r="V594" s="32"/>
    </row>
    <row r="595" spans="3:22" s="1" customFormat="1">
      <c r="C595" s="30"/>
      <c r="H595" s="31"/>
      <c r="I595" s="30"/>
      <c r="J595" s="32"/>
      <c r="N595" s="33"/>
      <c r="T595" s="31"/>
      <c r="U595" s="30"/>
      <c r="V595" s="32"/>
    </row>
    <row r="596" spans="3:22" s="1" customFormat="1">
      <c r="C596" s="30"/>
      <c r="H596" s="31"/>
      <c r="I596" s="30"/>
      <c r="J596" s="32"/>
      <c r="N596" s="33"/>
      <c r="T596" s="31"/>
      <c r="U596" s="30"/>
      <c r="V596" s="32"/>
    </row>
    <row r="597" spans="3:22" s="1" customFormat="1">
      <c r="C597" s="30"/>
      <c r="H597" s="31"/>
      <c r="I597" s="30"/>
      <c r="J597" s="32"/>
      <c r="N597" s="33"/>
      <c r="T597" s="31"/>
      <c r="U597" s="30"/>
      <c r="V597" s="32"/>
    </row>
    <row r="598" spans="3:22" s="1" customFormat="1">
      <c r="C598" s="30"/>
      <c r="H598" s="31"/>
      <c r="I598" s="30"/>
      <c r="J598" s="32"/>
      <c r="N598" s="33"/>
      <c r="T598" s="31"/>
      <c r="U598" s="30"/>
      <c r="V598" s="32"/>
    </row>
    <row r="599" spans="3:22" s="1" customFormat="1">
      <c r="C599" s="30"/>
      <c r="H599" s="31"/>
      <c r="I599" s="30"/>
      <c r="J599" s="32"/>
      <c r="N599" s="33"/>
      <c r="T599" s="31"/>
      <c r="U599" s="30"/>
      <c r="V599" s="32"/>
    </row>
    <row r="600" spans="3:22" s="1" customFormat="1">
      <c r="C600" s="30"/>
      <c r="H600" s="31"/>
      <c r="I600" s="30"/>
      <c r="J600" s="32"/>
      <c r="N600" s="33"/>
      <c r="T600" s="31"/>
      <c r="U600" s="30"/>
      <c r="V600" s="32"/>
    </row>
    <row r="601" spans="3:22" s="1" customFormat="1">
      <c r="C601" s="30"/>
      <c r="H601" s="31"/>
      <c r="I601" s="30"/>
      <c r="J601" s="32"/>
      <c r="N601" s="33"/>
      <c r="T601" s="31"/>
      <c r="U601" s="30"/>
      <c r="V601" s="32"/>
    </row>
    <row r="602" spans="3:22" s="1" customFormat="1">
      <c r="C602" s="30"/>
      <c r="H602" s="31"/>
      <c r="I602" s="30"/>
      <c r="J602" s="32"/>
      <c r="N602" s="33"/>
      <c r="T602" s="31"/>
      <c r="U602" s="30"/>
      <c r="V602" s="32"/>
    </row>
    <row r="603" spans="3:22" s="1" customFormat="1">
      <c r="C603" s="30"/>
      <c r="H603" s="31"/>
      <c r="I603" s="30"/>
      <c r="J603" s="32"/>
      <c r="N603" s="33"/>
      <c r="T603" s="31"/>
      <c r="U603" s="30"/>
      <c r="V603" s="32"/>
    </row>
    <row r="604" spans="3:22" s="1" customFormat="1">
      <c r="C604" s="30"/>
      <c r="H604" s="31"/>
      <c r="I604" s="30"/>
      <c r="J604" s="32"/>
      <c r="N604" s="33"/>
      <c r="T604" s="31"/>
      <c r="U604" s="30"/>
      <c r="V604" s="32"/>
    </row>
    <row r="605" spans="3:22" s="1" customFormat="1">
      <c r="C605" s="30"/>
      <c r="H605" s="31"/>
      <c r="I605" s="30"/>
      <c r="J605" s="32"/>
      <c r="N605" s="33"/>
      <c r="T605" s="31"/>
      <c r="U605" s="30"/>
      <c r="V605" s="32"/>
    </row>
    <row r="606" spans="3:22" s="1" customFormat="1">
      <c r="C606" s="30"/>
      <c r="H606" s="31"/>
      <c r="I606" s="30"/>
      <c r="J606" s="32"/>
      <c r="N606" s="33"/>
      <c r="T606" s="31"/>
      <c r="U606" s="30"/>
      <c r="V606" s="32"/>
    </row>
    <row r="607" spans="3:22" s="1" customFormat="1">
      <c r="C607" s="30"/>
      <c r="H607" s="31"/>
      <c r="I607" s="30"/>
      <c r="J607" s="32"/>
      <c r="N607" s="33"/>
      <c r="T607" s="31"/>
      <c r="U607" s="30"/>
      <c r="V607" s="32"/>
    </row>
    <row r="608" spans="3:22" s="1" customFormat="1">
      <c r="C608" s="30"/>
      <c r="H608" s="31"/>
      <c r="I608" s="30"/>
      <c r="J608" s="32"/>
      <c r="N608" s="33"/>
      <c r="T608" s="31"/>
      <c r="U608" s="30"/>
      <c r="V608" s="32"/>
    </row>
    <row r="609" spans="3:22" s="1" customFormat="1">
      <c r="C609" s="30"/>
      <c r="H609" s="31"/>
      <c r="I609" s="30"/>
      <c r="J609" s="32"/>
      <c r="N609" s="33"/>
      <c r="T609" s="31"/>
      <c r="U609" s="30"/>
      <c r="V609" s="32"/>
    </row>
    <row r="610" spans="3:22" s="1" customFormat="1">
      <c r="C610" s="30"/>
      <c r="H610" s="31"/>
      <c r="I610" s="30"/>
      <c r="J610" s="32"/>
      <c r="N610" s="33"/>
      <c r="T610" s="31"/>
      <c r="U610" s="30"/>
      <c r="V610" s="32"/>
    </row>
    <row r="611" spans="3:22" s="1" customFormat="1">
      <c r="C611" s="30"/>
      <c r="H611" s="31"/>
      <c r="I611" s="30"/>
      <c r="J611" s="32"/>
      <c r="N611" s="33"/>
      <c r="T611" s="31"/>
      <c r="U611" s="30"/>
      <c r="V611" s="32"/>
    </row>
    <row r="612" spans="3:22" s="1" customFormat="1">
      <c r="C612" s="30"/>
      <c r="H612" s="31"/>
      <c r="I612" s="30"/>
      <c r="J612" s="32"/>
      <c r="N612" s="33"/>
      <c r="T612" s="31"/>
      <c r="U612" s="30"/>
      <c r="V612" s="32"/>
    </row>
    <row r="613" spans="3:22" s="1" customFormat="1">
      <c r="C613" s="30"/>
      <c r="H613" s="31"/>
      <c r="I613" s="30"/>
      <c r="J613" s="32"/>
      <c r="N613" s="33"/>
      <c r="T613" s="31"/>
      <c r="U613" s="30"/>
      <c r="V613" s="32"/>
    </row>
    <row r="614" spans="3:22" s="1" customFormat="1">
      <c r="C614" s="30"/>
      <c r="H614" s="31"/>
      <c r="I614" s="30"/>
      <c r="J614" s="32"/>
      <c r="N614" s="33"/>
      <c r="T614" s="31"/>
      <c r="U614" s="30"/>
      <c r="V614" s="32"/>
    </row>
    <row r="615" spans="3:22" s="1" customFormat="1">
      <c r="C615" s="30"/>
      <c r="H615" s="31"/>
      <c r="I615" s="30"/>
      <c r="J615" s="32"/>
      <c r="N615" s="33"/>
      <c r="T615" s="31"/>
      <c r="U615" s="30"/>
      <c r="V615" s="32"/>
    </row>
    <row r="616" spans="3:22" s="1" customFormat="1">
      <c r="C616" s="30"/>
      <c r="H616" s="31"/>
      <c r="I616" s="30"/>
      <c r="J616" s="32"/>
      <c r="N616" s="33"/>
      <c r="T616" s="31"/>
      <c r="U616" s="30"/>
      <c r="V616" s="32"/>
    </row>
    <row r="617" spans="3:22" s="1" customFormat="1">
      <c r="C617" s="30"/>
      <c r="H617" s="31"/>
      <c r="I617" s="30"/>
      <c r="J617" s="32"/>
      <c r="N617" s="33"/>
      <c r="T617" s="31"/>
      <c r="U617" s="30"/>
      <c r="V617" s="32"/>
    </row>
    <row r="618" spans="3:22" s="1" customFormat="1">
      <c r="C618" s="30"/>
      <c r="H618" s="31"/>
      <c r="I618" s="30"/>
      <c r="J618" s="32"/>
      <c r="N618" s="33"/>
      <c r="T618" s="31"/>
      <c r="U618" s="30"/>
      <c r="V618" s="32"/>
    </row>
    <row r="619" spans="3:22" s="1" customFormat="1">
      <c r="C619" s="30"/>
      <c r="H619" s="31"/>
      <c r="I619" s="30"/>
      <c r="J619" s="32"/>
      <c r="N619" s="33"/>
      <c r="T619" s="31"/>
      <c r="U619" s="30"/>
      <c r="V619" s="32"/>
    </row>
    <row r="620" spans="3:22" s="1" customFormat="1">
      <c r="C620" s="30"/>
      <c r="H620" s="31"/>
      <c r="I620" s="30"/>
      <c r="J620" s="32"/>
      <c r="N620" s="33"/>
      <c r="T620" s="31"/>
      <c r="U620" s="30"/>
      <c r="V620" s="32"/>
    </row>
    <row r="621" spans="3:22" s="1" customFormat="1">
      <c r="C621" s="30"/>
      <c r="H621" s="31"/>
      <c r="I621" s="30"/>
      <c r="J621" s="32"/>
      <c r="N621" s="33"/>
      <c r="T621" s="31"/>
      <c r="U621" s="30"/>
      <c r="V621" s="32"/>
    </row>
    <row r="622" spans="3:22" s="1" customFormat="1">
      <c r="C622" s="30"/>
      <c r="H622" s="31"/>
      <c r="I622" s="30"/>
      <c r="J622" s="32"/>
      <c r="N622" s="33"/>
      <c r="T622" s="31"/>
      <c r="U622" s="30"/>
      <c r="V622" s="32"/>
    </row>
    <row r="623" spans="3:22" s="1" customFormat="1">
      <c r="C623" s="30"/>
      <c r="H623" s="31"/>
      <c r="I623" s="30"/>
      <c r="J623" s="32"/>
      <c r="N623" s="33"/>
      <c r="T623" s="31"/>
      <c r="U623" s="30"/>
      <c r="V623" s="32"/>
    </row>
    <row r="624" spans="3:22" s="1" customFormat="1">
      <c r="C624" s="30"/>
      <c r="H624" s="31"/>
      <c r="I624" s="30"/>
      <c r="J624" s="32"/>
      <c r="N624" s="33"/>
      <c r="T624" s="31"/>
      <c r="U624" s="30"/>
      <c r="V624" s="32"/>
    </row>
    <row r="625" spans="3:22" s="1" customFormat="1">
      <c r="C625" s="30"/>
      <c r="H625" s="31"/>
      <c r="I625" s="30"/>
      <c r="J625" s="32"/>
      <c r="N625" s="33"/>
      <c r="T625" s="31"/>
      <c r="U625" s="30"/>
      <c r="V625" s="32"/>
    </row>
    <row r="626" spans="3:22" s="1" customFormat="1">
      <c r="C626" s="30"/>
      <c r="H626" s="31"/>
      <c r="I626" s="30"/>
      <c r="J626" s="32"/>
      <c r="N626" s="33"/>
      <c r="T626" s="31"/>
      <c r="U626" s="30"/>
      <c r="V626" s="32"/>
    </row>
    <row r="627" spans="3:22" s="1" customFormat="1">
      <c r="C627" s="30"/>
      <c r="H627" s="31"/>
      <c r="I627" s="30"/>
      <c r="J627" s="32"/>
      <c r="N627" s="33"/>
      <c r="T627" s="31"/>
      <c r="U627" s="30"/>
      <c r="V627" s="32"/>
    </row>
    <row r="628" spans="3:22" s="1" customFormat="1">
      <c r="C628" s="30"/>
      <c r="H628" s="31"/>
      <c r="I628" s="30"/>
      <c r="J628" s="32"/>
      <c r="N628" s="33"/>
      <c r="T628" s="31"/>
      <c r="U628" s="30"/>
      <c r="V628" s="32"/>
    </row>
    <row r="629" spans="3:22" s="1" customFormat="1">
      <c r="C629" s="30"/>
      <c r="H629" s="31"/>
      <c r="I629" s="30"/>
      <c r="J629" s="32"/>
      <c r="N629" s="33"/>
      <c r="T629" s="31"/>
      <c r="U629" s="30"/>
      <c r="V629" s="32"/>
    </row>
    <row r="630" spans="3:22" s="1" customFormat="1">
      <c r="C630" s="30"/>
      <c r="H630" s="31"/>
      <c r="I630" s="30"/>
      <c r="J630" s="32"/>
      <c r="N630" s="33"/>
      <c r="T630" s="31"/>
      <c r="U630" s="30"/>
      <c r="V630" s="32"/>
    </row>
    <row r="631" spans="3:22" s="1" customFormat="1">
      <c r="C631" s="30"/>
      <c r="H631" s="31"/>
      <c r="I631" s="30"/>
      <c r="J631" s="32"/>
      <c r="N631" s="33"/>
      <c r="T631" s="31"/>
      <c r="U631" s="30"/>
      <c r="V631" s="32"/>
    </row>
    <row r="632" spans="3:22" s="1" customFormat="1">
      <c r="C632" s="30"/>
      <c r="H632" s="31"/>
      <c r="I632" s="30"/>
      <c r="J632" s="32"/>
      <c r="N632" s="33"/>
      <c r="T632" s="31"/>
      <c r="U632" s="30"/>
      <c r="V632" s="32"/>
    </row>
    <row r="633" spans="3:22" s="1" customFormat="1">
      <c r="C633" s="30"/>
      <c r="H633" s="31"/>
      <c r="I633" s="30"/>
      <c r="J633" s="32"/>
      <c r="N633" s="33"/>
      <c r="T633" s="31"/>
      <c r="U633" s="30"/>
      <c r="V633" s="32"/>
    </row>
    <row r="634" spans="3:22" s="1" customFormat="1">
      <c r="C634" s="30"/>
      <c r="H634" s="31"/>
      <c r="I634" s="30"/>
      <c r="J634" s="32"/>
      <c r="N634" s="33"/>
      <c r="T634" s="31"/>
      <c r="U634" s="30"/>
      <c r="V634" s="32"/>
    </row>
    <row r="635" spans="3:22" s="1" customFormat="1">
      <c r="C635" s="30"/>
      <c r="H635" s="31"/>
      <c r="I635" s="30"/>
      <c r="J635" s="32"/>
      <c r="N635" s="33"/>
      <c r="T635" s="31"/>
      <c r="U635" s="30"/>
      <c r="V635" s="32"/>
    </row>
    <row r="636" spans="3:22" s="1" customFormat="1">
      <c r="C636" s="30"/>
      <c r="H636" s="31"/>
      <c r="I636" s="30"/>
      <c r="J636" s="32"/>
      <c r="N636" s="33"/>
      <c r="T636" s="31"/>
      <c r="U636" s="30"/>
      <c r="V636" s="32"/>
    </row>
    <row r="637" spans="3:22" s="1" customFormat="1">
      <c r="C637" s="30"/>
      <c r="H637" s="31"/>
      <c r="I637" s="30"/>
      <c r="J637" s="32"/>
      <c r="N637" s="33"/>
      <c r="T637" s="31"/>
      <c r="U637" s="30"/>
      <c r="V637" s="32"/>
    </row>
  </sheetData>
  <sheetProtection selectLockedCells="1"/>
  <conditionalFormatting sqref="U70">
    <cfRule type="expression" dxfId="5" priority="9">
      <formula>IF($S$68="d",FALSE,TRUE)</formula>
    </cfRule>
  </conditionalFormatting>
  <conditionalFormatting sqref="R70">
    <cfRule type="expression" dxfId="4" priority="8">
      <formula>IF($S$68="d",FALSE,TRUE)</formula>
    </cfRule>
  </conditionalFormatting>
  <conditionalFormatting sqref="R30">
    <cfRule type="expression" dxfId="3" priority="5">
      <formula>IF($S$28="",TRUE,FALSE)</formula>
    </cfRule>
  </conditionalFormatting>
  <conditionalFormatting sqref="U30">
    <cfRule type="expression" dxfId="2" priority="4">
      <formula>IF($S$28="",TRUE,FALSE)</formula>
    </cfRule>
  </conditionalFormatting>
  <conditionalFormatting sqref="F8:I8">
    <cfRule type="expression" dxfId="1" priority="2">
      <formula>IF($N$4="",FALSE,TRUE)</formula>
    </cfRule>
  </conditionalFormatting>
  <conditionalFormatting sqref="K8">
    <cfRule type="expression" dxfId="0" priority="1">
      <formula>IF($N$4="",FALSE,TRUE)</formula>
    </cfRule>
  </conditionalFormatting>
  <dataValidations xWindow="301" yWindow="413" count="35">
    <dataValidation type="date" errorStyle="warning" operator="greaterThanOrEqual" allowBlank="1" showInputMessage="1" showErrorMessage="1" error="Date inferrieur a aujourd'hui" sqref="I23 K23">
      <formula1>TODAY()</formula1>
    </dataValidation>
    <dataValidation type="date" errorStyle="warning" operator="greaterThanOrEqual" allowBlank="1" showInputMessage="1" showErrorMessage="1" error="Date inferrieur a date arrivee" sqref="I25 K25">
      <formula1>I23</formula1>
    </dataValidation>
    <dataValidation type="list" allowBlank="1" showInputMessage="1" showErrorMessage="1" error="mettre &quot;f&quot; pour forfait, _x000a_&quot;j&quot; pour jours, _x000a_&quot;rien&quot; pour nuits_x000a_" sqref="I43 K43">
      <formula1>"f,j"</formula1>
    </dataValidation>
    <dataValidation type="list" allowBlank="1" showInputMessage="1" sqref="I45 K45">
      <formula1>"CHF,EUR,RS,$"</formula1>
    </dataValidation>
    <dataValidation type="list" allowBlank="1" showInputMessage="1" showErrorMessage="1" error="Choix entre a, b, c, ou d," prompt="a), b), c) ou d)" sqref="I70">
      <formula1>"a,b,c,d"</formula1>
    </dataValidation>
    <dataValidation type="custom" allowBlank="1" showInputMessage="1" showErrorMessage="1" error="Il faut avoir selectionner &quot;le contract ainsi que les arrhes en possession pour le&quot; sur la deuxieme condition" prompt="jj/mm/aaaa" sqref="U70">
      <formula1>IF(S68="d",TRUE,FALSE)</formula1>
    </dataValidation>
    <dataValidation type="date" errorStyle="warning" allowBlank="1" showInputMessage="1" showErrorMessage="1" error="ete vous sur de cette date" prompt="jj/mm/aaaa" sqref="I72">
      <formula1>TODAY()</formula1>
      <formula2>G22</formula2>
    </dataValidation>
    <dataValidation type="whole" errorStyle="warning" operator="notBetween" allowBlank="1" showInputMessage="1" showErrorMessage="1" error="Attention Ce changement sera definitif pour tous autre contrat effectuer au paravant" prompt="Afficher le texte voulue pour la commande c" sqref="AE65:AF65">
      <formula1>0</formula1>
      <formula2>1</formula2>
    </dataValidation>
    <dataValidation type="date" operator="greaterThanOrEqual" allowBlank="1" showInputMessage="1" showErrorMessage="1" error="Pas au bon format ou on ne peut rembourser une caution avant quel soit payer" prompt="jj/mm/aaaa" sqref="I62">
      <formula1>S60</formula1>
    </dataValidation>
    <dataValidation type="custom" allowBlank="1" showDropDown="1" showInputMessage="1" showErrorMessage="1" error="Cette Reference existe deja ou impossible de modifier une reference" promptTitle="REFERENCE" prompt="OBLIGATOIRE_x000a_Attention une reference saisie n'est plus modifiable" sqref="I8">
      <formula1>IF(M4="",IF(M8&lt;&gt;M7,TRUE,FALSE),FALSE)</formula1>
    </dataValidation>
    <dataValidation allowBlank="1" showInputMessage="1" showErrorMessage="1" promptTitle="NOM" prompt="OBLIGATOIRE" sqref="I10"/>
    <dataValidation allowBlank="1" showInputMessage="1" showErrorMessage="1" promptTitle="PRENOM" prompt="OBLIGATOIRE" sqref="U10"/>
    <dataValidation type="date" operator="greaterThanOrEqual" allowBlank="1" showInputMessage="1" showErrorMessage="1" error="Date inferrieur a aujourd'hui ou pas au bon format" prompt="jj/mm/aaaa" sqref="I22">
      <formula1>TODAY()</formula1>
    </dataValidation>
    <dataValidation type="date" operator="greaterThanOrEqual" allowBlank="1" showInputMessage="1" showErrorMessage="1" error="Date inferrieur a date arrivee ou pas au bon format" prompt="jj/mm/aaaa_x000a_" sqref="I24">
      <formula1>G22</formula1>
    </dataValidation>
    <dataValidation type="date" allowBlank="1" showInputMessage="1" showErrorMessage="1" error="ne peut pas prendre la clef apres qu'il soit arrivee ou avant aujourd'hui ou pas au bon format" prompt="jj/mm/aaaa" sqref="I28">
      <formula1>TODAY()</formula1>
      <formula2>G22</formula2>
    </dataValidation>
    <dataValidation type="textLength" operator="equal" allowBlank="1" showInputMessage="1" showErrorMessage="1" error="mettre au format:_x000a_exp:_x000a_00h00_x000a_15h30_x000a_07h15_x000a_" prompt="00h00" sqref="U24 U26 U22">
      <formula1>5</formula1>
    </dataValidation>
    <dataValidation allowBlank="1" showInputMessage="1" showErrorMessage="1" prompt="astuce pour mettre le + avant le No, faire (apostrophe et +) exp: '+" sqref="I16 U16"/>
    <dataValidation type="whole" operator="greaterThanOrEqual" allowBlank="1" showInputMessage="1" showErrorMessage="1" error="Pas au format exp: 100 ou 1500 et pas 100chf" prompt="Rentrer le montant sans rien, ni devise_x000a__x000a_" sqref="I60 U46">
      <formula1>0</formula1>
    </dataValidation>
    <dataValidation type="whole" operator="greaterThanOrEqual" allowBlank="1" showInputMessage="1" showErrorMessage="1" error="Pas au format exp: 100 ou 1500 et pas 100chf ou 100,00" prompt="Rentrer le montant sans rien, ni devise_x000a__x000a_" sqref="I46">
      <formula1>0</formula1>
    </dataValidation>
    <dataValidation type="date" operator="greaterThan" allowBlank="1" showInputMessage="1" showErrorMessage="1" error="Pas au bon format ou pas saisie dans les 30 jours" prompt="jj/mm/aaaa" sqref="I50 U60">
      <formula1>TODAY()-30</formula1>
    </dataValidation>
    <dataValidation type="date" operator="greaterThan" allowBlank="1" showInputMessage="1" showErrorMessage="1" error="Pas au bon format ou date avant le dernier payement" prompt="jj/mm/aaaa" sqref="I54 I56 I52">
      <formula1>G50</formula1>
    </dataValidation>
    <dataValidation type="date" operator="greaterThanOrEqual" allowBlank="1" showInputMessage="1" showErrorMessage="1" error="Pas au bon format ou on ne peut pas rembourser avant que l'argent soit rentree" prompt="jj/mm/aaaa" sqref="I58">
      <formula1>IF(G56="",IF(G54="",IF(G52="",G50,G52),G54),G56)</formula1>
    </dataValidation>
    <dataValidation type="whole" operator="lessThanOrEqual" allowBlank="1" showInputMessage="1" showErrorMessage="1" error="Pas au format exp: 100 ou 1500 et pas 100chf ou on ne peut rembourser + que ce qui a eter versee" prompt="Rentrer le montant sans rien, ni devise_x000a__x000a_" sqref="U62">
      <formula1>G60</formula1>
    </dataValidation>
    <dataValidation type="whole" operator="lessThanOrEqual" allowBlank="1" showInputMessage="1" showErrorMessage="1" error="Pas au format exp: 100 ou 1500 et pas 100chf ou on ne peut payer + que le montant du" prompt="Rentrer le montant sans rien, ni devise_x000a__x000a_" sqref="U50">
      <formula1>I48</formula1>
    </dataValidation>
    <dataValidation type="whole" operator="lessThanOrEqual" allowBlank="1" showInputMessage="1" showErrorMessage="1" error="Pas au format exp: 100 ou 1500 et pas 100chf ou on ne peut payer + que le montant du" prompt="Rentrer le montant sans rien, ni devise_x000a__x000a_" sqref="U52">
      <formula1>I48-S50</formula1>
    </dataValidation>
    <dataValidation type="whole" operator="lessThanOrEqual" allowBlank="1" showInputMessage="1" showErrorMessage="1" error="Pas au format exp: 100 ou 1500 et pas 100chf ou on ne peut payer + que le montant du" prompt="Rentrer le montant sans rien, ni devise_x000a__x000a_" sqref="U54">
      <formula1>I48-S50-S52</formula1>
    </dataValidation>
    <dataValidation type="whole" operator="lessThanOrEqual" allowBlank="1" showInputMessage="1" showErrorMessage="1" error="Pas au format exp: 100 ou 1500 et pas 100chf ou on ne peut payer + que le montant du" prompt="Rentrer le montant sans rien, ni devise_x000a__x000a_" sqref="U56">
      <formula1>I48-S50-S52-S54</formula1>
    </dataValidation>
    <dataValidation type="whole" operator="lessThanOrEqual" allowBlank="1" showInputMessage="1" showErrorMessage="1" error="Pas au format exp: 100 ou 1500 et pas 100chf on ne peut rembourser + que ce qui a eter versee" prompt="Rentrer le montant sans rien, ni devise_x000a__x000a_" sqref="U58">
      <formula1>SUM(S50+S52+S54+S56)</formula1>
    </dataValidation>
    <dataValidation allowBlank="1" showInputMessage="1" showErrorMessage="1" prompt="% a la signature du contract" sqref="I66:I68"/>
    <dataValidation type="textLength" operator="equal" allowBlank="1" showInputMessage="1" showErrorMessage="1" error="mettre au format:_x000a_exp:_x000a_00h00_x000a_15h30_x000a_07h15_x000a_ou si en dessus = &quot;selon entente&quot; ne peut se remplir_x000a_" prompt="00h00" sqref="U30">
      <formula1>IF(S28="",0,5)</formula1>
    </dataValidation>
    <dataValidation allowBlank="1" showInputMessage="1" showErrorMessage="1" prompt="Nom de la personne qui a visiter le bungalow" sqref="U72"/>
    <dataValidation type="list" allowBlank="1" showInputMessage="1" sqref="I76">
      <formula1>"La Sagne (NE)"</formula1>
    </dataValidation>
    <dataValidation type="list" allowBlank="1" showInputMessage="1" showErrorMessage="1" error="ne correspond pas a Famille, Oui, ou Non" prompt="Oui, Non ou Famille" sqref="I80">
      <formula1>"Oui,Non,Famille"</formula1>
    </dataValidation>
    <dataValidation type="list" allowBlank="1" showInputMessage="1" showErrorMessage="1" error="ne correspond pas a la liste" prompt="Voir liste" sqref="U80">
      <formula1>"Oui,Non"</formula1>
    </dataValidation>
    <dataValidation type="list" allowBlank="1" showInputMessage="1" showErrorMessage="1" error="ne correspond pas a: jours' nuits ou forfait" prompt="voir liste" sqref="I42">
      <formula1>"jours,nuits,forfait"</formula1>
    </dataValidation>
  </dataValidations>
  <pageMargins left="3.937007874015748E-2" right="3.937007874015748E-2" top="0.74803149606299213" bottom="0.74803149606299213" header="0.31496062992125984" footer="0.31496062992125984"/>
  <pageSetup paperSize="9" scale="25" fitToHeight="0" orientation="portrait" r:id="rId1"/>
  <drawing r:id="rId2"/>
  <legacyDrawing r:id="rId3"/>
  <controls>
    <mc:AlternateContent xmlns:mc="http://schemas.openxmlformats.org/markup-compatibility/2006">
      <mc:Choice Requires="x14">
        <control shapeId="7197" r:id="rId4" name="CommandButton1">
          <controlPr autoLine="0" r:id="rId5">
            <anchor moveWithCells="1">
              <from>
                <xdr:col>5</xdr:col>
                <xdr:colOff>285750</xdr:colOff>
                <xdr:row>81</xdr:row>
                <xdr:rowOff>152400</xdr:rowOff>
              </from>
              <to>
                <xdr:col>8</xdr:col>
                <xdr:colOff>762000</xdr:colOff>
                <xdr:row>83</xdr:row>
                <xdr:rowOff>152400</xdr:rowOff>
              </to>
            </anchor>
          </controlPr>
        </control>
      </mc:Choice>
      <mc:Fallback>
        <control shapeId="7197" r:id="rId4" name="CommandButton1"/>
      </mc:Fallback>
    </mc:AlternateContent>
    <mc:AlternateContent xmlns:mc="http://schemas.openxmlformats.org/markup-compatibility/2006">
      <mc:Choice Requires="x14">
        <control shapeId="7203" r:id="rId6" name="CommandButton2">
          <controlPr autoLine="0" r:id="rId7">
            <anchor moveWithCells="1">
              <from>
                <xdr:col>17</xdr:col>
                <xdr:colOff>1466850</xdr:colOff>
                <xdr:row>81</xdr:row>
                <xdr:rowOff>152400</xdr:rowOff>
              </from>
              <to>
                <xdr:col>25</xdr:col>
                <xdr:colOff>228600</xdr:colOff>
                <xdr:row>83</xdr:row>
                <xdr:rowOff>161925</xdr:rowOff>
              </to>
            </anchor>
          </controlPr>
        </control>
      </mc:Choice>
      <mc:Fallback>
        <control shapeId="7203" r:id="rId6" name="CommandButton2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xWindow="301" yWindow="413" count="16">
        <x14:dataValidation type="list" operator="equal" allowBlank="1" showInputMessage="1" showErrorMessage="1" error="mettre au format:_x000a_exp:_x000a_00h00_x000a_15h30_x000a_07h15_x000a_ou Selon entente_x000a_" prompt="00h00 ou Selon entente">
          <x14:formula1>
            <xm:f>'liste defilement'!$A$25:$A$1466</xm:f>
          </x14:formula1>
          <xm:sqref>U28</xm:sqref>
        </x14:dataValidation>
        <x14:dataValidation type="list" allowBlank="1" showInputMessage="1">
          <x14:formula1>
            <xm:f>'liste defilement'!$A$4:$A$15</xm:f>
          </x14:formula1>
          <xm:sqref>I14</xm:sqref>
        </x14:dataValidation>
        <x14:dataValidation type="list" errorStyle="warning" allowBlank="1" showInputMessage="1" showErrorMessage="1" error="Cela fait beaucoup de monde">
          <x14:formula1>
            <xm:f>'liste defilement'!$E$4:$E$15</xm:f>
          </x14:formula1>
          <xm:sqref>U18</xm:sqref>
        </x14:dataValidation>
        <x14:dataValidation type="list" errorStyle="warning" allowBlank="1" showInputMessage="1" showErrorMessage="1" error="Cela fait beaucoup de monde">
          <x14:formula1>
            <xm:f>'liste defilement'!$C$4:$C$15</xm:f>
          </x14:formula1>
          <xm:sqref>I18</xm:sqref>
        </x14:dataValidation>
        <x14:dataValidation type="list" allowBlank="1" showInputMessage="1">
          <x14:formula1>
            <xm:f>'liste defilement'!$K$4:$K$15</xm:f>
          </x14:formula1>
          <xm:sqref>I34</xm:sqref>
        </x14:dataValidation>
        <x14:dataValidation type="list" allowBlank="1" showInputMessage="1">
          <x14:formula1>
            <xm:f>'liste defilement'!$M$4:$M$15</xm:f>
          </x14:formula1>
          <xm:sqref>U34</xm:sqref>
        </x14:dataValidation>
        <x14:dataValidation type="list" allowBlank="1" showInputMessage="1">
          <x14:formula1>
            <xm:f>'liste defilement'!$O$4:$O$15</xm:f>
          </x14:formula1>
          <xm:sqref>I36</xm:sqref>
        </x14:dataValidation>
        <x14:dataValidation type="list" allowBlank="1" showInputMessage="1">
          <x14:formula1>
            <xm:f>'liste defilement'!$Q$4:$Q$15</xm:f>
          </x14:formula1>
          <xm:sqref>U36</xm:sqref>
        </x14:dataValidation>
        <x14:dataValidation type="list" allowBlank="1" showInputMessage="1">
          <x14:formula1>
            <xm:f>'liste defilement'!$Q$19:$Q$30</xm:f>
          </x14:formula1>
          <xm:sqref>I38 O38:P38</xm:sqref>
        </x14:dataValidation>
        <x14:dataValidation type="list" allowBlank="1" showInputMessage="1">
          <x14:formula1>
            <xm:f>'liste defilement'!$O$19:$O$30</xm:f>
          </x14:formula1>
          <xm:sqref>I44</xm:sqref>
        </x14:dataValidation>
        <x14:dataValidation type="list" allowBlank="1" showInputMessage="1">
          <x14:formula1>
            <xm:f>'liste defilement'!$G$4:$G$15</xm:f>
          </x14:formula1>
          <xm:sqref>U12</xm:sqref>
        </x14:dataValidation>
        <x14:dataValidation type="list" allowBlank="1" showInputMessage="1">
          <x14:formula1>
            <xm:f>'liste defilement'!$I$4:$I$15</xm:f>
          </x14:formula1>
          <xm:sqref>I26</xm:sqref>
        </x14:dataValidation>
        <x14:dataValidation type="list" allowBlank="1" showInputMessage="1" showErrorMessage="1" prompt="Voir liste">
          <x14:formula1>
            <xm:f>'liste defilement'!$A$19:$A$22</xm:f>
          </x14:formula1>
          <xm:sqref>U67</xm:sqref>
        </x14:dataValidation>
        <x14:dataValidation type="list" allowBlank="1" showInputMessage="1" showErrorMessage="1" error="Obliger de saisir une fonction de la liste donnee" prompt="Voir liste">
          <x14:formula1>
            <xm:f>'liste defilement'!$C$19:$C$22</xm:f>
          </x14:formula1>
          <xm:sqref>U68</xm:sqref>
        </x14:dataValidation>
        <x14:dataValidation type="list" allowBlank="1" showInputMessage="1" showErrorMessage="1" error="Obliger de saisir une fonction de la liste donnee_x000a_" prompt="Voir liste">
          <x14:formula1>
            <xm:f>'liste defilement'!$A$19:$A$21</xm:f>
          </x14:formula1>
          <xm:sqref>U66</xm:sqref>
        </x14:dataValidation>
        <x14:dataValidation type="list" allowBlank="1" showInputMessage="1" showErrorMessage="1" error="Cette reference n'existe pas">
          <x14:formula1>
            <xm:f>info.!$A:$A</xm:f>
          </x14:formula1>
          <xm:sqref>N4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D10"/>
  <sheetViews>
    <sheetView workbookViewId="0">
      <selection activeCell="BI13" sqref="BI13"/>
    </sheetView>
  </sheetViews>
  <sheetFormatPr baseColWidth="10" defaultRowHeight="15"/>
  <cols>
    <col min="2" max="2" width="14.28515625" customWidth="1"/>
    <col min="3" max="3" width="20.5703125" customWidth="1"/>
    <col min="4" max="9" width="0.28515625" style="167" customWidth="1"/>
    <col min="10" max="10" width="21.85546875" style="170" customWidth="1"/>
    <col min="11" max="55" width="0.28515625" style="167" customWidth="1"/>
    <col min="56" max="56" width="11.42578125" style="180"/>
  </cols>
  <sheetData>
    <row r="1" spans="1:56">
      <c r="A1" s="162" t="s">
        <v>1</v>
      </c>
      <c r="B1" s="161" t="s">
        <v>0</v>
      </c>
      <c r="C1" s="161" t="s">
        <v>2</v>
      </c>
      <c r="D1" s="144" t="s">
        <v>4</v>
      </c>
      <c r="E1" s="144" t="s">
        <v>5</v>
      </c>
      <c r="F1" s="144" t="s">
        <v>6</v>
      </c>
      <c r="G1" s="144" t="s">
        <v>8</v>
      </c>
      <c r="H1" s="144" t="s">
        <v>7</v>
      </c>
      <c r="I1" s="144" t="s">
        <v>9</v>
      </c>
      <c r="J1" s="168" t="s">
        <v>70</v>
      </c>
      <c r="K1" s="144" t="s">
        <v>52</v>
      </c>
      <c r="L1" s="144" t="s">
        <v>88</v>
      </c>
      <c r="M1" s="144" t="s">
        <v>71</v>
      </c>
      <c r="N1" s="144" t="s">
        <v>172</v>
      </c>
      <c r="O1" s="144" t="s">
        <v>87</v>
      </c>
      <c r="P1" s="144" t="s">
        <v>94</v>
      </c>
      <c r="Q1" s="144" t="s">
        <v>72</v>
      </c>
      <c r="R1" s="144" t="s">
        <v>15</v>
      </c>
      <c r="S1" s="144" t="s">
        <v>72</v>
      </c>
      <c r="T1" s="144" t="s">
        <v>15</v>
      </c>
      <c r="U1" s="144" t="s">
        <v>72</v>
      </c>
      <c r="V1" s="144" t="s">
        <v>15</v>
      </c>
      <c r="W1" s="144" t="s">
        <v>72</v>
      </c>
      <c r="X1" s="144" t="s">
        <v>15</v>
      </c>
      <c r="Y1" s="144" t="s">
        <v>68</v>
      </c>
      <c r="Z1" s="144" t="s">
        <v>10</v>
      </c>
      <c r="AA1" s="144" t="s">
        <v>11</v>
      </c>
      <c r="AB1" s="144" t="s">
        <v>12</v>
      </c>
      <c r="AC1" s="144" t="s">
        <v>13</v>
      </c>
      <c r="AD1" s="144" t="s">
        <v>62</v>
      </c>
      <c r="AE1" s="144" t="s">
        <v>61</v>
      </c>
      <c r="AF1" s="144" t="s">
        <v>14</v>
      </c>
      <c r="AG1" s="171" t="s">
        <v>1</v>
      </c>
      <c r="AH1" s="171" t="s">
        <v>0</v>
      </c>
      <c r="AI1" s="171" t="s">
        <v>2</v>
      </c>
      <c r="AJ1" s="171" t="s">
        <v>54</v>
      </c>
      <c r="AK1" s="171" t="s">
        <v>55</v>
      </c>
      <c r="AL1" s="171" t="s">
        <v>18</v>
      </c>
      <c r="AM1" s="171" t="s">
        <v>168</v>
      </c>
      <c r="AN1" s="171" t="s">
        <v>66</v>
      </c>
      <c r="AO1" s="171" t="s">
        <v>90</v>
      </c>
      <c r="AP1" s="171" t="s">
        <v>91</v>
      </c>
      <c r="AQ1" s="171" t="s">
        <v>89</v>
      </c>
      <c r="AR1" s="171" t="s">
        <v>73</v>
      </c>
      <c r="AS1" s="171" t="s">
        <v>21</v>
      </c>
      <c r="AT1" s="171" t="s">
        <v>74</v>
      </c>
      <c r="AU1" s="171" t="s">
        <v>92</v>
      </c>
      <c r="AV1" s="171" t="s">
        <v>93</v>
      </c>
      <c r="AW1" s="171" t="s">
        <v>20</v>
      </c>
      <c r="AX1" s="171" t="s">
        <v>69</v>
      </c>
      <c r="AY1" s="171" t="s">
        <v>72</v>
      </c>
      <c r="AZ1" s="171" t="s">
        <v>63</v>
      </c>
      <c r="BA1" s="171" t="s">
        <v>75</v>
      </c>
      <c r="BB1" s="171" t="s">
        <v>64</v>
      </c>
      <c r="BC1" s="171" t="s">
        <v>75</v>
      </c>
      <c r="BD1" s="178" t="s">
        <v>174</v>
      </c>
    </row>
    <row r="2" spans="1:56">
      <c r="A2" s="160" t="s">
        <v>49</v>
      </c>
      <c r="B2" s="159" t="s">
        <v>50</v>
      </c>
      <c r="C2" s="159" t="s">
        <v>51</v>
      </c>
      <c r="D2" s="163"/>
      <c r="E2" s="163"/>
      <c r="F2" s="163"/>
      <c r="G2" s="164"/>
      <c r="H2" s="164"/>
      <c r="I2" s="165"/>
      <c r="J2" s="169">
        <v>40595</v>
      </c>
      <c r="K2" s="163"/>
      <c r="L2" s="163"/>
      <c r="M2" s="172"/>
      <c r="N2" s="163"/>
      <c r="O2" s="163"/>
      <c r="P2" s="163"/>
      <c r="Q2" s="172"/>
      <c r="R2" s="163"/>
      <c r="S2" s="172"/>
      <c r="T2" s="163"/>
      <c r="U2" s="163"/>
      <c r="V2" s="163"/>
      <c r="W2" s="163"/>
      <c r="X2" s="163"/>
      <c r="Y2" s="163"/>
      <c r="Z2" s="163"/>
      <c r="AA2" s="163"/>
      <c r="AB2" s="163"/>
      <c r="AC2" s="163"/>
      <c r="AD2" s="163"/>
      <c r="AE2" s="163"/>
      <c r="AF2" s="163"/>
      <c r="AG2" s="171"/>
      <c r="AH2" s="171"/>
      <c r="AI2" s="171"/>
      <c r="AJ2" s="171"/>
      <c r="AK2" s="171"/>
      <c r="AL2" s="171"/>
      <c r="AM2" s="171"/>
      <c r="AN2" s="173"/>
      <c r="AO2" s="171"/>
      <c r="AP2" s="171"/>
      <c r="AQ2" s="171"/>
      <c r="AR2" s="171"/>
      <c r="AS2" s="171"/>
      <c r="AT2" s="171"/>
      <c r="AU2" s="171"/>
      <c r="AV2" s="171"/>
      <c r="AW2" s="171"/>
      <c r="AX2" s="171"/>
      <c r="AY2" s="171"/>
      <c r="AZ2" s="171"/>
      <c r="BA2" s="171"/>
      <c r="BB2" s="171"/>
      <c r="BC2" s="171"/>
      <c r="BD2" s="179" t="s">
        <v>95</v>
      </c>
    </row>
    <row r="3" spans="1:56">
      <c r="A3" s="160" t="s">
        <v>33</v>
      </c>
      <c r="B3" s="159" t="s">
        <v>34</v>
      </c>
      <c r="C3" s="159" t="s">
        <v>35</v>
      </c>
      <c r="D3" s="163"/>
      <c r="E3" s="163"/>
      <c r="F3" s="163"/>
      <c r="G3" s="164"/>
      <c r="H3" s="164"/>
      <c r="I3" s="165"/>
      <c r="J3" s="169">
        <v>41113</v>
      </c>
      <c r="K3" s="163"/>
      <c r="L3" s="163"/>
      <c r="M3" s="172"/>
      <c r="N3" s="163"/>
      <c r="O3" s="163"/>
      <c r="P3" s="163"/>
      <c r="Q3" s="172"/>
      <c r="R3" s="163"/>
      <c r="S3" s="172"/>
      <c r="T3" s="163"/>
      <c r="U3" s="163"/>
      <c r="V3" s="163"/>
      <c r="W3" s="163"/>
      <c r="X3" s="163"/>
      <c r="Y3" s="163"/>
      <c r="Z3" s="163"/>
      <c r="AA3" s="163"/>
      <c r="AB3" s="163"/>
      <c r="AC3" s="163"/>
      <c r="AD3" s="163"/>
      <c r="AE3" s="163"/>
      <c r="AF3" s="163"/>
      <c r="AG3" s="171"/>
      <c r="AH3" s="171"/>
      <c r="AI3" s="171"/>
      <c r="AJ3" s="171"/>
      <c r="AK3" s="171"/>
      <c r="AL3" s="171"/>
      <c r="AM3" s="171"/>
      <c r="AN3" s="173"/>
      <c r="AO3" s="171"/>
      <c r="AP3" s="171"/>
      <c r="AQ3" s="171"/>
      <c r="AR3" s="171"/>
      <c r="AS3" s="171"/>
      <c r="AT3" s="174"/>
      <c r="AU3" s="171"/>
      <c r="AV3" s="171"/>
      <c r="AW3" s="171"/>
      <c r="AX3" s="171"/>
      <c r="AY3" s="171"/>
      <c r="AZ3" s="171"/>
      <c r="BA3" s="171"/>
      <c r="BB3" s="171"/>
      <c r="BC3" s="171"/>
      <c r="BD3" s="179" t="s">
        <v>95</v>
      </c>
    </row>
    <row r="4" spans="1:56" ht="15.75">
      <c r="A4" s="160" t="s">
        <v>29</v>
      </c>
      <c r="B4" s="159" t="s">
        <v>19</v>
      </c>
      <c r="C4" s="159" t="s">
        <v>3</v>
      </c>
      <c r="D4" s="163"/>
      <c r="E4" s="163"/>
      <c r="F4" s="163"/>
      <c r="G4" s="166"/>
      <c r="H4" s="164"/>
      <c r="I4" s="165"/>
      <c r="J4" s="169">
        <v>41183</v>
      </c>
      <c r="K4" s="177"/>
      <c r="L4" s="177"/>
      <c r="M4" s="172"/>
      <c r="N4" s="175"/>
      <c r="O4" s="163"/>
      <c r="P4" s="163"/>
      <c r="Q4" s="172"/>
      <c r="R4" s="163"/>
      <c r="S4" s="172"/>
      <c r="T4" s="163"/>
      <c r="U4" s="172"/>
      <c r="V4" s="163"/>
      <c r="W4" s="172"/>
      <c r="X4" s="163"/>
      <c r="Y4" s="163"/>
      <c r="Z4" s="163"/>
      <c r="AA4" s="163"/>
      <c r="AB4" s="163"/>
      <c r="AC4" s="163"/>
      <c r="AD4" s="163"/>
      <c r="AE4" s="163"/>
      <c r="AF4" s="163"/>
      <c r="AG4" s="171"/>
      <c r="AH4" s="171"/>
      <c r="AI4" s="171"/>
      <c r="AJ4" s="171"/>
      <c r="AK4" s="171"/>
      <c r="AL4" s="171"/>
      <c r="AM4" s="171"/>
      <c r="AN4" s="173"/>
      <c r="AO4" s="171"/>
      <c r="AP4" s="171"/>
      <c r="AQ4" s="174"/>
      <c r="AR4" s="174"/>
      <c r="AS4" s="171"/>
      <c r="AT4" s="174"/>
      <c r="AU4" s="171"/>
      <c r="AV4" s="171"/>
      <c r="AW4" s="171"/>
      <c r="AX4" s="171"/>
      <c r="AY4" s="174"/>
      <c r="AZ4" s="171"/>
      <c r="BA4" s="174"/>
      <c r="BB4" s="171"/>
      <c r="BC4" s="174"/>
      <c r="BD4" s="179" t="s">
        <v>95</v>
      </c>
    </row>
    <row r="5" spans="1:56">
      <c r="A5" s="160" t="s">
        <v>38</v>
      </c>
      <c r="B5" s="159" t="s">
        <v>39</v>
      </c>
      <c r="C5" s="159" t="s">
        <v>40</v>
      </c>
      <c r="D5" s="163"/>
      <c r="E5" s="163"/>
      <c r="F5" s="163"/>
      <c r="G5" s="164"/>
      <c r="H5" s="164"/>
      <c r="I5" s="165"/>
      <c r="J5" s="169">
        <v>41189</v>
      </c>
      <c r="K5" s="163"/>
      <c r="L5" s="163"/>
      <c r="M5" s="172"/>
      <c r="N5" s="163"/>
      <c r="O5" s="163"/>
      <c r="P5" s="163"/>
      <c r="Q5" s="163"/>
      <c r="R5" s="163"/>
      <c r="S5" s="163"/>
      <c r="T5" s="163"/>
      <c r="U5" s="163"/>
      <c r="V5" s="163"/>
      <c r="W5" s="163"/>
      <c r="X5" s="163"/>
      <c r="Y5" s="163"/>
      <c r="Z5" s="163"/>
      <c r="AA5" s="163"/>
      <c r="AB5" s="163"/>
      <c r="AC5" s="163"/>
      <c r="AD5" s="163"/>
      <c r="AE5" s="163"/>
      <c r="AF5" s="163"/>
      <c r="AG5" s="171"/>
      <c r="AH5" s="171"/>
      <c r="AI5" s="171"/>
      <c r="AJ5" s="171"/>
      <c r="AK5" s="171"/>
      <c r="AL5" s="171"/>
      <c r="AM5" s="171"/>
      <c r="AN5" s="173"/>
      <c r="AO5" s="171"/>
      <c r="AP5" s="171"/>
      <c r="AQ5" s="171"/>
      <c r="AR5" s="171"/>
      <c r="AS5" s="171"/>
      <c r="AT5" s="171"/>
      <c r="AU5" s="171"/>
      <c r="AV5" s="171"/>
      <c r="AW5" s="171"/>
      <c r="AX5" s="171"/>
      <c r="AY5" s="171"/>
      <c r="AZ5" s="171"/>
      <c r="BA5" s="171"/>
      <c r="BB5" s="171"/>
      <c r="BC5" s="171"/>
      <c r="BD5" s="179" t="s">
        <v>313</v>
      </c>
    </row>
    <row r="6" spans="1:56" ht="15.75">
      <c r="A6" s="160" t="s">
        <v>41</v>
      </c>
      <c r="B6" s="159" t="s">
        <v>42</v>
      </c>
      <c r="C6" s="159" t="s">
        <v>43</v>
      </c>
      <c r="D6" s="163"/>
      <c r="E6" s="163"/>
      <c r="F6" s="163"/>
      <c r="G6" s="164"/>
      <c r="H6" s="164"/>
      <c r="I6" s="165"/>
      <c r="J6" s="169">
        <v>41209</v>
      </c>
      <c r="K6" s="163"/>
      <c r="L6" s="163"/>
      <c r="M6" s="172"/>
      <c r="N6" s="175"/>
      <c r="O6" s="163"/>
      <c r="P6" s="163"/>
      <c r="Q6" s="172"/>
      <c r="R6" s="163"/>
      <c r="S6" s="163"/>
      <c r="T6" s="163"/>
      <c r="U6" s="163"/>
      <c r="V6" s="163"/>
      <c r="W6" s="163"/>
      <c r="X6" s="163"/>
      <c r="Y6" s="163"/>
      <c r="Z6" s="163"/>
      <c r="AA6" s="163"/>
      <c r="AB6" s="163"/>
      <c r="AC6" s="163"/>
      <c r="AD6" s="163"/>
      <c r="AE6" s="163"/>
      <c r="AF6" s="163"/>
      <c r="AG6" s="171"/>
      <c r="AH6" s="171"/>
      <c r="AI6" s="171"/>
      <c r="AJ6" s="171"/>
      <c r="AK6" s="171"/>
      <c r="AL6" s="171"/>
      <c r="AM6" s="171"/>
      <c r="AN6" s="173"/>
      <c r="AO6" s="171"/>
      <c r="AP6" s="171"/>
      <c r="AQ6" s="174"/>
      <c r="AR6" s="171"/>
      <c r="AS6" s="171"/>
      <c r="AT6" s="171"/>
      <c r="AU6" s="171"/>
      <c r="AV6" s="171"/>
      <c r="AW6" s="171"/>
      <c r="AX6" s="171"/>
      <c r="AY6" s="171"/>
      <c r="AZ6" s="171"/>
      <c r="BA6" s="171"/>
      <c r="BB6" s="171"/>
      <c r="BC6" s="171"/>
      <c r="BD6" s="179" t="s">
        <v>95</v>
      </c>
    </row>
    <row r="7" spans="1:56" ht="15.75">
      <c r="A7" s="160" t="s">
        <v>30</v>
      </c>
      <c r="B7" s="159" t="s">
        <v>19</v>
      </c>
      <c r="C7" s="159" t="s">
        <v>31</v>
      </c>
      <c r="D7" s="163"/>
      <c r="E7" s="163"/>
      <c r="F7" s="163"/>
      <c r="G7" s="164"/>
      <c r="H7" s="164"/>
      <c r="I7" s="165"/>
      <c r="J7" s="169">
        <v>41218</v>
      </c>
      <c r="K7" s="163"/>
      <c r="L7" s="163"/>
      <c r="M7" s="172"/>
      <c r="N7" s="175"/>
      <c r="O7" s="163"/>
      <c r="P7" s="163"/>
      <c r="Q7" s="163"/>
      <c r="R7" s="163"/>
      <c r="S7" s="163"/>
      <c r="T7" s="163"/>
      <c r="U7" s="163"/>
      <c r="V7" s="163"/>
      <c r="W7" s="163"/>
      <c r="X7" s="163"/>
      <c r="Y7" s="163"/>
      <c r="Z7" s="163"/>
      <c r="AA7" s="163"/>
      <c r="AB7" s="163"/>
      <c r="AC7" s="163"/>
      <c r="AD7" s="163"/>
      <c r="AE7" s="163"/>
      <c r="AF7" s="163"/>
      <c r="AG7" s="171"/>
      <c r="AH7" s="171"/>
      <c r="AI7" s="171"/>
      <c r="AJ7" s="171"/>
      <c r="AK7" s="171"/>
      <c r="AL7" s="171"/>
      <c r="AM7" s="171"/>
      <c r="AN7" s="176"/>
      <c r="AO7" s="171"/>
      <c r="AP7" s="171"/>
      <c r="AQ7" s="171"/>
      <c r="AR7" s="171"/>
      <c r="AS7" s="171"/>
      <c r="AT7" s="171"/>
      <c r="AU7" s="171"/>
      <c r="AV7" s="171"/>
      <c r="AW7" s="171"/>
      <c r="AX7" s="171"/>
      <c r="AY7" s="171"/>
      <c r="AZ7" s="171"/>
      <c r="BA7" s="171"/>
      <c r="BB7" s="171"/>
      <c r="BC7" s="171"/>
      <c r="BD7" s="179" t="s">
        <v>95</v>
      </c>
    </row>
    <row r="8" spans="1:56">
      <c r="A8" s="160" t="s">
        <v>46</v>
      </c>
      <c r="B8" s="159" t="s">
        <v>47</v>
      </c>
      <c r="C8" s="159" t="s">
        <v>48</v>
      </c>
      <c r="D8" s="163"/>
      <c r="E8" s="163"/>
      <c r="F8" s="163"/>
      <c r="G8" s="164"/>
      <c r="H8" s="164"/>
      <c r="I8" s="165"/>
      <c r="J8" s="169">
        <v>41269</v>
      </c>
      <c r="K8" s="163"/>
      <c r="L8" s="163"/>
      <c r="M8" s="172"/>
      <c r="N8" s="163"/>
      <c r="O8" s="163"/>
      <c r="P8" s="163"/>
      <c r="Q8" s="163"/>
      <c r="R8" s="163"/>
      <c r="S8" s="163"/>
      <c r="T8" s="163"/>
      <c r="U8" s="163"/>
      <c r="V8" s="163"/>
      <c r="W8" s="163"/>
      <c r="X8" s="163"/>
      <c r="Y8" s="163"/>
      <c r="Z8" s="163"/>
      <c r="AA8" s="163"/>
      <c r="AB8" s="163"/>
      <c r="AC8" s="163"/>
      <c r="AD8" s="163"/>
      <c r="AE8" s="163"/>
      <c r="AF8" s="163"/>
      <c r="AG8" s="171"/>
      <c r="AH8" s="171"/>
      <c r="AI8" s="171"/>
      <c r="AJ8" s="171"/>
      <c r="AK8" s="171"/>
      <c r="AL8" s="171"/>
      <c r="AM8" s="171"/>
      <c r="AN8" s="176"/>
      <c r="AO8" s="171"/>
      <c r="AP8" s="171"/>
      <c r="AQ8" s="171"/>
      <c r="AR8" s="171"/>
      <c r="AS8" s="171"/>
      <c r="AT8" s="171"/>
      <c r="AU8" s="171"/>
      <c r="AV8" s="171"/>
      <c r="AW8" s="171"/>
      <c r="AX8" s="171"/>
      <c r="AY8" s="171"/>
      <c r="AZ8" s="171"/>
      <c r="BA8" s="171"/>
      <c r="BB8" s="171"/>
      <c r="BC8" s="171"/>
      <c r="BD8" s="179" t="s">
        <v>95</v>
      </c>
    </row>
    <row r="9" spans="1:56">
      <c r="A9" s="160" t="s">
        <v>171</v>
      </c>
      <c r="B9" s="159" t="s">
        <v>169</v>
      </c>
      <c r="C9" s="159" t="s">
        <v>170</v>
      </c>
      <c r="D9" s="163"/>
      <c r="E9" s="163"/>
      <c r="F9" s="163"/>
      <c r="G9" s="164"/>
      <c r="H9" s="164"/>
      <c r="I9" s="165"/>
      <c r="J9" s="169">
        <v>41327</v>
      </c>
      <c r="K9" s="163"/>
      <c r="L9" s="163"/>
      <c r="M9" s="172"/>
      <c r="N9" s="163"/>
      <c r="O9" s="163"/>
      <c r="P9" s="163"/>
      <c r="Q9" s="172"/>
      <c r="R9" s="163"/>
      <c r="S9" s="163"/>
      <c r="T9" s="163"/>
      <c r="U9" s="163"/>
      <c r="V9" s="163"/>
      <c r="W9" s="163"/>
      <c r="X9" s="163"/>
      <c r="Y9" s="163"/>
      <c r="Z9" s="163"/>
      <c r="AA9" s="163"/>
      <c r="AB9" s="163"/>
      <c r="AC9" s="163"/>
      <c r="AD9" s="163"/>
      <c r="AE9" s="163"/>
      <c r="AF9" s="163"/>
      <c r="AG9" s="171"/>
      <c r="AH9" s="171"/>
      <c r="AI9" s="171"/>
      <c r="AJ9" s="171"/>
      <c r="AK9" s="171"/>
      <c r="AL9" s="171"/>
      <c r="AM9" s="171"/>
      <c r="AN9" s="173"/>
      <c r="AO9" s="171"/>
      <c r="AP9" s="171"/>
      <c r="AQ9" s="174"/>
      <c r="AR9" s="171"/>
      <c r="AS9" s="171"/>
      <c r="AT9" s="171"/>
      <c r="AU9" s="171"/>
      <c r="AV9" s="171"/>
      <c r="AW9" s="171"/>
      <c r="AX9" s="171"/>
      <c r="AY9" s="171"/>
      <c r="AZ9" s="171"/>
      <c r="BA9" s="171"/>
      <c r="BB9" s="171"/>
      <c r="BC9" s="171"/>
      <c r="BD9" s="179" t="s">
        <v>95</v>
      </c>
    </row>
    <row r="10" spans="1:56">
      <c r="A10" s="160" t="s">
        <v>56</v>
      </c>
      <c r="B10" s="159" t="s">
        <v>57</v>
      </c>
      <c r="C10" s="159" t="s">
        <v>58</v>
      </c>
      <c r="D10" s="163"/>
      <c r="E10" s="163"/>
      <c r="F10" s="163"/>
      <c r="G10" s="164"/>
      <c r="H10" s="164"/>
      <c r="I10" s="165"/>
      <c r="J10" s="169">
        <v>41548</v>
      </c>
      <c r="K10" s="163"/>
      <c r="L10" s="163"/>
      <c r="M10" s="172"/>
      <c r="N10" s="163"/>
      <c r="O10" s="163"/>
      <c r="P10" s="163"/>
      <c r="Q10" s="163"/>
      <c r="R10" s="163"/>
      <c r="S10" s="163"/>
      <c r="T10" s="163"/>
      <c r="U10" s="163"/>
      <c r="V10" s="163"/>
      <c r="W10" s="163"/>
      <c r="X10" s="163"/>
      <c r="Y10" s="163"/>
      <c r="Z10" s="163"/>
      <c r="AA10" s="163"/>
      <c r="AB10" s="163"/>
      <c r="AC10" s="163"/>
      <c r="AD10" s="163"/>
      <c r="AE10" s="163"/>
      <c r="AF10" s="163"/>
      <c r="AG10" s="171"/>
      <c r="AH10" s="171"/>
      <c r="AI10" s="171"/>
      <c r="AJ10" s="171"/>
      <c r="AK10" s="171"/>
      <c r="AL10" s="171"/>
      <c r="AM10" s="171"/>
      <c r="AN10" s="176"/>
      <c r="AO10" s="171"/>
      <c r="AP10" s="171"/>
      <c r="AQ10" s="171"/>
      <c r="AR10" s="171"/>
      <c r="AS10" s="171"/>
      <c r="AT10" s="171"/>
      <c r="AU10" s="171"/>
      <c r="AV10" s="171"/>
      <c r="AW10" s="171"/>
      <c r="AX10" s="171"/>
      <c r="AY10" s="171"/>
      <c r="AZ10" s="171"/>
      <c r="BA10" s="171"/>
      <c r="BB10" s="171"/>
      <c r="BC10" s="171"/>
      <c r="BD10" s="179" t="s">
        <v>95</v>
      </c>
    </row>
  </sheetData>
  <sortState ref="A2:XFD10">
    <sortCondition ref="J2"/>
  </sortState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3:Q1466"/>
  <sheetViews>
    <sheetView workbookViewId="0">
      <selection activeCell="C1463" sqref="C1463"/>
    </sheetView>
  </sheetViews>
  <sheetFormatPr baseColWidth="10" defaultRowHeight="15"/>
  <cols>
    <col min="1" max="1" width="16.5703125" style="39" customWidth="1"/>
    <col min="2" max="2" width="1.42578125" style="39" customWidth="1"/>
    <col min="3" max="3" width="11.42578125" style="39"/>
    <col min="4" max="4" width="1.28515625" style="39" customWidth="1"/>
    <col min="5" max="5" width="11.42578125" style="39"/>
    <col min="6" max="6" width="1.28515625" style="39" customWidth="1"/>
    <col min="7" max="7" width="22.42578125" style="39" customWidth="1"/>
    <col min="8" max="8" width="1.28515625" style="39" customWidth="1"/>
    <col min="9" max="9" width="13" style="39" customWidth="1"/>
    <col min="10" max="10" width="1.5703125" style="39" customWidth="1"/>
    <col min="11" max="11" width="22.140625" style="39" customWidth="1"/>
    <col min="12" max="12" width="1.140625" style="39" customWidth="1"/>
    <col min="13" max="13" width="22.5703125" style="39" customWidth="1"/>
    <col min="14" max="14" width="1.28515625" style="39" customWidth="1"/>
    <col min="15" max="15" width="11.42578125" style="39"/>
    <col min="16" max="16" width="1.5703125" style="39" customWidth="1"/>
    <col min="17" max="17" width="34.28515625" style="39" customWidth="1"/>
    <col min="18" max="16384" width="11.42578125" style="39"/>
  </cols>
  <sheetData>
    <row r="3" spans="1:17">
      <c r="A3" s="39" t="s">
        <v>6</v>
      </c>
      <c r="C3" s="39" t="s">
        <v>264</v>
      </c>
      <c r="E3" s="39" t="s">
        <v>61</v>
      </c>
      <c r="G3" s="39" t="s">
        <v>5</v>
      </c>
      <c r="I3" s="39" t="s">
        <v>269</v>
      </c>
      <c r="K3" s="135" t="s">
        <v>12</v>
      </c>
      <c r="M3" s="39" t="s">
        <v>275</v>
      </c>
      <c r="O3" s="39" t="s">
        <v>22</v>
      </c>
      <c r="Q3" s="39" t="s">
        <v>13</v>
      </c>
    </row>
    <row r="4" spans="1:17">
      <c r="A4" s="136" t="s">
        <v>16</v>
      </c>
      <c r="B4" s="135"/>
      <c r="C4" s="137">
        <v>1</v>
      </c>
      <c r="D4" s="135"/>
      <c r="E4" s="137">
        <v>1</v>
      </c>
      <c r="G4" s="136" t="s">
        <v>32</v>
      </c>
      <c r="I4" s="152" t="s">
        <v>268</v>
      </c>
      <c r="J4" s="135"/>
      <c r="K4" s="136" t="s">
        <v>270</v>
      </c>
      <c r="M4" s="136" t="s">
        <v>36</v>
      </c>
      <c r="O4" s="136" t="s">
        <v>283</v>
      </c>
      <c r="Q4" s="136" t="s">
        <v>287</v>
      </c>
    </row>
    <row r="5" spans="1:17">
      <c r="A5" s="138" t="s">
        <v>44</v>
      </c>
      <c r="B5" s="135"/>
      <c r="C5" s="139">
        <v>2</v>
      </c>
      <c r="D5" s="135"/>
      <c r="E5" s="139">
        <v>2</v>
      </c>
      <c r="G5" s="138" t="s">
        <v>265</v>
      </c>
      <c r="I5" s="150" t="s">
        <v>268</v>
      </c>
      <c r="J5" s="135"/>
      <c r="K5" s="138" t="s">
        <v>271</v>
      </c>
      <c r="M5" s="138" t="s">
        <v>276</v>
      </c>
      <c r="O5" s="138" t="s">
        <v>37</v>
      </c>
      <c r="Q5" s="138" t="s">
        <v>288</v>
      </c>
    </row>
    <row r="6" spans="1:17">
      <c r="A6" s="138" t="s">
        <v>260</v>
      </c>
      <c r="B6" s="135"/>
      <c r="C6" s="139">
        <v>3</v>
      </c>
      <c r="D6" s="135"/>
      <c r="E6" s="139">
        <v>3</v>
      </c>
      <c r="G6" s="138" t="s">
        <v>266</v>
      </c>
      <c r="I6" s="150" t="s">
        <v>268</v>
      </c>
      <c r="J6" s="135"/>
      <c r="K6" s="138" t="s">
        <v>273</v>
      </c>
      <c r="M6" s="138" t="s">
        <v>277</v>
      </c>
      <c r="O6" s="138" t="s">
        <v>284</v>
      </c>
      <c r="Q6" s="138" t="s">
        <v>289</v>
      </c>
    </row>
    <row r="7" spans="1:17">
      <c r="A7" s="138" t="s">
        <v>261</v>
      </c>
      <c r="B7" s="135"/>
      <c r="C7" s="139">
        <v>4</v>
      </c>
      <c r="D7" s="135"/>
      <c r="E7" s="139">
        <v>4</v>
      </c>
      <c r="G7" s="150" t="s">
        <v>268</v>
      </c>
      <c r="I7" s="150" t="s">
        <v>268</v>
      </c>
      <c r="J7" s="135"/>
      <c r="K7" s="138" t="s">
        <v>272</v>
      </c>
      <c r="M7" s="138" t="s">
        <v>278</v>
      </c>
      <c r="O7" s="138" t="s">
        <v>285</v>
      </c>
      <c r="Q7" s="150" t="s">
        <v>268</v>
      </c>
    </row>
    <row r="8" spans="1:17">
      <c r="A8" s="138" t="s">
        <v>262</v>
      </c>
      <c r="B8" s="135"/>
      <c r="C8" s="139">
        <v>5</v>
      </c>
      <c r="D8" s="135"/>
      <c r="E8" s="139">
        <v>5</v>
      </c>
      <c r="G8" s="150" t="s">
        <v>268</v>
      </c>
      <c r="I8" s="150" t="s">
        <v>268</v>
      </c>
      <c r="J8" s="135"/>
      <c r="K8" s="138" t="s">
        <v>274</v>
      </c>
      <c r="M8" s="138" t="s">
        <v>279</v>
      </c>
      <c r="O8" s="138" t="s">
        <v>286</v>
      </c>
      <c r="Q8" s="150" t="s">
        <v>268</v>
      </c>
    </row>
    <row r="9" spans="1:17">
      <c r="A9" s="138" t="s">
        <v>263</v>
      </c>
      <c r="B9" s="135"/>
      <c r="C9" s="139">
        <v>6</v>
      </c>
      <c r="D9" s="135"/>
      <c r="E9" s="150" t="s">
        <v>268</v>
      </c>
      <c r="G9" s="150" t="s">
        <v>268</v>
      </c>
      <c r="I9" s="150" t="s">
        <v>268</v>
      </c>
      <c r="J9" s="135"/>
      <c r="K9" s="150" t="s">
        <v>268</v>
      </c>
      <c r="M9" s="138" t="s">
        <v>280</v>
      </c>
      <c r="O9" s="150" t="s">
        <v>268</v>
      </c>
      <c r="Q9" s="150" t="s">
        <v>268</v>
      </c>
    </row>
    <row r="10" spans="1:17">
      <c r="A10" s="150" t="s">
        <v>268</v>
      </c>
      <c r="B10" s="135"/>
      <c r="C10" s="150" t="s">
        <v>268</v>
      </c>
      <c r="D10" s="135"/>
      <c r="E10" s="150" t="s">
        <v>268</v>
      </c>
      <c r="G10" s="150" t="s">
        <v>268</v>
      </c>
      <c r="I10" s="150" t="s">
        <v>268</v>
      </c>
      <c r="J10" s="135"/>
      <c r="K10" s="150" t="s">
        <v>268</v>
      </c>
      <c r="M10" s="138" t="s">
        <v>281</v>
      </c>
      <c r="O10" s="150" t="s">
        <v>268</v>
      </c>
      <c r="Q10" s="150" t="s">
        <v>268</v>
      </c>
    </row>
    <row r="11" spans="1:17">
      <c r="A11" s="150" t="s">
        <v>268</v>
      </c>
      <c r="B11" s="135"/>
      <c r="C11" s="150" t="s">
        <v>268</v>
      </c>
      <c r="D11" s="135"/>
      <c r="E11" s="150" t="s">
        <v>268</v>
      </c>
      <c r="G11" s="150" t="s">
        <v>268</v>
      </c>
      <c r="I11" s="150" t="s">
        <v>268</v>
      </c>
      <c r="J11" s="135"/>
      <c r="K11" s="150" t="s">
        <v>268</v>
      </c>
      <c r="M11" s="138" t="s">
        <v>282</v>
      </c>
      <c r="O11" s="150" t="s">
        <v>268</v>
      </c>
      <c r="Q11" s="150" t="s">
        <v>268</v>
      </c>
    </row>
    <row r="12" spans="1:17">
      <c r="A12" s="150" t="s">
        <v>268</v>
      </c>
      <c r="B12" s="135"/>
      <c r="C12" s="150" t="s">
        <v>268</v>
      </c>
      <c r="D12" s="135"/>
      <c r="E12" s="150" t="s">
        <v>268</v>
      </c>
      <c r="G12" s="150" t="s">
        <v>268</v>
      </c>
      <c r="I12" s="150" t="s">
        <v>268</v>
      </c>
      <c r="J12" s="135"/>
      <c r="K12" s="150" t="s">
        <v>268</v>
      </c>
      <c r="M12" s="150" t="s">
        <v>268</v>
      </c>
      <c r="O12" s="150" t="s">
        <v>268</v>
      </c>
      <c r="Q12" s="150" t="s">
        <v>268</v>
      </c>
    </row>
    <row r="13" spans="1:17">
      <c r="A13" s="150" t="s">
        <v>268</v>
      </c>
      <c r="B13" s="135"/>
      <c r="C13" s="150" t="s">
        <v>268</v>
      </c>
      <c r="D13" s="135"/>
      <c r="E13" s="150" t="s">
        <v>268</v>
      </c>
      <c r="G13" s="150" t="s">
        <v>268</v>
      </c>
      <c r="I13" s="150" t="s">
        <v>268</v>
      </c>
      <c r="J13" s="135"/>
      <c r="K13" s="150" t="s">
        <v>268</v>
      </c>
      <c r="M13" s="150" t="s">
        <v>268</v>
      </c>
      <c r="O13" s="150" t="s">
        <v>268</v>
      </c>
      <c r="Q13" s="150" t="s">
        <v>268</v>
      </c>
    </row>
    <row r="14" spans="1:17">
      <c r="A14" s="150" t="s">
        <v>268</v>
      </c>
      <c r="B14" s="135"/>
      <c r="C14" s="150" t="s">
        <v>268</v>
      </c>
      <c r="D14" s="135"/>
      <c r="E14" s="150" t="s">
        <v>268</v>
      </c>
      <c r="G14" s="150" t="s">
        <v>268</v>
      </c>
      <c r="I14" s="150" t="s">
        <v>268</v>
      </c>
      <c r="J14" s="135"/>
      <c r="K14" s="150" t="s">
        <v>268</v>
      </c>
      <c r="M14" s="150" t="s">
        <v>268</v>
      </c>
      <c r="O14" s="150" t="s">
        <v>268</v>
      </c>
      <c r="Q14" s="150" t="s">
        <v>268</v>
      </c>
    </row>
    <row r="15" spans="1:17">
      <c r="A15" s="151" t="s">
        <v>268</v>
      </c>
      <c r="B15" s="135"/>
      <c r="C15" s="151" t="s">
        <v>268</v>
      </c>
      <c r="D15" s="135"/>
      <c r="E15" s="151" t="s">
        <v>268</v>
      </c>
      <c r="G15" s="151" t="s">
        <v>268</v>
      </c>
      <c r="I15" s="151" t="s">
        <v>268</v>
      </c>
      <c r="J15" s="135"/>
      <c r="K15" s="151" t="s">
        <v>268</v>
      </c>
      <c r="M15" s="151" t="s">
        <v>268</v>
      </c>
      <c r="O15" s="151" t="s">
        <v>268</v>
      </c>
      <c r="Q15" s="151" t="s">
        <v>268</v>
      </c>
    </row>
    <row r="18" spans="1:17">
      <c r="A18" s="39" t="s">
        <v>302</v>
      </c>
      <c r="C18" s="39" t="s">
        <v>303</v>
      </c>
      <c r="I18" s="46"/>
      <c r="O18" s="39" t="s">
        <v>296</v>
      </c>
      <c r="Q18" s="39" t="s">
        <v>14</v>
      </c>
    </row>
    <row r="19" spans="1:17">
      <c r="A19" s="140" t="s">
        <v>258</v>
      </c>
      <c r="B19" s="141" t="s">
        <v>267</v>
      </c>
      <c r="C19" s="140" t="str">
        <f>A19</f>
        <v>le solde 30 jours avant l'entrée en possession</v>
      </c>
      <c r="D19" s="141" t="s">
        <v>267</v>
      </c>
      <c r="I19" s="46"/>
      <c r="O19" s="136" t="s">
        <v>17</v>
      </c>
      <c r="Q19" s="136" t="s">
        <v>290</v>
      </c>
    </row>
    <row r="20" spans="1:17">
      <c r="A20" s="142" t="s">
        <v>259</v>
      </c>
      <c r="B20" s="141" t="s">
        <v>267</v>
      </c>
      <c r="C20" s="142" t="str">
        <f>A20</f>
        <v xml:space="preserve">Comme tu veux selon entente </v>
      </c>
      <c r="D20" s="141" t="s">
        <v>267</v>
      </c>
      <c r="I20" s="46"/>
      <c r="O20" s="138" t="s">
        <v>45</v>
      </c>
      <c r="Q20" s="138" t="s">
        <v>291</v>
      </c>
    </row>
    <row r="21" spans="1:17">
      <c r="A21" s="143" t="str">
        <f>C21</f>
        <v>Autre</v>
      </c>
      <c r="B21" s="141"/>
      <c r="C21" s="156" t="s">
        <v>314</v>
      </c>
      <c r="D21" s="157"/>
      <c r="E21" s="158"/>
      <c r="G21" s="145" t="s">
        <v>315</v>
      </c>
      <c r="I21" s="46"/>
      <c r="O21" s="138" t="s">
        <v>297</v>
      </c>
      <c r="Q21" s="138" t="s">
        <v>292</v>
      </c>
    </row>
    <row r="22" spans="1:17">
      <c r="A22" s="46"/>
      <c r="B22" s="141" t="s">
        <v>267</v>
      </c>
      <c r="C22" s="143" t="s">
        <v>304</v>
      </c>
      <c r="D22" s="141" t="s">
        <v>267</v>
      </c>
      <c r="I22" s="46"/>
      <c r="O22" s="138" t="s">
        <v>299</v>
      </c>
      <c r="Q22" s="138" t="s">
        <v>293</v>
      </c>
    </row>
    <row r="23" spans="1:17">
      <c r="A23" s="46"/>
      <c r="B23" s="141" t="s">
        <v>267</v>
      </c>
      <c r="C23" s="46"/>
      <c r="D23" s="144" t="s">
        <v>267</v>
      </c>
      <c r="I23" s="46"/>
      <c r="O23" s="138" t="s">
        <v>298</v>
      </c>
      <c r="Q23" s="138" t="s">
        <v>294</v>
      </c>
    </row>
    <row r="24" spans="1:17">
      <c r="A24" s="39" t="s">
        <v>312</v>
      </c>
      <c r="C24" s="46"/>
      <c r="D24" s="141" t="s">
        <v>267</v>
      </c>
      <c r="I24" s="46"/>
      <c r="O24" s="138" t="s">
        <v>300</v>
      </c>
      <c r="Q24" s="138" t="s">
        <v>295</v>
      </c>
    </row>
    <row r="25" spans="1:17">
      <c r="A25" s="136" t="s">
        <v>67</v>
      </c>
      <c r="I25" s="46"/>
      <c r="O25" s="150" t="s">
        <v>268</v>
      </c>
      <c r="Q25" s="150" t="s">
        <v>268</v>
      </c>
    </row>
    <row r="26" spans="1:17">
      <c r="A26" s="138" t="str">
        <f>(C26&amp;E26&amp;"h"&amp;G26&amp;I26)</f>
        <v>00h00</v>
      </c>
      <c r="C26" s="39">
        <v>0</v>
      </c>
      <c r="E26" s="39">
        <v>0</v>
      </c>
      <c r="G26" s="39">
        <v>0</v>
      </c>
      <c r="I26" s="46">
        <v>0</v>
      </c>
      <c r="O26" s="150" t="s">
        <v>268</v>
      </c>
      <c r="Q26" s="150" t="s">
        <v>268</v>
      </c>
    </row>
    <row r="27" spans="1:17">
      <c r="A27" s="138" t="str">
        <f>(C27&amp;E27&amp;"h"&amp;G27&amp;I27)</f>
        <v>00h01</v>
      </c>
      <c r="C27" s="39">
        <f>SUM(C26)</f>
        <v>0</v>
      </c>
      <c r="E27" s="39">
        <f>SUM(E26)</f>
        <v>0</v>
      </c>
      <c r="G27" s="39">
        <f>SUM(G26)</f>
        <v>0</v>
      </c>
      <c r="I27" s="46">
        <f>SUM(I26+1)</f>
        <v>1</v>
      </c>
      <c r="O27" s="150" t="s">
        <v>268</v>
      </c>
      <c r="Q27" s="150" t="s">
        <v>268</v>
      </c>
    </row>
    <row r="28" spans="1:17">
      <c r="A28" s="138" t="str">
        <f t="shared" ref="A28:A86" si="0">(C28&amp;E28&amp;"h"&amp;G28&amp;I28)</f>
        <v>00h02</v>
      </c>
      <c r="C28" s="39">
        <f t="shared" ref="C28:C86" si="1">SUM(C27)</f>
        <v>0</v>
      </c>
      <c r="E28" s="39">
        <f t="shared" ref="E28:E85" si="2">SUM(E27)</f>
        <v>0</v>
      </c>
      <c r="G28" s="39">
        <f t="shared" ref="G28:G86" si="3">SUM(G27)</f>
        <v>0</v>
      </c>
      <c r="I28" s="46">
        <f>SUM(I27+1)</f>
        <v>2</v>
      </c>
      <c r="O28" s="150" t="s">
        <v>268</v>
      </c>
      <c r="Q28" s="150" t="s">
        <v>268</v>
      </c>
    </row>
    <row r="29" spans="1:17">
      <c r="A29" s="138" t="str">
        <f t="shared" si="0"/>
        <v>00h03</v>
      </c>
      <c r="C29" s="39">
        <f t="shared" si="1"/>
        <v>0</v>
      </c>
      <c r="E29" s="39">
        <f t="shared" si="2"/>
        <v>0</v>
      </c>
      <c r="G29" s="39">
        <f t="shared" si="3"/>
        <v>0</v>
      </c>
      <c r="I29" s="46">
        <f t="shared" ref="I29:I85" si="4">SUM(I28+1)</f>
        <v>3</v>
      </c>
      <c r="O29" s="150" t="s">
        <v>268</v>
      </c>
      <c r="Q29" s="150" t="s">
        <v>268</v>
      </c>
    </row>
    <row r="30" spans="1:17">
      <c r="A30" s="138" t="str">
        <f t="shared" si="0"/>
        <v>00h04</v>
      </c>
      <c r="C30" s="39">
        <f t="shared" si="1"/>
        <v>0</v>
      </c>
      <c r="E30" s="39">
        <f t="shared" si="2"/>
        <v>0</v>
      </c>
      <c r="G30" s="39">
        <f t="shared" si="3"/>
        <v>0</v>
      </c>
      <c r="I30" s="46">
        <f>SUM(I29+1)</f>
        <v>4</v>
      </c>
      <c r="O30" s="151" t="s">
        <v>268</v>
      </c>
      <c r="Q30" s="151" t="s">
        <v>268</v>
      </c>
    </row>
    <row r="31" spans="1:17">
      <c r="A31" s="138" t="str">
        <f t="shared" si="0"/>
        <v>00h05</v>
      </c>
      <c r="C31" s="39">
        <f t="shared" si="1"/>
        <v>0</v>
      </c>
      <c r="E31" s="39">
        <f t="shared" si="2"/>
        <v>0</v>
      </c>
      <c r="G31" s="39">
        <f t="shared" si="3"/>
        <v>0</v>
      </c>
      <c r="I31" s="46">
        <f t="shared" si="4"/>
        <v>5</v>
      </c>
    </row>
    <row r="32" spans="1:17">
      <c r="A32" s="138" t="str">
        <f t="shared" si="0"/>
        <v>00h06</v>
      </c>
      <c r="C32" s="39">
        <f t="shared" si="1"/>
        <v>0</v>
      </c>
      <c r="E32" s="39">
        <f t="shared" si="2"/>
        <v>0</v>
      </c>
      <c r="G32" s="39">
        <f t="shared" si="3"/>
        <v>0</v>
      </c>
      <c r="I32" s="46">
        <f t="shared" si="4"/>
        <v>6</v>
      </c>
    </row>
    <row r="33" spans="1:9">
      <c r="A33" s="138" t="str">
        <f t="shared" si="0"/>
        <v>00h07</v>
      </c>
      <c r="C33" s="39">
        <f t="shared" si="1"/>
        <v>0</v>
      </c>
      <c r="E33" s="39">
        <f t="shared" si="2"/>
        <v>0</v>
      </c>
      <c r="G33" s="39">
        <f t="shared" si="3"/>
        <v>0</v>
      </c>
      <c r="I33" s="46">
        <f t="shared" si="4"/>
        <v>7</v>
      </c>
    </row>
    <row r="34" spans="1:9">
      <c r="A34" s="138" t="str">
        <f t="shared" si="0"/>
        <v>00h08</v>
      </c>
      <c r="C34" s="39">
        <f t="shared" si="1"/>
        <v>0</v>
      </c>
      <c r="E34" s="39">
        <f t="shared" si="2"/>
        <v>0</v>
      </c>
      <c r="G34" s="39">
        <f t="shared" si="3"/>
        <v>0</v>
      </c>
      <c r="I34" s="46">
        <f t="shared" si="4"/>
        <v>8</v>
      </c>
    </row>
    <row r="35" spans="1:9">
      <c r="A35" s="138" t="str">
        <f t="shared" si="0"/>
        <v>00h09</v>
      </c>
      <c r="C35" s="39">
        <f t="shared" si="1"/>
        <v>0</v>
      </c>
      <c r="E35" s="39">
        <f t="shared" si="2"/>
        <v>0</v>
      </c>
      <c r="G35" s="39">
        <f t="shared" si="3"/>
        <v>0</v>
      </c>
      <c r="I35" s="46">
        <f t="shared" si="4"/>
        <v>9</v>
      </c>
    </row>
    <row r="36" spans="1:9">
      <c r="A36" s="138" t="str">
        <f t="shared" si="0"/>
        <v>00h10</v>
      </c>
      <c r="C36" s="39">
        <f t="shared" si="1"/>
        <v>0</v>
      </c>
      <c r="E36" s="39">
        <f t="shared" si="2"/>
        <v>0</v>
      </c>
      <c r="I36" s="46">
        <f t="shared" si="4"/>
        <v>10</v>
      </c>
    </row>
    <row r="37" spans="1:9">
      <c r="A37" s="138" t="str">
        <f t="shared" si="0"/>
        <v>00h11</v>
      </c>
      <c r="C37" s="39">
        <f t="shared" si="1"/>
        <v>0</v>
      </c>
      <c r="E37" s="39">
        <f t="shared" si="2"/>
        <v>0</v>
      </c>
      <c r="I37" s="46">
        <f t="shared" si="4"/>
        <v>11</v>
      </c>
    </row>
    <row r="38" spans="1:9">
      <c r="A38" s="138" t="str">
        <f t="shared" si="0"/>
        <v>00h12</v>
      </c>
      <c r="C38" s="39">
        <f t="shared" si="1"/>
        <v>0</v>
      </c>
      <c r="E38" s="39">
        <f t="shared" si="2"/>
        <v>0</v>
      </c>
      <c r="I38" s="46">
        <f t="shared" si="4"/>
        <v>12</v>
      </c>
    </row>
    <row r="39" spans="1:9">
      <c r="A39" s="138" t="str">
        <f t="shared" si="0"/>
        <v>00h13</v>
      </c>
      <c r="C39" s="39">
        <f t="shared" si="1"/>
        <v>0</v>
      </c>
      <c r="E39" s="39">
        <f t="shared" si="2"/>
        <v>0</v>
      </c>
      <c r="I39" s="46">
        <f t="shared" si="4"/>
        <v>13</v>
      </c>
    </row>
    <row r="40" spans="1:9">
      <c r="A40" s="138" t="str">
        <f t="shared" si="0"/>
        <v>00h14</v>
      </c>
      <c r="C40" s="39">
        <f t="shared" si="1"/>
        <v>0</v>
      </c>
      <c r="E40" s="39">
        <f t="shared" si="2"/>
        <v>0</v>
      </c>
      <c r="I40" s="46">
        <f t="shared" si="4"/>
        <v>14</v>
      </c>
    </row>
    <row r="41" spans="1:9">
      <c r="A41" s="138" t="str">
        <f t="shared" si="0"/>
        <v>00h15</v>
      </c>
      <c r="C41" s="39">
        <f t="shared" si="1"/>
        <v>0</v>
      </c>
      <c r="E41" s="39">
        <f t="shared" si="2"/>
        <v>0</v>
      </c>
      <c r="I41" s="46">
        <f t="shared" si="4"/>
        <v>15</v>
      </c>
    </row>
    <row r="42" spans="1:9">
      <c r="A42" s="138" t="str">
        <f t="shared" si="0"/>
        <v>00h16</v>
      </c>
      <c r="C42" s="39">
        <f t="shared" si="1"/>
        <v>0</v>
      </c>
      <c r="E42" s="39">
        <f t="shared" si="2"/>
        <v>0</v>
      </c>
      <c r="I42" s="46">
        <f t="shared" si="4"/>
        <v>16</v>
      </c>
    </row>
    <row r="43" spans="1:9">
      <c r="A43" s="138" t="str">
        <f t="shared" si="0"/>
        <v>00h17</v>
      </c>
      <c r="C43" s="39">
        <f t="shared" si="1"/>
        <v>0</v>
      </c>
      <c r="E43" s="39">
        <f t="shared" si="2"/>
        <v>0</v>
      </c>
      <c r="I43" s="46">
        <f t="shared" si="4"/>
        <v>17</v>
      </c>
    </row>
    <row r="44" spans="1:9">
      <c r="A44" s="138" t="str">
        <f t="shared" si="0"/>
        <v>00h18</v>
      </c>
      <c r="C44" s="39">
        <f t="shared" si="1"/>
        <v>0</v>
      </c>
      <c r="E44" s="39">
        <f t="shared" si="2"/>
        <v>0</v>
      </c>
      <c r="I44" s="46">
        <f t="shared" si="4"/>
        <v>18</v>
      </c>
    </row>
    <row r="45" spans="1:9">
      <c r="A45" s="138" t="str">
        <f t="shared" si="0"/>
        <v>00h19</v>
      </c>
      <c r="C45" s="39">
        <f t="shared" si="1"/>
        <v>0</v>
      </c>
      <c r="E45" s="39">
        <f t="shared" si="2"/>
        <v>0</v>
      </c>
      <c r="I45" s="46">
        <f t="shared" si="4"/>
        <v>19</v>
      </c>
    </row>
    <row r="46" spans="1:9">
      <c r="A46" s="138" t="str">
        <f t="shared" si="0"/>
        <v>00h20</v>
      </c>
      <c r="C46" s="39">
        <f t="shared" si="1"/>
        <v>0</v>
      </c>
      <c r="E46" s="39">
        <f t="shared" si="2"/>
        <v>0</v>
      </c>
      <c r="I46" s="46">
        <f t="shared" si="4"/>
        <v>20</v>
      </c>
    </row>
    <row r="47" spans="1:9">
      <c r="A47" s="138" t="str">
        <f t="shared" si="0"/>
        <v>00h21</v>
      </c>
      <c r="C47" s="39">
        <f t="shared" si="1"/>
        <v>0</v>
      </c>
      <c r="E47" s="39">
        <f t="shared" si="2"/>
        <v>0</v>
      </c>
      <c r="I47" s="46">
        <f t="shared" si="4"/>
        <v>21</v>
      </c>
    </row>
    <row r="48" spans="1:9">
      <c r="A48" s="138" t="str">
        <f t="shared" si="0"/>
        <v>00h22</v>
      </c>
      <c r="C48" s="39">
        <f t="shared" si="1"/>
        <v>0</v>
      </c>
      <c r="E48" s="39">
        <f t="shared" si="2"/>
        <v>0</v>
      </c>
      <c r="I48" s="46">
        <f t="shared" si="4"/>
        <v>22</v>
      </c>
    </row>
    <row r="49" spans="1:9">
      <c r="A49" s="138" t="str">
        <f t="shared" si="0"/>
        <v>00h23</v>
      </c>
      <c r="C49" s="39">
        <f t="shared" si="1"/>
        <v>0</v>
      </c>
      <c r="E49" s="39">
        <f t="shared" si="2"/>
        <v>0</v>
      </c>
      <c r="I49" s="46">
        <f t="shared" si="4"/>
        <v>23</v>
      </c>
    </row>
    <row r="50" spans="1:9">
      <c r="A50" s="138" t="str">
        <f t="shared" si="0"/>
        <v>00h24</v>
      </c>
      <c r="C50" s="39">
        <f t="shared" si="1"/>
        <v>0</v>
      </c>
      <c r="E50" s="39">
        <f t="shared" si="2"/>
        <v>0</v>
      </c>
      <c r="I50" s="46">
        <f t="shared" si="4"/>
        <v>24</v>
      </c>
    </row>
    <row r="51" spans="1:9">
      <c r="A51" s="138" t="str">
        <f t="shared" si="0"/>
        <v>00h25</v>
      </c>
      <c r="C51" s="39">
        <f t="shared" si="1"/>
        <v>0</v>
      </c>
      <c r="E51" s="39">
        <f t="shared" si="2"/>
        <v>0</v>
      </c>
      <c r="I51" s="46">
        <f t="shared" si="4"/>
        <v>25</v>
      </c>
    </row>
    <row r="52" spans="1:9">
      <c r="A52" s="138" t="str">
        <f t="shared" si="0"/>
        <v>00h26</v>
      </c>
      <c r="C52" s="39">
        <f t="shared" si="1"/>
        <v>0</v>
      </c>
      <c r="E52" s="39">
        <f t="shared" si="2"/>
        <v>0</v>
      </c>
      <c r="I52" s="46">
        <f t="shared" si="4"/>
        <v>26</v>
      </c>
    </row>
    <row r="53" spans="1:9">
      <c r="A53" s="138" t="str">
        <f t="shared" si="0"/>
        <v>00h27</v>
      </c>
      <c r="C53" s="39">
        <f t="shared" si="1"/>
        <v>0</v>
      </c>
      <c r="E53" s="39">
        <f t="shared" si="2"/>
        <v>0</v>
      </c>
      <c r="I53" s="46">
        <f t="shared" si="4"/>
        <v>27</v>
      </c>
    </row>
    <row r="54" spans="1:9">
      <c r="A54" s="138" t="str">
        <f t="shared" si="0"/>
        <v>00h28</v>
      </c>
      <c r="C54" s="39">
        <f t="shared" si="1"/>
        <v>0</v>
      </c>
      <c r="E54" s="39">
        <f t="shared" si="2"/>
        <v>0</v>
      </c>
      <c r="I54" s="46">
        <f t="shared" si="4"/>
        <v>28</v>
      </c>
    </row>
    <row r="55" spans="1:9">
      <c r="A55" s="138" t="str">
        <f t="shared" si="0"/>
        <v>00h29</v>
      </c>
      <c r="C55" s="39">
        <f t="shared" si="1"/>
        <v>0</v>
      </c>
      <c r="E55" s="39">
        <f t="shared" si="2"/>
        <v>0</v>
      </c>
      <c r="I55" s="46">
        <f t="shared" si="4"/>
        <v>29</v>
      </c>
    </row>
    <row r="56" spans="1:9">
      <c r="A56" s="138" t="str">
        <f t="shared" si="0"/>
        <v>00h30</v>
      </c>
      <c r="C56" s="39">
        <f t="shared" si="1"/>
        <v>0</v>
      </c>
      <c r="E56" s="39">
        <f t="shared" si="2"/>
        <v>0</v>
      </c>
      <c r="I56" s="46">
        <f t="shared" si="4"/>
        <v>30</v>
      </c>
    </row>
    <row r="57" spans="1:9">
      <c r="A57" s="138" t="str">
        <f t="shared" si="0"/>
        <v>00h31</v>
      </c>
      <c r="C57" s="39">
        <f t="shared" si="1"/>
        <v>0</v>
      </c>
      <c r="E57" s="39">
        <f t="shared" si="2"/>
        <v>0</v>
      </c>
      <c r="I57" s="46">
        <f t="shared" si="4"/>
        <v>31</v>
      </c>
    </row>
    <row r="58" spans="1:9">
      <c r="A58" s="138" t="str">
        <f t="shared" si="0"/>
        <v>00h32</v>
      </c>
      <c r="C58" s="39">
        <f t="shared" si="1"/>
        <v>0</v>
      </c>
      <c r="E58" s="39">
        <f t="shared" si="2"/>
        <v>0</v>
      </c>
      <c r="I58" s="46">
        <f t="shared" si="4"/>
        <v>32</v>
      </c>
    </row>
    <row r="59" spans="1:9">
      <c r="A59" s="138" t="str">
        <f t="shared" si="0"/>
        <v>00h33</v>
      </c>
      <c r="C59" s="39">
        <f t="shared" si="1"/>
        <v>0</v>
      </c>
      <c r="E59" s="39">
        <f t="shared" si="2"/>
        <v>0</v>
      </c>
      <c r="I59" s="46">
        <f t="shared" si="4"/>
        <v>33</v>
      </c>
    </row>
    <row r="60" spans="1:9">
      <c r="A60" s="138" t="str">
        <f t="shared" si="0"/>
        <v>00h34</v>
      </c>
      <c r="C60" s="39">
        <f t="shared" si="1"/>
        <v>0</v>
      </c>
      <c r="E60" s="39">
        <f t="shared" si="2"/>
        <v>0</v>
      </c>
      <c r="I60" s="46">
        <f t="shared" si="4"/>
        <v>34</v>
      </c>
    </row>
    <row r="61" spans="1:9">
      <c r="A61" s="138" t="str">
        <f t="shared" si="0"/>
        <v>00h35</v>
      </c>
      <c r="C61" s="39">
        <f t="shared" si="1"/>
        <v>0</v>
      </c>
      <c r="E61" s="39">
        <f t="shared" si="2"/>
        <v>0</v>
      </c>
      <c r="I61" s="46">
        <f t="shared" si="4"/>
        <v>35</v>
      </c>
    </row>
    <row r="62" spans="1:9">
      <c r="A62" s="138" t="str">
        <f t="shared" si="0"/>
        <v>00h36</v>
      </c>
      <c r="C62" s="39">
        <f t="shared" si="1"/>
        <v>0</v>
      </c>
      <c r="E62" s="39">
        <f t="shared" si="2"/>
        <v>0</v>
      </c>
      <c r="I62" s="46">
        <f t="shared" si="4"/>
        <v>36</v>
      </c>
    </row>
    <row r="63" spans="1:9">
      <c r="A63" s="138" t="str">
        <f t="shared" si="0"/>
        <v>00h37</v>
      </c>
      <c r="C63" s="39">
        <f t="shared" si="1"/>
        <v>0</v>
      </c>
      <c r="E63" s="39">
        <f t="shared" si="2"/>
        <v>0</v>
      </c>
      <c r="I63" s="46">
        <f t="shared" si="4"/>
        <v>37</v>
      </c>
    </row>
    <row r="64" spans="1:9">
      <c r="A64" s="138" t="str">
        <f t="shared" si="0"/>
        <v>00h38</v>
      </c>
      <c r="C64" s="39">
        <f t="shared" si="1"/>
        <v>0</v>
      </c>
      <c r="E64" s="39">
        <f t="shared" si="2"/>
        <v>0</v>
      </c>
      <c r="I64" s="46">
        <f t="shared" si="4"/>
        <v>38</v>
      </c>
    </row>
    <row r="65" spans="1:9">
      <c r="A65" s="138" t="str">
        <f t="shared" si="0"/>
        <v>00h39</v>
      </c>
      <c r="C65" s="39">
        <f t="shared" si="1"/>
        <v>0</v>
      </c>
      <c r="E65" s="39">
        <f t="shared" si="2"/>
        <v>0</v>
      </c>
      <c r="I65" s="46">
        <f t="shared" si="4"/>
        <v>39</v>
      </c>
    </row>
    <row r="66" spans="1:9">
      <c r="A66" s="138" t="str">
        <f t="shared" si="0"/>
        <v>00h40</v>
      </c>
      <c r="C66" s="39">
        <f t="shared" si="1"/>
        <v>0</v>
      </c>
      <c r="E66" s="39">
        <f t="shared" si="2"/>
        <v>0</v>
      </c>
      <c r="I66" s="46">
        <f t="shared" si="4"/>
        <v>40</v>
      </c>
    </row>
    <row r="67" spans="1:9">
      <c r="A67" s="138" t="str">
        <f t="shared" si="0"/>
        <v>00h41</v>
      </c>
      <c r="C67" s="39">
        <f t="shared" si="1"/>
        <v>0</v>
      </c>
      <c r="E67" s="39">
        <f t="shared" si="2"/>
        <v>0</v>
      </c>
      <c r="I67" s="46">
        <f t="shared" si="4"/>
        <v>41</v>
      </c>
    </row>
    <row r="68" spans="1:9">
      <c r="A68" s="138" t="str">
        <f t="shared" si="0"/>
        <v>00h42</v>
      </c>
      <c r="C68" s="39">
        <f t="shared" si="1"/>
        <v>0</v>
      </c>
      <c r="E68" s="39">
        <f t="shared" si="2"/>
        <v>0</v>
      </c>
      <c r="I68" s="46">
        <f t="shared" si="4"/>
        <v>42</v>
      </c>
    </row>
    <row r="69" spans="1:9">
      <c r="A69" s="138" t="str">
        <f t="shared" si="0"/>
        <v>00h43</v>
      </c>
      <c r="C69" s="39">
        <f t="shared" si="1"/>
        <v>0</v>
      </c>
      <c r="E69" s="39">
        <f t="shared" si="2"/>
        <v>0</v>
      </c>
      <c r="I69" s="46">
        <f t="shared" si="4"/>
        <v>43</v>
      </c>
    </row>
    <row r="70" spans="1:9">
      <c r="A70" s="138" t="str">
        <f t="shared" si="0"/>
        <v>00h44</v>
      </c>
      <c r="C70" s="39">
        <f t="shared" si="1"/>
        <v>0</v>
      </c>
      <c r="E70" s="39">
        <f t="shared" si="2"/>
        <v>0</v>
      </c>
      <c r="I70" s="46">
        <f t="shared" si="4"/>
        <v>44</v>
      </c>
    </row>
    <row r="71" spans="1:9">
      <c r="A71" s="138" t="str">
        <f t="shared" si="0"/>
        <v>00h45</v>
      </c>
      <c r="C71" s="39">
        <f t="shared" si="1"/>
        <v>0</v>
      </c>
      <c r="E71" s="39">
        <f t="shared" si="2"/>
        <v>0</v>
      </c>
      <c r="I71" s="46">
        <f t="shared" si="4"/>
        <v>45</v>
      </c>
    </row>
    <row r="72" spans="1:9">
      <c r="A72" s="138" t="str">
        <f t="shared" si="0"/>
        <v>00h46</v>
      </c>
      <c r="C72" s="39">
        <f t="shared" si="1"/>
        <v>0</v>
      </c>
      <c r="E72" s="39">
        <f t="shared" si="2"/>
        <v>0</v>
      </c>
      <c r="I72" s="46">
        <f t="shared" si="4"/>
        <v>46</v>
      </c>
    </row>
    <row r="73" spans="1:9">
      <c r="A73" s="138" t="str">
        <f t="shared" si="0"/>
        <v>00h47</v>
      </c>
      <c r="C73" s="39">
        <f t="shared" si="1"/>
        <v>0</v>
      </c>
      <c r="E73" s="39">
        <f t="shared" si="2"/>
        <v>0</v>
      </c>
      <c r="I73" s="46">
        <f t="shared" si="4"/>
        <v>47</v>
      </c>
    </row>
    <row r="74" spans="1:9">
      <c r="A74" s="138" t="str">
        <f t="shared" si="0"/>
        <v>00h48</v>
      </c>
      <c r="C74" s="39">
        <f t="shared" si="1"/>
        <v>0</v>
      </c>
      <c r="E74" s="39">
        <f t="shared" si="2"/>
        <v>0</v>
      </c>
      <c r="I74" s="46">
        <f t="shared" si="4"/>
        <v>48</v>
      </c>
    </row>
    <row r="75" spans="1:9">
      <c r="A75" s="138" t="str">
        <f t="shared" si="0"/>
        <v>00h49</v>
      </c>
      <c r="C75" s="39">
        <f t="shared" si="1"/>
        <v>0</v>
      </c>
      <c r="E75" s="39">
        <f t="shared" si="2"/>
        <v>0</v>
      </c>
      <c r="I75" s="46">
        <f t="shared" si="4"/>
        <v>49</v>
      </c>
    </row>
    <row r="76" spans="1:9">
      <c r="A76" s="138" t="str">
        <f t="shared" si="0"/>
        <v>00h50</v>
      </c>
      <c r="C76" s="39">
        <f t="shared" si="1"/>
        <v>0</v>
      </c>
      <c r="E76" s="39">
        <f t="shared" si="2"/>
        <v>0</v>
      </c>
      <c r="I76" s="46">
        <f t="shared" si="4"/>
        <v>50</v>
      </c>
    </row>
    <row r="77" spans="1:9">
      <c r="A77" s="138" t="str">
        <f t="shared" si="0"/>
        <v>00h51</v>
      </c>
      <c r="C77" s="39">
        <f t="shared" si="1"/>
        <v>0</v>
      </c>
      <c r="E77" s="39">
        <f t="shared" si="2"/>
        <v>0</v>
      </c>
      <c r="I77" s="46">
        <f t="shared" si="4"/>
        <v>51</v>
      </c>
    </row>
    <row r="78" spans="1:9">
      <c r="A78" s="138" t="str">
        <f t="shared" si="0"/>
        <v>00h52</v>
      </c>
      <c r="C78" s="39">
        <f t="shared" si="1"/>
        <v>0</v>
      </c>
      <c r="E78" s="39">
        <f t="shared" si="2"/>
        <v>0</v>
      </c>
      <c r="I78" s="46">
        <f t="shared" si="4"/>
        <v>52</v>
      </c>
    </row>
    <row r="79" spans="1:9">
      <c r="A79" s="138" t="str">
        <f t="shared" si="0"/>
        <v>00h53</v>
      </c>
      <c r="C79" s="39">
        <f t="shared" si="1"/>
        <v>0</v>
      </c>
      <c r="E79" s="39">
        <f t="shared" si="2"/>
        <v>0</v>
      </c>
      <c r="I79" s="46">
        <f t="shared" si="4"/>
        <v>53</v>
      </c>
    </row>
    <row r="80" spans="1:9">
      <c r="A80" s="138" t="str">
        <f t="shared" si="0"/>
        <v>00h54</v>
      </c>
      <c r="C80" s="39">
        <f t="shared" si="1"/>
        <v>0</v>
      </c>
      <c r="E80" s="39">
        <f t="shared" si="2"/>
        <v>0</v>
      </c>
      <c r="I80" s="46">
        <f t="shared" si="4"/>
        <v>54</v>
      </c>
    </row>
    <row r="81" spans="1:9">
      <c r="A81" s="138" t="str">
        <f t="shared" si="0"/>
        <v>00h55</v>
      </c>
      <c r="C81" s="39">
        <f t="shared" si="1"/>
        <v>0</v>
      </c>
      <c r="E81" s="39">
        <f t="shared" si="2"/>
        <v>0</v>
      </c>
      <c r="I81" s="46">
        <f t="shared" si="4"/>
        <v>55</v>
      </c>
    </row>
    <row r="82" spans="1:9">
      <c r="A82" s="138" t="str">
        <f t="shared" si="0"/>
        <v>00h56</v>
      </c>
      <c r="C82" s="39">
        <f t="shared" si="1"/>
        <v>0</v>
      </c>
      <c r="E82" s="39">
        <f t="shared" si="2"/>
        <v>0</v>
      </c>
      <c r="I82" s="46">
        <f t="shared" si="4"/>
        <v>56</v>
      </c>
    </row>
    <row r="83" spans="1:9">
      <c r="A83" s="138" t="str">
        <f t="shared" si="0"/>
        <v>00h57</v>
      </c>
      <c r="C83" s="39">
        <f t="shared" si="1"/>
        <v>0</v>
      </c>
      <c r="E83" s="39">
        <f t="shared" si="2"/>
        <v>0</v>
      </c>
      <c r="I83" s="46">
        <f t="shared" si="4"/>
        <v>57</v>
      </c>
    </row>
    <row r="84" spans="1:9">
      <c r="A84" s="138" t="str">
        <f t="shared" si="0"/>
        <v>00h58</v>
      </c>
      <c r="C84" s="39">
        <f t="shared" si="1"/>
        <v>0</v>
      </c>
      <c r="E84" s="39">
        <f t="shared" si="2"/>
        <v>0</v>
      </c>
      <c r="I84" s="46">
        <f t="shared" si="4"/>
        <v>58</v>
      </c>
    </row>
    <row r="85" spans="1:9">
      <c r="A85" s="138" t="str">
        <f t="shared" si="0"/>
        <v>00h59</v>
      </c>
      <c r="C85" s="39">
        <f t="shared" si="1"/>
        <v>0</v>
      </c>
      <c r="E85" s="39">
        <f t="shared" si="2"/>
        <v>0</v>
      </c>
      <c r="I85" s="46">
        <f t="shared" si="4"/>
        <v>59</v>
      </c>
    </row>
    <row r="86" spans="1:9">
      <c r="A86" s="138" t="str">
        <f t="shared" si="0"/>
        <v>01h00</v>
      </c>
      <c r="C86" s="39">
        <f t="shared" si="1"/>
        <v>0</v>
      </c>
      <c r="E86" s="39">
        <f>SUM(E26+1)</f>
        <v>1</v>
      </c>
      <c r="G86" s="39">
        <f t="shared" si="3"/>
        <v>0</v>
      </c>
      <c r="I86" s="46">
        <v>0</v>
      </c>
    </row>
    <row r="87" spans="1:9">
      <c r="A87" s="138" t="str">
        <f>(C87&amp;E87&amp;"h"&amp;G87&amp;I87)</f>
        <v>01h01</v>
      </c>
      <c r="C87" s="39">
        <f>SUM(C86)</f>
        <v>0</v>
      </c>
      <c r="E87" s="39">
        <f>SUM(E86)</f>
        <v>1</v>
      </c>
      <c r="G87" s="39">
        <f>SUM(G86)</f>
        <v>0</v>
      </c>
      <c r="I87" s="46">
        <f>SUM(I86+1)</f>
        <v>1</v>
      </c>
    </row>
    <row r="88" spans="1:9">
      <c r="A88" s="138" t="str">
        <f t="shared" ref="A88:A146" si="5">(C88&amp;E88&amp;"h"&amp;G88&amp;I88)</f>
        <v>01h02</v>
      </c>
      <c r="C88" s="39">
        <f t="shared" ref="C88:C146" si="6">SUM(C87)</f>
        <v>0</v>
      </c>
      <c r="E88" s="39">
        <f t="shared" ref="E88:E145" si="7">SUM(E87)</f>
        <v>1</v>
      </c>
      <c r="G88" s="39">
        <f t="shared" ref="G88:G95" si="8">SUM(G87)</f>
        <v>0</v>
      </c>
      <c r="I88" s="46">
        <f t="shared" ref="I88:I145" si="9">SUM(I87+1)</f>
        <v>2</v>
      </c>
    </row>
    <row r="89" spans="1:9">
      <c r="A89" s="138" t="str">
        <f t="shared" si="5"/>
        <v>01h03</v>
      </c>
      <c r="C89" s="39">
        <f t="shared" si="6"/>
        <v>0</v>
      </c>
      <c r="E89" s="39">
        <f t="shared" si="7"/>
        <v>1</v>
      </c>
      <c r="G89" s="39">
        <f t="shared" si="8"/>
        <v>0</v>
      </c>
      <c r="I89" s="46">
        <f t="shared" si="9"/>
        <v>3</v>
      </c>
    </row>
    <row r="90" spans="1:9">
      <c r="A90" s="138" t="str">
        <f t="shared" si="5"/>
        <v>01h04</v>
      </c>
      <c r="C90" s="39">
        <f t="shared" si="6"/>
        <v>0</v>
      </c>
      <c r="E90" s="39">
        <f t="shared" si="7"/>
        <v>1</v>
      </c>
      <c r="G90" s="39">
        <f t="shared" si="8"/>
        <v>0</v>
      </c>
      <c r="I90" s="46">
        <f t="shared" si="9"/>
        <v>4</v>
      </c>
    </row>
    <row r="91" spans="1:9">
      <c r="A91" s="138" t="str">
        <f t="shared" si="5"/>
        <v>01h05</v>
      </c>
      <c r="C91" s="39">
        <f t="shared" si="6"/>
        <v>0</v>
      </c>
      <c r="E91" s="39">
        <f t="shared" si="7"/>
        <v>1</v>
      </c>
      <c r="G91" s="39">
        <f t="shared" si="8"/>
        <v>0</v>
      </c>
      <c r="I91" s="46">
        <f t="shared" si="9"/>
        <v>5</v>
      </c>
    </row>
    <row r="92" spans="1:9">
      <c r="A92" s="138" t="str">
        <f t="shared" si="5"/>
        <v>01h06</v>
      </c>
      <c r="C92" s="39">
        <f t="shared" si="6"/>
        <v>0</v>
      </c>
      <c r="E92" s="39">
        <f t="shared" si="7"/>
        <v>1</v>
      </c>
      <c r="G92" s="39">
        <f t="shared" si="8"/>
        <v>0</v>
      </c>
      <c r="I92" s="46">
        <f t="shared" si="9"/>
        <v>6</v>
      </c>
    </row>
    <row r="93" spans="1:9">
      <c r="A93" s="138" t="str">
        <f t="shared" si="5"/>
        <v>01h07</v>
      </c>
      <c r="C93" s="39">
        <f t="shared" si="6"/>
        <v>0</v>
      </c>
      <c r="E93" s="39">
        <f t="shared" si="7"/>
        <v>1</v>
      </c>
      <c r="G93" s="39">
        <f t="shared" si="8"/>
        <v>0</v>
      </c>
      <c r="I93" s="46">
        <f t="shared" si="9"/>
        <v>7</v>
      </c>
    </row>
    <row r="94" spans="1:9">
      <c r="A94" s="138" t="str">
        <f t="shared" si="5"/>
        <v>01h08</v>
      </c>
      <c r="C94" s="39">
        <f t="shared" si="6"/>
        <v>0</v>
      </c>
      <c r="E94" s="39">
        <f t="shared" si="7"/>
        <v>1</v>
      </c>
      <c r="G94" s="39">
        <f t="shared" si="8"/>
        <v>0</v>
      </c>
      <c r="I94" s="46">
        <f t="shared" si="9"/>
        <v>8</v>
      </c>
    </row>
    <row r="95" spans="1:9">
      <c r="A95" s="138" t="str">
        <f t="shared" si="5"/>
        <v>01h09</v>
      </c>
      <c r="C95" s="39">
        <f t="shared" si="6"/>
        <v>0</v>
      </c>
      <c r="E95" s="39">
        <f t="shared" si="7"/>
        <v>1</v>
      </c>
      <c r="G95" s="39">
        <f t="shared" si="8"/>
        <v>0</v>
      </c>
      <c r="I95" s="46">
        <f t="shared" si="9"/>
        <v>9</v>
      </c>
    </row>
    <row r="96" spans="1:9">
      <c r="A96" s="138" t="str">
        <f t="shared" si="5"/>
        <v>01h10</v>
      </c>
      <c r="C96" s="39">
        <f t="shared" si="6"/>
        <v>0</v>
      </c>
      <c r="E96" s="39">
        <f t="shared" si="7"/>
        <v>1</v>
      </c>
      <c r="I96" s="46">
        <f t="shared" si="9"/>
        <v>10</v>
      </c>
    </row>
    <row r="97" spans="1:9">
      <c r="A97" s="138" t="str">
        <f t="shared" si="5"/>
        <v>01h11</v>
      </c>
      <c r="C97" s="39">
        <f t="shared" si="6"/>
        <v>0</v>
      </c>
      <c r="E97" s="39">
        <f t="shared" si="7"/>
        <v>1</v>
      </c>
      <c r="I97" s="46">
        <f t="shared" si="9"/>
        <v>11</v>
      </c>
    </row>
    <row r="98" spans="1:9">
      <c r="A98" s="138" t="str">
        <f t="shared" si="5"/>
        <v>01h12</v>
      </c>
      <c r="C98" s="39">
        <f t="shared" si="6"/>
        <v>0</v>
      </c>
      <c r="E98" s="39">
        <f t="shared" si="7"/>
        <v>1</v>
      </c>
      <c r="I98" s="46">
        <f t="shared" si="9"/>
        <v>12</v>
      </c>
    </row>
    <row r="99" spans="1:9">
      <c r="A99" s="138" t="str">
        <f t="shared" si="5"/>
        <v>01h13</v>
      </c>
      <c r="C99" s="39">
        <f t="shared" si="6"/>
        <v>0</v>
      </c>
      <c r="E99" s="39">
        <f t="shared" si="7"/>
        <v>1</v>
      </c>
      <c r="I99" s="46">
        <f t="shared" si="9"/>
        <v>13</v>
      </c>
    </row>
    <row r="100" spans="1:9">
      <c r="A100" s="138" t="str">
        <f t="shared" si="5"/>
        <v>01h14</v>
      </c>
      <c r="C100" s="39">
        <f t="shared" si="6"/>
        <v>0</v>
      </c>
      <c r="E100" s="39">
        <f t="shared" si="7"/>
        <v>1</v>
      </c>
      <c r="I100" s="46">
        <f t="shared" si="9"/>
        <v>14</v>
      </c>
    </row>
    <row r="101" spans="1:9">
      <c r="A101" s="138" t="str">
        <f t="shared" si="5"/>
        <v>01h15</v>
      </c>
      <c r="C101" s="39">
        <f t="shared" si="6"/>
        <v>0</v>
      </c>
      <c r="E101" s="39">
        <f t="shared" si="7"/>
        <v>1</v>
      </c>
      <c r="I101" s="46">
        <f t="shared" si="9"/>
        <v>15</v>
      </c>
    </row>
    <row r="102" spans="1:9">
      <c r="A102" s="138" t="str">
        <f t="shared" si="5"/>
        <v>01h16</v>
      </c>
      <c r="C102" s="39">
        <f t="shared" si="6"/>
        <v>0</v>
      </c>
      <c r="E102" s="39">
        <f t="shared" si="7"/>
        <v>1</v>
      </c>
      <c r="I102" s="46">
        <f t="shared" si="9"/>
        <v>16</v>
      </c>
    </row>
    <row r="103" spans="1:9">
      <c r="A103" s="138" t="str">
        <f t="shared" si="5"/>
        <v>01h17</v>
      </c>
      <c r="C103" s="39">
        <f t="shared" si="6"/>
        <v>0</v>
      </c>
      <c r="E103" s="39">
        <f t="shared" si="7"/>
        <v>1</v>
      </c>
      <c r="I103" s="46">
        <f t="shared" si="9"/>
        <v>17</v>
      </c>
    </row>
    <row r="104" spans="1:9">
      <c r="A104" s="138" t="str">
        <f t="shared" si="5"/>
        <v>01h18</v>
      </c>
      <c r="C104" s="39">
        <f t="shared" si="6"/>
        <v>0</v>
      </c>
      <c r="E104" s="39">
        <f t="shared" si="7"/>
        <v>1</v>
      </c>
      <c r="I104" s="46">
        <f t="shared" si="9"/>
        <v>18</v>
      </c>
    </row>
    <row r="105" spans="1:9">
      <c r="A105" s="138" t="str">
        <f t="shared" si="5"/>
        <v>01h19</v>
      </c>
      <c r="C105" s="39">
        <f t="shared" si="6"/>
        <v>0</v>
      </c>
      <c r="E105" s="39">
        <f t="shared" si="7"/>
        <v>1</v>
      </c>
      <c r="I105" s="46">
        <f t="shared" si="9"/>
        <v>19</v>
      </c>
    </row>
    <row r="106" spans="1:9">
      <c r="A106" s="138" t="str">
        <f t="shared" si="5"/>
        <v>01h20</v>
      </c>
      <c r="C106" s="39">
        <f t="shared" si="6"/>
        <v>0</v>
      </c>
      <c r="E106" s="39">
        <f t="shared" si="7"/>
        <v>1</v>
      </c>
      <c r="I106" s="46">
        <f t="shared" si="9"/>
        <v>20</v>
      </c>
    </row>
    <row r="107" spans="1:9">
      <c r="A107" s="138" t="str">
        <f t="shared" si="5"/>
        <v>01h21</v>
      </c>
      <c r="C107" s="39">
        <f t="shared" si="6"/>
        <v>0</v>
      </c>
      <c r="E107" s="39">
        <f t="shared" si="7"/>
        <v>1</v>
      </c>
      <c r="I107" s="46">
        <f t="shared" si="9"/>
        <v>21</v>
      </c>
    </row>
    <row r="108" spans="1:9">
      <c r="A108" s="138" t="str">
        <f t="shared" si="5"/>
        <v>01h22</v>
      </c>
      <c r="C108" s="39">
        <f t="shared" si="6"/>
        <v>0</v>
      </c>
      <c r="E108" s="39">
        <f t="shared" si="7"/>
        <v>1</v>
      </c>
      <c r="I108" s="46">
        <f t="shared" si="9"/>
        <v>22</v>
      </c>
    </row>
    <row r="109" spans="1:9">
      <c r="A109" s="138" t="str">
        <f t="shared" si="5"/>
        <v>01h23</v>
      </c>
      <c r="C109" s="39">
        <f t="shared" si="6"/>
        <v>0</v>
      </c>
      <c r="E109" s="39">
        <f t="shared" si="7"/>
        <v>1</v>
      </c>
      <c r="I109" s="46">
        <f t="shared" si="9"/>
        <v>23</v>
      </c>
    </row>
    <row r="110" spans="1:9">
      <c r="A110" s="138" t="str">
        <f t="shared" si="5"/>
        <v>01h24</v>
      </c>
      <c r="C110" s="39">
        <f t="shared" si="6"/>
        <v>0</v>
      </c>
      <c r="E110" s="39">
        <f t="shared" si="7"/>
        <v>1</v>
      </c>
      <c r="I110" s="46">
        <f t="shared" si="9"/>
        <v>24</v>
      </c>
    </row>
    <row r="111" spans="1:9">
      <c r="A111" s="138" t="str">
        <f t="shared" si="5"/>
        <v>01h25</v>
      </c>
      <c r="C111" s="39">
        <f t="shared" si="6"/>
        <v>0</v>
      </c>
      <c r="E111" s="39">
        <f t="shared" si="7"/>
        <v>1</v>
      </c>
      <c r="I111" s="46">
        <f t="shared" si="9"/>
        <v>25</v>
      </c>
    </row>
    <row r="112" spans="1:9">
      <c r="A112" s="138" t="str">
        <f t="shared" si="5"/>
        <v>01h26</v>
      </c>
      <c r="C112" s="39">
        <f t="shared" si="6"/>
        <v>0</v>
      </c>
      <c r="E112" s="39">
        <f t="shared" si="7"/>
        <v>1</v>
      </c>
      <c r="I112" s="46">
        <f t="shared" si="9"/>
        <v>26</v>
      </c>
    </row>
    <row r="113" spans="1:9">
      <c r="A113" s="138" t="str">
        <f t="shared" si="5"/>
        <v>01h27</v>
      </c>
      <c r="C113" s="39">
        <f t="shared" si="6"/>
        <v>0</v>
      </c>
      <c r="E113" s="39">
        <f t="shared" si="7"/>
        <v>1</v>
      </c>
      <c r="I113" s="46">
        <f t="shared" si="9"/>
        <v>27</v>
      </c>
    </row>
    <row r="114" spans="1:9">
      <c r="A114" s="138" t="str">
        <f t="shared" si="5"/>
        <v>01h28</v>
      </c>
      <c r="C114" s="39">
        <f t="shared" si="6"/>
        <v>0</v>
      </c>
      <c r="E114" s="39">
        <f t="shared" si="7"/>
        <v>1</v>
      </c>
      <c r="I114" s="46">
        <f t="shared" si="9"/>
        <v>28</v>
      </c>
    </row>
    <row r="115" spans="1:9">
      <c r="A115" s="138" t="str">
        <f t="shared" si="5"/>
        <v>01h29</v>
      </c>
      <c r="C115" s="39">
        <f t="shared" si="6"/>
        <v>0</v>
      </c>
      <c r="E115" s="39">
        <f t="shared" si="7"/>
        <v>1</v>
      </c>
      <c r="I115" s="46">
        <f t="shared" si="9"/>
        <v>29</v>
      </c>
    </row>
    <row r="116" spans="1:9">
      <c r="A116" s="138" t="str">
        <f t="shared" si="5"/>
        <v>01h30</v>
      </c>
      <c r="C116" s="39">
        <f t="shared" si="6"/>
        <v>0</v>
      </c>
      <c r="E116" s="39">
        <f t="shared" si="7"/>
        <v>1</v>
      </c>
      <c r="I116" s="46">
        <f t="shared" si="9"/>
        <v>30</v>
      </c>
    </row>
    <row r="117" spans="1:9">
      <c r="A117" s="138" t="str">
        <f t="shared" si="5"/>
        <v>01h31</v>
      </c>
      <c r="C117" s="39">
        <f t="shared" si="6"/>
        <v>0</v>
      </c>
      <c r="E117" s="39">
        <f t="shared" si="7"/>
        <v>1</v>
      </c>
      <c r="I117" s="46">
        <f t="shared" si="9"/>
        <v>31</v>
      </c>
    </row>
    <row r="118" spans="1:9">
      <c r="A118" s="138" t="str">
        <f t="shared" si="5"/>
        <v>01h32</v>
      </c>
      <c r="C118" s="39">
        <f t="shared" si="6"/>
        <v>0</v>
      </c>
      <c r="E118" s="39">
        <f t="shared" si="7"/>
        <v>1</v>
      </c>
      <c r="I118" s="46">
        <f t="shared" si="9"/>
        <v>32</v>
      </c>
    </row>
    <row r="119" spans="1:9">
      <c r="A119" s="138" t="str">
        <f t="shared" si="5"/>
        <v>01h33</v>
      </c>
      <c r="C119" s="39">
        <f t="shared" si="6"/>
        <v>0</v>
      </c>
      <c r="E119" s="39">
        <f t="shared" si="7"/>
        <v>1</v>
      </c>
      <c r="I119" s="46">
        <f t="shared" si="9"/>
        <v>33</v>
      </c>
    </row>
    <row r="120" spans="1:9">
      <c r="A120" s="138" t="str">
        <f t="shared" si="5"/>
        <v>01h34</v>
      </c>
      <c r="C120" s="39">
        <f t="shared" si="6"/>
        <v>0</v>
      </c>
      <c r="E120" s="39">
        <f t="shared" si="7"/>
        <v>1</v>
      </c>
      <c r="I120" s="46">
        <f t="shared" si="9"/>
        <v>34</v>
      </c>
    </row>
    <row r="121" spans="1:9">
      <c r="A121" s="138" t="str">
        <f t="shared" si="5"/>
        <v>01h35</v>
      </c>
      <c r="C121" s="39">
        <f t="shared" si="6"/>
        <v>0</v>
      </c>
      <c r="E121" s="39">
        <f t="shared" si="7"/>
        <v>1</v>
      </c>
      <c r="I121" s="46">
        <f t="shared" si="9"/>
        <v>35</v>
      </c>
    </row>
    <row r="122" spans="1:9">
      <c r="A122" s="138" t="str">
        <f t="shared" si="5"/>
        <v>01h36</v>
      </c>
      <c r="C122" s="39">
        <f t="shared" si="6"/>
        <v>0</v>
      </c>
      <c r="E122" s="39">
        <f t="shared" si="7"/>
        <v>1</v>
      </c>
      <c r="I122" s="46">
        <f t="shared" si="9"/>
        <v>36</v>
      </c>
    </row>
    <row r="123" spans="1:9">
      <c r="A123" s="138" t="str">
        <f t="shared" si="5"/>
        <v>01h37</v>
      </c>
      <c r="C123" s="39">
        <f t="shared" si="6"/>
        <v>0</v>
      </c>
      <c r="E123" s="39">
        <f t="shared" si="7"/>
        <v>1</v>
      </c>
      <c r="I123" s="46">
        <f t="shared" si="9"/>
        <v>37</v>
      </c>
    </row>
    <row r="124" spans="1:9">
      <c r="A124" s="138" t="str">
        <f t="shared" si="5"/>
        <v>01h38</v>
      </c>
      <c r="C124" s="39">
        <f t="shared" si="6"/>
        <v>0</v>
      </c>
      <c r="E124" s="39">
        <f t="shared" si="7"/>
        <v>1</v>
      </c>
      <c r="I124" s="46">
        <f t="shared" si="9"/>
        <v>38</v>
      </c>
    </row>
    <row r="125" spans="1:9">
      <c r="A125" s="138" t="str">
        <f t="shared" si="5"/>
        <v>01h39</v>
      </c>
      <c r="C125" s="39">
        <f t="shared" si="6"/>
        <v>0</v>
      </c>
      <c r="E125" s="39">
        <f t="shared" si="7"/>
        <v>1</v>
      </c>
      <c r="I125" s="46">
        <f t="shared" si="9"/>
        <v>39</v>
      </c>
    </row>
    <row r="126" spans="1:9">
      <c r="A126" s="138" t="str">
        <f t="shared" si="5"/>
        <v>01h40</v>
      </c>
      <c r="C126" s="39">
        <f t="shared" si="6"/>
        <v>0</v>
      </c>
      <c r="E126" s="39">
        <f t="shared" si="7"/>
        <v>1</v>
      </c>
      <c r="I126" s="46">
        <f t="shared" si="9"/>
        <v>40</v>
      </c>
    </row>
    <row r="127" spans="1:9">
      <c r="A127" s="138" t="str">
        <f t="shared" si="5"/>
        <v>01h41</v>
      </c>
      <c r="C127" s="39">
        <f t="shared" si="6"/>
        <v>0</v>
      </c>
      <c r="E127" s="39">
        <f t="shared" si="7"/>
        <v>1</v>
      </c>
      <c r="I127" s="46">
        <f t="shared" si="9"/>
        <v>41</v>
      </c>
    </row>
    <row r="128" spans="1:9">
      <c r="A128" s="138" t="str">
        <f t="shared" si="5"/>
        <v>01h42</v>
      </c>
      <c r="C128" s="39">
        <f t="shared" si="6"/>
        <v>0</v>
      </c>
      <c r="E128" s="39">
        <f t="shared" si="7"/>
        <v>1</v>
      </c>
      <c r="I128" s="46">
        <f t="shared" si="9"/>
        <v>42</v>
      </c>
    </row>
    <row r="129" spans="1:9">
      <c r="A129" s="138" t="str">
        <f t="shared" si="5"/>
        <v>01h43</v>
      </c>
      <c r="C129" s="39">
        <f t="shared" si="6"/>
        <v>0</v>
      </c>
      <c r="E129" s="39">
        <f t="shared" si="7"/>
        <v>1</v>
      </c>
      <c r="I129" s="46">
        <f t="shared" si="9"/>
        <v>43</v>
      </c>
    </row>
    <row r="130" spans="1:9">
      <c r="A130" s="138" t="str">
        <f t="shared" si="5"/>
        <v>01h44</v>
      </c>
      <c r="C130" s="39">
        <f t="shared" si="6"/>
        <v>0</v>
      </c>
      <c r="E130" s="39">
        <f t="shared" si="7"/>
        <v>1</v>
      </c>
      <c r="I130" s="46">
        <f t="shared" si="9"/>
        <v>44</v>
      </c>
    </row>
    <row r="131" spans="1:9">
      <c r="A131" s="138" t="str">
        <f t="shared" si="5"/>
        <v>01h45</v>
      </c>
      <c r="C131" s="39">
        <f t="shared" si="6"/>
        <v>0</v>
      </c>
      <c r="E131" s="39">
        <f t="shared" si="7"/>
        <v>1</v>
      </c>
      <c r="I131" s="46">
        <f t="shared" si="9"/>
        <v>45</v>
      </c>
    </row>
    <row r="132" spans="1:9">
      <c r="A132" s="138" t="str">
        <f t="shared" si="5"/>
        <v>01h46</v>
      </c>
      <c r="C132" s="39">
        <f t="shared" si="6"/>
        <v>0</v>
      </c>
      <c r="E132" s="39">
        <f t="shared" si="7"/>
        <v>1</v>
      </c>
      <c r="I132" s="46">
        <f t="shared" si="9"/>
        <v>46</v>
      </c>
    </row>
    <row r="133" spans="1:9">
      <c r="A133" s="138" t="str">
        <f t="shared" si="5"/>
        <v>01h47</v>
      </c>
      <c r="C133" s="39">
        <f t="shared" si="6"/>
        <v>0</v>
      </c>
      <c r="E133" s="39">
        <f t="shared" si="7"/>
        <v>1</v>
      </c>
      <c r="I133" s="46">
        <f t="shared" si="9"/>
        <v>47</v>
      </c>
    </row>
    <row r="134" spans="1:9">
      <c r="A134" s="138" t="str">
        <f t="shared" si="5"/>
        <v>01h48</v>
      </c>
      <c r="C134" s="39">
        <f t="shared" si="6"/>
        <v>0</v>
      </c>
      <c r="E134" s="39">
        <f t="shared" si="7"/>
        <v>1</v>
      </c>
      <c r="I134" s="46">
        <f t="shared" si="9"/>
        <v>48</v>
      </c>
    </row>
    <row r="135" spans="1:9">
      <c r="A135" s="138" t="str">
        <f t="shared" si="5"/>
        <v>01h49</v>
      </c>
      <c r="C135" s="39">
        <f t="shared" si="6"/>
        <v>0</v>
      </c>
      <c r="E135" s="39">
        <f t="shared" si="7"/>
        <v>1</v>
      </c>
      <c r="I135" s="46">
        <f t="shared" si="9"/>
        <v>49</v>
      </c>
    </row>
    <row r="136" spans="1:9">
      <c r="A136" s="138" t="str">
        <f t="shared" si="5"/>
        <v>01h50</v>
      </c>
      <c r="C136" s="39">
        <f t="shared" si="6"/>
        <v>0</v>
      </c>
      <c r="E136" s="39">
        <f t="shared" si="7"/>
        <v>1</v>
      </c>
      <c r="I136" s="46">
        <f t="shared" si="9"/>
        <v>50</v>
      </c>
    </row>
    <row r="137" spans="1:9">
      <c r="A137" s="138" t="str">
        <f t="shared" si="5"/>
        <v>01h51</v>
      </c>
      <c r="C137" s="39">
        <f t="shared" si="6"/>
        <v>0</v>
      </c>
      <c r="E137" s="39">
        <f t="shared" si="7"/>
        <v>1</v>
      </c>
      <c r="I137" s="46">
        <f t="shared" si="9"/>
        <v>51</v>
      </c>
    </row>
    <row r="138" spans="1:9">
      <c r="A138" s="138" t="str">
        <f t="shared" si="5"/>
        <v>01h52</v>
      </c>
      <c r="C138" s="39">
        <f t="shared" si="6"/>
        <v>0</v>
      </c>
      <c r="E138" s="39">
        <f t="shared" si="7"/>
        <v>1</v>
      </c>
      <c r="I138" s="46">
        <f t="shared" si="9"/>
        <v>52</v>
      </c>
    </row>
    <row r="139" spans="1:9">
      <c r="A139" s="138" t="str">
        <f t="shared" si="5"/>
        <v>01h53</v>
      </c>
      <c r="C139" s="39">
        <f t="shared" si="6"/>
        <v>0</v>
      </c>
      <c r="E139" s="39">
        <f t="shared" si="7"/>
        <v>1</v>
      </c>
      <c r="I139" s="46">
        <f t="shared" si="9"/>
        <v>53</v>
      </c>
    </row>
    <row r="140" spans="1:9">
      <c r="A140" s="138" t="str">
        <f t="shared" si="5"/>
        <v>01h54</v>
      </c>
      <c r="C140" s="39">
        <f t="shared" si="6"/>
        <v>0</v>
      </c>
      <c r="E140" s="39">
        <f t="shared" si="7"/>
        <v>1</v>
      </c>
      <c r="I140" s="46">
        <f t="shared" si="9"/>
        <v>54</v>
      </c>
    </row>
    <row r="141" spans="1:9">
      <c r="A141" s="138" t="str">
        <f t="shared" si="5"/>
        <v>01h55</v>
      </c>
      <c r="C141" s="39">
        <f t="shared" si="6"/>
        <v>0</v>
      </c>
      <c r="E141" s="39">
        <f t="shared" si="7"/>
        <v>1</v>
      </c>
      <c r="I141" s="46">
        <f t="shared" si="9"/>
        <v>55</v>
      </c>
    </row>
    <row r="142" spans="1:9">
      <c r="A142" s="138" t="str">
        <f t="shared" si="5"/>
        <v>01h56</v>
      </c>
      <c r="C142" s="39">
        <f t="shared" si="6"/>
        <v>0</v>
      </c>
      <c r="E142" s="39">
        <f t="shared" si="7"/>
        <v>1</v>
      </c>
      <c r="I142" s="46">
        <f t="shared" si="9"/>
        <v>56</v>
      </c>
    </row>
    <row r="143" spans="1:9">
      <c r="A143" s="138" t="str">
        <f t="shared" si="5"/>
        <v>01h57</v>
      </c>
      <c r="C143" s="39">
        <f t="shared" si="6"/>
        <v>0</v>
      </c>
      <c r="E143" s="39">
        <f t="shared" si="7"/>
        <v>1</v>
      </c>
      <c r="I143" s="46">
        <f t="shared" si="9"/>
        <v>57</v>
      </c>
    </row>
    <row r="144" spans="1:9">
      <c r="A144" s="138" t="str">
        <f t="shared" si="5"/>
        <v>01h58</v>
      </c>
      <c r="C144" s="39">
        <f t="shared" si="6"/>
        <v>0</v>
      </c>
      <c r="E144" s="39">
        <f t="shared" si="7"/>
        <v>1</v>
      </c>
      <c r="I144" s="46">
        <f t="shared" si="9"/>
        <v>58</v>
      </c>
    </row>
    <row r="145" spans="1:9">
      <c r="A145" s="138" t="str">
        <f t="shared" si="5"/>
        <v>01h59</v>
      </c>
      <c r="C145" s="39">
        <f t="shared" si="6"/>
        <v>0</v>
      </c>
      <c r="E145" s="39">
        <f t="shared" si="7"/>
        <v>1</v>
      </c>
      <c r="I145" s="46">
        <f t="shared" si="9"/>
        <v>59</v>
      </c>
    </row>
    <row r="146" spans="1:9">
      <c r="A146" s="138" t="str">
        <f t="shared" si="5"/>
        <v>02h00</v>
      </c>
      <c r="C146" s="39">
        <f t="shared" si="6"/>
        <v>0</v>
      </c>
      <c r="E146" s="39">
        <f>SUM(E86+1)</f>
        <v>2</v>
      </c>
      <c r="G146" s="39">
        <f t="shared" ref="G146" si="10">SUM(G145)</f>
        <v>0</v>
      </c>
      <c r="I146" s="46">
        <v>0</v>
      </c>
    </row>
    <row r="147" spans="1:9">
      <c r="A147" s="138" t="str">
        <f>(C147&amp;E147&amp;"h"&amp;G147&amp;I147)</f>
        <v>02h01</v>
      </c>
      <c r="C147" s="39">
        <f>SUM(C146)</f>
        <v>0</v>
      </c>
      <c r="E147" s="39">
        <f>SUM(E146)</f>
        <v>2</v>
      </c>
      <c r="G147" s="39">
        <f>SUM(G146)</f>
        <v>0</v>
      </c>
      <c r="I147" s="46">
        <f>SUM(I146+1)</f>
        <v>1</v>
      </c>
    </row>
    <row r="148" spans="1:9">
      <c r="A148" s="138" t="str">
        <f t="shared" ref="A148:A206" si="11">(C148&amp;E148&amp;"h"&amp;G148&amp;I148)</f>
        <v>02h02</v>
      </c>
      <c r="C148" s="39">
        <f t="shared" ref="C148:C206" si="12">SUM(C147)</f>
        <v>0</v>
      </c>
      <c r="E148" s="39">
        <f t="shared" ref="E148:E205" si="13">SUM(E147)</f>
        <v>2</v>
      </c>
      <c r="G148" s="39">
        <f t="shared" ref="G148:G155" si="14">SUM(G147)</f>
        <v>0</v>
      </c>
      <c r="I148" s="46">
        <f t="shared" ref="I148:I205" si="15">SUM(I147+1)</f>
        <v>2</v>
      </c>
    </row>
    <row r="149" spans="1:9">
      <c r="A149" s="138" t="str">
        <f t="shared" si="11"/>
        <v>02h03</v>
      </c>
      <c r="C149" s="39">
        <f t="shared" si="12"/>
        <v>0</v>
      </c>
      <c r="E149" s="39">
        <f t="shared" si="13"/>
        <v>2</v>
      </c>
      <c r="G149" s="39">
        <f t="shared" si="14"/>
        <v>0</v>
      </c>
      <c r="I149" s="46">
        <f t="shared" si="15"/>
        <v>3</v>
      </c>
    </row>
    <row r="150" spans="1:9">
      <c r="A150" s="138" t="str">
        <f t="shared" si="11"/>
        <v>02h04</v>
      </c>
      <c r="C150" s="39">
        <f t="shared" si="12"/>
        <v>0</v>
      </c>
      <c r="E150" s="39">
        <f t="shared" si="13"/>
        <v>2</v>
      </c>
      <c r="G150" s="39">
        <f t="shared" si="14"/>
        <v>0</v>
      </c>
      <c r="I150" s="46">
        <f t="shared" si="15"/>
        <v>4</v>
      </c>
    </row>
    <row r="151" spans="1:9">
      <c r="A151" s="138" t="str">
        <f t="shared" si="11"/>
        <v>02h05</v>
      </c>
      <c r="C151" s="39">
        <f t="shared" si="12"/>
        <v>0</v>
      </c>
      <c r="E151" s="39">
        <f t="shared" si="13"/>
        <v>2</v>
      </c>
      <c r="G151" s="39">
        <f t="shared" si="14"/>
        <v>0</v>
      </c>
      <c r="I151" s="46">
        <f t="shared" si="15"/>
        <v>5</v>
      </c>
    </row>
    <row r="152" spans="1:9">
      <c r="A152" s="138" t="str">
        <f t="shared" si="11"/>
        <v>02h06</v>
      </c>
      <c r="C152" s="39">
        <f t="shared" si="12"/>
        <v>0</v>
      </c>
      <c r="E152" s="39">
        <f t="shared" si="13"/>
        <v>2</v>
      </c>
      <c r="G152" s="39">
        <f t="shared" si="14"/>
        <v>0</v>
      </c>
      <c r="I152" s="46">
        <f t="shared" si="15"/>
        <v>6</v>
      </c>
    </row>
    <row r="153" spans="1:9">
      <c r="A153" s="138" t="str">
        <f t="shared" si="11"/>
        <v>02h07</v>
      </c>
      <c r="C153" s="39">
        <f t="shared" si="12"/>
        <v>0</v>
      </c>
      <c r="E153" s="39">
        <f t="shared" si="13"/>
        <v>2</v>
      </c>
      <c r="G153" s="39">
        <f t="shared" si="14"/>
        <v>0</v>
      </c>
      <c r="I153" s="46">
        <f t="shared" si="15"/>
        <v>7</v>
      </c>
    </row>
    <row r="154" spans="1:9">
      <c r="A154" s="138" t="str">
        <f t="shared" si="11"/>
        <v>02h08</v>
      </c>
      <c r="C154" s="39">
        <f t="shared" si="12"/>
        <v>0</v>
      </c>
      <c r="E154" s="39">
        <f t="shared" si="13"/>
        <v>2</v>
      </c>
      <c r="G154" s="39">
        <f t="shared" si="14"/>
        <v>0</v>
      </c>
      <c r="I154" s="46">
        <f t="shared" si="15"/>
        <v>8</v>
      </c>
    </row>
    <row r="155" spans="1:9">
      <c r="A155" s="138" t="str">
        <f t="shared" si="11"/>
        <v>02h09</v>
      </c>
      <c r="C155" s="39">
        <f t="shared" si="12"/>
        <v>0</v>
      </c>
      <c r="E155" s="39">
        <f t="shared" si="13"/>
        <v>2</v>
      </c>
      <c r="G155" s="39">
        <f t="shared" si="14"/>
        <v>0</v>
      </c>
      <c r="I155" s="46">
        <f t="shared" si="15"/>
        <v>9</v>
      </c>
    </row>
    <row r="156" spans="1:9">
      <c r="A156" s="138" t="str">
        <f t="shared" si="11"/>
        <v>02h10</v>
      </c>
      <c r="C156" s="39">
        <f t="shared" si="12"/>
        <v>0</v>
      </c>
      <c r="E156" s="39">
        <f t="shared" si="13"/>
        <v>2</v>
      </c>
      <c r="I156" s="46">
        <f t="shared" si="15"/>
        <v>10</v>
      </c>
    </row>
    <row r="157" spans="1:9">
      <c r="A157" s="138" t="str">
        <f t="shared" si="11"/>
        <v>02h11</v>
      </c>
      <c r="C157" s="39">
        <f t="shared" si="12"/>
        <v>0</v>
      </c>
      <c r="E157" s="39">
        <f t="shared" si="13"/>
        <v>2</v>
      </c>
      <c r="I157" s="46">
        <f t="shared" si="15"/>
        <v>11</v>
      </c>
    </row>
    <row r="158" spans="1:9">
      <c r="A158" s="138" t="str">
        <f t="shared" si="11"/>
        <v>02h12</v>
      </c>
      <c r="C158" s="39">
        <f t="shared" si="12"/>
        <v>0</v>
      </c>
      <c r="E158" s="39">
        <f t="shared" si="13"/>
        <v>2</v>
      </c>
      <c r="I158" s="46">
        <f t="shared" si="15"/>
        <v>12</v>
      </c>
    </row>
    <row r="159" spans="1:9">
      <c r="A159" s="138" t="str">
        <f t="shared" si="11"/>
        <v>02h13</v>
      </c>
      <c r="C159" s="39">
        <f t="shared" si="12"/>
        <v>0</v>
      </c>
      <c r="E159" s="39">
        <f t="shared" si="13"/>
        <v>2</v>
      </c>
      <c r="I159" s="46">
        <f t="shared" si="15"/>
        <v>13</v>
      </c>
    </row>
    <row r="160" spans="1:9">
      <c r="A160" s="138" t="str">
        <f t="shared" si="11"/>
        <v>02h14</v>
      </c>
      <c r="C160" s="39">
        <f t="shared" si="12"/>
        <v>0</v>
      </c>
      <c r="E160" s="39">
        <f t="shared" si="13"/>
        <v>2</v>
      </c>
      <c r="I160" s="46">
        <f t="shared" si="15"/>
        <v>14</v>
      </c>
    </row>
    <row r="161" spans="1:9">
      <c r="A161" s="138" t="str">
        <f t="shared" si="11"/>
        <v>02h15</v>
      </c>
      <c r="C161" s="39">
        <f t="shared" si="12"/>
        <v>0</v>
      </c>
      <c r="E161" s="39">
        <f t="shared" si="13"/>
        <v>2</v>
      </c>
      <c r="I161" s="46">
        <f t="shared" si="15"/>
        <v>15</v>
      </c>
    </row>
    <row r="162" spans="1:9">
      <c r="A162" s="138" t="str">
        <f t="shared" si="11"/>
        <v>02h16</v>
      </c>
      <c r="C162" s="39">
        <f t="shared" si="12"/>
        <v>0</v>
      </c>
      <c r="E162" s="39">
        <f t="shared" si="13"/>
        <v>2</v>
      </c>
      <c r="I162" s="46">
        <f t="shared" si="15"/>
        <v>16</v>
      </c>
    </row>
    <row r="163" spans="1:9">
      <c r="A163" s="138" t="str">
        <f t="shared" si="11"/>
        <v>02h17</v>
      </c>
      <c r="C163" s="39">
        <f t="shared" si="12"/>
        <v>0</v>
      </c>
      <c r="E163" s="39">
        <f t="shared" si="13"/>
        <v>2</v>
      </c>
      <c r="I163" s="46">
        <f t="shared" si="15"/>
        <v>17</v>
      </c>
    </row>
    <row r="164" spans="1:9">
      <c r="A164" s="138" t="str">
        <f t="shared" si="11"/>
        <v>02h18</v>
      </c>
      <c r="C164" s="39">
        <f t="shared" si="12"/>
        <v>0</v>
      </c>
      <c r="E164" s="39">
        <f t="shared" si="13"/>
        <v>2</v>
      </c>
      <c r="I164" s="46">
        <f t="shared" si="15"/>
        <v>18</v>
      </c>
    </row>
    <row r="165" spans="1:9">
      <c r="A165" s="138" t="str">
        <f t="shared" si="11"/>
        <v>02h19</v>
      </c>
      <c r="C165" s="39">
        <f t="shared" si="12"/>
        <v>0</v>
      </c>
      <c r="E165" s="39">
        <f t="shared" si="13"/>
        <v>2</v>
      </c>
      <c r="I165" s="46">
        <f t="shared" si="15"/>
        <v>19</v>
      </c>
    </row>
    <row r="166" spans="1:9">
      <c r="A166" s="138" t="str">
        <f t="shared" si="11"/>
        <v>02h20</v>
      </c>
      <c r="C166" s="39">
        <f t="shared" si="12"/>
        <v>0</v>
      </c>
      <c r="E166" s="39">
        <f t="shared" si="13"/>
        <v>2</v>
      </c>
      <c r="I166" s="46">
        <f t="shared" si="15"/>
        <v>20</v>
      </c>
    </row>
    <row r="167" spans="1:9">
      <c r="A167" s="138" t="str">
        <f t="shared" si="11"/>
        <v>02h21</v>
      </c>
      <c r="C167" s="39">
        <f t="shared" si="12"/>
        <v>0</v>
      </c>
      <c r="E167" s="39">
        <f t="shared" si="13"/>
        <v>2</v>
      </c>
      <c r="I167" s="46">
        <f t="shared" si="15"/>
        <v>21</v>
      </c>
    </row>
    <row r="168" spans="1:9">
      <c r="A168" s="138" t="str">
        <f t="shared" si="11"/>
        <v>02h22</v>
      </c>
      <c r="C168" s="39">
        <f t="shared" si="12"/>
        <v>0</v>
      </c>
      <c r="E168" s="39">
        <f t="shared" si="13"/>
        <v>2</v>
      </c>
      <c r="I168" s="46">
        <f t="shared" si="15"/>
        <v>22</v>
      </c>
    </row>
    <row r="169" spans="1:9">
      <c r="A169" s="138" t="str">
        <f t="shared" si="11"/>
        <v>02h23</v>
      </c>
      <c r="C169" s="39">
        <f t="shared" si="12"/>
        <v>0</v>
      </c>
      <c r="E169" s="39">
        <f t="shared" si="13"/>
        <v>2</v>
      </c>
      <c r="I169" s="46">
        <f t="shared" si="15"/>
        <v>23</v>
      </c>
    </row>
    <row r="170" spans="1:9">
      <c r="A170" s="138" t="str">
        <f t="shared" si="11"/>
        <v>02h24</v>
      </c>
      <c r="C170" s="39">
        <f t="shared" si="12"/>
        <v>0</v>
      </c>
      <c r="E170" s="39">
        <f t="shared" si="13"/>
        <v>2</v>
      </c>
      <c r="I170" s="46">
        <f t="shared" si="15"/>
        <v>24</v>
      </c>
    </row>
    <row r="171" spans="1:9">
      <c r="A171" s="138" t="str">
        <f t="shared" si="11"/>
        <v>02h25</v>
      </c>
      <c r="C171" s="39">
        <f t="shared" si="12"/>
        <v>0</v>
      </c>
      <c r="E171" s="39">
        <f t="shared" si="13"/>
        <v>2</v>
      </c>
      <c r="I171" s="46">
        <f t="shared" si="15"/>
        <v>25</v>
      </c>
    </row>
    <row r="172" spans="1:9">
      <c r="A172" s="138" t="str">
        <f t="shared" si="11"/>
        <v>02h26</v>
      </c>
      <c r="C172" s="39">
        <f t="shared" si="12"/>
        <v>0</v>
      </c>
      <c r="E172" s="39">
        <f t="shared" si="13"/>
        <v>2</v>
      </c>
      <c r="I172" s="46">
        <f t="shared" si="15"/>
        <v>26</v>
      </c>
    </row>
    <row r="173" spans="1:9">
      <c r="A173" s="138" t="str">
        <f t="shared" si="11"/>
        <v>02h27</v>
      </c>
      <c r="C173" s="39">
        <f t="shared" si="12"/>
        <v>0</v>
      </c>
      <c r="E173" s="39">
        <f t="shared" si="13"/>
        <v>2</v>
      </c>
      <c r="I173" s="46">
        <f t="shared" si="15"/>
        <v>27</v>
      </c>
    </row>
    <row r="174" spans="1:9">
      <c r="A174" s="138" t="str">
        <f t="shared" si="11"/>
        <v>02h28</v>
      </c>
      <c r="C174" s="39">
        <f t="shared" si="12"/>
        <v>0</v>
      </c>
      <c r="E174" s="39">
        <f t="shared" si="13"/>
        <v>2</v>
      </c>
      <c r="I174" s="46">
        <f t="shared" si="15"/>
        <v>28</v>
      </c>
    </row>
    <row r="175" spans="1:9">
      <c r="A175" s="138" t="str">
        <f t="shared" si="11"/>
        <v>02h29</v>
      </c>
      <c r="C175" s="39">
        <f t="shared" si="12"/>
        <v>0</v>
      </c>
      <c r="E175" s="39">
        <f t="shared" si="13"/>
        <v>2</v>
      </c>
      <c r="I175" s="46">
        <f t="shared" si="15"/>
        <v>29</v>
      </c>
    </row>
    <row r="176" spans="1:9">
      <c r="A176" s="138" t="str">
        <f t="shared" si="11"/>
        <v>02h30</v>
      </c>
      <c r="C176" s="39">
        <f t="shared" si="12"/>
        <v>0</v>
      </c>
      <c r="E176" s="39">
        <f t="shared" si="13"/>
        <v>2</v>
      </c>
      <c r="I176" s="46">
        <f t="shared" si="15"/>
        <v>30</v>
      </c>
    </row>
    <row r="177" spans="1:9">
      <c r="A177" s="138" t="str">
        <f t="shared" si="11"/>
        <v>02h31</v>
      </c>
      <c r="C177" s="39">
        <f t="shared" si="12"/>
        <v>0</v>
      </c>
      <c r="E177" s="39">
        <f t="shared" si="13"/>
        <v>2</v>
      </c>
      <c r="I177" s="46">
        <f t="shared" si="15"/>
        <v>31</v>
      </c>
    </row>
    <row r="178" spans="1:9">
      <c r="A178" s="138" t="str">
        <f t="shared" si="11"/>
        <v>02h32</v>
      </c>
      <c r="C178" s="39">
        <f t="shared" si="12"/>
        <v>0</v>
      </c>
      <c r="E178" s="39">
        <f t="shared" si="13"/>
        <v>2</v>
      </c>
      <c r="I178" s="46">
        <f t="shared" si="15"/>
        <v>32</v>
      </c>
    </row>
    <row r="179" spans="1:9">
      <c r="A179" s="138" t="str">
        <f t="shared" si="11"/>
        <v>02h33</v>
      </c>
      <c r="C179" s="39">
        <f t="shared" si="12"/>
        <v>0</v>
      </c>
      <c r="E179" s="39">
        <f t="shared" si="13"/>
        <v>2</v>
      </c>
      <c r="I179" s="46">
        <f t="shared" si="15"/>
        <v>33</v>
      </c>
    </row>
    <row r="180" spans="1:9">
      <c r="A180" s="138" t="str">
        <f t="shared" si="11"/>
        <v>02h34</v>
      </c>
      <c r="C180" s="39">
        <f t="shared" si="12"/>
        <v>0</v>
      </c>
      <c r="E180" s="39">
        <f t="shared" si="13"/>
        <v>2</v>
      </c>
      <c r="I180" s="46">
        <f t="shared" si="15"/>
        <v>34</v>
      </c>
    </row>
    <row r="181" spans="1:9">
      <c r="A181" s="138" t="str">
        <f t="shared" si="11"/>
        <v>02h35</v>
      </c>
      <c r="C181" s="39">
        <f t="shared" si="12"/>
        <v>0</v>
      </c>
      <c r="E181" s="39">
        <f t="shared" si="13"/>
        <v>2</v>
      </c>
      <c r="I181" s="46">
        <f t="shared" si="15"/>
        <v>35</v>
      </c>
    </row>
    <row r="182" spans="1:9">
      <c r="A182" s="138" t="str">
        <f t="shared" si="11"/>
        <v>02h36</v>
      </c>
      <c r="C182" s="39">
        <f t="shared" si="12"/>
        <v>0</v>
      </c>
      <c r="E182" s="39">
        <f t="shared" si="13"/>
        <v>2</v>
      </c>
      <c r="I182" s="46">
        <f t="shared" si="15"/>
        <v>36</v>
      </c>
    </row>
    <row r="183" spans="1:9">
      <c r="A183" s="138" t="str">
        <f t="shared" si="11"/>
        <v>02h37</v>
      </c>
      <c r="C183" s="39">
        <f t="shared" si="12"/>
        <v>0</v>
      </c>
      <c r="E183" s="39">
        <f t="shared" si="13"/>
        <v>2</v>
      </c>
      <c r="I183" s="46">
        <f t="shared" si="15"/>
        <v>37</v>
      </c>
    </row>
    <row r="184" spans="1:9">
      <c r="A184" s="138" t="str">
        <f t="shared" si="11"/>
        <v>02h38</v>
      </c>
      <c r="C184" s="39">
        <f t="shared" si="12"/>
        <v>0</v>
      </c>
      <c r="E184" s="39">
        <f t="shared" si="13"/>
        <v>2</v>
      </c>
      <c r="I184" s="46">
        <f t="shared" si="15"/>
        <v>38</v>
      </c>
    </row>
    <row r="185" spans="1:9">
      <c r="A185" s="138" t="str">
        <f t="shared" si="11"/>
        <v>02h39</v>
      </c>
      <c r="C185" s="39">
        <f t="shared" si="12"/>
        <v>0</v>
      </c>
      <c r="E185" s="39">
        <f t="shared" si="13"/>
        <v>2</v>
      </c>
      <c r="I185" s="46">
        <f t="shared" si="15"/>
        <v>39</v>
      </c>
    </row>
    <row r="186" spans="1:9">
      <c r="A186" s="138" t="str">
        <f t="shared" si="11"/>
        <v>02h40</v>
      </c>
      <c r="C186" s="39">
        <f t="shared" si="12"/>
        <v>0</v>
      </c>
      <c r="E186" s="39">
        <f t="shared" si="13"/>
        <v>2</v>
      </c>
      <c r="I186" s="46">
        <f t="shared" si="15"/>
        <v>40</v>
      </c>
    </row>
    <row r="187" spans="1:9">
      <c r="A187" s="138" t="str">
        <f t="shared" si="11"/>
        <v>02h41</v>
      </c>
      <c r="C187" s="39">
        <f t="shared" si="12"/>
        <v>0</v>
      </c>
      <c r="E187" s="39">
        <f t="shared" si="13"/>
        <v>2</v>
      </c>
      <c r="I187" s="46">
        <f t="shared" si="15"/>
        <v>41</v>
      </c>
    </row>
    <row r="188" spans="1:9">
      <c r="A188" s="138" t="str">
        <f t="shared" si="11"/>
        <v>02h42</v>
      </c>
      <c r="C188" s="39">
        <f t="shared" si="12"/>
        <v>0</v>
      </c>
      <c r="E188" s="39">
        <f t="shared" si="13"/>
        <v>2</v>
      </c>
      <c r="I188" s="46">
        <f t="shared" si="15"/>
        <v>42</v>
      </c>
    </row>
    <row r="189" spans="1:9">
      <c r="A189" s="138" t="str">
        <f t="shared" si="11"/>
        <v>02h43</v>
      </c>
      <c r="C189" s="39">
        <f t="shared" si="12"/>
        <v>0</v>
      </c>
      <c r="E189" s="39">
        <f t="shared" si="13"/>
        <v>2</v>
      </c>
      <c r="I189" s="46">
        <f t="shared" si="15"/>
        <v>43</v>
      </c>
    </row>
    <row r="190" spans="1:9">
      <c r="A190" s="138" t="str">
        <f t="shared" si="11"/>
        <v>02h44</v>
      </c>
      <c r="C190" s="39">
        <f t="shared" si="12"/>
        <v>0</v>
      </c>
      <c r="E190" s="39">
        <f t="shared" si="13"/>
        <v>2</v>
      </c>
      <c r="I190" s="46">
        <f t="shared" si="15"/>
        <v>44</v>
      </c>
    </row>
    <row r="191" spans="1:9">
      <c r="A191" s="138" t="str">
        <f t="shared" si="11"/>
        <v>02h45</v>
      </c>
      <c r="C191" s="39">
        <f t="shared" si="12"/>
        <v>0</v>
      </c>
      <c r="E191" s="39">
        <f t="shared" si="13"/>
        <v>2</v>
      </c>
      <c r="I191" s="46">
        <f t="shared" si="15"/>
        <v>45</v>
      </c>
    </row>
    <row r="192" spans="1:9">
      <c r="A192" s="138" t="str">
        <f t="shared" si="11"/>
        <v>02h46</v>
      </c>
      <c r="C192" s="39">
        <f t="shared" si="12"/>
        <v>0</v>
      </c>
      <c r="E192" s="39">
        <f t="shared" si="13"/>
        <v>2</v>
      </c>
      <c r="I192" s="46">
        <f t="shared" si="15"/>
        <v>46</v>
      </c>
    </row>
    <row r="193" spans="1:9">
      <c r="A193" s="138" t="str">
        <f t="shared" si="11"/>
        <v>02h47</v>
      </c>
      <c r="C193" s="39">
        <f t="shared" si="12"/>
        <v>0</v>
      </c>
      <c r="E193" s="39">
        <f t="shared" si="13"/>
        <v>2</v>
      </c>
      <c r="I193" s="46">
        <f t="shared" si="15"/>
        <v>47</v>
      </c>
    </row>
    <row r="194" spans="1:9">
      <c r="A194" s="138" t="str">
        <f t="shared" si="11"/>
        <v>02h48</v>
      </c>
      <c r="C194" s="39">
        <f t="shared" si="12"/>
        <v>0</v>
      </c>
      <c r="E194" s="39">
        <f t="shared" si="13"/>
        <v>2</v>
      </c>
      <c r="I194" s="46">
        <f t="shared" si="15"/>
        <v>48</v>
      </c>
    </row>
    <row r="195" spans="1:9">
      <c r="A195" s="138" t="str">
        <f t="shared" si="11"/>
        <v>02h49</v>
      </c>
      <c r="C195" s="39">
        <f t="shared" si="12"/>
        <v>0</v>
      </c>
      <c r="E195" s="39">
        <f t="shared" si="13"/>
        <v>2</v>
      </c>
      <c r="I195" s="46">
        <f t="shared" si="15"/>
        <v>49</v>
      </c>
    </row>
    <row r="196" spans="1:9">
      <c r="A196" s="138" t="str">
        <f t="shared" si="11"/>
        <v>02h50</v>
      </c>
      <c r="C196" s="39">
        <f t="shared" si="12"/>
        <v>0</v>
      </c>
      <c r="E196" s="39">
        <f t="shared" si="13"/>
        <v>2</v>
      </c>
      <c r="I196" s="46">
        <f t="shared" si="15"/>
        <v>50</v>
      </c>
    </row>
    <row r="197" spans="1:9">
      <c r="A197" s="138" t="str">
        <f t="shared" si="11"/>
        <v>02h51</v>
      </c>
      <c r="C197" s="39">
        <f t="shared" si="12"/>
        <v>0</v>
      </c>
      <c r="E197" s="39">
        <f t="shared" si="13"/>
        <v>2</v>
      </c>
      <c r="I197" s="46">
        <f t="shared" si="15"/>
        <v>51</v>
      </c>
    </row>
    <row r="198" spans="1:9">
      <c r="A198" s="138" t="str">
        <f t="shared" si="11"/>
        <v>02h52</v>
      </c>
      <c r="C198" s="39">
        <f t="shared" si="12"/>
        <v>0</v>
      </c>
      <c r="E198" s="39">
        <f t="shared" si="13"/>
        <v>2</v>
      </c>
      <c r="I198" s="46">
        <f t="shared" si="15"/>
        <v>52</v>
      </c>
    </row>
    <row r="199" spans="1:9">
      <c r="A199" s="138" t="str">
        <f t="shared" si="11"/>
        <v>02h53</v>
      </c>
      <c r="C199" s="39">
        <f t="shared" si="12"/>
        <v>0</v>
      </c>
      <c r="E199" s="39">
        <f t="shared" si="13"/>
        <v>2</v>
      </c>
      <c r="I199" s="46">
        <f t="shared" si="15"/>
        <v>53</v>
      </c>
    </row>
    <row r="200" spans="1:9">
      <c r="A200" s="138" t="str">
        <f t="shared" si="11"/>
        <v>02h54</v>
      </c>
      <c r="C200" s="39">
        <f t="shared" si="12"/>
        <v>0</v>
      </c>
      <c r="E200" s="39">
        <f t="shared" si="13"/>
        <v>2</v>
      </c>
      <c r="I200" s="46">
        <f t="shared" si="15"/>
        <v>54</v>
      </c>
    </row>
    <row r="201" spans="1:9">
      <c r="A201" s="138" t="str">
        <f t="shared" si="11"/>
        <v>02h55</v>
      </c>
      <c r="C201" s="39">
        <f t="shared" si="12"/>
        <v>0</v>
      </c>
      <c r="E201" s="39">
        <f t="shared" si="13"/>
        <v>2</v>
      </c>
      <c r="I201" s="46">
        <f t="shared" si="15"/>
        <v>55</v>
      </c>
    </row>
    <row r="202" spans="1:9">
      <c r="A202" s="138" t="str">
        <f t="shared" si="11"/>
        <v>02h56</v>
      </c>
      <c r="C202" s="39">
        <f t="shared" si="12"/>
        <v>0</v>
      </c>
      <c r="E202" s="39">
        <f t="shared" si="13"/>
        <v>2</v>
      </c>
      <c r="I202" s="46">
        <f t="shared" si="15"/>
        <v>56</v>
      </c>
    </row>
    <row r="203" spans="1:9">
      <c r="A203" s="138" t="str">
        <f t="shared" si="11"/>
        <v>02h57</v>
      </c>
      <c r="C203" s="39">
        <f t="shared" si="12"/>
        <v>0</v>
      </c>
      <c r="E203" s="39">
        <f t="shared" si="13"/>
        <v>2</v>
      </c>
      <c r="I203" s="46">
        <f t="shared" si="15"/>
        <v>57</v>
      </c>
    </row>
    <row r="204" spans="1:9">
      <c r="A204" s="138" t="str">
        <f t="shared" si="11"/>
        <v>02h58</v>
      </c>
      <c r="C204" s="39">
        <f t="shared" si="12"/>
        <v>0</v>
      </c>
      <c r="E204" s="39">
        <f t="shared" si="13"/>
        <v>2</v>
      </c>
      <c r="I204" s="46">
        <f t="shared" si="15"/>
        <v>58</v>
      </c>
    </row>
    <row r="205" spans="1:9">
      <c r="A205" s="138" t="str">
        <f t="shared" si="11"/>
        <v>02h59</v>
      </c>
      <c r="C205" s="39">
        <f t="shared" si="12"/>
        <v>0</v>
      </c>
      <c r="E205" s="39">
        <f t="shared" si="13"/>
        <v>2</v>
      </c>
      <c r="I205" s="46">
        <f t="shared" si="15"/>
        <v>59</v>
      </c>
    </row>
    <row r="206" spans="1:9">
      <c r="A206" s="138" t="str">
        <f t="shared" si="11"/>
        <v>03h00</v>
      </c>
      <c r="C206" s="39">
        <f t="shared" si="12"/>
        <v>0</v>
      </c>
      <c r="E206" s="39">
        <f>SUM(E146+1)</f>
        <v>3</v>
      </c>
      <c r="G206" s="39">
        <f t="shared" ref="G206" si="16">SUM(G205)</f>
        <v>0</v>
      </c>
      <c r="I206" s="46">
        <v>0</v>
      </c>
    </row>
    <row r="207" spans="1:9">
      <c r="A207" s="138" t="str">
        <f>(C207&amp;E207&amp;"h"&amp;G207&amp;I207)</f>
        <v>03h01</v>
      </c>
      <c r="C207" s="39">
        <f>SUM(C206)</f>
        <v>0</v>
      </c>
      <c r="E207" s="39">
        <f>SUM(E206)</f>
        <v>3</v>
      </c>
      <c r="G207" s="39">
        <f>SUM(G206)</f>
        <v>0</v>
      </c>
      <c r="I207" s="46">
        <f>SUM(I206+1)</f>
        <v>1</v>
      </c>
    </row>
    <row r="208" spans="1:9">
      <c r="A208" s="138" t="str">
        <f t="shared" ref="A208:A266" si="17">(C208&amp;E208&amp;"h"&amp;G208&amp;I208)</f>
        <v>03h02</v>
      </c>
      <c r="C208" s="39">
        <f t="shared" ref="C208:C266" si="18">SUM(C207)</f>
        <v>0</v>
      </c>
      <c r="E208" s="39">
        <f t="shared" ref="E208:E265" si="19">SUM(E207)</f>
        <v>3</v>
      </c>
      <c r="G208" s="39">
        <f t="shared" ref="G208:G215" si="20">SUM(G207)</f>
        <v>0</v>
      </c>
      <c r="I208" s="46">
        <f t="shared" ref="I208:I265" si="21">SUM(I207+1)</f>
        <v>2</v>
      </c>
    </row>
    <row r="209" spans="1:9">
      <c r="A209" s="138" t="str">
        <f t="shared" si="17"/>
        <v>03h03</v>
      </c>
      <c r="C209" s="39">
        <f t="shared" si="18"/>
        <v>0</v>
      </c>
      <c r="E209" s="39">
        <f t="shared" si="19"/>
        <v>3</v>
      </c>
      <c r="G209" s="39">
        <f t="shared" si="20"/>
        <v>0</v>
      </c>
      <c r="I209" s="46">
        <f t="shared" si="21"/>
        <v>3</v>
      </c>
    </row>
    <row r="210" spans="1:9">
      <c r="A210" s="138" t="str">
        <f t="shared" si="17"/>
        <v>03h04</v>
      </c>
      <c r="C210" s="39">
        <f t="shared" si="18"/>
        <v>0</v>
      </c>
      <c r="E210" s="39">
        <f t="shared" si="19"/>
        <v>3</v>
      </c>
      <c r="G210" s="39">
        <f t="shared" si="20"/>
        <v>0</v>
      </c>
      <c r="I210" s="46">
        <f t="shared" si="21"/>
        <v>4</v>
      </c>
    </row>
    <row r="211" spans="1:9">
      <c r="A211" s="138" t="str">
        <f t="shared" si="17"/>
        <v>03h05</v>
      </c>
      <c r="C211" s="39">
        <f t="shared" si="18"/>
        <v>0</v>
      </c>
      <c r="E211" s="39">
        <f t="shared" si="19"/>
        <v>3</v>
      </c>
      <c r="G211" s="39">
        <f t="shared" si="20"/>
        <v>0</v>
      </c>
      <c r="I211" s="46">
        <f t="shared" si="21"/>
        <v>5</v>
      </c>
    </row>
    <row r="212" spans="1:9">
      <c r="A212" s="138" t="str">
        <f t="shared" si="17"/>
        <v>03h06</v>
      </c>
      <c r="C212" s="39">
        <f t="shared" si="18"/>
        <v>0</v>
      </c>
      <c r="E212" s="39">
        <f t="shared" si="19"/>
        <v>3</v>
      </c>
      <c r="G212" s="39">
        <f t="shared" si="20"/>
        <v>0</v>
      </c>
      <c r="I212" s="46">
        <f t="shared" si="21"/>
        <v>6</v>
      </c>
    </row>
    <row r="213" spans="1:9">
      <c r="A213" s="138" t="str">
        <f t="shared" si="17"/>
        <v>03h07</v>
      </c>
      <c r="C213" s="39">
        <f t="shared" si="18"/>
        <v>0</v>
      </c>
      <c r="E213" s="39">
        <f t="shared" si="19"/>
        <v>3</v>
      </c>
      <c r="G213" s="39">
        <f t="shared" si="20"/>
        <v>0</v>
      </c>
      <c r="I213" s="46">
        <f t="shared" si="21"/>
        <v>7</v>
      </c>
    </row>
    <row r="214" spans="1:9">
      <c r="A214" s="138" t="str">
        <f t="shared" si="17"/>
        <v>03h08</v>
      </c>
      <c r="C214" s="39">
        <f t="shared" si="18"/>
        <v>0</v>
      </c>
      <c r="E214" s="39">
        <f t="shared" si="19"/>
        <v>3</v>
      </c>
      <c r="G214" s="39">
        <f t="shared" si="20"/>
        <v>0</v>
      </c>
      <c r="I214" s="46">
        <f t="shared" si="21"/>
        <v>8</v>
      </c>
    </row>
    <row r="215" spans="1:9">
      <c r="A215" s="138" t="str">
        <f t="shared" si="17"/>
        <v>03h09</v>
      </c>
      <c r="C215" s="39">
        <f t="shared" si="18"/>
        <v>0</v>
      </c>
      <c r="E215" s="39">
        <f t="shared" si="19"/>
        <v>3</v>
      </c>
      <c r="G215" s="39">
        <f t="shared" si="20"/>
        <v>0</v>
      </c>
      <c r="I215" s="46">
        <f t="shared" si="21"/>
        <v>9</v>
      </c>
    </row>
    <row r="216" spans="1:9">
      <c r="A216" s="138" t="str">
        <f t="shared" si="17"/>
        <v>03h10</v>
      </c>
      <c r="C216" s="39">
        <f t="shared" si="18"/>
        <v>0</v>
      </c>
      <c r="E216" s="39">
        <f t="shared" si="19"/>
        <v>3</v>
      </c>
      <c r="I216" s="46">
        <f t="shared" si="21"/>
        <v>10</v>
      </c>
    </row>
    <row r="217" spans="1:9">
      <c r="A217" s="138" t="str">
        <f t="shared" si="17"/>
        <v>03h11</v>
      </c>
      <c r="C217" s="39">
        <f t="shared" si="18"/>
        <v>0</v>
      </c>
      <c r="E217" s="39">
        <f t="shared" si="19"/>
        <v>3</v>
      </c>
      <c r="I217" s="46">
        <f t="shared" si="21"/>
        <v>11</v>
      </c>
    </row>
    <row r="218" spans="1:9">
      <c r="A218" s="138" t="str">
        <f t="shared" si="17"/>
        <v>03h12</v>
      </c>
      <c r="C218" s="39">
        <f t="shared" si="18"/>
        <v>0</v>
      </c>
      <c r="E218" s="39">
        <f t="shared" si="19"/>
        <v>3</v>
      </c>
      <c r="I218" s="46">
        <f t="shared" si="21"/>
        <v>12</v>
      </c>
    </row>
    <row r="219" spans="1:9">
      <c r="A219" s="138" t="str">
        <f t="shared" si="17"/>
        <v>03h13</v>
      </c>
      <c r="C219" s="39">
        <f t="shared" si="18"/>
        <v>0</v>
      </c>
      <c r="E219" s="39">
        <f t="shared" si="19"/>
        <v>3</v>
      </c>
      <c r="I219" s="46">
        <f t="shared" si="21"/>
        <v>13</v>
      </c>
    </row>
    <row r="220" spans="1:9">
      <c r="A220" s="138" t="str">
        <f t="shared" si="17"/>
        <v>03h14</v>
      </c>
      <c r="C220" s="39">
        <f t="shared" si="18"/>
        <v>0</v>
      </c>
      <c r="E220" s="39">
        <f t="shared" si="19"/>
        <v>3</v>
      </c>
      <c r="I220" s="46">
        <f t="shared" si="21"/>
        <v>14</v>
      </c>
    </row>
    <row r="221" spans="1:9">
      <c r="A221" s="138" t="str">
        <f t="shared" si="17"/>
        <v>03h15</v>
      </c>
      <c r="C221" s="39">
        <f t="shared" si="18"/>
        <v>0</v>
      </c>
      <c r="E221" s="39">
        <f t="shared" si="19"/>
        <v>3</v>
      </c>
      <c r="I221" s="46">
        <f t="shared" si="21"/>
        <v>15</v>
      </c>
    </row>
    <row r="222" spans="1:9">
      <c r="A222" s="138" t="str">
        <f t="shared" si="17"/>
        <v>03h16</v>
      </c>
      <c r="C222" s="39">
        <f t="shared" si="18"/>
        <v>0</v>
      </c>
      <c r="E222" s="39">
        <f t="shared" si="19"/>
        <v>3</v>
      </c>
      <c r="I222" s="46">
        <f t="shared" si="21"/>
        <v>16</v>
      </c>
    </row>
    <row r="223" spans="1:9">
      <c r="A223" s="138" t="str">
        <f t="shared" si="17"/>
        <v>03h17</v>
      </c>
      <c r="C223" s="39">
        <f t="shared" si="18"/>
        <v>0</v>
      </c>
      <c r="E223" s="39">
        <f t="shared" si="19"/>
        <v>3</v>
      </c>
      <c r="I223" s="46">
        <f t="shared" si="21"/>
        <v>17</v>
      </c>
    </row>
    <row r="224" spans="1:9">
      <c r="A224" s="138" t="str">
        <f t="shared" si="17"/>
        <v>03h18</v>
      </c>
      <c r="C224" s="39">
        <f t="shared" si="18"/>
        <v>0</v>
      </c>
      <c r="E224" s="39">
        <f t="shared" si="19"/>
        <v>3</v>
      </c>
      <c r="I224" s="46">
        <f t="shared" si="21"/>
        <v>18</v>
      </c>
    </row>
    <row r="225" spans="1:9">
      <c r="A225" s="138" t="str">
        <f t="shared" si="17"/>
        <v>03h19</v>
      </c>
      <c r="C225" s="39">
        <f t="shared" si="18"/>
        <v>0</v>
      </c>
      <c r="E225" s="39">
        <f t="shared" si="19"/>
        <v>3</v>
      </c>
      <c r="I225" s="46">
        <f t="shared" si="21"/>
        <v>19</v>
      </c>
    </row>
    <row r="226" spans="1:9">
      <c r="A226" s="138" t="str">
        <f t="shared" si="17"/>
        <v>03h20</v>
      </c>
      <c r="C226" s="39">
        <f t="shared" si="18"/>
        <v>0</v>
      </c>
      <c r="E226" s="39">
        <f t="shared" si="19"/>
        <v>3</v>
      </c>
      <c r="I226" s="46">
        <f t="shared" si="21"/>
        <v>20</v>
      </c>
    </row>
    <row r="227" spans="1:9">
      <c r="A227" s="138" t="str">
        <f t="shared" si="17"/>
        <v>03h21</v>
      </c>
      <c r="C227" s="39">
        <f t="shared" si="18"/>
        <v>0</v>
      </c>
      <c r="E227" s="39">
        <f t="shared" si="19"/>
        <v>3</v>
      </c>
      <c r="I227" s="46">
        <f t="shared" si="21"/>
        <v>21</v>
      </c>
    </row>
    <row r="228" spans="1:9">
      <c r="A228" s="138" t="str">
        <f t="shared" si="17"/>
        <v>03h22</v>
      </c>
      <c r="C228" s="39">
        <f t="shared" si="18"/>
        <v>0</v>
      </c>
      <c r="E228" s="39">
        <f t="shared" si="19"/>
        <v>3</v>
      </c>
      <c r="I228" s="46">
        <f t="shared" si="21"/>
        <v>22</v>
      </c>
    </row>
    <row r="229" spans="1:9">
      <c r="A229" s="138" t="str">
        <f t="shared" si="17"/>
        <v>03h23</v>
      </c>
      <c r="C229" s="39">
        <f t="shared" si="18"/>
        <v>0</v>
      </c>
      <c r="E229" s="39">
        <f t="shared" si="19"/>
        <v>3</v>
      </c>
      <c r="I229" s="46">
        <f t="shared" si="21"/>
        <v>23</v>
      </c>
    </row>
    <row r="230" spans="1:9">
      <c r="A230" s="138" t="str">
        <f t="shared" si="17"/>
        <v>03h24</v>
      </c>
      <c r="C230" s="39">
        <f t="shared" si="18"/>
        <v>0</v>
      </c>
      <c r="E230" s="39">
        <f t="shared" si="19"/>
        <v>3</v>
      </c>
      <c r="I230" s="46">
        <f t="shared" si="21"/>
        <v>24</v>
      </c>
    </row>
    <row r="231" spans="1:9">
      <c r="A231" s="138" t="str">
        <f t="shared" si="17"/>
        <v>03h25</v>
      </c>
      <c r="C231" s="39">
        <f t="shared" si="18"/>
        <v>0</v>
      </c>
      <c r="E231" s="39">
        <f t="shared" si="19"/>
        <v>3</v>
      </c>
      <c r="I231" s="46">
        <f t="shared" si="21"/>
        <v>25</v>
      </c>
    </row>
    <row r="232" spans="1:9">
      <c r="A232" s="138" t="str">
        <f t="shared" si="17"/>
        <v>03h26</v>
      </c>
      <c r="C232" s="39">
        <f t="shared" si="18"/>
        <v>0</v>
      </c>
      <c r="E232" s="39">
        <f t="shared" si="19"/>
        <v>3</v>
      </c>
      <c r="I232" s="46">
        <f t="shared" si="21"/>
        <v>26</v>
      </c>
    </row>
    <row r="233" spans="1:9">
      <c r="A233" s="138" t="str">
        <f t="shared" si="17"/>
        <v>03h27</v>
      </c>
      <c r="C233" s="39">
        <f t="shared" si="18"/>
        <v>0</v>
      </c>
      <c r="E233" s="39">
        <f t="shared" si="19"/>
        <v>3</v>
      </c>
      <c r="I233" s="46">
        <f t="shared" si="21"/>
        <v>27</v>
      </c>
    </row>
    <row r="234" spans="1:9">
      <c r="A234" s="138" t="str">
        <f t="shared" si="17"/>
        <v>03h28</v>
      </c>
      <c r="C234" s="39">
        <f t="shared" si="18"/>
        <v>0</v>
      </c>
      <c r="E234" s="39">
        <f t="shared" si="19"/>
        <v>3</v>
      </c>
      <c r="I234" s="46">
        <f t="shared" si="21"/>
        <v>28</v>
      </c>
    </row>
    <row r="235" spans="1:9">
      <c r="A235" s="138" t="str">
        <f t="shared" si="17"/>
        <v>03h29</v>
      </c>
      <c r="C235" s="39">
        <f t="shared" si="18"/>
        <v>0</v>
      </c>
      <c r="E235" s="39">
        <f t="shared" si="19"/>
        <v>3</v>
      </c>
      <c r="I235" s="46">
        <f t="shared" si="21"/>
        <v>29</v>
      </c>
    </row>
    <row r="236" spans="1:9">
      <c r="A236" s="138" t="str">
        <f t="shared" si="17"/>
        <v>03h30</v>
      </c>
      <c r="C236" s="39">
        <f t="shared" si="18"/>
        <v>0</v>
      </c>
      <c r="E236" s="39">
        <f t="shared" si="19"/>
        <v>3</v>
      </c>
      <c r="I236" s="46">
        <f t="shared" si="21"/>
        <v>30</v>
      </c>
    </row>
    <row r="237" spans="1:9">
      <c r="A237" s="138" t="str">
        <f t="shared" si="17"/>
        <v>03h31</v>
      </c>
      <c r="C237" s="39">
        <f t="shared" si="18"/>
        <v>0</v>
      </c>
      <c r="E237" s="39">
        <f t="shared" si="19"/>
        <v>3</v>
      </c>
      <c r="I237" s="46">
        <f t="shared" si="21"/>
        <v>31</v>
      </c>
    </row>
    <row r="238" spans="1:9">
      <c r="A238" s="138" t="str">
        <f t="shared" si="17"/>
        <v>03h32</v>
      </c>
      <c r="C238" s="39">
        <f t="shared" si="18"/>
        <v>0</v>
      </c>
      <c r="E238" s="39">
        <f t="shared" si="19"/>
        <v>3</v>
      </c>
      <c r="I238" s="46">
        <f t="shared" si="21"/>
        <v>32</v>
      </c>
    </row>
    <row r="239" spans="1:9">
      <c r="A239" s="138" t="str">
        <f t="shared" si="17"/>
        <v>03h33</v>
      </c>
      <c r="C239" s="39">
        <f t="shared" si="18"/>
        <v>0</v>
      </c>
      <c r="E239" s="39">
        <f t="shared" si="19"/>
        <v>3</v>
      </c>
      <c r="I239" s="46">
        <f t="shared" si="21"/>
        <v>33</v>
      </c>
    </row>
    <row r="240" spans="1:9">
      <c r="A240" s="138" t="str">
        <f t="shared" si="17"/>
        <v>03h34</v>
      </c>
      <c r="C240" s="39">
        <f t="shared" si="18"/>
        <v>0</v>
      </c>
      <c r="E240" s="39">
        <f t="shared" si="19"/>
        <v>3</v>
      </c>
      <c r="I240" s="46">
        <f t="shared" si="21"/>
        <v>34</v>
      </c>
    </row>
    <row r="241" spans="1:9">
      <c r="A241" s="138" t="str">
        <f t="shared" si="17"/>
        <v>03h35</v>
      </c>
      <c r="C241" s="39">
        <f t="shared" si="18"/>
        <v>0</v>
      </c>
      <c r="E241" s="39">
        <f t="shared" si="19"/>
        <v>3</v>
      </c>
      <c r="I241" s="46">
        <f t="shared" si="21"/>
        <v>35</v>
      </c>
    </row>
    <row r="242" spans="1:9">
      <c r="A242" s="138" t="str">
        <f t="shared" si="17"/>
        <v>03h36</v>
      </c>
      <c r="C242" s="39">
        <f t="shared" si="18"/>
        <v>0</v>
      </c>
      <c r="E242" s="39">
        <f t="shared" si="19"/>
        <v>3</v>
      </c>
      <c r="I242" s="46">
        <f t="shared" si="21"/>
        <v>36</v>
      </c>
    </row>
    <row r="243" spans="1:9">
      <c r="A243" s="138" t="str">
        <f t="shared" si="17"/>
        <v>03h37</v>
      </c>
      <c r="C243" s="39">
        <f t="shared" si="18"/>
        <v>0</v>
      </c>
      <c r="E243" s="39">
        <f t="shared" si="19"/>
        <v>3</v>
      </c>
      <c r="I243" s="46">
        <f t="shared" si="21"/>
        <v>37</v>
      </c>
    </row>
    <row r="244" spans="1:9">
      <c r="A244" s="138" t="str">
        <f t="shared" si="17"/>
        <v>03h38</v>
      </c>
      <c r="C244" s="39">
        <f t="shared" si="18"/>
        <v>0</v>
      </c>
      <c r="E244" s="39">
        <f t="shared" si="19"/>
        <v>3</v>
      </c>
      <c r="I244" s="46">
        <f t="shared" si="21"/>
        <v>38</v>
      </c>
    </row>
    <row r="245" spans="1:9">
      <c r="A245" s="138" t="str">
        <f t="shared" si="17"/>
        <v>03h39</v>
      </c>
      <c r="C245" s="39">
        <f t="shared" si="18"/>
        <v>0</v>
      </c>
      <c r="E245" s="39">
        <f t="shared" si="19"/>
        <v>3</v>
      </c>
      <c r="I245" s="46">
        <f t="shared" si="21"/>
        <v>39</v>
      </c>
    </row>
    <row r="246" spans="1:9">
      <c r="A246" s="138" t="str">
        <f t="shared" si="17"/>
        <v>03h40</v>
      </c>
      <c r="C246" s="39">
        <f t="shared" si="18"/>
        <v>0</v>
      </c>
      <c r="E246" s="39">
        <f t="shared" si="19"/>
        <v>3</v>
      </c>
      <c r="I246" s="46">
        <f t="shared" si="21"/>
        <v>40</v>
      </c>
    </row>
    <row r="247" spans="1:9">
      <c r="A247" s="138" t="str">
        <f t="shared" si="17"/>
        <v>03h41</v>
      </c>
      <c r="C247" s="39">
        <f t="shared" si="18"/>
        <v>0</v>
      </c>
      <c r="E247" s="39">
        <f t="shared" si="19"/>
        <v>3</v>
      </c>
      <c r="I247" s="46">
        <f t="shared" si="21"/>
        <v>41</v>
      </c>
    </row>
    <row r="248" spans="1:9">
      <c r="A248" s="138" t="str">
        <f t="shared" si="17"/>
        <v>03h42</v>
      </c>
      <c r="C248" s="39">
        <f t="shared" si="18"/>
        <v>0</v>
      </c>
      <c r="E248" s="39">
        <f t="shared" si="19"/>
        <v>3</v>
      </c>
      <c r="I248" s="46">
        <f t="shared" si="21"/>
        <v>42</v>
      </c>
    </row>
    <row r="249" spans="1:9">
      <c r="A249" s="138" t="str">
        <f t="shared" si="17"/>
        <v>03h43</v>
      </c>
      <c r="C249" s="39">
        <f t="shared" si="18"/>
        <v>0</v>
      </c>
      <c r="E249" s="39">
        <f t="shared" si="19"/>
        <v>3</v>
      </c>
      <c r="I249" s="46">
        <f t="shared" si="21"/>
        <v>43</v>
      </c>
    </row>
    <row r="250" spans="1:9">
      <c r="A250" s="138" t="str">
        <f t="shared" si="17"/>
        <v>03h44</v>
      </c>
      <c r="C250" s="39">
        <f t="shared" si="18"/>
        <v>0</v>
      </c>
      <c r="E250" s="39">
        <f t="shared" si="19"/>
        <v>3</v>
      </c>
      <c r="I250" s="46">
        <f t="shared" si="21"/>
        <v>44</v>
      </c>
    </row>
    <row r="251" spans="1:9">
      <c r="A251" s="138" t="str">
        <f t="shared" si="17"/>
        <v>03h45</v>
      </c>
      <c r="C251" s="39">
        <f t="shared" si="18"/>
        <v>0</v>
      </c>
      <c r="E251" s="39">
        <f t="shared" si="19"/>
        <v>3</v>
      </c>
      <c r="I251" s="46">
        <f t="shared" si="21"/>
        <v>45</v>
      </c>
    </row>
    <row r="252" spans="1:9">
      <c r="A252" s="138" t="str">
        <f t="shared" si="17"/>
        <v>03h46</v>
      </c>
      <c r="C252" s="39">
        <f t="shared" si="18"/>
        <v>0</v>
      </c>
      <c r="E252" s="39">
        <f t="shared" si="19"/>
        <v>3</v>
      </c>
      <c r="I252" s="46">
        <f t="shared" si="21"/>
        <v>46</v>
      </c>
    </row>
    <row r="253" spans="1:9">
      <c r="A253" s="138" t="str">
        <f t="shared" si="17"/>
        <v>03h47</v>
      </c>
      <c r="C253" s="39">
        <f t="shared" si="18"/>
        <v>0</v>
      </c>
      <c r="E253" s="39">
        <f t="shared" si="19"/>
        <v>3</v>
      </c>
      <c r="I253" s="46">
        <f t="shared" si="21"/>
        <v>47</v>
      </c>
    </row>
    <row r="254" spans="1:9">
      <c r="A254" s="138" t="str">
        <f t="shared" si="17"/>
        <v>03h48</v>
      </c>
      <c r="C254" s="39">
        <f t="shared" si="18"/>
        <v>0</v>
      </c>
      <c r="E254" s="39">
        <f t="shared" si="19"/>
        <v>3</v>
      </c>
      <c r="I254" s="46">
        <f t="shared" si="21"/>
        <v>48</v>
      </c>
    </row>
    <row r="255" spans="1:9">
      <c r="A255" s="138" t="str">
        <f t="shared" si="17"/>
        <v>03h49</v>
      </c>
      <c r="C255" s="39">
        <f t="shared" si="18"/>
        <v>0</v>
      </c>
      <c r="E255" s="39">
        <f t="shared" si="19"/>
        <v>3</v>
      </c>
      <c r="I255" s="46">
        <f t="shared" si="21"/>
        <v>49</v>
      </c>
    </row>
    <row r="256" spans="1:9">
      <c r="A256" s="138" t="str">
        <f t="shared" si="17"/>
        <v>03h50</v>
      </c>
      <c r="C256" s="39">
        <f t="shared" si="18"/>
        <v>0</v>
      </c>
      <c r="E256" s="39">
        <f t="shared" si="19"/>
        <v>3</v>
      </c>
      <c r="I256" s="46">
        <f t="shared" si="21"/>
        <v>50</v>
      </c>
    </row>
    <row r="257" spans="1:9">
      <c r="A257" s="138" t="str">
        <f t="shared" si="17"/>
        <v>03h51</v>
      </c>
      <c r="C257" s="39">
        <f t="shared" si="18"/>
        <v>0</v>
      </c>
      <c r="E257" s="39">
        <f t="shared" si="19"/>
        <v>3</v>
      </c>
      <c r="I257" s="46">
        <f t="shared" si="21"/>
        <v>51</v>
      </c>
    </row>
    <row r="258" spans="1:9">
      <c r="A258" s="138" t="str">
        <f t="shared" si="17"/>
        <v>03h52</v>
      </c>
      <c r="C258" s="39">
        <f t="shared" si="18"/>
        <v>0</v>
      </c>
      <c r="E258" s="39">
        <f t="shared" si="19"/>
        <v>3</v>
      </c>
      <c r="I258" s="46">
        <f t="shared" si="21"/>
        <v>52</v>
      </c>
    </row>
    <row r="259" spans="1:9">
      <c r="A259" s="138" t="str">
        <f t="shared" si="17"/>
        <v>03h53</v>
      </c>
      <c r="C259" s="39">
        <f t="shared" si="18"/>
        <v>0</v>
      </c>
      <c r="E259" s="39">
        <f t="shared" si="19"/>
        <v>3</v>
      </c>
      <c r="I259" s="46">
        <f t="shared" si="21"/>
        <v>53</v>
      </c>
    </row>
    <row r="260" spans="1:9">
      <c r="A260" s="138" t="str">
        <f t="shared" si="17"/>
        <v>03h54</v>
      </c>
      <c r="C260" s="39">
        <f t="shared" si="18"/>
        <v>0</v>
      </c>
      <c r="E260" s="39">
        <f t="shared" si="19"/>
        <v>3</v>
      </c>
      <c r="I260" s="46">
        <f t="shared" si="21"/>
        <v>54</v>
      </c>
    </row>
    <row r="261" spans="1:9">
      <c r="A261" s="138" t="str">
        <f t="shared" si="17"/>
        <v>03h55</v>
      </c>
      <c r="C261" s="39">
        <f t="shared" si="18"/>
        <v>0</v>
      </c>
      <c r="E261" s="39">
        <f t="shared" si="19"/>
        <v>3</v>
      </c>
      <c r="I261" s="46">
        <f t="shared" si="21"/>
        <v>55</v>
      </c>
    </row>
    <row r="262" spans="1:9">
      <c r="A262" s="138" t="str">
        <f t="shared" si="17"/>
        <v>03h56</v>
      </c>
      <c r="C262" s="39">
        <f t="shared" si="18"/>
        <v>0</v>
      </c>
      <c r="E262" s="39">
        <f t="shared" si="19"/>
        <v>3</v>
      </c>
      <c r="I262" s="46">
        <f t="shared" si="21"/>
        <v>56</v>
      </c>
    </row>
    <row r="263" spans="1:9">
      <c r="A263" s="138" t="str">
        <f t="shared" si="17"/>
        <v>03h57</v>
      </c>
      <c r="C263" s="39">
        <f t="shared" si="18"/>
        <v>0</v>
      </c>
      <c r="E263" s="39">
        <f t="shared" si="19"/>
        <v>3</v>
      </c>
      <c r="I263" s="46">
        <f t="shared" si="21"/>
        <v>57</v>
      </c>
    </row>
    <row r="264" spans="1:9">
      <c r="A264" s="138" t="str">
        <f t="shared" si="17"/>
        <v>03h58</v>
      </c>
      <c r="C264" s="39">
        <f t="shared" si="18"/>
        <v>0</v>
      </c>
      <c r="E264" s="39">
        <f t="shared" si="19"/>
        <v>3</v>
      </c>
      <c r="I264" s="46">
        <f t="shared" si="21"/>
        <v>58</v>
      </c>
    </row>
    <row r="265" spans="1:9">
      <c r="A265" s="138" t="str">
        <f t="shared" si="17"/>
        <v>03h59</v>
      </c>
      <c r="C265" s="39">
        <f t="shared" si="18"/>
        <v>0</v>
      </c>
      <c r="E265" s="39">
        <f t="shared" si="19"/>
        <v>3</v>
      </c>
      <c r="I265" s="46">
        <f t="shared" si="21"/>
        <v>59</v>
      </c>
    </row>
    <row r="266" spans="1:9">
      <c r="A266" s="138" t="str">
        <f t="shared" si="17"/>
        <v>04h00</v>
      </c>
      <c r="C266" s="39">
        <f t="shared" si="18"/>
        <v>0</v>
      </c>
      <c r="E266" s="39">
        <f>SUM(E206+1)</f>
        <v>4</v>
      </c>
      <c r="G266" s="39">
        <f t="shared" ref="G266" si="22">SUM(G265)</f>
        <v>0</v>
      </c>
      <c r="I266" s="46">
        <v>0</v>
      </c>
    </row>
    <row r="267" spans="1:9">
      <c r="A267" s="138" t="str">
        <f>(C267&amp;E267&amp;"h"&amp;G267&amp;I267)</f>
        <v>04h01</v>
      </c>
      <c r="C267" s="39">
        <f>SUM(C266)</f>
        <v>0</v>
      </c>
      <c r="E267" s="39">
        <f>SUM(E266)</f>
        <v>4</v>
      </c>
      <c r="G267" s="39">
        <f>SUM(G266)</f>
        <v>0</v>
      </c>
      <c r="I267" s="46">
        <f>SUM(I266+1)</f>
        <v>1</v>
      </c>
    </row>
    <row r="268" spans="1:9">
      <c r="A268" s="138" t="str">
        <f t="shared" ref="A268:A326" si="23">(C268&amp;E268&amp;"h"&amp;G268&amp;I268)</f>
        <v>04h02</v>
      </c>
      <c r="C268" s="39">
        <f t="shared" ref="C268:C326" si="24">SUM(C267)</f>
        <v>0</v>
      </c>
      <c r="E268" s="39">
        <f t="shared" ref="E268:E325" si="25">SUM(E267)</f>
        <v>4</v>
      </c>
      <c r="G268" s="39">
        <f t="shared" ref="G268:G275" si="26">SUM(G267)</f>
        <v>0</v>
      </c>
      <c r="I268" s="46">
        <f t="shared" ref="I268:I325" si="27">SUM(I267+1)</f>
        <v>2</v>
      </c>
    </row>
    <row r="269" spans="1:9">
      <c r="A269" s="138" t="str">
        <f t="shared" si="23"/>
        <v>04h03</v>
      </c>
      <c r="C269" s="39">
        <f t="shared" si="24"/>
        <v>0</v>
      </c>
      <c r="E269" s="39">
        <f t="shared" si="25"/>
        <v>4</v>
      </c>
      <c r="G269" s="39">
        <f t="shared" si="26"/>
        <v>0</v>
      </c>
      <c r="I269" s="46">
        <f t="shared" si="27"/>
        <v>3</v>
      </c>
    </row>
    <row r="270" spans="1:9">
      <c r="A270" s="138" t="str">
        <f t="shared" si="23"/>
        <v>04h04</v>
      </c>
      <c r="C270" s="39">
        <f t="shared" si="24"/>
        <v>0</v>
      </c>
      <c r="E270" s="39">
        <f t="shared" si="25"/>
        <v>4</v>
      </c>
      <c r="G270" s="39">
        <f t="shared" si="26"/>
        <v>0</v>
      </c>
      <c r="I270" s="46">
        <f t="shared" si="27"/>
        <v>4</v>
      </c>
    </row>
    <row r="271" spans="1:9">
      <c r="A271" s="138" t="str">
        <f t="shared" si="23"/>
        <v>04h05</v>
      </c>
      <c r="C271" s="39">
        <f t="shared" si="24"/>
        <v>0</v>
      </c>
      <c r="E271" s="39">
        <f t="shared" si="25"/>
        <v>4</v>
      </c>
      <c r="G271" s="39">
        <f t="shared" si="26"/>
        <v>0</v>
      </c>
      <c r="I271" s="46">
        <f t="shared" si="27"/>
        <v>5</v>
      </c>
    </row>
    <row r="272" spans="1:9">
      <c r="A272" s="138" t="str">
        <f t="shared" si="23"/>
        <v>04h06</v>
      </c>
      <c r="C272" s="39">
        <f t="shared" si="24"/>
        <v>0</v>
      </c>
      <c r="E272" s="39">
        <f t="shared" si="25"/>
        <v>4</v>
      </c>
      <c r="G272" s="39">
        <f t="shared" si="26"/>
        <v>0</v>
      </c>
      <c r="I272" s="46">
        <f t="shared" si="27"/>
        <v>6</v>
      </c>
    </row>
    <row r="273" spans="1:9">
      <c r="A273" s="138" t="str">
        <f t="shared" si="23"/>
        <v>04h07</v>
      </c>
      <c r="C273" s="39">
        <f t="shared" si="24"/>
        <v>0</v>
      </c>
      <c r="E273" s="39">
        <f t="shared" si="25"/>
        <v>4</v>
      </c>
      <c r="G273" s="39">
        <f t="shared" si="26"/>
        <v>0</v>
      </c>
      <c r="I273" s="46">
        <f t="shared" si="27"/>
        <v>7</v>
      </c>
    </row>
    <row r="274" spans="1:9">
      <c r="A274" s="138" t="str">
        <f t="shared" si="23"/>
        <v>04h08</v>
      </c>
      <c r="C274" s="39">
        <f t="shared" si="24"/>
        <v>0</v>
      </c>
      <c r="E274" s="39">
        <f t="shared" si="25"/>
        <v>4</v>
      </c>
      <c r="G274" s="39">
        <f t="shared" si="26"/>
        <v>0</v>
      </c>
      <c r="I274" s="46">
        <f t="shared" si="27"/>
        <v>8</v>
      </c>
    </row>
    <row r="275" spans="1:9">
      <c r="A275" s="138" t="str">
        <f t="shared" si="23"/>
        <v>04h09</v>
      </c>
      <c r="C275" s="39">
        <f t="shared" si="24"/>
        <v>0</v>
      </c>
      <c r="E275" s="39">
        <f t="shared" si="25"/>
        <v>4</v>
      </c>
      <c r="G275" s="39">
        <f t="shared" si="26"/>
        <v>0</v>
      </c>
      <c r="I275" s="46">
        <f t="shared" si="27"/>
        <v>9</v>
      </c>
    </row>
    <row r="276" spans="1:9">
      <c r="A276" s="138" t="str">
        <f t="shared" si="23"/>
        <v>04h10</v>
      </c>
      <c r="C276" s="39">
        <f t="shared" si="24"/>
        <v>0</v>
      </c>
      <c r="E276" s="39">
        <f t="shared" si="25"/>
        <v>4</v>
      </c>
      <c r="I276" s="46">
        <f t="shared" si="27"/>
        <v>10</v>
      </c>
    </row>
    <row r="277" spans="1:9">
      <c r="A277" s="138" t="str">
        <f t="shared" si="23"/>
        <v>04h11</v>
      </c>
      <c r="C277" s="39">
        <f t="shared" si="24"/>
        <v>0</v>
      </c>
      <c r="E277" s="39">
        <f t="shared" si="25"/>
        <v>4</v>
      </c>
      <c r="I277" s="46">
        <f t="shared" si="27"/>
        <v>11</v>
      </c>
    </row>
    <row r="278" spans="1:9">
      <c r="A278" s="138" t="str">
        <f t="shared" si="23"/>
        <v>04h12</v>
      </c>
      <c r="C278" s="39">
        <f t="shared" si="24"/>
        <v>0</v>
      </c>
      <c r="E278" s="39">
        <f t="shared" si="25"/>
        <v>4</v>
      </c>
      <c r="I278" s="46">
        <f t="shared" si="27"/>
        <v>12</v>
      </c>
    </row>
    <row r="279" spans="1:9">
      <c r="A279" s="138" t="str">
        <f t="shared" si="23"/>
        <v>04h13</v>
      </c>
      <c r="C279" s="39">
        <f t="shared" si="24"/>
        <v>0</v>
      </c>
      <c r="E279" s="39">
        <f t="shared" si="25"/>
        <v>4</v>
      </c>
      <c r="I279" s="46">
        <f t="shared" si="27"/>
        <v>13</v>
      </c>
    </row>
    <row r="280" spans="1:9">
      <c r="A280" s="138" t="str">
        <f t="shared" si="23"/>
        <v>04h14</v>
      </c>
      <c r="C280" s="39">
        <f t="shared" si="24"/>
        <v>0</v>
      </c>
      <c r="E280" s="39">
        <f t="shared" si="25"/>
        <v>4</v>
      </c>
      <c r="I280" s="46">
        <f t="shared" si="27"/>
        <v>14</v>
      </c>
    </row>
    <row r="281" spans="1:9">
      <c r="A281" s="138" t="str">
        <f t="shared" si="23"/>
        <v>04h15</v>
      </c>
      <c r="C281" s="39">
        <f t="shared" si="24"/>
        <v>0</v>
      </c>
      <c r="E281" s="39">
        <f t="shared" si="25"/>
        <v>4</v>
      </c>
      <c r="I281" s="46">
        <f t="shared" si="27"/>
        <v>15</v>
      </c>
    </row>
    <row r="282" spans="1:9">
      <c r="A282" s="138" t="str">
        <f t="shared" si="23"/>
        <v>04h16</v>
      </c>
      <c r="C282" s="39">
        <f t="shared" si="24"/>
        <v>0</v>
      </c>
      <c r="E282" s="39">
        <f t="shared" si="25"/>
        <v>4</v>
      </c>
      <c r="I282" s="46">
        <f t="shared" si="27"/>
        <v>16</v>
      </c>
    </row>
    <row r="283" spans="1:9">
      <c r="A283" s="138" t="str">
        <f t="shared" si="23"/>
        <v>04h17</v>
      </c>
      <c r="C283" s="39">
        <f t="shared" si="24"/>
        <v>0</v>
      </c>
      <c r="E283" s="39">
        <f t="shared" si="25"/>
        <v>4</v>
      </c>
      <c r="I283" s="46">
        <f t="shared" si="27"/>
        <v>17</v>
      </c>
    </row>
    <row r="284" spans="1:9">
      <c r="A284" s="138" t="str">
        <f t="shared" si="23"/>
        <v>04h18</v>
      </c>
      <c r="C284" s="39">
        <f t="shared" si="24"/>
        <v>0</v>
      </c>
      <c r="E284" s="39">
        <f t="shared" si="25"/>
        <v>4</v>
      </c>
      <c r="I284" s="46">
        <f t="shared" si="27"/>
        <v>18</v>
      </c>
    </row>
    <row r="285" spans="1:9">
      <c r="A285" s="138" t="str">
        <f t="shared" si="23"/>
        <v>04h19</v>
      </c>
      <c r="C285" s="39">
        <f t="shared" si="24"/>
        <v>0</v>
      </c>
      <c r="E285" s="39">
        <f t="shared" si="25"/>
        <v>4</v>
      </c>
      <c r="I285" s="46">
        <f t="shared" si="27"/>
        <v>19</v>
      </c>
    </row>
    <row r="286" spans="1:9">
      <c r="A286" s="138" t="str">
        <f t="shared" si="23"/>
        <v>04h20</v>
      </c>
      <c r="C286" s="39">
        <f t="shared" si="24"/>
        <v>0</v>
      </c>
      <c r="E286" s="39">
        <f t="shared" si="25"/>
        <v>4</v>
      </c>
      <c r="I286" s="46">
        <f t="shared" si="27"/>
        <v>20</v>
      </c>
    </row>
    <row r="287" spans="1:9">
      <c r="A287" s="138" t="str">
        <f t="shared" si="23"/>
        <v>04h21</v>
      </c>
      <c r="C287" s="39">
        <f t="shared" si="24"/>
        <v>0</v>
      </c>
      <c r="E287" s="39">
        <f t="shared" si="25"/>
        <v>4</v>
      </c>
      <c r="I287" s="46">
        <f t="shared" si="27"/>
        <v>21</v>
      </c>
    </row>
    <row r="288" spans="1:9">
      <c r="A288" s="138" t="str">
        <f t="shared" si="23"/>
        <v>04h22</v>
      </c>
      <c r="C288" s="39">
        <f t="shared" si="24"/>
        <v>0</v>
      </c>
      <c r="E288" s="39">
        <f t="shared" si="25"/>
        <v>4</v>
      </c>
      <c r="I288" s="46">
        <f t="shared" si="27"/>
        <v>22</v>
      </c>
    </row>
    <row r="289" spans="1:9">
      <c r="A289" s="138" t="str">
        <f t="shared" si="23"/>
        <v>04h23</v>
      </c>
      <c r="C289" s="39">
        <f t="shared" si="24"/>
        <v>0</v>
      </c>
      <c r="E289" s="39">
        <f t="shared" si="25"/>
        <v>4</v>
      </c>
      <c r="I289" s="46">
        <f t="shared" si="27"/>
        <v>23</v>
      </c>
    </row>
    <row r="290" spans="1:9">
      <c r="A290" s="138" t="str">
        <f t="shared" si="23"/>
        <v>04h24</v>
      </c>
      <c r="C290" s="39">
        <f t="shared" si="24"/>
        <v>0</v>
      </c>
      <c r="E290" s="39">
        <f t="shared" si="25"/>
        <v>4</v>
      </c>
      <c r="I290" s="46">
        <f t="shared" si="27"/>
        <v>24</v>
      </c>
    </row>
    <row r="291" spans="1:9">
      <c r="A291" s="138" t="str">
        <f t="shared" si="23"/>
        <v>04h25</v>
      </c>
      <c r="C291" s="39">
        <f t="shared" si="24"/>
        <v>0</v>
      </c>
      <c r="E291" s="39">
        <f t="shared" si="25"/>
        <v>4</v>
      </c>
      <c r="I291" s="46">
        <f t="shared" si="27"/>
        <v>25</v>
      </c>
    </row>
    <row r="292" spans="1:9">
      <c r="A292" s="138" t="str">
        <f t="shared" si="23"/>
        <v>04h26</v>
      </c>
      <c r="C292" s="39">
        <f t="shared" si="24"/>
        <v>0</v>
      </c>
      <c r="E292" s="39">
        <f t="shared" si="25"/>
        <v>4</v>
      </c>
      <c r="I292" s="46">
        <f t="shared" si="27"/>
        <v>26</v>
      </c>
    </row>
    <row r="293" spans="1:9">
      <c r="A293" s="138" t="str">
        <f t="shared" si="23"/>
        <v>04h27</v>
      </c>
      <c r="C293" s="39">
        <f t="shared" si="24"/>
        <v>0</v>
      </c>
      <c r="E293" s="39">
        <f t="shared" si="25"/>
        <v>4</v>
      </c>
      <c r="I293" s="46">
        <f t="shared" si="27"/>
        <v>27</v>
      </c>
    </row>
    <row r="294" spans="1:9">
      <c r="A294" s="138" t="str">
        <f t="shared" si="23"/>
        <v>04h28</v>
      </c>
      <c r="C294" s="39">
        <f t="shared" si="24"/>
        <v>0</v>
      </c>
      <c r="E294" s="39">
        <f t="shared" si="25"/>
        <v>4</v>
      </c>
      <c r="I294" s="46">
        <f t="shared" si="27"/>
        <v>28</v>
      </c>
    </row>
    <row r="295" spans="1:9">
      <c r="A295" s="138" t="str">
        <f t="shared" si="23"/>
        <v>04h29</v>
      </c>
      <c r="C295" s="39">
        <f t="shared" si="24"/>
        <v>0</v>
      </c>
      <c r="E295" s="39">
        <f t="shared" si="25"/>
        <v>4</v>
      </c>
      <c r="I295" s="46">
        <f t="shared" si="27"/>
        <v>29</v>
      </c>
    </row>
    <row r="296" spans="1:9">
      <c r="A296" s="138" t="str">
        <f t="shared" si="23"/>
        <v>04h30</v>
      </c>
      <c r="C296" s="39">
        <f t="shared" si="24"/>
        <v>0</v>
      </c>
      <c r="E296" s="39">
        <f t="shared" si="25"/>
        <v>4</v>
      </c>
      <c r="I296" s="46">
        <f t="shared" si="27"/>
        <v>30</v>
      </c>
    </row>
    <row r="297" spans="1:9">
      <c r="A297" s="138" t="str">
        <f t="shared" si="23"/>
        <v>04h31</v>
      </c>
      <c r="C297" s="39">
        <f t="shared" si="24"/>
        <v>0</v>
      </c>
      <c r="E297" s="39">
        <f t="shared" si="25"/>
        <v>4</v>
      </c>
      <c r="I297" s="46">
        <f t="shared" si="27"/>
        <v>31</v>
      </c>
    </row>
    <row r="298" spans="1:9">
      <c r="A298" s="138" t="str">
        <f t="shared" si="23"/>
        <v>04h32</v>
      </c>
      <c r="C298" s="39">
        <f t="shared" si="24"/>
        <v>0</v>
      </c>
      <c r="E298" s="39">
        <f t="shared" si="25"/>
        <v>4</v>
      </c>
      <c r="I298" s="46">
        <f t="shared" si="27"/>
        <v>32</v>
      </c>
    </row>
    <row r="299" spans="1:9">
      <c r="A299" s="138" t="str">
        <f t="shared" si="23"/>
        <v>04h33</v>
      </c>
      <c r="C299" s="39">
        <f t="shared" si="24"/>
        <v>0</v>
      </c>
      <c r="E299" s="39">
        <f t="shared" si="25"/>
        <v>4</v>
      </c>
      <c r="I299" s="46">
        <f t="shared" si="27"/>
        <v>33</v>
      </c>
    </row>
    <row r="300" spans="1:9">
      <c r="A300" s="138" t="str">
        <f t="shared" si="23"/>
        <v>04h34</v>
      </c>
      <c r="C300" s="39">
        <f t="shared" si="24"/>
        <v>0</v>
      </c>
      <c r="E300" s="39">
        <f t="shared" si="25"/>
        <v>4</v>
      </c>
      <c r="I300" s="46">
        <f t="shared" si="27"/>
        <v>34</v>
      </c>
    </row>
    <row r="301" spans="1:9">
      <c r="A301" s="138" t="str">
        <f t="shared" si="23"/>
        <v>04h35</v>
      </c>
      <c r="C301" s="39">
        <f t="shared" si="24"/>
        <v>0</v>
      </c>
      <c r="E301" s="39">
        <f t="shared" si="25"/>
        <v>4</v>
      </c>
      <c r="I301" s="46">
        <f t="shared" si="27"/>
        <v>35</v>
      </c>
    </row>
    <row r="302" spans="1:9">
      <c r="A302" s="138" t="str">
        <f t="shared" si="23"/>
        <v>04h36</v>
      </c>
      <c r="C302" s="39">
        <f t="shared" si="24"/>
        <v>0</v>
      </c>
      <c r="E302" s="39">
        <f t="shared" si="25"/>
        <v>4</v>
      </c>
      <c r="I302" s="46">
        <f t="shared" si="27"/>
        <v>36</v>
      </c>
    </row>
    <row r="303" spans="1:9">
      <c r="A303" s="138" t="str">
        <f t="shared" si="23"/>
        <v>04h37</v>
      </c>
      <c r="C303" s="39">
        <f t="shared" si="24"/>
        <v>0</v>
      </c>
      <c r="E303" s="39">
        <f t="shared" si="25"/>
        <v>4</v>
      </c>
      <c r="I303" s="46">
        <f t="shared" si="27"/>
        <v>37</v>
      </c>
    </row>
    <row r="304" spans="1:9">
      <c r="A304" s="138" t="str">
        <f t="shared" si="23"/>
        <v>04h38</v>
      </c>
      <c r="C304" s="39">
        <f t="shared" si="24"/>
        <v>0</v>
      </c>
      <c r="E304" s="39">
        <f t="shared" si="25"/>
        <v>4</v>
      </c>
      <c r="I304" s="46">
        <f t="shared" si="27"/>
        <v>38</v>
      </c>
    </row>
    <row r="305" spans="1:9">
      <c r="A305" s="138" t="str">
        <f t="shared" si="23"/>
        <v>04h39</v>
      </c>
      <c r="C305" s="39">
        <f t="shared" si="24"/>
        <v>0</v>
      </c>
      <c r="E305" s="39">
        <f t="shared" si="25"/>
        <v>4</v>
      </c>
      <c r="I305" s="46">
        <f t="shared" si="27"/>
        <v>39</v>
      </c>
    </row>
    <row r="306" spans="1:9">
      <c r="A306" s="138" t="str">
        <f t="shared" si="23"/>
        <v>04h40</v>
      </c>
      <c r="C306" s="39">
        <f t="shared" si="24"/>
        <v>0</v>
      </c>
      <c r="E306" s="39">
        <f t="shared" si="25"/>
        <v>4</v>
      </c>
      <c r="I306" s="46">
        <f t="shared" si="27"/>
        <v>40</v>
      </c>
    </row>
    <row r="307" spans="1:9">
      <c r="A307" s="138" t="str">
        <f t="shared" si="23"/>
        <v>04h41</v>
      </c>
      <c r="C307" s="39">
        <f t="shared" si="24"/>
        <v>0</v>
      </c>
      <c r="E307" s="39">
        <f t="shared" si="25"/>
        <v>4</v>
      </c>
      <c r="I307" s="46">
        <f t="shared" si="27"/>
        <v>41</v>
      </c>
    </row>
    <row r="308" spans="1:9">
      <c r="A308" s="138" t="str">
        <f t="shared" si="23"/>
        <v>04h42</v>
      </c>
      <c r="C308" s="39">
        <f t="shared" si="24"/>
        <v>0</v>
      </c>
      <c r="E308" s="39">
        <f t="shared" si="25"/>
        <v>4</v>
      </c>
      <c r="I308" s="46">
        <f t="shared" si="27"/>
        <v>42</v>
      </c>
    </row>
    <row r="309" spans="1:9">
      <c r="A309" s="138" t="str">
        <f t="shared" si="23"/>
        <v>04h43</v>
      </c>
      <c r="C309" s="39">
        <f t="shared" si="24"/>
        <v>0</v>
      </c>
      <c r="E309" s="39">
        <f t="shared" si="25"/>
        <v>4</v>
      </c>
      <c r="I309" s="46">
        <f t="shared" si="27"/>
        <v>43</v>
      </c>
    </row>
    <row r="310" spans="1:9">
      <c r="A310" s="138" t="str">
        <f t="shared" si="23"/>
        <v>04h44</v>
      </c>
      <c r="C310" s="39">
        <f t="shared" si="24"/>
        <v>0</v>
      </c>
      <c r="E310" s="39">
        <f t="shared" si="25"/>
        <v>4</v>
      </c>
      <c r="I310" s="46">
        <f t="shared" si="27"/>
        <v>44</v>
      </c>
    </row>
    <row r="311" spans="1:9">
      <c r="A311" s="138" t="str">
        <f t="shared" si="23"/>
        <v>04h45</v>
      </c>
      <c r="C311" s="39">
        <f t="shared" si="24"/>
        <v>0</v>
      </c>
      <c r="E311" s="39">
        <f t="shared" si="25"/>
        <v>4</v>
      </c>
      <c r="I311" s="46">
        <f t="shared" si="27"/>
        <v>45</v>
      </c>
    </row>
    <row r="312" spans="1:9">
      <c r="A312" s="138" t="str">
        <f t="shared" si="23"/>
        <v>04h46</v>
      </c>
      <c r="C312" s="39">
        <f t="shared" si="24"/>
        <v>0</v>
      </c>
      <c r="E312" s="39">
        <f t="shared" si="25"/>
        <v>4</v>
      </c>
      <c r="I312" s="46">
        <f t="shared" si="27"/>
        <v>46</v>
      </c>
    </row>
    <row r="313" spans="1:9">
      <c r="A313" s="138" t="str">
        <f t="shared" si="23"/>
        <v>04h47</v>
      </c>
      <c r="C313" s="39">
        <f t="shared" si="24"/>
        <v>0</v>
      </c>
      <c r="E313" s="39">
        <f t="shared" si="25"/>
        <v>4</v>
      </c>
      <c r="I313" s="46">
        <f t="shared" si="27"/>
        <v>47</v>
      </c>
    </row>
    <row r="314" spans="1:9">
      <c r="A314" s="138" t="str">
        <f t="shared" si="23"/>
        <v>04h48</v>
      </c>
      <c r="C314" s="39">
        <f t="shared" si="24"/>
        <v>0</v>
      </c>
      <c r="E314" s="39">
        <f t="shared" si="25"/>
        <v>4</v>
      </c>
      <c r="I314" s="46">
        <f t="shared" si="27"/>
        <v>48</v>
      </c>
    </row>
    <row r="315" spans="1:9">
      <c r="A315" s="138" t="str">
        <f t="shared" si="23"/>
        <v>04h49</v>
      </c>
      <c r="C315" s="39">
        <f t="shared" si="24"/>
        <v>0</v>
      </c>
      <c r="E315" s="39">
        <f t="shared" si="25"/>
        <v>4</v>
      </c>
      <c r="I315" s="46">
        <f t="shared" si="27"/>
        <v>49</v>
      </c>
    </row>
    <row r="316" spans="1:9">
      <c r="A316" s="138" t="str">
        <f t="shared" si="23"/>
        <v>04h50</v>
      </c>
      <c r="C316" s="39">
        <f t="shared" si="24"/>
        <v>0</v>
      </c>
      <c r="E316" s="39">
        <f t="shared" si="25"/>
        <v>4</v>
      </c>
      <c r="I316" s="46">
        <f t="shared" si="27"/>
        <v>50</v>
      </c>
    </row>
    <row r="317" spans="1:9">
      <c r="A317" s="138" t="str">
        <f t="shared" si="23"/>
        <v>04h51</v>
      </c>
      <c r="C317" s="39">
        <f t="shared" si="24"/>
        <v>0</v>
      </c>
      <c r="E317" s="39">
        <f t="shared" si="25"/>
        <v>4</v>
      </c>
      <c r="I317" s="46">
        <f t="shared" si="27"/>
        <v>51</v>
      </c>
    </row>
    <row r="318" spans="1:9">
      <c r="A318" s="138" t="str">
        <f t="shared" si="23"/>
        <v>04h52</v>
      </c>
      <c r="C318" s="39">
        <f t="shared" si="24"/>
        <v>0</v>
      </c>
      <c r="E318" s="39">
        <f t="shared" si="25"/>
        <v>4</v>
      </c>
      <c r="I318" s="46">
        <f t="shared" si="27"/>
        <v>52</v>
      </c>
    </row>
    <row r="319" spans="1:9">
      <c r="A319" s="138" t="str">
        <f t="shared" si="23"/>
        <v>04h53</v>
      </c>
      <c r="C319" s="39">
        <f t="shared" si="24"/>
        <v>0</v>
      </c>
      <c r="E319" s="39">
        <f t="shared" si="25"/>
        <v>4</v>
      </c>
      <c r="I319" s="46">
        <f t="shared" si="27"/>
        <v>53</v>
      </c>
    </row>
    <row r="320" spans="1:9">
      <c r="A320" s="138" t="str">
        <f t="shared" si="23"/>
        <v>04h54</v>
      </c>
      <c r="C320" s="39">
        <f t="shared" si="24"/>
        <v>0</v>
      </c>
      <c r="E320" s="39">
        <f t="shared" si="25"/>
        <v>4</v>
      </c>
      <c r="I320" s="46">
        <f t="shared" si="27"/>
        <v>54</v>
      </c>
    </row>
    <row r="321" spans="1:9">
      <c r="A321" s="138" t="str">
        <f t="shared" si="23"/>
        <v>04h55</v>
      </c>
      <c r="C321" s="39">
        <f t="shared" si="24"/>
        <v>0</v>
      </c>
      <c r="E321" s="39">
        <f t="shared" si="25"/>
        <v>4</v>
      </c>
      <c r="I321" s="46">
        <f t="shared" si="27"/>
        <v>55</v>
      </c>
    </row>
    <row r="322" spans="1:9">
      <c r="A322" s="138" t="str">
        <f t="shared" si="23"/>
        <v>04h56</v>
      </c>
      <c r="C322" s="39">
        <f t="shared" si="24"/>
        <v>0</v>
      </c>
      <c r="E322" s="39">
        <f t="shared" si="25"/>
        <v>4</v>
      </c>
      <c r="I322" s="46">
        <f t="shared" si="27"/>
        <v>56</v>
      </c>
    </row>
    <row r="323" spans="1:9">
      <c r="A323" s="138" t="str">
        <f t="shared" si="23"/>
        <v>04h57</v>
      </c>
      <c r="C323" s="39">
        <f t="shared" si="24"/>
        <v>0</v>
      </c>
      <c r="E323" s="39">
        <f t="shared" si="25"/>
        <v>4</v>
      </c>
      <c r="I323" s="46">
        <f t="shared" si="27"/>
        <v>57</v>
      </c>
    </row>
    <row r="324" spans="1:9">
      <c r="A324" s="138" t="str">
        <f t="shared" si="23"/>
        <v>04h58</v>
      </c>
      <c r="C324" s="39">
        <f t="shared" si="24"/>
        <v>0</v>
      </c>
      <c r="E324" s="39">
        <f t="shared" si="25"/>
        <v>4</v>
      </c>
      <c r="I324" s="46">
        <f t="shared" si="27"/>
        <v>58</v>
      </c>
    </row>
    <row r="325" spans="1:9">
      <c r="A325" s="138" t="str">
        <f t="shared" si="23"/>
        <v>04h59</v>
      </c>
      <c r="C325" s="39">
        <f t="shared" si="24"/>
        <v>0</v>
      </c>
      <c r="E325" s="39">
        <f t="shared" si="25"/>
        <v>4</v>
      </c>
      <c r="I325" s="46">
        <f t="shared" si="27"/>
        <v>59</v>
      </c>
    </row>
    <row r="326" spans="1:9">
      <c r="A326" s="138" t="str">
        <f t="shared" si="23"/>
        <v>05h00</v>
      </c>
      <c r="C326" s="39">
        <f t="shared" si="24"/>
        <v>0</v>
      </c>
      <c r="E326" s="39">
        <f>SUM(E266+1)</f>
        <v>5</v>
      </c>
      <c r="G326" s="39">
        <f t="shared" ref="G326" si="28">SUM(G325)</f>
        <v>0</v>
      </c>
      <c r="I326" s="46">
        <v>0</v>
      </c>
    </row>
    <row r="327" spans="1:9">
      <c r="A327" s="138" t="str">
        <f>(C327&amp;E327&amp;"h"&amp;G327&amp;I327)</f>
        <v>05h01</v>
      </c>
      <c r="C327" s="39">
        <f>SUM(C326)</f>
        <v>0</v>
      </c>
      <c r="E327" s="39">
        <f>SUM(E326)</f>
        <v>5</v>
      </c>
      <c r="G327" s="39">
        <f>SUM(G326)</f>
        <v>0</v>
      </c>
      <c r="I327" s="46">
        <f>SUM(I326+1)</f>
        <v>1</v>
      </c>
    </row>
    <row r="328" spans="1:9">
      <c r="A328" s="138" t="str">
        <f t="shared" ref="A328:A386" si="29">(C328&amp;E328&amp;"h"&amp;G328&amp;I328)</f>
        <v>05h02</v>
      </c>
      <c r="C328" s="39">
        <f t="shared" ref="C328:C386" si="30">SUM(C327)</f>
        <v>0</v>
      </c>
      <c r="E328" s="39">
        <f t="shared" ref="E328:E385" si="31">SUM(E327)</f>
        <v>5</v>
      </c>
      <c r="G328" s="39">
        <f t="shared" ref="G328:G335" si="32">SUM(G327)</f>
        <v>0</v>
      </c>
      <c r="I328" s="46">
        <f t="shared" ref="I328:I385" si="33">SUM(I327+1)</f>
        <v>2</v>
      </c>
    </row>
    <row r="329" spans="1:9">
      <c r="A329" s="138" t="str">
        <f t="shared" si="29"/>
        <v>05h03</v>
      </c>
      <c r="C329" s="39">
        <f t="shared" si="30"/>
        <v>0</v>
      </c>
      <c r="E329" s="39">
        <f t="shared" si="31"/>
        <v>5</v>
      </c>
      <c r="G329" s="39">
        <f t="shared" si="32"/>
        <v>0</v>
      </c>
      <c r="I329" s="46">
        <f t="shared" si="33"/>
        <v>3</v>
      </c>
    </row>
    <row r="330" spans="1:9">
      <c r="A330" s="138" t="str">
        <f t="shared" si="29"/>
        <v>05h04</v>
      </c>
      <c r="C330" s="39">
        <f t="shared" si="30"/>
        <v>0</v>
      </c>
      <c r="E330" s="39">
        <f t="shared" si="31"/>
        <v>5</v>
      </c>
      <c r="G330" s="39">
        <f t="shared" si="32"/>
        <v>0</v>
      </c>
      <c r="I330" s="46">
        <f t="shared" si="33"/>
        <v>4</v>
      </c>
    </row>
    <row r="331" spans="1:9">
      <c r="A331" s="138" t="str">
        <f t="shared" si="29"/>
        <v>05h05</v>
      </c>
      <c r="C331" s="39">
        <f t="shared" si="30"/>
        <v>0</v>
      </c>
      <c r="E331" s="39">
        <f t="shared" si="31"/>
        <v>5</v>
      </c>
      <c r="G331" s="39">
        <f t="shared" si="32"/>
        <v>0</v>
      </c>
      <c r="I331" s="46">
        <f t="shared" si="33"/>
        <v>5</v>
      </c>
    </row>
    <row r="332" spans="1:9">
      <c r="A332" s="138" t="str">
        <f t="shared" si="29"/>
        <v>05h06</v>
      </c>
      <c r="C332" s="39">
        <f t="shared" si="30"/>
        <v>0</v>
      </c>
      <c r="E332" s="39">
        <f t="shared" si="31"/>
        <v>5</v>
      </c>
      <c r="G332" s="39">
        <f t="shared" si="32"/>
        <v>0</v>
      </c>
      <c r="I332" s="46">
        <f t="shared" si="33"/>
        <v>6</v>
      </c>
    </row>
    <row r="333" spans="1:9">
      <c r="A333" s="138" t="str">
        <f t="shared" si="29"/>
        <v>05h07</v>
      </c>
      <c r="C333" s="39">
        <f t="shared" si="30"/>
        <v>0</v>
      </c>
      <c r="E333" s="39">
        <f t="shared" si="31"/>
        <v>5</v>
      </c>
      <c r="G333" s="39">
        <f t="shared" si="32"/>
        <v>0</v>
      </c>
      <c r="I333" s="46">
        <f t="shared" si="33"/>
        <v>7</v>
      </c>
    </row>
    <row r="334" spans="1:9">
      <c r="A334" s="138" t="str">
        <f t="shared" si="29"/>
        <v>05h08</v>
      </c>
      <c r="C334" s="39">
        <f t="shared" si="30"/>
        <v>0</v>
      </c>
      <c r="E334" s="39">
        <f t="shared" si="31"/>
        <v>5</v>
      </c>
      <c r="G334" s="39">
        <f t="shared" si="32"/>
        <v>0</v>
      </c>
      <c r="I334" s="46">
        <f t="shared" si="33"/>
        <v>8</v>
      </c>
    </row>
    <row r="335" spans="1:9">
      <c r="A335" s="138" t="str">
        <f t="shared" si="29"/>
        <v>05h09</v>
      </c>
      <c r="C335" s="39">
        <f t="shared" si="30"/>
        <v>0</v>
      </c>
      <c r="E335" s="39">
        <f t="shared" si="31"/>
        <v>5</v>
      </c>
      <c r="G335" s="39">
        <f t="shared" si="32"/>
        <v>0</v>
      </c>
      <c r="I335" s="46">
        <f t="shared" si="33"/>
        <v>9</v>
      </c>
    </row>
    <row r="336" spans="1:9">
      <c r="A336" s="138" t="str">
        <f t="shared" si="29"/>
        <v>05h10</v>
      </c>
      <c r="C336" s="39">
        <f t="shared" si="30"/>
        <v>0</v>
      </c>
      <c r="E336" s="39">
        <f t="shared" si="31"/>
        <v>5</v>
      </c>
      <c r="I336" s="46">
        <f t="shared" si="33"/>
        <v>10</v>
      </c>
    </row>
    <row r="337" spans="1:9">
      <c r="A337" s="138" t="str">
        <f t="shared" si="29"/>
        <v>05h11</v>
      </c>
      <c r="C337" s="39">
        <f t="shared" si="30"/>
        <v>0</v>
      </c>
      <c r="E337" s="39">
        <f t="shared" si="31"/>
        <v>5</v>
      </c>
      <c r="I337" s="46">
        <f t="shared" si="33"/>
        <v>11</v>
      </c>
    </row>
    <row r="338" spans="1:9">
      <c r="A338" s="138" t="str">
        <f t="shared" si="29"/>
        <v>05h12</v>
      </c>
      <c r="C338" s="39">
        <f t="shared" si="30"/>
        <v>0</v>
      </c>
      <c r="E338" s="39">
        <f t="shared" si="31"/>
        <v>5</v>
      </c>
      <c r="I338" s="46">
        <f t="shared" si="33"/>
        <v>12</v>
      </c>
    </row>
    <row r="339" spans="1:9">
      <c r="A339" s="138" t="str">
        <f t="shared" si="29"/>
        <v>05h13</v>
      </c>
      <c r="C339" s="39">
        <f t="shared" si="30"/>
        <v>0</v>
      </c>
      <c r="E339" s="39">
        <f t="shared" si="31"/>
        <v>5</v>
      </c>
      <c r="I339" s="46">
        <f t="shared" si="33"/>
        <v>13</v>
      </c>
    </row>
    <row r="340" spans="1:9">
      <c r="A340" s="138" t="str">
        <f t="shared" si="29"/>
        <v>05h14</v>
      </c>
      <c r="C340" s="39">
        <f t="shared" si="30"/>
        <v>0</v>
      </c>
      <c r="E340" s="39">
        <f t="shared" si="31"/>
        <v>5</v>
      </c>
      <c r="I340" s="46">
        <f t="shared" si="33"/>
        <v>14</v>
      </c>
    </row>
    <row r="341" spans="1:9">
      <c r="A341" s="138" t="str">
        <f t="shared" si="29"/>
        <v>05h15</v>
      </c>
      <c r="C341" s="39">
        <f t="shared" si="30"/>
        <v>0</v>
      </c>
      <c r="E341" s="39">
        <f t="shared" si="31"/>
        <v>5</v>
      </c>
      <c r="I341" s="46">
        <f t="shared" si="33"/>
        <v>15</v>
      </c>
    </row>
    <row r="342" spans="1:9">
      <c r="A342" s="138" t="str">
        <f t="shared" si="29"/>
        <v>05h16</v>
      </c>
      <c r="C342" s="39">
        <f t="shared" si="30"/>
        <v>0</v>
      </c>
      <c r="E342" s="39">
        <f t="shared" si="31"/>
        <v>5</v>
      </c>
      <c r="I342" s="46">
        <f t="shared" si="33"/>
        <v>16</v>
      </c>
    </row>
    <row r="343" spans="1:9">
      <c r="A343" s="138" t="str">
        <f t="shared" si="29"/>
        <v>05h17</v>
      </c>
      <c r="C343" s="39">
        <f t="shared" si="30"/>
        <v>0</v>
      </c>
      <c r="E343" s="39">
        <f t="shared" si="31"/>
        <v>5</v>
      </c>
      <c r="I343" s="46">
        <f t="shared" si="33"/>
        <v>17</v>
      </c>
    </row>
    <row r="344" spans="1:9">
      <c r="A344" s="138" t="str">
        <f t="shared" si="29"/>
        <v>05h18</v>
      </c>
      <c r="C344" s="39">
        <f t="shared" si="30"/>
        <v>0</v>
      </c>
      <c r="E344" s="39">
        <f t="shared" si="31"/>
        <v>5</v>
      </c>
      <c r="I344" s="46">
        <f t="shared" si="33"/>
        <v>18</v>
      </c>
    </row>
    <row r="345" spans="1:9">
      <c r="A345" s="138" t="str">
        <f t="shared" si="29"/>
        <v>05h19</v>
      </c>
      <c r="C345" s="39">
        <f t="shared" si="30"/>
        <v>0</v>
      </c>
      <c r="E345" s="39">
        <f t="shared" si="31"/>
        <v>5</v>
      </c>
      <c r="I345" s="46">
        <f t="shared" si="33"/>
        <v>19</v>
      </c>
    </row>
    <row r="346" spans="1:9">
      <c r="A346" s="138" t="str">
        <f t="shared" si="29"/>
        <v>05h20</v>
      </c>
      <c r="C346" s="39">
        <f t="shared" si="30"/>
        <v>0</v>
      </c>
      <c r="E346" s="39">
        <f t="shared" si="31"/>
        <v>5</v>
      </c>
      <c r="I346" s="46">
        <f t="shared" si="33"/>
        <v>20</v>
      </c>
    </row>
    <row r="347" spans="1:9">
      <c r="A347" s="138" t="str">
        <f t="shared" si="29"/>
        <v>05h21</v>
      </c>
      <c r="C347" s="39">
        <f t="shared" si="30"/>
        <v>0</v>
      </c>
      <c r="E347" s="39">
        <f t="shared" si="31"/>
        <v>5</v>
      </c>
      <c r="I347" s="46">
        <f t="shared" si="33"/>
        <v>21</v>
      </c>
    </row>
    <row r="348" spans="1:9">
      <c r="A348" s="138" t="str">
        <f t="shared" si="29"/>
        <v>05h22</v>
      </c>
      <c r="C348" s="39">
        <f t="shared" si="30"/>
        <v>0</v>
      </c>
      <c r="E348" s="39">
        <f t="shared" si="31"/>
        <v>5</v>
      </c>
      <c r="I348" s="46">
        <f t="shared" si="33"/>
        <v>22</v>
      </c>
    </row>
    <row r="349" spans="1:9">
      <c r="A349" s="138" t="str">
        <f t="shared" si="29"/>
        <v>05h23</v>
      </c>
      <c r="C349" s="39">
        <f t="shared" si="30"/>
        <v>0</v>
      </c>
      <c r="E349" s="39">
        <f t="shared" si="31"/>
        <v>5</v>
      </c>
      <c r="I349" s="46">
        <f t="shared" si="33"/>
        <v>23</v>
      </c>
    </row>
    <row r="350" spans="1:9">
      <c r="A350" s="138" t="str">
        <f t="shared" si="29"/>
        <v>05h24</v>
      </c>
      <c r="C350" s="39">
        <f t="shared" si="30"/>
        <v>0</v>
      </c>
      <c r="E350" s="39">
        <f t="shared" si="31"/>
        <v>5</v>
      </c>
      <c r="I350" s="46">
        <f t="shared" si="33"/>
        <v>24</v>
      </c>
    </row>
    <row r="351" spans="1:9">
      <c r="A351" s="138" t="str">
        <f t="shared" si="29"/>
        <v>05h25</v>
      </c>
      <c r="C351" s="39">
        <f t="shared" si="30"/>
        <v>0</v>
      </c>
      <c r="E351" s="39">
        <f t="shared" si="31"/>
        <v>5</v>
      </c>
      <c r="I351" s="46">
        <f t="shared" si="33"/>
        <v>25</v>
      </c>
    </row>
    <row r="352" spans="1:9">
      <c r="A352" s="138" t="str">
        <f t="shared" si="29"/>
        <v>05h26</v>
      </c>
      <c r="C352" s="39">
        <f t="shared" si="30"/>
        <v>0</v>
      </c>
      <c r="E352" s="39">
        <f t="shared" si="31"/>
        <v>5</v>
      </c>
      <c r="I352" s="46">
        <f t="shared" si="33"/>
        <v>26</v>
      </c>
    </row>
    <row r="353" spans="1:9">
      <c r="A353" s="138" t="str">
        <f t="shared" si="29"/>
        <v>05h27</v>
      </c>
      <c r="C353" s="39">
        <f t="shared" si="30"/>
        <v>0</v>
      </c>
      <c r="E353" s="39">
        <f t="shared" si="31"/>
        <v>5</v>
      </c>
      <c r="I353" s="46">
        <f t="shared" si="33"/>
        <v>27</v>
      </c>
    </row>
    <row r="354" spans="1:9">
      <c r="A354" s="138" t="str">
        <f t="shared" si="29"/>
        <v>05h28</v>
      </c>
      <c r="C354" s="39">
        <f t="shared" si="30"/>
        <v>0</v>
      </c>
      <c r="E354" s="39">
        <f t="shared" si="31"/>
        <v>5</v>
      </c>
      <c r="I354" s="46">
        <f t="shared" si="33"/>
        <v>28</v>
      </c>
    </row>
    <row r="355" spans="1:9">
      <c r="A355" s="138" t="str">
        <f t="shared" si="29"/>
        <v>05h29</v>
      </c>
      <c r="C355" s="39">
        <f t="shared" si="30"/>
        <v>0</v>
      </c>
      <c r="E355" s="39">
        <f t="shared" si="31"/>
        <v>5</v>
      </c>
      <c r="I355" s="46">
        <f t="shared" si="33"/>
        <v>29</v>
      </c>
    </row>
    <row r="356" spans="1:9">
      <c r="A356" s="138" t="str">
        <f t="shared" si="29"/>
        <v>05h30</v>
      </c>
      <c r="C356" s="39">
        <f t="shared" si="30"/>
        <v>0</v>
      </c>
      <c r="E356" s="39">
        <f t="shared" si="31"/>
        <v>5</v>
      </c>
      <c r="I356" s="46">
        <f t="shared" si="33"/>
        <v>30</v>
      </c>
    </row>
    <row r="357" spans="1:9">
      <c r="A357" s="138" t="str">
        <f t="shared" si="29"/>
        <v>05h31</v>
      </c>
      <c r="C357" s="39">
        <f t="shared" si="30"/>
        <v>0</v>
      </c>
      <c r="E357" s="39">
        <f t="shared" si="31"/>
        <v>5</v>
      </c>
      <c r="I357" s="46">
        <f t="shared" si="33"/>
        <v>31</v>
      </c>
    </row>
    <row r="358" spans="1:9">
      <c r="A358" s="138" t="str">
        <f t="shared" si="29"/>
        <v>05h32</v>
      </c>
      <c r="C358" s="39">
        <f t="shared" si="30"/>
        <v>0</v>
      </c>
      <c r="E358" s="39">
        <f t="shared" si="31"/>
        <v>5</v>
      </c>
      <c r="I358" s="46">
        <f t="shared" si="33"/>
        <v>32</v>
      </c>
    </row>
    <row r="359" spans="1:9">
      <c r="A359" s="138" t="str">
        <f t="shared" si="29"/>
        <v>05h33</v>
      </c>
      <c r="C359" s="39">
        <f t="shared" si="30"/>
        <v>0</v>
      </c>
      <c r="E359" s="39">
        <f t="shared" si="31"/>
        <v>5</v>
      </c>
      <c r="I359" s="46">
        <f t="shared" si="33"/>
        <v>33</v>
      </c>
    </row>
    <row r="360" spans="1:9">
      <c r="A360" s="138" t="str">
        <f t="shared" si="29"/>
        <v>05h34</v>
      </c>
      <c r="C360" s="39">
        <f t="shared" si="30"/>
        <v>0</v>
      </c>
      <c r="E360" s="39">
        <f t="shared" si="31"/>
        <v>5</v>
      </c>
      <c r="I360" s="46">
        <f t="shared" si="33"/>
        <v>34</v>
      </c>
    </row>
    <row r="361" spans="1:9">
      <c r="A361" s="138" t="str">
        <f t="shared" si="29"/>
        <v>05h35</v>
      </c>
      <c r="C361" s="39">
        <f t="shared" si="30"/>
        <v>0</v>
      </c>
      <c r="E361" s="39">
        <f t="shared" si="31"/>
        <v>5</v>
      </c>
      <c r="I361" s="46">
        <f t="shared" si="33"/>
        <v>35</v>
      </c>
    </row>
    <row r="362" spans="1:9">
      <c r="A362" s="138" t="str">
        <f t="shared" si="29"/>
        <v>05h36</v>
      </c>
      <c r="C362" s="39">
        <f t="shared" si="30"/>
        <v>0</v>
      </c>
      <c r="E362" s="39">
        <f t="shared" si="31"/>
        <v>5</v>
      </c>
      <c r="I362" s="46">
        <f t="shared" si="33"/>
        <v>36</v>
      </c>
    </row>
    <row r="363" spans="1:9">
      <c r="A363" s="138" t="str">
        <f t="shared" si="29"/>
        <v>05h37</v>
      </c>
      <c r="C363" s="39">
        <f t="shared" si="30"/>
        <v>0</v>
      </c>
      <c r="E363" s="39">
        <f t="shared" si="31"/>
        <v>5</v>
      </c>
      <c r="I363" s="46">
        <f t="shared" si="33"/>
        <v>37</v>
      </c>
    </row>
    <row r="364" spans="1:9">
      <c r="A364" s="138" t="str">
        <f t="shared" si="29"/>
        <v>05h38</v>
      </c>
      <c r="C364" s="39">
        <f t="shared" si="30"/>
        <v>0</v>
      </c>
      <c r="E364" s="39">
        <f t="shared" si="31"/>
        <v>5</v>
      </c>
      <c r="I364" s="46">
        <f t="shared" si="33"/>
        <v>38</v>
      </c>
    </row>
    <row r="365" spans="1:9">
      <c r="A365" s="138" t="str">
        <f t="shared" si="29"/>
        <v>05h39</v>
      </c>
      <c r="C365" s="39">
        <f t="shared" si="30"/>
        <v>0</v>
      </c>
      <c r="E365" s="39">
        <f t="shared" si="31"/>
        <v>5</v>
      </c>
      <c r="I365" s="46">
        <f t="shared" si="33"/>
        <v>39</v>
      </c>
    </row>
    <row r="366" spans="1:9">
      <c r="A366" s="138" t="str">
        <f t="shared" si="29"/>
        <v>05h40</v>
      </c>
      <c r="C366" s="39">
        <f t="shared" si="30"/>
        <v>0</v>
      </c>
      <c r="E366" s="39">
        <f t="shared" si="31"/>
        <v>5</v>
      </c>
      <c r="I366" s="46">
        <f t="shared" si="33"/>
        <v>40</v>
      </c>
    </row>
    <row r="367" spans="1:9">
      <c r="A367" s="138" t="str">
        <f t="shared" si="29"/>
        <v>05h41</v>
      </c>
      <c r="C367" s="39">
        <f t="shared" si="30"/>
        <v>0</v>
      </c>
      <c r="E367" s="39">
        <f t="shared" si="31"/>
        <v>5</v>
      </c>
      <c r="I367" s="46">
        <f t="shared" si="33"/>
        <v>41</v>
      </c>
    </row>
    <row r="368" spans="1:9">
      <c r="A368" s="138" t="str">
        <f t="shared" si="29"/>
        <v>05h42</v>
      </c>
      <c r="C368" s="39">
        <f t="shared" si="30"/>
        <v>0</v>
      </c>
      <c r="E368" s="39">
        <f t="shared" si="31"/>
        <v>5</v>
      </c>
      <c r="I368" s="46">
        <f t="shared" si="33"/>
        <v>42</v>
      </c>
    </row>
    <row r="369" spans="1:9">
      <c r="A369" s="138" t="str">
        <f t="shared" si="29"/>
        <v>05h43</v>
      </c>
      <c r="C369" s="39">
        <f t="shared" si="30"/>
        <v>0</v>
      </c>
      <c r="E369" s="39">
        <f t="shared" si="31"/>
        <v>5</v>
      </c>
      <c r="I369" s="46">
        <f t="shared" si="33"/>
        <v>43</v>
      </c>
    </row>
    <row r="370" spans="1:9">
      <c r="A370" s="138" t="str">
        <f t="shared" si="29"/>
        <v>05h44</v>
      </c>
      <c r="C370" s="39">
        <f t="shared" si="30"/>
        <v>0</v>
      </c>
      <c r="E370" s="39">
        <f t="shared" si="31"/>
        <v>5</v>
      </c>
      <c r="I370" s="46">
        <f t="shared" si="33"/>
        <v>44</v>
      </c>
    </row>
    <row r="371" spans="1:9">
      <c r="A371" s="138" t="str">
        <f t="shared" si="29"/>
        <v>05h45</v>
      </c>
      <c r="C371" s="39">
        <f t="shared" si="30"/>
        <v>0</v>
      </c>
      <c r="E371" s="39">
        <f t="shared" si="31"/>
        <v>5</v>
      </c>
      <c r="I371" s="46">
        <f t="shared" si="33"/>
        <v>45</v>
      </c>
    </row>
    <row r="372" spans="1:9">
      <c r="A372" s="138" t="str">
        <f t="shared" si="29"/>
        <v>05h46</v>
      </c>
      <c r="C372" s="39">
        <f t="shared" si="30"/>
        <v>0</v>
      </c>
      <c r="E372" s="39">
        <f t="shared" si="31"/>
        <v>5</v>
      </c>
      <c r="I372" s="46">
        <f t="shared" si="33"/>
        <v>46</v>
      </c>
    </row>
    <row r="373" spans="1:9">
      <c r="A373" s="138" t="str">
        <f t="shared" si="29"/>
        <v>05h47</v>
      </c>
      <c r="C373" s="39">
        <f t="shared" si="30"/>
        <v>0</v>
      </c>
      <c r="E373" s="39">
        <f t="shared" si="31"/>
        <v>5</v>
      </c>
      <c r="I373" s="46">
        <f t="shared" si="33"/>
        <v>47</v>
      </c>
    </row>
    <row r="374" spans="1:9">
      <c r="A374" s="138" t="str">
        <f t="shared" si="29"/>
        <v>05h48</v>
      </c>
      <c r="C374" s="39">
        <f t="shared" si="30"/>
        <v>0</v>
      </c>
      <c r="E374" s="39">
        <f t="shared" si="31"/>
        <v>5</v>
      </c>
      <c r="I374" s="46">
        <f t="shared" si="33"/>
        <v>48</v>
      </c>
    </row>
    <row r="375" spans="1:9">
      <c r="A375" s="138" t="str">
        <f t="shared" si="29"/>
        <v>05h49</v>
      </c>
      <c r="C375" s="39">
        <f t="shared" si="30"/>
        <v>0</v>
      </c>
      <c r="E375" s="39">
        <f t="shared" si="31"/>
        <v>5</v>
      </c>
      <c r="I375" s="46">
        <f t="shared" si="33"/>
        <v>49</v>
      </c>
    </row>
    <row r="376" spans="1:9">
      <c r="A376" s="138" t="str">
        <f t="shared" si="29"/>
        <v>05h50</v>
      </c>
      <c r="C376" s="39">
        <f t="shared" si="30"/>
        <v>0</v>
      </c>
      <c r="E376" s="39">
        <f t="shared" si="31"/>
        <v>5</v>
      </c>
      <c r="I376" s="46">
        <f t="shared" si="33"/>
        <v>50</v>
      </c>
    </row>
    <row r="377" spans="1:9">
      <c r="A377" s="138" t="str">
        <f t="shared" si="29"/>
        <v>05h51</v>
      </c>
      <c r="C377" s="39">
        <f t="shared" si="30"/>
        <v>0</v>
      </c>
      <c r="E377" s="39">
        <f t="shared" si="31"/>
        <v>5</v>
      </c>
      <c r="I377" s="46">
        <f t="shared" si="33"/>
        <v>51</v>
      </c>
    </row>
    <row r="378" spans="1:9">
      <c r="A378" s="138" t="str">
        <f t="shared" si="29"/>
        <v>05h52</v>
      </c>
      <c r="C378" s="39">
        <f t="shared" si="30"/>
        <v>0</v>
      </c>
      <c r="E378" s="39">
        <f t="shared" si="31"/>
        <v>5</v>
      </c>
      <c r="I378" s="46">
        <f t="shared" si="33"/>
        <v>52</v>
      </c>
    </row>
    <row r="379" spans="1:9">
      <c r="A379" s="138" t="str">
        <f t="shared" si="29"/>
        <v>05h53</v>
      </c>
      <c r="C379" s="39">
        <f t="shared" si="30"/>
        <v>0</v>
      </c>
      <c r="E379" s="39">
        <f t="shared" si="31"/>
        <v>5</v>
      </c>
      <c r="I379" s="46">
        <f t="shared" si="33"/>
        <v>53</v>
      </c>
    </row>
    <row r="380" spans="1:9">
      <c r="A380" s="138" t="str">
        <f t="shared" si="29"/>
        <v>05h54</v>
      </c>
      <c r="C380" s="39">
        <f t="shared" si="30"/>
        <v>0</v>
      </c>
      <c r="E380" s="39">
        <f t="shared" si="31"/>
        <v>5</v>
      </c>
      <c r="I380" s="46">
        <f t="shared" si="33"/>
        <v>54</v>
      </c>
    </row>
    <row r="381" spans="1:9">
      <c r="A381" s="138" t="str">
        <f t="shared" si="29"/>
        <v>05h55</v>
      </c>
      <c r="C381" s="39">
        <f t="shared" si="30"/>
        <v>0</v>
      </c>
      <c r="E381" s="39">
        <f t="shared" si="31"/>
        <v>5</v>
      </c>
      <c r="I381" s="46">
        <f t="shared" si="33"/>
        <v>55</v>
      </c>
    </row>
    <row r="382" spans="1:9">
      <c r="A382" s="138" t="str">
        <f t="shared" si="29"/>
        <v>05h56</v>
      </c>
      <c r="C382" s="39">
        <f t="shared" si="30"/>
        <v>0</v>
      </c>
      <c r="E382" s="39">
        <f t="shared" si="31"/>
        <v>5</v>
      </c>
      <c r="I382" s="46">
        <f t="shared" si="33"/>
        <v>56</v>
      </c>
    </row>
    <row r="383" spans="1:9">
      <c r="A383" s="138" t="str">
        <f t="shared" si="29"/>
        <v>05h57</v>
      </c>
      <c r="C383" s="39">
        <f t="shared" si="30"/>
        <v>0</v>
      </c>
      <c r="E383" s="39">
        <f t="shared" si="31"/>
        <v>5</v>
      </c>
      <c r="I383" s="46">
        <f t="shared" si="33"/>
        <v>57</v>
      </c>
    </row>
    <row r="384" spans="1:9">
      <c r="A384" s="138" t="str">
        <f t="shared" si="29"/>
        <v>05h58</v>
      </c>
      <c r="C384" s="39">
        <f t="shared" si="30"/>
        <v>0</v>
      </c>
      <c r="E384" s="39">
        <f t="shared" si="31"/>
        <v>5</v>
      </c>
      <c r="I384" s="46">
        <f t="shared" si="33"/>
        <v>58</v>
      </c>
    </row>
    <row r="385" spans="1:9">
      <c r="A385" s="138" t="str">
        <f t="shared" si="29"/>
        <v>05h59</v>
      </c>
      <c r="C385" s="39">
        <f t="shared" si="30"/>
        <v>0</v>
      </c>
      <c r="E385" s="39">
        <f t="shared" si="31"/>
        <v>5</v>
      </c>
      <c r="I385" s="46">
        <f t="shared" si="33"/>
        <v>59</v>
      </c>
    </row>
    <row r="386" spans="1:9">
      <c r="A386" s="138" t="str">
        <f t="shared" si="29"/>
        <v>06h00</v>
      </c>
      <c r="C386" s="39">
        <f t="shared" si="30"/>
        <v>0</v>
      </c>
      <c r="E386" s="39">
        <f>SUM(E326+1)</f>
        <v>6</v>
      </c>
      <c r="G386" s="39">
        <f t="shared" ref="G386" si="34">SUM(G385)</f>
        <v>0</v>
      </c>
      <c r="I386" s="46">
        <v>0</v>
      </c>
    </row>
    <row r="387" spans="1:9">
      <c r="A387" s="138" t="str">
        <f>(C387&amp;E387&amp;"h"&amp;G387&amp;I387)</f>
        <v>06h01</v>
      </c>
      <c r="C387" s="39">
        <f>SUM(C386)</f>
        <v>0</v>
      </c>
      <c r="E387" s="39">
        <f>SUM(E386)</f>
        <v>6</v>
      </c>
      <c r="G387" s="39">
        <f>SUM(G386)</f>
        <v>0</v>
      </c>
      <c r="I387" s="46">
        <f>SUM(I386+1)</f>
        <v>1</v>
      </c>
    </row>
    <row r="388" spans="1:9">
      <c r="A388" s="138" t="str">
        <f t="shared" ref="A388:A446" si="35">(C388&amp;E388&amp;"h"&amp;G388&amp;I388)</f>
        <v>06h02</v>
      </c>
      <c r="C388" s="39">
        <f t="shared" ref="C388:C446" si="36">SUM(C387)</f>
        <v>0</v>
      </c>
      <c r="E388" s="39">
        <f t="shared" ref="E388:E445" si="37">SUM(E387)</f>
        <v>6</v>
      </c>
      <c r="G388" s="39">
        <f t="shared" ref="G388:G395" si="38">SUM(G387)</f>
        <v>0</v>
      </c>
      <c r="I388" s="46">
        <f t="shared" ref="I388:I445" si="39">SUM(I387+1)</f>
        <v>2</v>
      </c>
    </row>
    <row r="389" spans="1:9">
      <c r="A389" s="138" t="str">
        <f t="shared" si="35"/>
        <v>06h03</v>
      </c>
      <c r="C389" s="39">
        <f t="shared" si="36"/>
        <v>0</v>
      </c>
      <c r="E389" s="39">
        <f t="shared" si="37"/>
        <v>6</v>
      </c>
      <c r="G389" s="39">
        <f t="shared" si="38"/>
        <v>0</v>
      </c>
      <c r="I389" s="46">
        <f t="shared" si="39"/>
        <v>3</v>
      </c>
    </row>
    <row r="390" spans="1:9">
      <c r="A390" s="138" t="str">
        <f t="shared" si="35"/>
        <v>06h04</v>
      </c>
      <c r="C390" s="39">
        <f t="shared" si="36"/>
        <v>0</v>
      </c>
      <c r="E390" s="39">
        <f t="shared" si="37"/>
        <v>6</v>
      </c>
      <c r="G390" s="39">
        <f t="shared" si="38"/>
        <v>0</v>
      </c>
      <c r="I390" s="46">
        <f t="shared" si="39"/>
        <v>4</v>
      </c>
    </row>
    <row r="391" spans="1:9">
      <c r="A391" s="138" t="str">
        <f t="shared" si="35"/>
        <v>06h05</v>
      </c>
      <c r="C391" s="39">
        <f t="shared" si="36"/>
        <v>0</v>
      </c>
      <c r="E391" s="39">
        <f t="shared" si="37"/>
        <v>6</v>
      </c>
      <c r="G391" s="39">
        <f t="shared" si="38"/>
        <v>0</v>
      </c>
      <c r="I391" s="46">
        <f t="shared" si="39"/>
        <v>5</v>
      </c>
    </row>
    <row r="392" spans="1:9">
      <c r="A392" s="138" t="str">
        <f t="shared" si="35"/>
        <v>06h06</v>
      </c>
      <c r="C392" s="39">
        <f t="shared" si="36"/>
        <v>0</v>
      </c>
      <c r="E392" s="39">
        <f t="shared" si="37"/>
        <v>6</v>
      </c>
      <c r="G392" s="39">
        <f t="shared" si="38"/>
        <v>0</v>
      </c>
      <c r="I392" s="46">
        <f t="shared" si="39"/>
        <v>6</v>
      </c>
    </row>
    <row r="393" spans="1:9">
      <c r="A393" s="138" t="str">
        <f t="shared" si="35"/>
        <v>06h07</v>
      </c>
      <c r="C393" s="39">
        <f t="shared" si="36"/>
        <v>0</v>
      </c>
      <c r="E393" s="39">
        <f t="shared" si="37"/>
        <v>6</v>
      </c>
      <c r="G393" s="39">
        <f t="shared" si="38"/>
        <v>0</v>
      </c>
      <c r="I393" s="46">
        <f t="shared" si="39"/>
        <v>7</v>
      </c>
    </row>
    <row r="394" spans="1:9">
      <c r="A394" s="138" t="str">
        <f t="shared" si="35"/>
        <v>06h08</v>
      </c>
      <c r="C394" s="39">
        <f t="shared" si="36"/>
        <v>0</v>
      </c>
      <c r="E394" s="39">
        <f t="shared" si="37"/>
        <v>6</v>
      </c>
      <c r="G394" s="39">
        <f t="shared" si="38"/>
        <v>0</v>
      </c>
      <c r="I394" s="46">
        <f t="shared" si="39"/>
        <v>8</v>
      </c>
    </row>
    <row r="395" spans="1:9">
      <c r="A395" s="138" t="str">
        <f t="shared" si="35"/>
        <v>06h09</v>
      </c>
      <c r="C395" s="39">
        <f t="shared" si="36"/>
        <v>0</v>
      </c>
      <c r="E395" s="39">
        <f t="shared" si="37"/>
        <v>6</v>
      </c>
      <c r="G395" s="39">
        <f t="shared" si="38"/>
        <v>0</v>
      </c>
      <c r="I395" s="46">
        <f t="shared" si="39"/>
        <v>9</v>
      </c>
    </row>
    <row r="396" spans="1:9">
      <c r="A396" s="138" t="str">
        <f t="shared" si="35"/>
        <v>06h10</v>
      </c>
      <c r="C396" s="39">
        <f t="shared" si="36"/>
        <v>0</v>
      </c>
      <c r="E396" s="39">
        <f t="shared" si="37"/>
        <v>6</v>
      </c>
      <c r="I396" s="46">
        <f t="shared" si="39"/>
        <v>10</v>
      </c>
    </row>
    <row r="397" spans="1:9">
      <c r="A397" s="138" t="str">
        <f t="shared" si="35"/>
        <v>06h11</v>
      </c>
      <c r="C397" s="39">
        <f t="shared" si="36"/>
        <v>0</v>
      </c>
      <c r="E397" s="39">
        <f t="shared" si="37"/>
        <v>6</v>
      </c>
      <c r="I397" s="46">
        <f t="shared" si="39"/>
        <v>11</v>
      </c>
    </row>
    <row r="398" spans="1:9">
      <c r="A398" s="138" t="str">
        <f t="shared" si="35"/>
        <v>06h12</v>
      </c>
      <c r="C398" s="39">
        <f t="shared" si="36"/>
        <v>0</v>
      </c>
      <c r="E398" s="39">
        <f t="shared" si="37"/>
        <v>6</v>
      </c>
      <c r="I398" s="46">
        <f t="shared" si="39"/>
        <v>12</v>
      </c>
    </row>
    <row r="399" spans="1:9">
      <c r="A399" s="138" t="str">
        <f t="shared" si="35"/>
        <v>06h13</v>
      </c>
      <c r="C399" s="39">
        <f t="shared" si="36"/>
        <v>0</v>
      </c>
      <c r="E399" s="39">
        <f t="shared" si="37"/>
        <v>6</v>
      </c>
      <c r="I399" s="46">
        <f t="shared" si="39"/>
        <v>13</v>
      </c>
    </row>
    <row r="400" spans="1:9">
      <c r="A400" s="138" t="str">
        <f t="shared" si="35"/>
        <v>06h14</v>
      </c>
      <c r="C400" s="39">
        <f t="shared" si="36"/>
        <v>0</v>
      </c>
      <c r="E400" s="39">
        <f t="shared" si="37"/>
        <v>6</v>
      </c>
      <c r="I400" s="46">
        <f t="shared" si="39"/>
        <v>14</v>
      </c>
    </row>
    <row r="401" spans="1:9">
      <c r="A401" s="138" t="str">
        <f t="shared" si="35"/>
        <v>06h15</v>
      </c>
      <c r="C401" s="39">
        <f t="shared" si="36"/>
        <v>0</v>
      </c>
      <c r="E401" s="39">
        <f t="shared" si="37"/>
        <v>6</v>
      </c>
      <c r="I401" s="46">
        <f t="shared" si="39"/>
        <v>15</v>
      </c>
    </row>
    <row r="402" spans="1:9">
      <c r="A402" s="138" t="str">
        <f t="shared" si="35"/>
        <v>06h16</v>
      </c>
      <c r="C402" s="39">
        <f t="shared" si="36"/>
        <v>0</v>
      </c>
      <c r="E402" s="39">
        <f t="shared" si="37"/>
        <v>6</v>
      </c>
      <c r="I402" s="46">
        <f t="shared" si="39"/>
        <v>16</v>
      </c>
    </row>
    <row r="403" spans="1:9">
      <c r="A403" s="138" t="str">
        <f t="shared" si="35"/>
        <v>06h17</v>
      </c>
      <c r="C403" s="39">
        <f t="shared" si="36"/>
        <v>0</v>
      </c>
      <c r="E403" s="39">
        <f t="shared" si="37"/>
        <v>6</v>
      </c>
      <c r="I403" s="46">
        <f t="shared" si="39"/>
        <v>17</v>
      </c>
    </row>
    <row r="404" spans="1:9">
      <c r="A404" s="138" t="str">
        <f t="shared" si="35"/>
        <v>06h18</v>
      </c>
      <c r="C404" s="39">
        <f t="shared" si="36"/>
        <v>0</v>
      </c>
      <c r="E404" s="39">
        <f t="shared" si="37"/>
        <v>6</v>
      </c>
      <c r="I404" s="46">
        <f t="shared" si="39"/>
        <v>18</v>
      </c>
    </row>
    <row r="405" spans="1:9">
      <c r="A405" s="138" t="str">
        <f t="shared" si="35"/>
        <v>06h19</v>
      </c>
      <c r="C405" s="39">
        <f t="shared" si="36"/>
        <v>0</v>
      </c>
      <c r="E405" s="39">
        <f t="shared" si="37"/>
        <v>6</v>
      </c>
      <c r="I405" s="46">
        <f t="shared" si="39"/>
        <v>19</v>
      </c>
    </row>
    <row r="406" spans="1:9">
      <c r="A406" s="138" t="str">
        <f t="shared" si="35"/>
        <v>06h20</v>
      </c>
      <c r="C406" s="39">
        <f t="shared" si="36"/>
        <v>0</v>
      </c>
      <c r="E406" s="39">
        <f t="shared" si="37"/>
        <v>6</v>
      </c>
      <c r="I406" s="46">
        <f t="shared" si="39"/>
        <v>20</v>
      </c>
    </row>
    <row r="407" spans="1:9">
      <c r="A407" s="138" t="str">
        <f t="shared" si="35"/>
        <v>06h21</v>
      </c>
      <c r="C407" s="39">
        <f t="shared" si="36"/>
        <v>0</v>
      </c>
      <c r="E407" s="39">
        <f t="shared" si="37"/>
        <v>6</v>
      </c>
      <c r="I407" s="46">
        <f t="shared" si="39"/>
        <v>21</v>
      </c>
    </row>
    <row r="408" spans="1:9">
      <c r="A408" s="138" t="str">
        <f t="shared" si="35"/>
        <v>06h22</v>
      </c>
      <c r="C408" s="39">
        <f t="shared" si="36"/>
        <v>0</v>
      </c>
      <c r="E408" s="39">
        <f t="shared" si="37"/>
        <v>6</v>
      </c>
      <c r="I408" s="46">
        <f t="shared" si="39"/>
        <v>22</v>
      </c>
    </row>
    <row r="409" spans="1:9">
      <c r="A409" s="138" t="str">
        <f t="shared" si="35"/>
        <v>06h23</v>
      </c>
      <c r="C409" s="39">
        <f t="shared" si="36"/>
        <v>0</v>
      </c>
      <c r="E409" s="39">
        <f t="shared" si="37"/>
        <v>6</v>
      </c>
      <c r="I409" s="46">
        <f t="shared" si="39"/>
        <v>23</v>
      </c>
    </row>
    <row r="410" spans="1:9">
      <c r="A410" s="138" t="str">
        <f t="shared" si="35"/>
        <v>06h24</v>
      </c>
      <c r="C410" s="39">
        <f t="shared" si="36"/>
        <v>0</v>
      </c>
      <c r="E410" s="39">
        <f t="shared" si="37"/>
        <v>6</v>
      </c>
      <c r="I410" s="46">
        <f t="shared" si="39"/>
        <v>24</v>
      </c>
    </row>
    <row r="411" spans="1:9">
      <c r="A411" s="138" t="str">
        <f t="shared" si="35"/>
        <v>06h25</v>
      </c>
      <c r="C411" s="39">
        <f t="shared" si="36"/>
        <v>0</v>
      </c>
      <c r="E411" s="39">
        <f t="shared" si="37"/>
        <v>6</v>
      </c>
      <c r="I411" s="46">
        <f t="shared" si="39"/>
        <v>25</v>
      </c>
    </row>
    <row r="412" spans="1:9">
      <c r="A412" s="138" t="str">
        <f t="shared" si="35"/>
        <v>06h26</v>
      </c>
      <c r="C412" s="39">
        <f t="shared" si="36"/>
        <v>0</v>
      </c>
      <c r="E412" s="39">
        <f t="shared" si="37"/>
        <v>6</v>
      </c>
      <c r="I412" s="46">
        <f t="shared" si="39"/>
        <v>26</v>
      </c>
    </row>
    <row r="413" spans="1:9">
      <c r="A413" s="138" t="str">
        <f t="shared" si="35"/>
        <v>06h27</v>
      </c>
      <c r="C413" s="39">
        <f t="shared" si="36"/>
        <v>0</v>
      </c>
      <c r="E413" s="39">
        <f t="shared" si="37"/>
        <v>6</v>
      </c>
      <c r="I413" s="46">
        <f t="shared" si="39"/>
        <v>27</v>
      </c>
    </row>
    <row r="414" spans="1:9">
      <c r="A414" s="138" t="str">
        <f t="shared" si="35"/>
        <v>06h28</v>
      </c>
      <c r="C414" s="39">
        <f t="shared" si="36"/>
        <v>0</v>
      </c>
      <c r="E414" s="39">
        <f t="shared" si="37"/>
        <v>6</v>
      </c>
      <c r="I414" s="46">
        <f t="shared" si="39"/>
        <v>28</v>
      </c>
    </row>
    <row r="415" spans="1:9">
      <c r="A415" s="138" t="str">
        <f t="shared" si="35"/>
        <v>06h29</v>
      </c>
      <c r="C415" s="39">
        <f t="shared" si="36"/>
        <v>0</v>
      </c>
      <c r="E415" s="39">
        <f t="shared" si="37"/>
        <v>6</v>
      </c>
      <c r="I415" s="46">
        <f t="shared" si="39"/>
        <v>29</v>
      </c>
    </row>
    <row r="416" spans="1:9">
      <c r="A416" s="138" t="str">
        <f t="shared" si="35"/>
        <v>06h30</v>
      </c>
      <c r="C416" s="39">
        <f t="shared" si="36"/>
        <v>0</v>
      </c>
      <c r="E416" s="39">
        <f t="shared" si="37"/>
        <v>6</v>
      </c>
      <c r="I416" s="46">
        <f t="shared" si="39"/>
        <v>30</v>
      </c>
    </row>
    <row r="417" spans="1:9">
      <c r="A417" s="138" t="str">
        <f t="shared" si="35"/>
        <v>06h31</v>
      </c>
      <c r="C417" s="39">
        <f t="shared" si="36"/>
        <v>0</v>
      </c>
      <c r="E417" s="39">
        <f t="shared" si="37"/>
        <v>6</v>
      </c>
      <c r="I417" s="46">
        <f t="shared" si="39"/>
        <v>31</v>
      </c>
    </row>
    <row r="418" spans="1:9">
      <c r="A418" s="138" t="str">
        <f t="shared" si="35"/>
        <v>06h32</v>
      </c>
      <c r="C418" s="39">
        <f t="shared" si="36"/>
        <v>0</v>
      </c>
      <c r="E418" s="39">
        <f t="shared" si="37"/>
        <v>6</v>
      </c>
      <c r="I418" s="46">
        <f t="shared" si="39"/>
        <v>32</v>
      </c>
    </row>
    <row r="419" spans="1:9">
      <c r="A419" s="138" t="str">
        <f t="shared" si="35"/>
        <v>06h33</v>
      </c>
      <c r="C419" s="39">
        <f t="shared" si="36"/>
        <v>0</v>
      </c>
      <c r="E419" s="39">
        <f t="shared" si="37"/>
        <v>6</v>
      </c>
      <c r="I419" s="46">
        <f t="shared" si="39"/>
        <v>33</v>
      </c>
    </row>
    <row r="420" spans="1:9">
      <c r="A420" s="138" t="str">
        <f t="shared" si="35"/>
        <v>06h34</v>
      </c>
      <c r="C420" s="39">
        <f t="shared" si="36"/>
        <v>0</v>
      </c>
      <c r="E420" s="39">
        <f t="shared" si="37"/>
        <v>6</v>
      </c>
      <c r="I420" s="46">
        <f t="shared" si="39"/>
        <v>34</v>
      </c>
    </row>
    <row r="421" spans="1:9">
      <c r="A421" s="138" t="str">
        <f t="shared" si="35"/>
        <v>06h35</v>
      </c>
      <c r="C421" s="39">
        <f t="shared" si="36"/>
        <v>0</v>
      </c>
      <c r="E421" s="39">
        <f t="shared" si="37"/>
        <v>6</v>
      </c>
      <c r="I421" s="46">
        <f t="shared" si="39"/>
        <v>35</v>
      </c>
    </row>
    <row r="422" spans="1:9">
      <c r="A422" s="138" t="str">
        <f t="shared" si="35"/>
        <v>06h36</v>
      </c>
      <c r="C422" s="39">
        <f t="shared" si="36"/>
        <v>0</v>
      </c>
      <c r="E422" s="39">
        <f t="shared" si="37"/>
        <v>6</v>
      </c>
      <c r="I422" s="46">
        <f t="shared" si="39"/>
        <v>36</v>
      </c>
    </row>
    <row r="423" spans="1:9">
      <c r="A423" s="138" t="str">
        <f t="shared" si="35"/>
        <v>06h37</v>
      </c>
      <c r="C423" s="39">
        <f t="shared" si="36"/>
        <v>0</v>
      </c>
      <c r="E423" s="39">
        <f t="shared" si="37"/>
        <v>6</v>
      </c>
      <c r="I423" s="46">
        <f t="shared" si="39"/>
        <v>37</v>
      </c>
    </row>
    <row r="424" spans="1:9">
      <c r="A424" s="138" t="str">
        <f t="shared" si="35"/>
        <v>06h38</v>
      </c>
      <c r="C424" s="39">
        <f t="shared" si="36"/>
        <v>0</v>
      </c>
      <c r="E424" s="39">
        <f t="shared" si="37"/>
        <v>6</v>
      </c>
      <c r="I424" s="46">
        <f t="shared" si="39"/>
        <v>38</v>
      </c>
    </row>
    <row r="425" spans="1:9">
      <c r="A425" s="138" t="str">
        <f t="shared" si="35"/>
        <v>06h39</v>
      </c>
      <c r="C425" s="39">
        <f t="shared" si="36"/>
        <v>0</v>
      </c>
      <c r="E425" s="39">
        <f t="shared" si="37"/>
        <v>6</v>
      </c>
      <c r="I425" s="46">
        <f t="shared" si="39"/>
        <v>39</v>
      </c>
    </row>
    <row r="426" spans="1:9">
      <c r="A426" s="138" t="str">
        <f t="shared" si="35"/>
        <v>06h40</v>
      </c>
      <c r="C426" s="39">
        <f t="shared" si="36"/>
        <v>0</v>
      </c>
      <c r="E426" s="39">
        <f t="shared" si="37"/>
        <v>6</v>
      </c>
      <c r="I426" s="46">
        <f t="shared" si="39"/>
        <v>40</v>
      </c>
    </row>
    <row r="427" spans="1:9">
      <c r="A427" s="138" t="str">
        <f t="shared" si="35"/>
        <v>06h41</v>
      </c>
      <c r="C427" s="39">
        <f t="shared" si="36"/>
        <v>0</v>
      </c>
      <c r="E427" s="39">
        <f t="shared" si="37"/>
        <v>6</v>
      </c>
      <c r="I427" s="46">
        <f t="shared" si="39"/>
        <v>41</v>
      </c>
    </row>
    <row r="428" spans="1:9">
      <c r="A428" s="138" t="str">
        <f t="shared" si="35"/>
        <v>06h42</v>
      </c>
      <c r="C428" s="39">
        <f t="shared" si="36"/>
        <v>0</v>
      </c>
      <c r="E428" s="39">
        <f t="shared" si="37"/>
        <v>6</v>
      </c>
      <c r="I428" s="46">
        <f t="shared" si="39"/>
        <v>42</v>
      </c>
    </row>
    <row r="429" spans="1:9">
      <c r="A429" s="138" t="str">
        <f t="shared" si="35"/>
        <v>06h43</v>
      </c>
      <c r="C429" s="39">
        <f t="shared" si="36"/>
        <v>0</v>
      </c>
      <c r="E429" s="39">
        <f t="shared" si="37"/>
        <v>6</v>
      </c>
      <c r="I429" s="46">
        <f t="shared" si="39"/>
        <v>43</v>
      </c>
    </row>
    <row r="430" spans="1:9">
      <c r="A430" s="138" t="str">
        <f t="shared" si="35"/>
        <v>06h44</v>
      </c>
      <c r="C430" s="39">
        <f t="shared" si="36"/>
        <v>0</v>
      </c>
      <c r="E430" s="39">
        <f t="shared" si="37"/>
        <v>6</v>
      </c>
      <c r="I430" s="46">
        <f t="shared" si="39"/>
        <v>44</v>
      </c>
    </row>
    <row r="431" spans="1:9">
      <c r="A431" s="138" t="str">
        <f t="shared" si="35"/>
        <v>06h45</v>
      </c>
      <c r="C431" s="39">
        <f t="shared" si="36"/>
        <v>0</v>
      </c>
      <c r="E431" s="39">
        <f t="shared" si="37"/>
        <v>6</v>
      </c>
      <c r="I431" s="46">
        <f t="shared" si="39"/>
        <v>45</v>
      </c>
    </row>
    <row r="432" spans="1:9">
      <c r="A432" s="138" t="str">
        <f t="shared" si="35"/>
        <v>06h46</v>
      </c>
      <c r="C432" s="39">
        <f t="shared" si="36"/>
        <v>0</v>
      </c>
      <c r="E432" s="39">
        <f t="shared" si="37"/>
        <v>6</v>
      </c>
      <c r="I432" s="46">
        <f t="shared" si="39"/>
        <v>46</v>
      </c>
    </row>
    <row r="433" spans="1:9">
      <c r="A433" s="138" t="str">
        <f t="shared" si="35"/>
        <v>06h47</v>
      </c>
      <c r="C433" s="39">
        <f t="shared" si="36"/>
        <v>0</v>
      </c>
      <c r="E433" s="39">
        <f t="shared" si="37"/>
        <v>6</v>
      </c>
      <c r="I433" s="46">
        <f t="shared" si="39"/>
        <v>47</v>
      </c>
    </row>
    <row r="434" spans="1:9">
      <c r="A434" s="138" t="str">
        <f t="shared" si="35"/>
        <v>06h48</v>
      </c>
      <c r="C434" s="39">
        <f t="shared" si="36"/>
        <v>0</v>
      </c>
      <c r="E434" s="39">
        <f t="shared" si="37"/>
        <v>6</v>
      </c>
      <c r="I434" s="46">
        <f t="shared" si="39"/>
        <v>48</v>
      </c>
    </row>
    <row r="435" spans="1:9">
      <c r="A435" s="138" t="str">
        <f t="shared" si="35"/>
        <v>06h49</v>
      </c>
      <c r="C435" s="39">
        <f t="shared" si="36"/>
        <v>0</v>
      </c>
      <c r="E435" s="39">
        <f t="shared" si="37"/>
        <v>6</v>
      </c>
      <c r="I435" s="46">
        <f t="shared" si="39"/>
        <v>49</v>
      </c>
    </row>
    <row r="436" spans="1:9">
      <c r="A436" s="138" t="str">
        <f t="shared" si="35"/>
        <v>06h50</v>
      </c>
      <c r="C436" s="39">
        <f t="shared" si="36"/>
        <v>0</v>
      </c>
      <c r="E436" s="39">
        <f t="shared" si="37"/>
        <v>6</v>
      </c>
      <c r="I436" s="46">
        <f t="shared" si="39"/>
        <v>50</v>
      </c>
    </row>
    <row r="437" spans="1:9">
      <c r="A437" s="138" t="str">
        <f t="shared" si="35"/>
        <v>06h51</v>
      </c>
      <c r="C437" s="39">
        <f t="shared" si="36"/>
        <v>0</v>
      </c>
      <c r="E437" s="39">
        <f t="shared" si="37"/>
        <v>6</v>
      </c>
      <c r="I437" s="46">
        <f t="shared" si="39"/>
        <v>51</v>
      </c>
    </row>
    <row r="438" spans="1:9">
      <c r="A438" s="138" t="str">
        <f t="shared" si="35"/>
        <v>06h52</v>
      </c>
      <c r="C438" s="39">
        <f t="shared" si="36"/>
        <v>0</v>
      </c>
      <c r="E438" s="39">
        <f t="shared" si="37"/>
        <v>6</v>
      </c>
      <c r="I438" s="46">
        <f t="shared" si="39"/>
        <v>52</v>
      </c>
    </row>
    <row r="439" spans="1:9">
      <c r="A439" s="138" t="str">
        <f t="shared" si="35"/>
        <v>06h53</v>
      </c>
      <c r="C439" s="39">
        <f t="shared" si="36"/>
        <v>0</v>
      </c>
      <c r="E439" s="39">
        <f t="shared" si="37"/>
        <v>6</v>
      </c>
      <c r="I439" s="46">
        <f t="shared" si="39"/>
        <v>53</v>
      </c>
    </row>
    <row r="440" spans="1:9">
      <c r="A440" s="138" t="str">
        <f t="shared" si="35"/>
        <v>06h54</v>
      </c>
      <c r="C440" s="39">
        <f t="shared" si="36"/>
        <v>0</v>
      </c>
      <c r="E440" s="39">
        <f t="shared" si="37"/>
        <v>6</v>
      </c>
      <c r="I440" s="46">
        <f t="shared" si="39"/>
        <v>54</v>
      </c>
    </row>
    <row r="441" spans="1:9">
      <c r="A441" s="138" t="str">
        <f t="shared" si="35"/>
        <v>06h55</v>
      </c>
      <c r="C441" s="39">
        <f t="shared" si="36"/>
        <v>0</v>
      </c>
      <c r="E441" s="39">
        <f t="shared" si="37"/>
        <v>6</v>
      </c>
      <c r="I441" s="46">
        <f t="shared" si="39"/>
        <v>55</v>
      </c>
    </row>
    <row r="442" spans="1:9">
      <c r="A442" s="138" t="str">
        <f t="shared" si="35"/>
        <v>06h56</v>
      </c>
      <c r="C442" s="39">
        <f t="shared" si="36"/>
        <v>0</v>
      </c>
      <c r="E442" s="39">
        <f t="shared" si="37"/>
        <v>6</v>
      </c>
      <c r="I442" s="46">
        <f t="shared" si="39"/>
        <v>56</v>
      </c>
    </row>
    <row r="443" spans="1:9">
      <c r="A443" s="138" t="str">
        <f t="shared" si="35"/>
        <v>06h57</v>
      </c>
      <c r="C443" s="39">
        <f t="shared" si="36"/>
        <v>0</v>
      </c>
      <c r="E443" s="39">
        <f t="shared" si="37"/>
        <v>6</v>
      </c>
      <c r="I443" s="46">
        <f t="shared" si="39"/>
        <v>57</v>
      </c>
    </row>
    <row r="444" spans="1:9">
      <c r="A444" s="138" t="str">
        <f t="shared" si="35"/>
        <v>06h58</v>
      </c>
      <c r="C444" s="39">
        <f t="shared" si="36"/>
        <v>0</v>
      </c>
      <c r="E444" s="39">
        <f t="shared" si="37"/>
        <v>6</v>
      </c>
      <c r="I444" s="46">
        <f t="shared" si="39"/>
        <v>58</v>
      </c>
    </row>
    <row r="445" spans="1:9">
      <c r="A445" s="138" t="str">
        <f t="shared" si="35"/>
        <v>06h59</v>
      </c>
      <c r="C445" s="39">
        <f t="shared" si="36"/>
        <v>0</v>
      </c>
      <c r="E445" s="39">
        <f t="shared" si="37"/>
        <v>6</v>
      </c>
      <c r="I445" s="46">
        <f t="shared" si="39"/>
        <v>59</v>
      </c>
    </row>
    <row r="446" spans="1:9">
      <c r="A446" s="138" t="str">
        <f t="shared" si="35"/>
        <v>07h00</v>
      </c>
      <c r="C446" s="39">
        <f t="shared" si="36"/>
        <v>0</v>
      </c>
      <c r="E446" s="39">
        <f>SUM(E386+1)</f>
        <v>7</v>
      </c>
      <c r="G446" s="39">
        <f t="shared" ref="G446" si="40">SUM(G445)</f>
        <v>0</v>
      </c>
      <c r="I446" s="46">
        <v>0</v>
      </c>
    </row>
    <row r="447" spans="1:9">
      <c r="A447" s="138" t="str">
        <f>(C447&amp;E447&amp;"h"&amp;G447&amp;I447)</f>
        <v>07h01</v>
      </c>
      <c r="C447" s="39">
        <f>SUM(C446)</f>
        <v>0</v>
      </c>
      <c r="E447" s="39">
        <f>SUM(E446)</f>
        <v>7</v>
      </c>
      <c r="G447" s="39">
        <f>SUM(G446)</f>
        <v>0</v>
      </c>
      <c r="I447" s="46">
        <f>SUM(I446+1)</f>
        <v>1</v>
      </c>
    </row>
    <row r="448" spans="1:9">
      <c r="A448" s="138" t="str">
        <f t="shared" ref="A448:A506" si="41">(C448&amp;E448&amp;"h"&amp;G448&amp;I448)</f>
        <v>07h02</v>
      </c>
      <c r="C448" s="39">
        <f t="shared" ref="C448:C506" si="42">SUM(C447)</f>
        <v>0</v>
      </c>
      <c r="E448" s="39">
        <f t="shared" ref="E448:E505" si="43">SUM(E447)</f>
        <v>7</v>
      </c>
      <c r="G448" s="39">
        <f t="shared" ref="G448:G455" si="44">SUM(G447)</f>
        <v>0</v>
      </c>
      <c r="I448" s="46">
        <f t="shared" ref="I448:I505" si="45">SUM(I447+1)</f>
        <v>2</v>
      </c>
    </row>
    <row r="449" spans="1:9">
      <c r="A449" s="138" t="str">
        <f t="shared" si="41"/>
        <v>07h03</v>
      </c>
      <c r="C449" s="39">
        <f t="shared" si="42"/>
        <v>0</v>
      </c>
      <c r="E449" s="39">
        <f t="shared" si="43"/>
        <v>7</v>
      </c>
      <c r="G449" s="39">
        <f t="shared" si="44"/>
        <v>0</v>
      </c>
      <c r="I449" s="46">
        <f t="shared" si="45"/>
        <v>3</v>
      </c>
    </row>
    <row r="450" spans="1:9">
      <c r="A450" s="138" t="str">
        <f t="shared" si="41"/>
        <v>07h04</v>
      </c>
      <c r="C450" s="39">
        <f t="shared" si="42"/>
        <v>0</v>
      </c>
      <c r="E450" s="39">
        <f t="shared" si="43"/>
        <v>7</v>
      </c>
      <c r="G450" s="39">
        <f t="shared" si="44"/>
        <v>0</v>
      </c>
      <c r="I450" s="46">
        <f t="shared" si="45"/>
        <v>4</v>
      </c>
    </row>
    <row r="451" spans="1:9">
      <c r="A451" s="138" t="str">
        <f t="shared" si="41"/>
        <v>07h05</v>
      </c>
      <c r="C451" s="39">
        <f t="shared" si="42"/>
        <v>0</v>
      </c>
      <c r="E451" s="39">
        <f t="shared" si="43"/>
        <v>7</v>
      </c>
      <c r="G451" s="39">
        <f t="shared" si="44"/>
        <v>0</v>
      </c>
      <c r="I451" s="46">
        <f t="shared" si="45"/>
        <v>5</v>
      </c>
    </row>
    <row r="452" spans="1:9">
      <c r="A452" s="138" t="str">
        <f t="shared" si="41"/>
        <v>07h06</v>
      </c>
      <c r="C452" s="39">
        <f t="shared" si="42"/>
        <v>0</v>
      </c>
      <c r="E452" s="39">
        <f t="shared" si="43"/>
        <v>7</v>
      </c>
      <c r="G452" s="39">
        <f t="shared" si="44"/>
        <v>0</v>
      </c>
      <c r="I452" s="46">
        <f t="shared" si="45"/>
        <v>6</v>
      </c>
    </row>
    <row r="453" spans="1:9">
      <c r="A453" s="138" t="str">
        <f t="shared" si="41"/>
        <v>07h07</v>
      </c>
      <c r="C453" s="39">
        <f t="shared" si="42"/>
        <v>0</v>
      </c>
      <c r="E453" s="39">
        <f t="shared" si="43"/>
        <v>7</v>
      </c>
      <c r="G453" s="39">
        <f t="shared" si="44"/>
        <v>0</v>
      </c>
      <c r="I453" s="46">
        <f t="shared" si="45"/>
        <v>7</v>
      </c>
    </row>
    <row r="454" spans="1:9">
      <c r="A454" s="138" t="str">
        <f t="shared" si="41"/>
        <v>07h08</v>
      </c>
      <c r="C454" s="39">
        <f t="shared" si="42"/>
        <v>0</v>
      </c>
      <c r="E454" s="39">
        <f t="shared" si="43"/>
        <v>7</v>
      </c>
      <c r="G454" s="39">
        <f t="shared" si="44"/>
        <v>0</v>
      </c>
      <c r="I454" s="46">
        <f t="shared" si="45"/>
        <v>8</v>
      </c>
    </row>
    <row r="455" spans="1:9">
      <c r="A455" s="138" t="str">
        <f t="shared" si="41"/>
        <v>07h09</v>
      </c>
      <c r="C455" s="39">
        <f t="shared" si="42"/>
        <v>0</v>
      </c>
      <c r="E455" s="39">
        <f t="shared" si="43"/>
        <v>7</v>
      </c>
      <c r="G455" s="39">
        <f t="shared" si="44"/>
        <v>0</v>
      </c>
      <c r="I455" s="46">
        <f t="shared" si="45"/>
        <v>9</v>
      </c>
    </row>
    <row r="456" spans="1:9">
      <c r="A456" s="138" t="str">
        <f t="shared" si="41"/>
        <v>07h10</v>
      </c>
      <c r="C456" s="39">
        <f t="shared" si="42"/>
        <v>0</v>
      </c>
      <c r="E456" s="39">
        <f t="shared" si="43"/>
        <v>7</v>
      </c>
      <c r="I456" s="46">
        <f t="shared" si="45"/>
        <v>10</v>
      </c>
    </row>
    <row r="457" spans="1:9">
      <c r="A457" s="138" t="str">
        <f t="shared" si="41"/>
        <v>07h11</v>
      </c>
      <c r="C457" s="39">
        <f t="shared" si="42"/>
        <v>0</v>
      </c>
      <c r="E457" s="39">
        <f t="shared" si="43"/>
        <v>7</v>
      </c>
      <c r="I457" s="46">
        <f t="shared" si="45"/>
        <v>11</v>
      </c>
    </row>
    <row r="458" spans="1:9">
      <c r="A458" s="138" t="str">
        <f t="shared" si="41"/>
        <v>07h12</v>
      </c>
      <c r="C458" s="39">
        <f t="shared" si="42"/>
        <v>0</v>
      </c>
      <c r="E458" s="39">
        <f t="shared" si="43"/>
        <v>7</v>
      </c>
      <c r="I458" s="46">
        <f t="shared" si="45"/>
        <v>12</v>
      </c>
    </row>
    <row r="459" spans="1:9">
      <c r="A459" s="138" t="str">
        <f t="shared" si="41"/>
        <v>07h13</v>
      </c>
      <c r="C459" s="39">
        <f t="shared" si="42"/>
        <v>0</v>
      </c>
      <c r="E459" s="39">
        <f t="shared" si="43"/>
        <v>7</v>
      </c>
      <c r="I459" s="46">
        <f t="shared" si="45"/>
        <v>13</v>
      </c>
    </row>
    <row r="460" spans="1:9">
      <c r="A460" s="138" t="str">
        <f t="shared" si="41"/>
        <v>07h14</v>
      </c>
      <c r="C460" s="39">
        <f t="shared" si="42"/>
        <v>0</v>
      </c>
      <c r="E460" s="39">
        <f t="shared" si="43"/>
        <v>7</v>
      </c>
      <c r="I460" s="46">
        <f t="shared" si="45"/>
        <v>14</v>
      </c>
    </row>
    <row r="461" spans="1:9">
      <c r="A461" s="138" t="str">
        <f t="shared" si="41"/>
        <v>07h15</v>
      </c>
      <c r="C461" s="39">
        <f t="shared" si="42"/>
        <v>0</v>
      </c>
      <c r="E461" s="39">
        <f t="shared" si="43"/>
        <v>7</v>
      </c>
      <c r="I461" s="46">
        <f t="shared" si="45"/>
        <v>15</v>
      </c>
    </row>
    <row r="462" spans="1:9">
      <c r="A462" s="138" t="str">
        <f t="shared" si="41"/>
        <v>07h16</v>
      </c>
      <c r="C462" s="39">
        <f t="shared" si="42"/>
        <v>0</v>
      </c>
      <c r="E462" s="39">
        <f t="shared" si="43"/>
        <v>7</v>
      </c>
      <c r="I462" s="46">
        <f t="shared" si="45"/>
        <v>16</v>
      </c>
    </row>
    <row r="463" spans="1:9">
      <c r="A463" s="138" t="str">
        <f t="shared" si="41"/>
        <v>07h17</v>
      </c>
      <c r="C463" s="39">
        <f t="shared" si="42"/>
        <v>0</v>
      </c>
      <c r="E463" s="39">
        <f t="shared" si="43"/>
        <v>7</v>
      </c>
      <c r="I463" s="46">
        <f t="shared" si="45"/>
        <v>17</v>
      </c>
    </row>
    <row r="464" spans="1:9">
      <c r="A464" s="138" t="str">
        <f t="shared" si="41"/>
        <v>07h18</v>
      </c>
      <c r="C464" s="39">
        <f t="shared" si="42"/>
        <v>0</v>
      </c>
      <c r="E464" s="39">
        <f t="shared" si="43"/>
        <v>7</v>
      </c>
      <c r="I464" s="46">
        <f t="shared" si="45"/>
        <v>18</v>
      </c>
    </row>
    <row r="465" spans="1:9">
      <c r="A465" s="138" t="str">
        <f t="shared" si="41"/>
        <v>07h19</v>
      </c>
      <c r="C465" s="39">
        <f t="shared" si="42"/>
        <v>0</v>
      </c>
      <c r="E465" s="39">
        <f t="shared" si="43"/>
        <v>7</v>
      </c>
      <c r="I465" s="46">
        <f t="shared" si="45"/>
        <v>19</v>
      </c>
    </row>
    <row r="466" spans="1:9">
      <c r="A466" s="138" t="str">
        <f t="shared" si="41"/>
        <v>07h20</v>
      </c>
      <c r="C466" s="39">
        <f t="shared" si="42"/>
        <v>0</v>
      </c>
      <c r="E466" s="39">
        <f t="shared" si="43"/>
        <v>7</v>
      </c>
      <c r="I466" s="46">
        <f t="shared" si="45"/>
        <v>20</v>
      </c>
    </row>
    <row r="467" spans="1:9">
      <c r="A467" s="138" t="str">
        <f t="shared" si="41"/>
        <v>07h21</v>
      </c>
      <c r="C467" s="39">
        <f t="shared" si="42"/>
        <v>0</v>
      </c>
      <c r="E467" s="39">
        <f t="shared" si="43"/>
        <v>7</v>
      </c>
      <c r="I467" s="46">
        <f t="shared" si="45"/>
        <v>21</v>
      </c>
    </row>
    <row r="468" spans="1:9">
      <c r="A468" s="138" t="str">
        <f t="shared" si="41"/>
        <v>07h22</v>
      </c>
      <c r="C468" s="39">
        <f t="shared" si="42"/>
        <v>0</v>
      </c>
      <c r="E468" s="39">
        <f t="shared" si="43"/>
        <v>7</v>
      </c>
      <c r="I468" s="46">
        <f t="shared" si="45"/>
        <v>22</v>
      </c>
    </row>
    <row r="469" spans="1:9">
      <c r="A469" s="138" t="str">
        <f t="shared" si="41"/>
        <v>07h23</v>
      </c>
      <c r="C469" s="39">
        <f t="shared" si="42"/>
        <v>0</v>
      </c>
      <c r="E469" s="39">
        <f t="shared" si="43"/>
        <v>7</v>
      </c>
      <c r="I469" s="46">
        <f t="shared" si="45"/>
        <v>23</v>
      </c>
    </row>
    <row r="470" spans="1:9">
      <c r="A470" s="138" t="str">
        <f t="shared" si="41"/>
        <v>07h24</v>
      </c>
      <c r="C470" s="39">
        <f t="shared" si="42"/>
        <v>0</v>
      </c>
      <c r="E470" s="39">
        <f t="shared" si="43"/>
        <v>7</v>
      </c>
      <c r="I470" s="46">
        <f t="shared" si="45"/>
        <v>24</v>
      </c>
    </row>
    <row r="471" spans="1:9">
      <c r="A471" s="138" t="str">
        <f t="shared" si="41"/>
        <v>07h25</v>
      </c>
      <c r="C471" s="39">
        <f t="shared" si="42"/>
        <v>0</v>
      </c>
      <c r="E471" s="39">
        <f t="shared" si="43"/>
        <v>7</v>
      </c>
      <c r="I471" s="46">
        <f t="shared" si="45"/>
        <v>25</v>
      </c>
    </row>
    <row r="472" spans="1:9">
      <c r="A472" s="138" t="str">
        <f t="shared" si="41"/>
        <v>07h26</v>
      </c>
      <c r="C472" s="39">
        <f t="shared" si="42"/>
        <v>0</v>
      </c>
      <c r="E472" s="39">
        <f t="shared" si="43"/>
        <v>7</v>
      </c>
      <c r="I472" s="46">
        <f t="shared" si="45"/>
        <v>26</v>
      </c>
    </row>
    <row r="473" spans="1:9">
      <c r="A473" s="138" t="str">
        <f t="shared" si="41"/>
        <v>07h27</v>
      </c>
      <c r="C473" s="39">
        <f t="shared" si="42"/>
        <v>0</v>
      </c>
      <c r="E473" s="39">
        <f t="shared" si="43"/>
        <v>7</v>
      </c>
      <c r="I473" s="46">
        <f t="shared" si="45"/>
        <v>27</v>
      </c>
    </row>
    <row r="474" spans="1:9">
      <c r="A474" s="138" t="str">
        <f t="shared" si="41"/>
        <v>07h28</v>
      </c>
      <c r="C474" s="39">
        <f t="shared" si="42"/>
        <v>0</v>
      </c>
      <c r="E474" s="39">
        <f t="shared" si="43"/>
        <v>7</v>
      </c>
      <c r="I474" s="46">
        <f t="shared" si="45"/>
        <v>28</v>
      </c>
    </row>
    <row r="475" spans="1:9">
      <c r="A475" s="138" t="str">
        <f t="shared" si="41"/>
        <v>07h29</v>
      </c>
      <c r="C475" s="39">
        <f t="shared" si="42"/>
        <v>0</v>
      </c>
      <c r="E475" s="39">
        <f t="shared" si="43"/>
        <v>7</v>
      </c>
      <c r="I475" s="46">
        <f t="shared" si="45"/>
        <v>29</v>
      </c>
    </row>
    <row r="476" spans="1:9">
      <c r="A476" s="138" t="str">
        <f t="shared" si="41"/>
        <v>07h30</v>
      </c>
      <c r="C476" s="39">
        <f t="shared" si="42"/>
        <v>0</v>
      </c>
      <c r="E476" s="39">
        <f t="shared" si="43"/>
        <v>7</v>
      </c>
      <c r="I476" s="46">
        <f t="shared" si="45"/>
        <v>30</v>
      </c>
    </row>
    <row r="477" spans="1:9">
      <c r="A477" s="138" t="str">
        <f t="shared" si="41"/>
        <v>07h31</v>
      </c>
      <c r="C477" s="39">
        <f t="shared" si="42"/>
        <v>0</v>
      </c>
      <c r="E477" s="39">
        <f t="shared" si="43"/>
        <v>7</v>
      </c>
      <c r="I477" s="46">
        <f t="shared" si="45"/>
        <v>31</v>
      </c>
    </row>
    <row r="478" spans="1:9">
      <c r="A478" s="138" t="str">
        <f t="shared" si="41"/>
        <v>07h32</v>
      </c>
      <c r="C478" s="39">
        <f t="shared" si="42"/>
        <v>0</v>
      </c>
      <c r="E478" s="39">
        <f t="shared" si="43"/>
        <v>7</v>
      </c>
      <c r="I478" s="46">
        <f t="shared" si="45"/>
        <v>32</v>
      </c>
    </row>
    <row r="479" spans="1:9">
      <c r="A479" s="138" t="str">
        <f t="shared" si="41"/>
        <v>07h33</v>
      </c>
      <c r="C479" s="39">
        <f t="shared" si="42"/>
        <v>0</v>
      </c>
      <c r="E479" s="39">
        <f t="shared" si="43"/>
        <v>7</v>
      </c>
      <c r="I479" s="46">
        <f t="shared" si="45"/>
        <v>33</v>
      </c>
    </row>
    <row r="480" spans="1:9">
      <c r="A480" s="138" t="str">
        <f t="shared" si="41"/>
        <v>07h34</v>
      </c>
      <c r="C480" s="39">
        <f t="shared" si="42"/>
        <v>0</v>
      </c>
      <c r="E480" s="39">
        <f t="shared" si="43"/>
        <v>7</v>
      </c>
      <c r="I480" s="46">
        <f t="shared" si="45"/>
        <v>34</v>
      </c>
    </row>
    <row r="481" spans="1:9">
      <c r="A481" s="138" t="str">
        <f t="shared" si="41"/>
        <v>07h35</v>
      </c>
      <c r="C481" s="39">
        <f t="shared" si="42"/>
        <v>0</v>
      </c>
      <c r="E481" s="39">
        <f t="shared" si="43"/>
        <v>7</v>
      </c>
      <c r="I481" s="46">
        <f t="shared" si="45"/>
        <v>35</v>
      </c>
    </row>
    <row r="482" spans="1:9">
      <c r="A482" s="138" t="str">
        <f t="shared" si="41"/>
        <v>07h36</v>
      </c>
      <c r="C482" s="39">
        <f t="shared" si="42"/>
        <v>0</v>
      </c>
      <c r="E482" s="39">
        <f t="shared" si="43"/>
        <v>7</v>
      </c>
      <c r="I482" s="46">
        <f t="shared" si="45"/>
        <v>36</v>
      </c>
    </row>
    <row r="483" spans="1:9">
      <c r="A483" s="138" t="str">
        <f t="shared" si="41"/>
        <v>07h37</v>
      </c>
      <c r="C483" s="39">
        <f t="shared" si="42"/>
        <v>0</v>
      </c>
      <c r="E483" s="39">
        <f t="shared" si="43"/>
        <v>7</v>
      </c>
      <c r="I483" s="46">
        <f t="shared" si="45"/>
        <v>37</v>
      </c>
    </row>
    <row r="484" spans="1:9">
      <c r="A484" s="138" t="str">
        <f t="shared" si="41"/>
        <v>07h38</v>
      </c>
      <c r="C484" s="39">
        <f t="shared" si="42"/>
        <v>0</v>
      </c>
      <c r="E484" s="39">
        <f t="shared" si="43"/>
        <v>7</v>
      </c>
      <c r="I484" s="46">
        <f t="shared" si="45"/>
        <v>38</v>
      </c>
    </row>
    <row r="485" spans="1:9">
      <c r="A485" s="138" t="str">
        <f t="shared" si="41"/>
        <v>07h39</v>
      </c>
      <c r="C485" s="39">
        <f t="shared" si="42"/>
        <v>0</v>
      </c>
      <c r="E485" s="39">
        <f t="shared" si="43"/>
        <v>7</v>
      </c>
      <c r="I485" s="46">
        <f t="shared" si="45"/>
        <v>39</v>
      </c>
    </row>
    <row r="486" spans="1:9">
      <c r="A486" s="138" t="str">
        <f t="shared" si="41"/>
        <v>07h40</v>
      </c>
      <c r="C486" s="39">
        <f t="shared" si="42"/>
        <v>0</v>
      </c>
      <c r="E486" s="39">
        <f t="shared" si="43"/>
        <v>7</v>
      </c>
      <c r="I486" s="46">
        <f t="shared" si="45"/>
        <v>40</v>
      </c>
    </row>
    <row r="487" spans="1:9">
      <c r="A487" s="138" t="str">
        <f t="shared" si="41"/>
        <v>07h41</v>
      </c>
      <c r="C487" s="39">
        <f t="shared" si="42"/>
        <v>0</v>
      </c>
      <c r="E487" s="39">
        <f t="shared" si="43"/>
        <v>7</v>
      </c>
      <c r="I487" s="46">
        <f t="shared" si="45"/>
        <v>41</v>
      </c>
    </row>
    <row r="488" spans="1:9">
      <c r="A488" s="138" t="str">
        <f t="shared" si="41"/>
        <v>07h42</v>
      </c>
      <c r="C488" s="39">
        <f t="shared" si="42"/>
        <v>0</v>
      </c>
      <c r="E488" s="39">
        <f t="shared" si="43"/>
        <v>7</v>
      </c>
      <c r="I488" s="46">
        <f t="shared" si="45"/>
        <v>42</v>
      </c>
    </row>
    <row r="489" spans="1:9">
      <c r="A489" s="138" t="str">
        <f t="shared" si="41"/>
        <v>07h43</v>
      </c>
      <c r="C489" s="39">
        <f t="shared" si="42"/>
        <v>0</v>
      </c>
      <c r="E489" s="39">
        <f t="shared" si="43"/>
        <v>7</v>
      </c>
      <c r="I489" s="46">
        <f t="shared" si="45"/>
        <v>43</v>
      </c>
    </row>
    <row r="490" spans="1:9">
      <c r="A490" s="138" t="str">
        <f t="shared" si="41"/>
        <v>07h44</v>
      </c>
      <c r="C490" s="39">
        <f t="shared" si="42"/>
        <v>0</v>
      </c>
      <c r="E490" s="39">
        <f t="shared" si="43"/>
        <v>7</v>
      </c>
      <c r="I490" s="46">
        <f t="shared" si="45"/>
        <v>44</v>
      </c>
    </row>
    <row r="491" spans="1:9">
      <c r="A491" s="138" t="str">
        <f t="shared" si="41"/>
        <v>07h45</v>
      </c>
      <c r="C491" s="39">
        <f t="shared" si="42"/>
        <v>0</v>
      </c>
      <c r="E491" s="39">
        <f t="shared" si="43"/>
        <v>7</v>
      </c>
      <c r="I491" s="46">
        <f t="shared" si="45"/>
        <v>45</v>
      </c>
    </row>
    <row r="492" spans="1:9">
      <c r="A492" s="138" t="str">
        <f t="shared" si="41"/>
        <v>07h46</v>
      </c>
      <c r="C492" s="39">
        <f t="shared" si="42"/>
        <v>0</v>
      </c>
      <c r="E492" s="39">
        <f t="shared" si="43"/>
        <v>7</v>
      </c>
      <c r="I492" s="46">
        <f t="shared" si="45"/>
        <v>46</v>
      </c>
    </row>
    <row r="493" spans="1:9">
      <c r="A493" s="138" t="str">
        <f t="shared" si="41"/>
        <v>07h47</v>
      </c>
      <c r="C493" s="39">
        <f t="shared" si="42"/>
        <v>0</v>
      </c>
      <c r="E493" s="39">
        <f t="shared" si="43"/>
        <v>7</v>
      </c>
      <c r="I493" s="46">
        <f t="shared" si="45"/>
        <v>47</v>
      </c>
    </row>
    <row r="494" spans="1:9">
      <c r="A494" s="138" t="str">
        <f t="shared" si="41"/>
        <v>07h48</v>
      </c>
      <c r="C494" s="39">
        <f t="shared" si="42"/>
        <v>0</v>
      </c>
      <c r="E494" s="39">
        <f t="shared" si="43"/>
        <v>7</v>
      </c>
      <c r="I494" s="46">
        <f t="shared" si="45"/>
        <v>48</v>
      </c>
    </row>
    <row r="495" spans="1:9">
      <c r="A495" s="138" t="str">
        <f t="shared" si="41"/>
        <v>07h49</v>
      </c>
      <c r="C495" s="39">
        <f t="shared" si="42"/>
        <v>0</v>
      </c>
      <c r="E495" s="39">
        <f t="shared" si="43"/>
        <v>7</v>
      </c>
      <c r="I495" s="46">
        <f t="shared" si="45"/>
        <v>49</v>
      </c>
    </row>
    <row r="496" spans="1:9">
      <c r="A496" s="138" t="str">
        <f t="shared" si="41"/>
        <v>07h50</v>
      </c>
      <c r="C496" s="39">
        <f t="shared" si="42"/>
        <v>0</v>
      </c>
      <c r="E496" s="39">
        <f t="shared" si="43"/>
        <v>7</v>
      </c>
      <c r="I496" s="46">
        <f t="shared" si="45"/>
        <v>50</v>
      </c>
    </row>
    <row r="497" spans="1:9">
      <c r="A497" s="138" t="str">
        <f t="shared" si="41"/>
        <v>07h51</v>
      </c>
      <c r="C497" s="39">
        <f t="shared" si="42"/>
        <v>0</v>
      </c>
      <c r="E497" s="39">
        <f t="shared" si="43"/>
        <v>7</v>
      </c>
      <c r="I497" s="46">
        <f t="shared" si="45"/>
        <v>51</v>
      </c>
    </row>
    <row r="498" spans="1:9">
      <c r="A498" s="138" t="str">
        <f t="shared" si="41"/>
        <v>07h52</v>
      </c>
      <c r="C498" s="39">
        <f t="shared" si="42"/>
        <v>0</v>
      </c>
      <c r="E498" s="39">
        <f t="shared" si="43"/>
        <v>7</v>
      </c>
      <c r="I498" s="46">
        <f t="shared" si="45"/>
        <v>52</v>
      </c>
    </row>
    <row r="499" spans="1:9">
      <c r="A499" s="138" t="str">
        <f t="shared" si="41"/>
        <v>07h53</v>
      </c>
      <c r="C499" s="39">
        <f t="shared" si="42"/>
        <v>0</v>
      </c>
      <c r="E499" s="39">
        <f t="shared" si="43"/>
        <v>7</v>
      </c>
      <c r="I499" s="46">
        <f t="shared" si="45"/>
        <v>53</v>
      </c>
    </row>
    <row r="500" spans="1:9">
      <c r="A500" s="138" t="str">
        <f t="shared" si="41"/>
        <v>07h54</v>
      </c>
      <c r="C500" s="39">
        <f t="shared" si="42"/>
        <v>0</v>
      </c>
      <c r="E500" s="39">
        <f t="shared" si="43"/>
        <v>7</v>
      </c>
      <c r="I500" s="46">
        <f t="shared" si="45"/>
        <v>54</v>
      </c>
    </row>
    <row r="501" spans="1:9">
      <c r="A501" s="138" t="str">
        <f t="shared" si="41"/>
        <v>07h55</v>
      </c>
      <c r="C501" s="39">
        <f t="shared" si="42"/>
        <v>0</v>
      </c>
      <c r="E501" s="39">
        <f t="shared" si="43"/>
        <v>7</v>
      </c>
      <c r="I501" s="46">
        <f t="shared" si="45"/>
        <v>55</v>
      </c>
    </row>
    <row r="502" spans="1:9">
      <c r="A502" s="138" t="str">
        <f t="shared" si="41"/>
        <v>07h56</v>
      </c>
      <c r="C502" s="39">
        <f t="shared" si="42"/>
        <v>0</v>
      </c>
      <c r="E502" s="39">
        <f t="shared" si="43"/>
        <v>7</v>
      </c>
      <c r="I502" s="46">
        <f t="shared" si="45"/>
        <v>56</v>
      </c>
    </row>
    <row r="503" spans="1:9">
      <c r="A503" s="138" t="str">
        <f t="shared" si="41"/>
        <v>07h57</v>
      </c>
      <c r="C503" s="39">
        <f t="shared" si="42"/>
        <v>0</v>
      </c>
      <c r="E503" s="39">
        <f t="shared" si="43"/>
        <v>7</v>
      </c>
      <c r="I503" s="46">
        <f t="shared" si="45"/>
        <v>57</v>
      </c>
    </row>
    <row r="504" spans="1:9">
      <c r="A504" s="138" t="str">
        <f t="shared" si="41"/>
        <v>07h58</v>
      </c>
      <c r="C504" s="39">
        <f t="shared" si="42"/>
        <v>0</v>
      </c>
      <c r="E504" s="39">
        <f t="shared" si="43"/>
        <v>7</v>
      </c>
      <c r="I504" s="46">
        <f t="shared" si="45"/>
        <v>58</v>
      </c>
    </row>
    <row r="505" spans="1:9">
      <c r="A505" s="138" t="str">
        <f t="shared" si="41"/>
        <v>07h59</v>
      </c>
      <c r="C505" s="39">
        <f t="shared" si="42"/>
        <v>0</v>
      </c>
      <c r="E505" s="39">
        <f t="shared" si="43"/>
        <v>7</v>
      </c>
      <c r="I505" s="46">
        <f t="shared" si="45"/>
        <v>59</v>
      </c>
    </row>
    <row r="506" spans="1:9">
      <c r="A506" s="138" t="str">
        <f t="shared" si="41"/>
        <v>08h00</v>
      </c>
      <c r="C506" s="39">
        <f t="shared" si="42"/>
        <v>0</v>
      </c>
      <c r="E506" s="39">
        <f>SUM(E446+1)</f>
        <v>8</v>
      </c>
      <c r="G506" s="39">
        <f t="shared" ref="G506" si="46">SUM(G505)</f>
        <v>0</v>
      </c>
      <c r="I506" s="46">
        <v>0</v>
      </c>
    </row>
    <row r="507" spans="1:9">
      <c r="A507" s="138" t="str">
        <f>(C507&amp;E507&amp;"h"&amp;G507&amp;I507)</f>
        <v>08h01</v>
      </c>
      <c r="C507" s="39">
        <f>SUM(C506)</f>
        <v>0</v>
      </c>
      <c r="E507" s="39">
        <f>SUM(E506)</f>
        <v>8</v>
      </c>
      <c r="G507" s="39">
        <f>SUM(G506)</f>
        <v>0</v>
      </c>
      <c r="I507" s="46">
        <f>SUM(I506+1)</f>
        <v>1</v>
      </c>
    </row>
    <row r="508" spans="1:9">
      <c r="A508" s="138" t="str">
        <f t="shared" ref="A508:A566" si="47">(C508&amp;E508&amp;"h"&amp;G508&amp;I508)</f>
        <v>08h02</v>
      </c>
      <c r="C508" s="39">
        <f t="shared" ref="C508:C566" si="48">SUM(C507)</f>
        <v>0</v>
      </c>
      <c r="E508" s="39">
        <f t="shared" ref="E508:E565" si="49">SUM(E507)</f>
        <v>8</v>
      </c>
      <c r="G508" s="39">
        <f t="shared" ref="G508:G515" si="50">SUM(G507)</f>
        <v>0</v>
      </c>
      <c r="I508" s="46">
        <f t="shared" ref="I508:I565" si="51">SUM(I507+1)</f>
        <v>2</v>
      </c>
    </row>
    <row r="509" spans="1:9">
      <c r="A509" s="138" t="str">
        <f t="shared" si="47"/>
        <v>08h03</v>
      </c>
      <c r="C509" s="39">
        <f t="shared" si="48"/>
        <v>0</v>
      </c>
      <c r="E509" s="39">
        <f t="shared" si="49"/>
        <v>8</v>
      </c>
      <c r="G509" s="39">
        <f t="shared" si="50"/>
        <v>0</v>
      </c>
      <c r="I509" s="46">
        <f t="shared" si="51"/>
        <v>3</v>
      </c>
    </row>
    <row r="510" spans="1:9">
      <c r="A510" s="138" t="str">
        <f t="shared" si="47"/>
        <v>08h04</v>
      </c>
      <c r="C510" s="39">
        <f t="shared" si="48"/>
        <v>0</v>
      </c>
      <c r="E510" s="39">
        <f t="shared" si="49"/>
        <v>8</v>
      </c>
      <c r="G510" s="39">
        <f t="shared" si="50"/>
        <v>0</v>
      </c>
      <c r="I510" s="46">
        <f t="shared" si="51"/>
        <v>4</v>
      </c>
    </row>
    <row r="511" spans="1:9">
      <c r="A511" s="138" t="str">
        <f t="shared" si="47"/>
        <v>08h05</v>
      </c>
      <c r="C511" s="39">
        <f t="shared" si="48"/>
        <v>0</v>
      </c>
      <c r="E511" s="39">
        <f t="shared" si="49"/>
        <v>8</v>
      </c>
      <c r="G511" s="39">
        <f t="shared" si="50"/>
        <v>0</v>
      </c>
      <c r="I511" s="46">
        <f t="shared" si="51"/>
        <v>5</v>
      </c>
    </row>
    <row r="512" spans="1:9">
      <c r="A512" s="138" t="str">
        <f t="shared" si="47"/>
        <v>08h06</v>
      </c>
      <c r="C512" s="39">
        <f t="shared" si="48"/>
        <v>0</v>
      </c>
      <c r="E512" s="39">
        <f t="shared" si="49"/>
        <v>8</v>
      </c>
      <c r="G512" s="39">
        <f t="shared" si="50"/>
        <v>0</v>
      </c>
      <c r="I512" s="46">
        <f t="shared" si="51"/>
        <v>6</v>
      </c>
    </row>
    <row r="513" spans="1:9">
      <c r="A513" s="138" t="str">
        <f t="shared" si="47"/>
        <v>08h07</v>
      </c>
      <c r="C513" s="39">
        <f t="shared" si="48"/>
        <v>0</v>
      </c>
      <c r="E513" s="39">
        <f t="shared" si="49"/>
        <v>8</v>
      </c>
      <c r="G513" s="39">
        <f t="shared" si="50"/>
        <v>0</v>
      </c>
      <c r="I513" s="46">
        <f t="shared" si="51"/>
        <v>7</v>
      </c>
    </row>
    <row r="514" spans="1:9">
      <c r="A514" s="138" t="str">
        <f t="shared" si="47"/>
        <v>08h08</v>
      </c>
      <c r="C514" s="39">
        <f t="shared" si="48"/>
        <v>0</v>
      </c>
      <c r="E514" s="39">
        <f t="shared" si="49"/>
        <v>8</v>
      </c>
      <c r="G514" s="39">
        <f t="shared" si="50"/>
        <v>0</v>
      </c>
      <c r="I514" s="46">
        <f t="shared" si="51"/>
        <v>8</v>
      </c>
    </row>
    <row r="515" spans="1:9">
      <c r="A515" s="138" t="str">
        <f t="shared" si="47"/>
        <v>08h09</v>
      </c>
      <c r="C515" s="39">
        <f t="shared" si="48"/>
        <v>0</v>
      </c>
      <c r="E515" s="39">
        <f t="shared" si="49"/>
        <v>8</v>
      </c>
      <c r="G515" s="39">
        <f t="shared" si="50"/>
        <v>0</v>
      </c>
      <c r="I515" s="46">
        <f t="shared" si="51"/>
        <v>9</v>
      </c>
    </row>
    <row r="516" spans="1:9">
      <c r="A516" s="138" t="str">
        <f t="shared" si="47"/>
        <v>08h10</v>
      </c>
      <c r="C516" s="39">
        <f t="shared" si="48"/>
        <v>0</v>
      </c>
      <c r="E516" s="39">
        <f t="shared" si="49"/>
        <v>8</v>
      </c>
      <c r="I516" s="46">
        <f t="shared" si="51"/>
        <v>10</v>
      </c>
    </row>
    <row r="517" spans="1:9">
      <c r="A517" s="138" t="str">
        <f t="shared" si="47"/>
        <v>08h11</v>
      </c>
      <c r="C517" s="39">
        <f t="shared" si="48"/>
        <v>0</v>
      </c>
      <c r="E517" s="39">
        <f t="shared" si="49"/>
        <v>8</v>
      </c>
      <c r="I517" s="46">
        <f t="shared" si="51"/>
        <v>11</v>
      </c>
    </row>
    <row r="518" spans="1:9">
      <c r="A518" s="138" t="str">
        <f t="shared" si="47"/>
        <v>08h12</v>
      </c>
      <c r="C518" s="39">
        <f t="shared" si="48"/>
        <v>0</v>
      </c>
      <c r="E518" s="39">
        <f t="shared" si="49"/>
        <v>8</v>
      </c>
      <c r="I518" s="46">
        <f t="shared" si="51"/>
        <v>12</v>
      </c>
    </row>
    <row r="519" spans="1:9">
      <c r="A519" s="138" t="str">
        <f t="shared" si="47"/>
        <v>08h13</v>
      </c>
      <c r="C519" s="39">
        <f t="shared" si="48"/>
        <v>0</v>
      </c>
      <c r="E519" s="39">
        <f t="shared" si="49"/>
        <v>8</v>
      </c>
      <c r="I519" s="46">
        <f t="shared" si="51"/>
        <v>13</v>
      </c>
    </row>
    <row r="520" spans="1:9">
      <c r="A520" s="138" t="str">
        <f t="shared" si="47"/>
        <v>08h14</v>
      </c>
      <c r="C520" s="39">
        <f t="shared" si="48"/>
        <v>0</v>
      </c>
      <c r="E520" s="39">
        <f t="shared" si="49"/>
        <v>8</v>
      </c>
      <c r="I520" s="46">
        <f t="shared" si="51"/>
        <v>14</v>
      </c>
    </row>
    <row r="521" spans="1:9">
      <c r="A521" s="138" t="str">
        <f t="shared" si="47"/>
        <v>08h15</v>
      </c>
      <c r="C521" s="39">
        <f t="shared" si="48"/>
        <v>0</v>
      </c>
      <c r="E521" s="39">
        <f t="shared" si="49"/>
        <v>8</v>
      </c>
      <c r="I521" s="46">
        <f t="shared" si="51"/>
        <v>15</v>
      </c>
    </row>
    <row r="522" spans="1:9">
      <c r="A522" s="138" t="str">
        <f t="shared" si="47"/>
        <v>08h16</v>
      </c>
      <c r="C522" s="39">
        <f t="shared" si="48"/>
        <v>0</v>
      </c>
      <c r="E522" s="39">
        <f t="shared" si="49"/>
        <v>8</v>
      </c>
      <c r="I522" s="46">
        <f t="shared" si="51"/>
        <v>16</v>
      </c>
    </row>
    <row r="523" spans="1:9">
      <c r="A523" s="138" t="str">
        <f t="shared" si="47"/>
        <v>08h17</v>
      </c>
      <c r="C523" s="39">
        <f t="shared" si="48"/>
        <v>0</v>
      </c>
      <c r="E523" s="39">
        <f t="shared" si="49"/>
        <v>8</v>
      </c>
      <c r="I523" s="46">
        <f t="shared" si="51"/>
        <v>17</v>
      </c>
    </row>
    <row r="524" spans="1:9">
      <c r="A524" s="138" t="str">
        <f t="shared" si="47"/>
        <v>08h18</v>
      </c>
      <c r="C524" s="39">
        <f t="shared" si="48"/>
        <v>0</v>
      </c>
      <c r="E524" s="39">
        <f t="shared" si="49"/>
        <v>8</v>
      </c>
      <c r="I524" s="46">
        <f t="shared" si="51"/>
        <v>18</v>
      </c>
    </row>
    <row r="525" spans="1:9">
      <c r="A525" s="138" t="str">
        <f t="shared" si="47"/>
        <v>08h19</v>
      </c>
      <c r="C525" s="39">
        <f t="shared" si="48"/>
        <v>0</v>
      </c>
      <c r="E525" s="39">
        <f t="shared" si="49"/>
        <v>8</v>
      </c>
      <c r="I525" s="46">
        <f t="shared" si="51"/>
        <v>19</v>
      </c>
    </row>
    <row r="526" spans="1:9">
      <c r="A526" s="138" t="str">
        <f t="shared" si="47"/>
        <v>08h20</v>
      </c>
      <c r="C526" s="39">
        <f t="shared" si="48"/>
        <v>0</v>
      </c>
      <c r="E526" s="39">
        <f t="shared" si="49"/>
        <v>8</v>
      </c>
      <c r="I526" s="46">
        <f t="shared" si="51"/>
        <v>20</v>
      </c>
    </row>
    <row r="527" spans="1:9">
      <c r="A527" s="138" t="str">
        <f t="shared" si="47"/>
        <v>08h21</v>
      </c>
      <c r="C527" s="39">
        <f t="shared" si="48"/>
        <v>0</v>
      </c>
      <c r="E527" s="39">
        <f t="shared" si="49"/>
        <v>8</v>
      </c>
      <c r="I527" s="46">
        <f t="shared" si="51"/>
        <v>21</v>
      </c>
    </row>
    <row r="528" spans="1:9">
      <c r="A528" s="138" t="str">
        <f t="shared" si="47"/>
        <v>08h22</v>
      </c>
      <c r="C528" s="39">
        <f t="shared" si="48"/>
        <v>0</v>
      </c>
      <c r="E528" s="39">
        <f t="shared" si="49"/>
        <v>8</v>
      </c>
      <c r="I528" s="46">
        <f t="shared" si="51"/>
        <v>22</v>
      </c>
    </row>
    <row r="529" spans="1:9">
      <c r="A529" s="138" t="str">
        <f t="shared" si="47"/>
        <v>08h23</v>
      </c>
      <c r="C529" s="39">
        <f t="shared" si="48"/>
        <v>0</v>
      </c>
      <c r="E529" s="39">
        <f t="shared" si="49"/>
        <v>8</v>
      </c>
      <c r="I529" s="46">
        <f t="shared" si="51"/>
        <v>23</v>
      </c>
    </row>
    <row r="530" spans="1:9">
      <c r="A530" s="138" t="str">
        <f t="shared" si="47"/>
        <v>08h24</v>
      </c>
      <c r="C530" s="39">
        <f t="shared" si="48"/>
        <v>0</v>
      </c>
      <c r="E530" s="39">
        <f t="shared" si="49"/>
        <v>8</v>
      </c>
      <c r="I530" s="46">
        <f t="shared" si="51"/>
        <v>24</v>
      </c>
    </row>
    <row r="531" spans="1:9">
      <c r="A531" s="138" t="str">
        <f t="shared" si="47"/>
        <v>08h25</v>
      </c>
      <c r="C531" s="39">
        <f t="shared" si="48"/>
        <v>0</v>
      </c>
      <c r="E531" s="39">
        <f t="shared" si="49"/>
        <v>8</v>
      </c>
      <c r="I531" s="46">
        <f t="shared" si="51"/>
        <v>25</v>
      </c>
    </row>
    <row r="532" spans="1:9">
      <c r="A532" s="138" t="str">
        <f t="shared" si="47"/>
        <v>08h26</v>
      </c>
      <c r="C532" s="39">
        <f t="shared" si="48"/>
        <v>0</v>
      </c>
      <c r="E532" s="39">
        <f t="shared" si="49"/>
        <v>8</v>
      </c>
      <c r="I532" s="46">
        <f t="shared" si="51"/>
        <v>26</v>
      </c>
    </row>
    <row r="533" spans="1:9">
      <c r="A533" s="138" t="str">
        <f t="shared" si="47"/>
        <v>08h27</v>
      </c>
      <c r="C533" s="39">
        <f t="shared" si="48"/>
        <v>0</v>
      </c>
      <c r="E533" s="39">
        <f t="shared" si="49"/>
        <v>8</v>
      </c>
      <c r="I533" s="46">
        <f t="shared" si="51"/>
        <v>27</v>
      </c>
    </row>
    <row r="534" spans="1:9">
      <c r="A534" s="138" t="str">
        <f t="shared" si="47"/>
        <v>08h28</v>
      </c>
      <c r="C534" s="39">
        <f t="shared" si="48"/>
        <v>0</v>
      </c>
      <c r="E534" s="39">
        <f t="shared" si="49"/>
        <v>8</v>
      </c>
      <c r="I534" s="46">
        <f t="shared" si="51"/>
        <v>28</v>
      </c>
    </row>
    <row r="535" spans="1:9">
      <c r="A535" s="138" t="str">
        <f t="shared" si="47"/>
        <v>08h29</v>
      </c>
      <c r="C535" s="39">
        <f t="shared" si="48"/>
        <v>0</v>
      </c>
      <c r="E535" s="39">
        <f t="shared" si="49"/>
        <v>8</v>
      </c>
      <c r="I535" s="46">
        <f t="shared" si="51"/>
        <v>29</v>
      </c>
    </row>
    <row r="536" spans="1:9">
      <c r="A536" s="138" t="str">
        <f t="shared" si="47"/>
        <v>08h30</v>
      </c>
      <c r="C536" s="39">
        <f t="shared" si="48"/>
        <v>0</v>
      </c>
      <c r="E536" s="39">
        <f t="shared" si="49"/>
        <v>8</v>
      </c>
      <c r="I536" s="46">
        <f t="shared" si="51"/>
        <v>30</v>
      </c>
    </row>
    <row r="537" spans="1:9">
      <c r="A537" s="138" t="str">
        <f t="shared" si="47"/>
        <v>08h31</v>
      </c>
      <c r="C537" s="39">
        <f t="shared" si="48"/>
        <v>0</v>
      </c>
      <c r="E537" s="39">
        <f t="shared" si="49"/>
        <v>8</v>
      </c>
      <c r="I537" s="46">
        <f t="shared" si="51"/>
        <v>31</v>
      </c>
    </row>
    <row r="538" spans="1:9">
      <c r="A538" s="138" t="str">
        <f t="shared" si="47"/>
        <v>08h32</v>
      </c>
      <c r="C538" s="39">
        <f t="shared" si="48"/>
        <v>0</v>
      </c>
      <c r="E538" s="39">
        <f t="shared" si="49"/>
        <v>8</v>
      </c>
      <c r="I538" s="46">
        <f t="shared" si="51"/>
        <v>32</v>
      </c>
    </row>
    <row r="539" spans="1:9">
      <c r="A539" s="138" t="str">
        <f t="shared" si="47"/>
        <v>08h33</v>
      </c>
      <c r="C539" s="39">
        <f t="shared" si="48"/>
        <v>0</v>
      </c>
      <c r="E539" s="39">
        <f t="shared" si="49"/>
        <v>8</v>
      </c>
      <c r="I539" s="46">
        <f t="shared" si="51"/>
        <v>33</v>
      </c>
    </row>
    <row r="540" spans="1:9">
      <c r="A540" s="138" t="str">
        <f t="shared" si="47"/>
        <v>08h34</v>
      </c>
      <c r="C540" s="39">
        <f t="shared" si="48"/>
        <v>0</v>
      </c>
      <c r="E540" s="39">
        <f t="shared" si="49"/>
        <v>8</v>
      </c>
      <c r="I540" s="46">
        <f t="shared" si="51"/>
        <v>34</v>
      </c>
    </row>
    <row r="541" spans="1:9">
      <c r="A541" s="138" t="str">
        <f t="shared" si="47"/>
        <v>08h35</v>
      </c>
      <c r="C541" s="39">
        <f t="shared" si="48"/>
        <v>0</v>
      </c>
      <c r="E541" s="39">
        <f t="shared" si="49"/>
        <v>8</v>
      </c>
      <c r="I541" s="46">
        <f t="shared" si="51"/>
        <v>35</v>
      </c>
    </row>
    <row r="542" spans="1:9">
      <c r="A542" s="138" t="str">
        <f t="shared" si="47"/>
        <v>08h36</v>
      </c>
      <c r="C542" s="39">
        <f t="shared" si="48"/>
        <v>0</v>
      </c>
      <c r="E542" s="39">
        <f t="shared" si="49"/>
        <v>8</v>
      </c>
      <c r="I542" s="46">
        <f t="shared" si="51"/>
        <v>36</v>
      </c>
    </row>
    <row r="543" spans="1:9">
      <c r="A543" s="138" t="str">
        <f t="shared" si="47"/>
        <v>08h37</v>
      </c>
      <c r="C543" s="39">
        <f t="shared" si="48"/>
        <v>0</v>
      </c>
      <c r="E543" s="39">
        <f t="shared" si="49"/>
        <v>8</v>
      </c>
      <c r="I543" s="46">
        <f t="shared" si="51"/>
        <v>37</v>
      </c>
    </row>
    <row r="544" spans="1:9">
      <c r="A544" s="138" t="str">
        <f t="shared" si="47"/>
        <v>08h38</v>
      </c>
      <c r="C544" s="39">
        <f t="shared" si="48"/>
        <v>0</v>
      </c>
      <c r="E544" s="39">
        <f t="shared" si="49"/>
        <v>8</v>
      </c>
      <c r="I544" s="46">
        <f t="shared" si="51"/>
        <v>38</v>
      </c>
    </row>
    <row r="545" spans="1:9">
      <c r="A545" s="138" t="str">
        <f t="shared" si="47"/>
        <v>08h39</v>
      </c>
      <c r="C545" s="39">
        <f t="shared" si="48"/>
        <v>0</v>
      </c>
      <c r="E545" s="39">
        <f t="shared" si="49"/>
        <v>8</v>
      </c>
      <c r="I545" s="46">
        <f t="shared" si="51"/>
        <v>39</v>
      </c>
    </row>
    <row r="546" spans="1:9">
      <c r="A546" s="138" t="str">
        <f t="shared" si="47"/>
        <v>08h40</v>
      </c>
      <c r="C546" s="39">
        <f t="shared" si="48"/>
        <v>0</v>
      </c>
      <c r="E546" s="39">
        <f t="shared" si="49"/>
        <v>8</v>
      </c>
      <c r="I546" s="46">
        <f t="shared" si="51"/>
        <v>40</v>
      </c>
    </row>
    <row r="547" spans="1:9">
      <c r="A547" s="138" t="str">
        <f t="shared" si="47"/>
        <v>08h41</v>
      </c>
      <c r="C547" s="39">
        <f t="shared" si="48"/>
        <v>0</v>
      </c>
      <c r="E547" s="39">
        <f t="shared" si="49"/>
        <v>8</v>
      </c>
      <c r="I547" s="46">
        <f t="shared" si="51"/>
        <v>41</v>
      </c>
    </row>
    <row r="548" spans="1:9">
      <c r="A548" s="138" t="str">
        <f t="shared" si="47"/>
        <v>08h42</v>
      </c>
      <c r="C548" s="39">
        <f t="shared" si="48"/>
        <v>0</v>
      </c>
      <c r="E548" s="39">
        <f t="shared" si="49"/>
        <v>8</v>
      </c>
      <c r="I548" s="46">
        <f t="shared" si="51"/>
        <v>42</v>
      </c>
    </row>
    <row r="549" spans="1:9">
      <c r="A549" s="138" t="str">
        <f t="shared" si="47"/>
        <v>08h43</v>
      </c>
      <c r="C549" s="39">
        <f t="shared" si="48"/>
        <v>0</v>
      </c>
      <c r="E549" s="39">
        <f t="shared" si="49"/>
        <v>8</v>
      </c>
      <c r="I549" s="46">
        <f t="shared" si="51"/>
        <v>43</v>
      </c>
    </row>
    <row r="550" spans="1:9">
      <c r="A550" s="138" t="str">
        <f t="shared" si="47"/>
        <v>08h44</v>
      </c>
      <c r="C550" s="39">
        <f t="shared" si="48"/>
        <v>0</v>
      </c>
      <c r="E550" s="39">
        <f t="shared" si="49"/>
        <v>8</v>
      </c>
      <c r="I550" s="46">
        <f t="shared" si="51"/>
        <v>44</v>
      </c>
    </row>
    <row r="551" spans="1:9">
      <c r="A551" s="138" t="str">
        <f t="shared" si="47"/>
        <v>08h45</v>
      </c>
      <c r="C551" s="39">
        <f t="shared" si="48"/>
        <v>0</v>
      </c>
      <c r="E551" s="39">
        <f t="shared" si="49"/>
        <v>8</v>
      </c>
      <c r="I551" s="46">
        <f t="shared" si="51"/>
        <v>45</v>
      </c>
    </row>
    <row r="552" spans="1:9">
      <c r="A552" s="138" t="str">
        <f t="shared" si="47"/>
        <v>08h46</v>
      </c>
      <c r="C552" s="39">
        <f t="shared" si="48"/>
        <v>0</v>
      </c>
      <c r="E552" s="39">
        <f t="shared" si="49"/>
        <v>8</v>
      </c>
      <c r="I552" s="46">
        <f t="shared" si="51"/>
        <v>46</v>
      </c>
    </row>
    <row r="553" spans="1:9">
      <c r="A553" s="138" t="str">
        <f t="shared" si="47"/>
        <v>08h47</v>
      </c>
      <c r="C553" s="39">
        <f t="shared" si="48"/>
        <v>0</v>
      </c>
      <c r="E553" s="39">
        <f t="shared" si="49"/>
        <v>8</v>
      </c>
      <c r="I553" s="46">
        <f t="shared" si="51"/>
        <v>47</v>
      </c>
    </row>
    <row r="554" spans="1:9">
      <c r="A554" s="138" t="str">
        <f t="shared" si="47"/>
        <v>08h48</v>
      </c>
      <c r="C554" s="39">
        <f t="shared" si="48"/>
        <v>0</v>
      </c>
      <c r="E554" s="39">
        <f t="shared" si="49"/>
        <v>8</v>
      </c>
      <c r="I554" s="46">
        <f t="shared" si="51"/>
        <v>48</v>
      </c>
    </row>
    <row r="555" spans="1:9">
      <c r="A555" s="138" t="str">
        <f t="shared" si="47"/>
        <v>08h49</v>
      </c>
      <c r="C555" s="39">
        <f t="shared" si="48"/>
        <v>0</v>
      </c>
      <c r="E555" s="39">
        <f t="shared" si="49"/>
        <v>8</v>
      </c>
      <c r="I555" s="46">
        <f t="shared" si="51"/>
        <v>49</v>
      </c>
    </row>
    <row r="556" spans="1:9">
      <c r="A556" s="138" t="str">
        <f t="shared" si="47"/>
        <v>08h50</v>
      </c>
      <c r="C556" s="39">
        <f t="shared" si="48"/>
        <v>0</v>
      </c>
      <c r="E556" s="39">
        <f t="shared" si="49"/>
        <v>8</v>
      </c>
      <c r="I556" s="46">
        <f t="shared" si="51"/>
        <v>50</v>
      </c>
    </row>
    <row r="557" spans="1:9">
      <c r="A557" s="138" t="str">
        <f t="shared" si="47"/>
        <v>08h51</v>
      </c>
      <c r="C557" s="39">
        <f t="shared" si="48"/>
        <v>0</v>
      </c>
      <c r="E557" s="39">
        <f t="shared" si="49"/>
        <v>8</v>
      </c>
      <c r="I557" s="46">
        <f t="shared" si="51"/>
        <v>51</v>
      </c>
    </row>
    <row r="558" spans="1:9">
      <c r="A558" s="138" t="str">
        <f t="shared" si="47"/>
        <v>08h52</v>
      </c>
      <c r="C558" s="39">
        <f t="shared" si="48"/>
        <v>0</v>
      </c>
      <c r="E558" s="39">
        <f t="shared" si="49"/>
        <v>8</v>
      </c>
      <c r="I558" s="46">
        <f t="shared" si="51"/>
        <v>52</v>
      </c>
    </row>
    <row r="559" spans="1:9">
      <c r="A559" s="138" t="str">
        <f t="shared" si="47"/>
        <v>08h53</v>
      </c>
      <c r="C559" s="39">
        <f t="shared" si="48"/>
        <v>0</v>
      </c>
      <c r="E559" s="39">
        <f t="shared" si="49"/>
        <v>8</v>
      </c>
      <c r="I559" s="46">
        <f t="shared" si="51"/>
        <v>53</v>
      </c>
    </row>
    <row r="560" spans="1:9">
      <c r="A560" s="138" t="str">
        <f t="shared" si="47"/>
        <v>08h54</v>
      </c>
      <c r="C560" s="39">
        <f t="shared" si="48"/>
        <v>0</v>
      </c>
      <c r="E560" s="39">
        <f t="shared" si="49"/>
        <v>8</v>
      </c>
      <c r="I560" s="46">
        <f t="shared" si="51"/>
        <v>54</v>
      </c>
    </row>
    <row r="561" spans="1:9">
      <c r="A561" s="138" t="str">
        <f t="shared" si="47"/>
        <v>08h55</v>
      </c>
      <c r="C561" s="39">
        <f t="shared" si="48"/>
        <v>0</v>
      </c>
      <c r="E561" s="39">
        <f t="shared" si="49"/>
        <v>8</v>
      </c>
      <c r="I561" s="46">
        <f t="shared" si="51"/>
        <v>55</v>
      </c>
    </row>
    <row r="562" spans="1:9">
      <c r="A562" s="138" t="str">
        <f t="shared" si="47"/>
        <v>08h56</v>
      </c>
      <c r="C562" s="39">
        <f t="shared" si="48"/>
        <v>0</v>
      </c>
      <c r="E562" s="39">
        <f t="shared" si="49"/>
        <v>8</v>
      </c>
      <c r="I562" s="46">
        <f t="shared" si="51"/>
        <v>56</v>
      </c>
    </row>
    <row r="563" spans="1:9">
      <c r="A563" s="138" t="str">
        <f t="shared" si="47"/>
        <v>08h57</v>
      </c>
      <c r="C563" s="39">
        <f t="shared" si="48"/>
        <v>0</v>
      </c>
      <c r="E563" s="39">
        <f t="shared" si="49"/>
        <v>8</v>
      </c>
      <c r="I563" s="46">
        <f t="shared" si="51"/>
        <v>57</v>
      </c>
    </row>
    <row r="564" spans="1:9">
      <c r="A564" s="138" t="str">
        <f t="shared" si="47"/>
        <v>08h58</v>
      </c>
      <c r="C564" s="39">
        <f t="shared" si="48"/>
        <v>0</v>
      </c>
      <c r="E564" s="39">
        <f t="shared" si="49"/>
        <v>8</v>
      </c>
      <c r="I564" s="46">
        <f t="shared" si="51"/>
        <v>58</v>
      </c>
    </row>
    <row r="565" spans="1:9">
      <c r="A565" s="138" t="str">
        <f t="shared" si="47"/>
        <v>08h59</v>
      </c>
      <c r="C565" s="39">
        <f t="shared" si="48"/>
        <v>0</v>
      </c>
      <c r="E565" s="39">
        <f t="shared" si="49"/>
        <v>8</v>
      </c>
      <c r="I565" s="46">
        <f t="shared" si="51"/>
        <v>59</v>
      </c>
    </row>
    <row r="566" spans="1:9">
      <c r="A566" s="138" t="str">
        <f t="shared" si="47"/>
        <v>09h00</v>
      </c>
      <c r="C566" s="39">
        <f t="shared" si="48"/>
        <v>0</v>
      </c>
      <c r="E566" s="39">
        <f>SUM(E506+1)</f>
        <v>9</v>
      </c>
      <c r="G566" s="39">
        <f t="shared" ref="G566" si="52">SUM(G565)</f>
        <v>0</v>
      </c>
      <c r="I566" s="46">
        <v>0</v>
      </c>
    </row>
    <row r="567" spans="1:9">
      <c r="A567" s="138" t="str">
        <f>(C567&amp;E567&amp;"h"&amp;G567&amp;I567)</f>
        <v>09h01</v>
      </c>
      <c r="C567" s="39">
        <f>SUM(C566)</f>
        <v>0</v>
      </c>
      <c r="E567" s="39">
        <f>SUM(E566)</f>
        <v>9</v>
      </c>
      <c r="G567" s="39">
        <f>SUM(G566)</f>
        <v>0</v>
      </c>
      <c r="I567" s="46">
        <f>SUM(I566+1)</f>
        <v>1</v>
      </c>
    </row>
    <row r="568" spans="1:9">
      <c r="A568" s="138" t="str">
        <f t="shared" ref="A568:A626" si="53">(C568&amp;E568&amp;"h"&amp;G568&amp;I568)</f>
        <v>09h02</v>
      </c>
      <c r="C568" s="39">
        <f t="shared" ref="C568:C625" si="54">SUM(C567)</f>
        <v>0</v>
      </c>
      <c r="E568" s="39">
        <f t="shared" ref="E568:E625" si="55">SUM(E567)</f>
        <v>9</v>
      </c>
      <c r="G568" s="39">
        <f t="shared" ref="G568:G575" si="56">SUM(G567)</f>
        <v>0</v>
      </c>
      <c r="I568" s="46">
        <f t="shared" ref="I568:I625" si="57">SUM(I567+1)</f>
        <v>2</v>
      </c>
    </row>
    <row r="569" spans="1:9">
      <c r="A569" s="138" t="str">
        <f t="shared" si="53"/>
        <v>09h03</v>
      </c>
      <c r="C569" s="39">
        <f t="shared" si="54"/>
        <v>0</v>
      </c>
      <c r="E569" s="39">
        <f t="shared" si="55"/>
        <v>9</v>
      </c>
      <c r="G569" s="39">
        <f t="shared" si="56"/>
        <v>0</v>
      </c>
      <c r="I569" s="46">
        <f t="shared" si="57"/>
        <v>3</v>
      </c>
    </row>
    <row r="570" spans="1:9">
      <c r="A570" s="138" t="str">
        <f t="shared" si="53"/>
        <v>09h04</v>
      </c>
      <c r="C570" s="39">
        <f t="shared" si="54"/>
        <v>0</v>
      </c>
      <c r="E570" s="39">
        <f t="shared" si="55"/>
        <v>9</v>
      </c>
      <c r="G570" s="39">
        <f t="shared" si="56"/>
        <v>0</v>
      </c>
      <c r="I570" s="46">
        <f t="shared" si="57"/>
        <v>4</v>
      </c>
    </row>
    <row r="571" spans="1:9">
      <c r="A571" s="138" t="str">
        <f t="shared" si="53"/>
        <v>09h05</v>
      </c>
      <c r="C571" s="39">
        <f t="shared" si="54"/>
        <v>0</v>
      </c>
      <c r="E571" s="39">
        <f t="shared" si="55"/>
        <v>9</v>
      </c>
      <c r="G571" s="39">
        <f t="shared" si="56"/>
        <v>0</v>
      </c>
      <c r="I571" s="46">
        <f t="shared" si="57"/>
        <v>5</v>
      </c>
    </row>
    <row r="572" spans="1:9">
      <c r="A572" s="138" t="str">
        <f t="shared" si="53"/>
        <v>09h06</v>
      </c>
      <c r="C572" s="39">
        <f t="shared" si="54"/>
        <v>0</v>
      </c>
      <c r="E572" s="39">
        <f t="shared" si="55"/>
        <v>9</v>
      </c>
      <c r="G572" s="39">
        <f t="shared" si="56"/>
        <v>0</v>
      </c>
      <c r="I572" s="46">
        <f t="shared" si="57"/>
        <v>6</v>
      </c>
    </row>
    <row r="573" spans="1:9">
      <c r="A573" s="138" t="str">
        <f t="shared" si="53"/>
        <v>09h07</v>
      </c>
      <c r="C573" s="39">
        <f t="shared" si="54"/>
        <v>0</v>
      </c>
      <c r="E573" s="39">
        <f t="shared" si="55"/>
        <v>9</v>
      </c>
      <c r="G573" s="39">
        <f t="shared" si="56"/>
        <v>0</v>
      </c>
      <c r="I573" s="46">
        <f t="shared" si="57"/>
        <v>7</v>
      </c>
    </row>
    <row r="574" spans="1:9">
      <c r="A574" s="138" t="str">
        <f t="shared" si="53"/>
        <v>09h08</v>
      </c>
      <c r="C574" s="39">
        <f t="shared" si="54"/>
        <v>0</v>
      </c>
      <c r="E574" s="39">
        <f t="shared" si="55"/>
        <v>9</v>
      </c>
      <c r="G574" s="39">
        <f t="shared" si="56"/>
        <v>0</v>
      </c>
      <c r="I574" s="46">
        <f t="shared" si="57"/>
        <v>8</v>
      </c>
    </row>
    <row r="575" spans="1:9">
      <c r="A575" s="138" t="str">
        <f t="shared" si="53"/>
        <v>09h09</v>
      </c>
      <c r="C575" s="39">
        <f t="shared" si="54"/>
        <v>0</v>
      </c>
      <c r="E575" s="39">
        <f t="shared" si="55"/>
        <v>9</v>
      </c>
      <c r="G575" s="39">
        <f t="shared" si="56"/>
        <v>0</v>
      </c>
      <c r="I575" s="46">
        <f t="shared" si="57"/>
        <v>9</v>
      </c>
    </row>
    <row r="576" spans="1:9">
      <c r="A576" s="138" t="str">
        <f t="shared" si="53"/>
        <v>09h10</v>
      </c>
      <c r="C576" s="39">
        <f t="shared" si="54"/>
        <v>0</v>
      </c>
      <c r="E576" s="39">
        <f t="shared" si="55"/>
        <v>9</v>
      </c>
      <c r="I576" s="46">
        <f t="shared" si="57"/>
        <v>10</v>
      </c>
    </row>
    <row r="577" spans="1:9">
      <c r="A577" s="138" t="str">
        <f t="shared" si="53"/>
        <v>09h11</v>
      </c>
      <c r="C577" s="39">
        <f t="shared" si="54"/>
        <v>0</v>
      </c>
      <c r="E577" s="39">
        <f t="shared" si="55"/>
        <v>9</v>
      </c>
      <c r="I577" s="46">
        <f t="shared" si="57"/>
        <v>11</v>
      </c>
    </row>
    <row r="578" spans="1:9">
      <c r="A578" s="138" t="str">
        <f t="shared" si="53"/>
        <v>09h12</v>
      </c>
      <c r="C578" s="39">
        <f t="shared" si="54"/>
        <v>0</v>
      </c>
      <c r="E578" s="39">
        <f t="shared" si="55"/>
        <v>9</v>
      </c>
      <c r="I578" s="46">
        <f t="shared" si="57"/>
        <v>12</v>
      </c>
    </row>
    <row r="579" spans="1:9">
      <c r="A579" s="138" t="str">
        <f t="shared" si="53"/>
        <v>09h13</v>
      </c>
      <c r="C579" s="39">
        <f t="shared" si="54"/>
        <v>0</v>
      </c>
      <c r="E579" s="39">
        <f t="shared" si="55"/>
        <v>9</v>
      </c>
      <c r="I579" s="46">
        <f t="shared" si="57"/>
        <v>13</v>
      </c>
    </row>
    <row r="580" spans="1:9">
      <c r="A580" s="138" t="str">
        <f t="shared" si="53"/>
        <v>09h14</v>
      </c>
      <c r="C580" s="39">
        <f t="shared" si="54"/>
        <v>0</v>
      </c>
      <c r="E580" s="39">
        <f t="shared" si="55"/>
        <v>9</v>
      </c>
      <c r="I580" s="46">
        <f t="shared" si="57"/>
        <v>14</v>
      </c>
    </row>
    <row r="581" spans="1:9">
      <c r="A581" s="138" t="str">
        <f t="shared" si="53"/>
        <v>09h15</v>
      </c>
      <c r="C581" s="39">
        <f t="shared" si="54"/>
        <v>0</v>
      </c>
      <c r="E581" s="39">
        <f t="shared" si="55"/>
        <v>9</v>
      </c>
      <c r="I581" s="46">
        <f t="shared" si="57"/>
        <v>15</v>
      </c>
    </row>
    <row r="582" spans="1:9">
      <c r="A582" s="138" t="str">
        <f t="shared" si="53"/>
        <v>09h16</v>
      </c>
      <c r="C582" s="39">
        <f t="shared" si="54"/>
        <v>0</v>
      </c>
      <c r="E582" s="39">
        <f t="shared" si="55"/>
        <v>9</v>
      </c>
      <c r="I582" s="46">
        <f t="shared" si="57"/>
        <v>16</v>
      </c>
    </row>
    <row r="583" spans="1:9">
      <c r="A583" s="138" t="str">
        <f t="shared" si="53"/>
        <v>09h17</v>
      </c>
      <c r="C583" s="39">
        <f t="shared" si="54"/>
        <v>0</v>
      </c>
      <c r="E583" s="39">
        <f t="shared" si="55"/>
        <v>9</v>
      </c>
      <c r="I583" s="46">
        <f t="shared" si="57"/>
        <v>17</v>
      </c>
    </row>
    <row r="584" spans="1:9">
      <c r="A584" s="138" t="str">
        <f t="shared" si="53"/>
        <v>09h18</v>
      </c>
      <c r="C584" s="39">
        <f t="shared" si="54"/>
        <v>0</v>
      </c>
      <c r="E584" s="39">
        <f t="shared" si="55"/>
        <v>9</v>
      </c>
      <c r="I584" s="46">
        <f t="shared" si="57"/>
        <v>18</v>
      </c>
    </row>
    <row r="585" spans="1:9">
      <c r="A585" s="138" t="str">
        <f t="shared" si="53"/>
        <v>09h19</v>
      </c>
      <c r="C585" s="39">
        <f t="shared" si="54"/>
        <v>0</v>
      </c>
      <c r="E585" s="39">
        <f t="shared" si="55"/>
        <v>9</v>
      </c>
      <c r="I585" s="46">
        <f t="shared" si="57"/>
        <v>19</v>
      </c>
    </row>
    <row r="586" spans="1:9">
      <c r="A586" s="138" t="str">
        <f t="shared" si="53"/>
        <v>09h20</v>
      </c>
      <c r="C586" s="39">
        <f t="shared" si="54"/>
        <v>0</v>
      </c>
      <c r="E586" s="39">
        <f t="shared" si="55"/>
        <v>9</v>
      </c>
      <c r="I586" s="46">
        <f t="shared" si="57"/>
        <v>20</v>
      </c>
    </row>
    <row r="587" spans="1:9">
      <c r="A587" s="138" t="str">
        <f t="shared" si="53"/>
        <v>09h21</v>
      </c>
      <c r="C587" s="39">
        <f t="shared" si="54"/>
        <v>0</v>
      </c>
      <c r="E587" s="39">
        <f t="shared" si="55"/>
        <v>9</v>
      </c>
      <c r="I587" s="46">
        <f t="shared" si="57"/>
        <v>21</v>
      </c>
    </row>
    <row r="588" spans="1:9">
      <c r="A588" s="138" t="str">
        <f t="shared" si="53"/>
        <v>09h22</v>
      </c>
      <c r="C588" s="39">
        <f t="shared" si="54"/>
        <v>0</v>
      </c>
      <c r="E588" s="39">
        <f t="shared" si="55"/>
        <v>9</v>
      </c>
      <c r="I588" s="46">
        <f t="shared" si="57"/>
        <v>22</v>
      </c>
    </row>
    <row r="589" spans="1:9">
      <c r="A589" s="138" t="str">
        <f t="shared" si="53"/>
        <v>09h23</v>
      </c>
      <c r="C589" s="39">
        <f t="shared" si="54"/>
        <v>0</v>
      </c>
      <c r="E589" s="39">
        <f t="shared" si="55"/>
        <v>9</v>
      </c>
      <c r="I589" s="46">
        <f t="shared" si="57"/>
        <v>23</v>
      </c>
    </row>
    <row r="590" spans="1:9">
      <c r="A590" s="138" t="str">
        <f t="shared" si="53"/>
        <v>09h24</v>
      </c>
      <c r="C590" s="39">
        <f t="shared" si="54"/>
        <v>0</v>
      </c>
      <c r="E590" s="39">
        <f t="shared" si="55"/>
        <v>9</v>
      </c>
      <c r="I590" s="46">
        <f t="shared" si="57"/>
        <v>24</v>
      </c>
    </row>
    <row r="591" spans="1:9">
      <c r="A591" s="138" t="str">
        <f t="shared" si="53"/>
        <v>09h25</v>
      </c>
      <c r="C591" s="39">
        <f t="shared" si="54"/>
        <v>0</v>
      </c>
      <c r="E591" s="39">
        <f t="shared" si="55"/>
        <v>9</v>
      </c>
      <c r="I591" s="46">
        <f t="shared" si="57"/>
        <v>25</v>
      </c>
    </row>
    <row r="592" spans="1:9">
      <c r="A592" s="138" t="str">
        <f t="shared" si="53"/>
        <v>09h26</v>
      </c>
      <c r="C592" s="39">
        <f t="shared" si="54"/>
        <v>0</v>
      </c>
      <c r="E592" s="39">
        <f t="shared" si="55"/>
        <v>9</v>
      </c>
      <c r="I592" s="46">
        <f t="shared" si="57"/>
        <v>26</v>
      </c>
    </row>
    <row r="593" spans="1:9">
      <c r="A593" s="138" t="str">
        <f t="shared" si="53"/>
        <v>09h27</v>
      </c>
      <c r="C593" s="39">
        <f t="shared" si="54"/>
        <v>0</v>
      </c>
      <c r="E593" s="39">
        <f t="shared" si="55"/>
        <v>9</v>
      </c>
      <c r="I593" s="46">
        <f t="shared" si="57"/>
        <v>27</v>
      </c>
    </row>
    <row r="594" spans="1:9">
      <c r="A594" s="138" t="str">
        <f t="shared" si="53"/>
        <v>09h28</v>
      </c>
      <c r="C594" s="39">
        <f t="shared" si="54"/>
        <v>0</v>
      </c>
      <c r="E594" s="39">
        <f t="shared" si="55"/>
        <v>9</v>
      </c>
      <c r="I594" s="46">
        <f t="shared" si="57"/>
        <v>28</v>
      </c>
    </row>
    <row r="595" spans="1:9">
      <c r="A595" s="138" t="str">
        <f t="shared" si="53"/>
        <v>09h29</v>
      </c>
      <c r="C595" s="39">
        <f t="shared" si="54"/>
        <v>0</v>
      </c>
      <c r="E595" s="39">
        <f t="shared" si="55"/>
        <v>9</v>
      </c>
      <c r="I595" s="46">
        <f t="shared" si="57"/>
        <v>29</v>
      </c>
    </row>
    <row r="596" spans="1:9">
      <c r="A596" s="138" t="str">
        <f t="shared" si="53"/>
        <v>09h30</v>
      </c>
      <c r="C596" s="39">
        <f t="shared" si="54"/>
        <v>0</v>
      </c>
      <c r="E596" s="39">
        <f t="shared" si="55"/>
        <v>9</v>
      </c>
      <c r="I596" s="46">
        <f t="shared" si="57"/>
        <v>30</v>
      </c>
    </row>
    <row r="597" spans="1:9">
      <c r="A597" s="138" t="str">
        <f t="shared" si="53"/>
        <v>09h31</v>
      </c>
      <c r="C597" s="39">
        <f t="shared" si="54"/>
        <v>0</v>
      </c>
      <c r="E597" s="39">
        <f t="shared" si="55"/>
        <v>9</v>
      </c>
      <c r="I597" s="46">
        <f t="shared" si="57"/>
        <v>31</v>
      </c>
    </row>
    <row r="598" spans="1:9">
      <c r="A598" s="138" t="str">
        <f t="shared" si="53"/>
        <v>09h32</v>
      </c>
      <c r="C598" s="39">
        <f t="shared" si="54"/>
        <v>0</v>
      </c>
      <c r="E598" s="39">
        <f t="shared" si="55"/>
        <v>9</v>
      </c>
      <c r="I598" s="46">
        <f t="shared" si="57"/>
        <v>32</v>
      </c>
    </row>
    <row r="599" spans="1:9">
      <c r="A599" s="138" t="str">
        <f t="shared" si="53"/>
        <v>09h33</v>
      </c>
      <c r="C599" s="39">
        <f t="shared" si="54"/>
        <v>0</v>
      </c>
      <c r="E599" s="39">
        <f t="shared" si="55"/>
        <v>9</v>
      </c>
      <c r="I599" s="46">
        <f t="shared" si="57"/>
        <v>33</v>
      </c>
    </row>
    <row r="600" spans="1:9">
      <c r="A600" s="138" t="str">
        <f t="shared" si="53"/>
        <v>09h34</v>
      </c>
      <c r="C600" s="39">
        <f t="shared" si="54"/>
        <v>0</v>
      </c>
      <c r="E600" s="39">
        <f t="shared" si="55"/>
        <v>9</v>
      </c>
      <c r="I600" s="46">
        <f t="shared" si="57"/>
        <v>34</v>
      </c>
    </row>
    <row r="601" spans="1:9">
      <c r="A601" s="138" t="str">
        <f t="shared" si="53"/>
        <v>09h35</v>
      </c>
      <c r="C601" s="39">
        <f t="shared" si="54"/>
        <v>0</v>
      </c>
      <c r="E601" s="39">
        <f t="shared" si="55"/>
        <v>9</v>
      </c>
      <c r="I601" s="46">
        <f t="shared" si="57"/>
        <v>35</v>
      </c>
    </row>
    <row r="602" spans="1:9">
      <c r="A602" s="138" t="str">
        <f t="shared" si="53"/>
        <v>09h36</v>
      </c>
      <c r="C602" s="39">
        <f t="shared" si="54"/>
        <v>0</v>
      </c>
      <c r="E602" s="39">
        <f t="shared" si="55"/>
        <v>9</v>
      </c>
      <c r="I602" s="46">
        <f t="shared" si="57"/>
        <v>36</v>
      </c>
    </row>
    <row r="603" spans="1:9">
      <c r="A603" s="138" t="str">
        <f t="shared" si="53"/>
        <v>09h37</v>
      </c>
      <c r="C603" s="39">
        <f t="shared" si="54"/>
        <v>0</v>
      </c>
      <c r="E603" s="39">
        <f t="shared" si="55"/>
        <v>9</v>
      </c>
      <c r="I603" s="46">
        <f t="shared" si="57"/>
        <v>37</v>
      </c>
    </row>
    <row r="604" spans="1:9">
      <c r="A604" s="138" t="str">
        <f t="shared" si="53"/>
        <v>09h38</v>
      </c>
      <c r="C604" s="39">
        <f t="shared" si="54"/>
        <v>0</v>
      </c>
      <c r="E604" s="39">
        <f t="shared" si="55"/>
        <v>9</v>
      </c>
      <c r="I604" s="46">
        <f t="shared" si="57"/>
        <v>38</v>
      </c>
    </row>
    <row r="605" spans="1:9">
      <c r="A605" s="138" t="str">
        <f t="shared" si="53"/>
        <v>09h39</v>
      </c>
      <c r="C605" s="39">
        <f t="shared" si="54"/>
        <v>0</v>
      </c>
      <c r="E605" s="39">
        <f t="shared" si="55"/>
        <v>9</v>
      </c>
      <c r="I605" s="46">
        <f t="shared" si="57"/>
        <v>39</v>
      </c>
    </row>
    <row r="606" spans="1:9">
      <c r="A606" s="138" t="str">
        <f t="shared" si="53"/>
        <v>09h40</v>
      </c>
      <c r="C606" s="39">
        <f t="shared" si="54"/>
        <v>0</v>
      </c>
      <c r="E606" s="39">
        <f t="shared" si="55"/>
        <v>9</v>
      </c>
      <c r="I606" s="46">
        <f t="shared" si="57"/>
        <v>40</v>
      </c>
    </row>
    <row r="607" spans="1:9">
      <c r="A607" s="138" t="str">
        <f t="shared" si="53"/>
        <v>09h41</v>
      </c>
      <c r="C607" s="39">
        <f t="shared" si="54"/>
        <v>0</v>
      </c>
      <c r="E607" s="39">
        <f t="shared" si="55"/>
        <v>9</v>
      </c>
      <c r="I607" s="46">
        <f t="shared" si="57"/>
        <v>41</v>
      </c>
    </row>
    <row r="608" spans="1:9">
      <c r="A608" s="138" t="str">
        <f t="shared" si="53"/>
        <v>09h42</v>
      </c>
      <c r="C608" s="39">
        <f t="shared" si="54"/>
        <v>0</v>
      </c>
      <c r="E608" s="39">
        <f t="shared" si="55"/>
        <v>9</v>
      </c>
      <c r="I608" s="46">
        <f t="shared" si="57"/>
        <v>42</v>
      </c>
    </row>
    <row r="609" spans="1:9">
      <c r="A609" s="138" t="str">
        <f t="shared" si="53"/>
        <v>09h43</v>
      </c>
      <c r="C609" s="39">
        <f t="shared" si="54"/>
        <v>0</v>
      </c>
      <c r="E609" s="39">
        <f t="shared" si="55"/>
        <v>9</v>
      </c>
      <c r="I609" s="46">
        <f t="shared" si="57"/>
        <v>43</v>
      </c>
    </row>
    <row r="610" spans="1:9">
      <c r="A610" s="138" t="str">
        <f t="shared" si="53"/>
        <v>09h44</v>
      </c>
      <c r="C610" s="39">
        <f t="shared" si="54"/>
        <v>0</v>
      </c>
      <c r="E610" s="39">
        <f t="shared" si="55"/>
        <v>9</v>
      </c>
      <c r="I610" s="46">
        <f t="shared" si="57"/>
        <v>44</v>
      </c>
    </row>
    <row r="611" spans="1:9">
      <c r="A611" s="138" t="str">
        <f t="shared" si="53"/>
        <v>09h45</v>
      </c>
      <c r="C611" s="39">
        <f t="shared" si="54"/>
        <v>0</v>
      </c>
      <c r="E611" s="39">
        <f t="shared" si="55"/>
        <v>9</v>
      </c>
      <c r="I611" s="46">
        <f t="shared" si="57"/>
        <v>45</v>
      </c>
    </row>
    <row r="612" spans="1:9">
      <c r="A612" s="138" t="str">
        <f t="shared" si="53"/>
        <v>09h46</v>
      </c>
      <c r="C612" s="39">
        <f t="shared" si="54"/>
        <v>0</v>
      </c>
      <c r="E612" s="39">
        <f t="shared" si="55"/>
        <v>9</v>
      </c>
      <c r="I612" s="46">
        <f t="shared" si="57"/>
        <v>46</v>
      </c>
    </row>
    <row r="613" spans="1:9">
      <c r="A613" s="138" t="str">
        <f t="shared" si="53"/>
        <v>09h47</v>
      </c>
      <c r="C613" s="39">
        <f t="shared" si="54"/>
        <v>0</v>
      </c>
      <c r="E613" s="39">
        <f t="shared" si="55"/>
        <v>9</v>
      </c>
      <c r="I613" s="46">
        <f t="shared" si="57"/>
        <v>47</v>
      </c>
    </row>
    <row r="614" spans="1:9">
      <c r="A614" s="138" t="str">
        <f t="shared" si="53"/>
        <v>09h48</v>
      </c>
      <c r="C614" s="39">
        <f t="shared" si="54"/>
        <v>0</v>
      </c>
      <c r="E614" s="39">
        <f t="shared" si="55"/>
        <v>9</v>
      </c>
      <c r="I614" s="46">
        <f t="shared" si="57"/>
        <v>48</v>
      </c>
    </row>
    <row r="615" spans="1:9">
      <c r="A615" s="138" t="str">
        <f t="shared" si="53"/>
        <v>09h49</v>
      </c>
      <c r="C615" s="39">
        <f t="shared" si="54"/>
        <v>0</v>
      </c>
      <c r="E615" s="39">
        <f t="shared" si="55"/>
        <v>9</v>
      </c>
      <c r="I615" s="46">
        <f t="shared" si="57"/>
        <v>49</v>
      </c>
    </row>
    <row r="616" spans="1:9">
      <c r="A616" s="138" t="str">
        <f t="shared" si="53"/>
        <v>09h50</v>
      </c>
      <c r="C616" s="39">
        <f t="shared" si="54"/>
        <v>0</v>
      </c>
      <c r="E616" s="39">
        <f t="shared" si="55"/>
        <v>9</v>
      </c>
      <c r="I616" s="46">
        <f t="shared" si="57"/>
        <v>50</v>
      </c>
    </row>
    <row r="617" spans="1:9">
      <c r="A617" s="138" t="str">
        <f t="shared" si="53"/>
        <v>09h51</v>
      </c>
      <c r="C617" s="39">
        <f t="shared" si="54"/>
        <v>0</v>
      </c>
      <c r="E617" s="39">
        <f t="shared" si="55"/>
        <v>9</v>
      </c>
      <c r="I617" s="46">
        <f t="shared" si="57"/>
        <v>51</v>
      </c>
    </row>
    <row r="618" spans="1:9">
      <c r="A618" s="138" t="str">
        <f t="shared" si="53"/>
        <v>09h52</v>
      </c>
      <c r="C618" s="39">
        <f t="shared" si="54"/>
        <v>0</v>
      </c>
      <c r="E618" s="39">
        <f t="shared" si="55"/>
        <v>9</v>
      </c>
      <c r="I618" s="46">
        <f t="shared" si="57"/>
        <v>52</v>
      </c>
    </row>
    <row r="619" spans="1:9">
      <c r="A619" s="138" t="str">
        <f t="shared" si="53"/>
        <v>09h53</v>
      </c>
      <c r="C619" s="39">
        <f t="shared" si="54"/>
        <v>0</v>
      </c>
      <c r="E619" s="39">
        <f t="shared" si="55"/>
        <v>9</v>
      </c>
      <c r="I619" s="46">
        <f t="shared" si="57"/>
        <v>53</v>
      </c>
    </row>
    <row r="620" spans="1:9">
      <c r="A620" s="138" t="str">
        <f t="shared" si="53"/>
        <v>09h54</v>
      </c>
      <c r="C620" s="39">
        <f t="shared" si="54"/>
        <v>0</v>
      </c>
      <c r="E620" s="39">
        <f t="shared" si="55"/>
        <v>9</v>
      </c>
      <c r="I620" s="46">
        <f t="shared" si="57"/>
        <v>54</v>
      </c>
    </row>
    <row r="621" spans="1:9">
      <c r="A621" s="138" t="str">
        <f t="shared" si="53"/>
        <v>09h55</v>
      </c>
      <c r="C621" s="39">
        <f t="shared" si="54"/>
        <v>0</v>
      </c>
      <c r="E621" s="39">
        <f t="shared" si="55"/>
        <v>9</v>
      </c>
      <c r="I621" s="46">
        <f t="shared" si="57"/>
        <v>55</v>
      </c>
    </row>
    <row r="622" spans="1:9">
      <c r="A622" s="138" t="str">
        <f t="shared" si="53"/>
        <v>09h56</v>
      </c>
      <c r="C622" s="39">
        <f t="shared" si="54"/>
        <v>0</v>
      </c>
      <c r="E622" s="39">
        <f t="shared" si="55"/>
        <v>9</v>
      </c>
      <c r="I622" s="46">
        <f t="shared" si="57"/>
        <v>56</v>
      </c>
    </row>
    <row r="623" spans="1:9">
      <c r="A623" s="138" t="str">
        <f t="shared" si="53"/>
        <v>09h57</v>
      </c>
      <c r="C623" s="39">
        <f t="shared" si="54"/>
        <v>0</v>
      </c>
      <c r="E623" s="39">
        <f t="shared" si="55"/>
        <v>9</v>
      </c>
      <c r="I623" s="46">
        <f t="shared" si="57"/>
        <v>57</v>
      </c>
    </row>
    <row r="624" spans="1:9">
      <c r="A624" s="138" t="str">
        <f t="shared" si="53"/>
        <v>09h58</v>
      </c>
      <c r="C624" s="39">
        <f t="shared" si="54"/>
        <v>0</v>
      </c>
      <c r="E624" s="39">
        <f t="shared" si="55"/>
        <v>9</v>
      </c>
      <c r="I624" s="46">
        <f t="shared" si="57"/>
        <v>58</v>
      </c>
    </row>
    <row r="625" spans="1:9">
      <c r="A625" s="138" t="str">
        <f t="shared" si="53"/>
        <v>09h59</v>
      </c>
      <c r="C625" s="39">
        <f t="shared" si="54"/>
        <v>0</v>
      </c>
      <c r="E625" s="39">
        <f t="shared" si="55"/>
        <v>9</v>
      </c>
      <c r="I625" s="46">
        <f t="shared" si="57"/>
        <v>59</v>
      </c>
    </row>
    <row r="626" spans="1:9">
      <c r="A626" s="138" t="str">
        <f t="shared" si="53"/>
        <v>10h00</v>
      </c>
      <c r="E626" s="39">
        <f>SUM(E566+1)</f>
        <v>10</v>
      </c>
      <c r="G626" s="39">
        <f t="shared" ref="G626" si="58">SUM(G625)</f>
        <v>0</v>
      </c>
      <c r="I626" s="46">
        <v>0</v>
      </c>
    </row>
    <row r="627" spans="1:9">
      <c r="A627" s="138" t="str">
        <f>(C627&amp;E627&amp;"h"&amp;G627&amp;I627)</f>
        <v>10h01</v>
      </c>
      <c r="E627" s="39">
        <f>SUM(E626)</f>
        <v>10</v>
      </c>
      <c r="G627" s="39">
        <f>SUM(G626)</f>
        <v>0</v>
      </c>
      <c r="I627" s="46">
        <f>SUM(I626+1)</f>
        <v>1</v>
      </c>
    </row>
    <row r="628" spans="1:9">
      <c r="A628" s="138" t="str">
        <f t="shared" ref="A628:A686" si="59">(C628&amp;E628&amp;"h"&amp;G628&amp;I628)</f>
        <v>10h02</v>
      </c>
      <c r="E628" s="39">
        <f t="shared" ref="E628:E685" si="60">SUM(E627)</f>
        <v>10</v>
      </c>
      <c r="G628" s="39">
        <f t="shared" ref="G628:G635" si="61">SUM(G627)</f>
        <v>0</v>
      </c>
      <c r="I628" s="46">
        <f t="shared" ref="I628:I685" si="62">SUM(I627+1)</f>
        <v>2</v>
      </c>
    </row>
    <row r="629" spans="1:9">
      <c r="A629" s="138" t="str">
        <f t="shared" si="59"/>
        <v>10h03</v>
      </c>
      <c r="E629" s="39">
        <f t="shared" si="60"/>
        <v>10</v>
      </c>
      <c r="G629" s="39">
        <f t="shared" si="61"/>
        <v>0</v>
      </c>
      <c r="I629" s="46">
        <f t="shared" si="62"/>
        <v>3</v>
      </c>
    </row>
    <row r="630" spans="1:9">
      <c r="A630" s="138" t="str">
        <f t="shared" si="59"/>
        <v>10h04</v>
      </c>
      <c r="E630" s="39">
        <f t="shared" si="60"/>
        <v>10</v>
      </c>
      <c r="G630" s="39">
        <f t="shared" si="61"/>
        <v>0</v>
      </c>
      <c r="I630" s="46">
        <f t="shared" si="62"/>
        <v>4</v>
      </c>
    </row>
    <row r="631" spans="1:9">
      <c r="A631" s="138" t="str">
        <f t="shared" si="59"/>
        <v>10h05</v>
      </c>
      <c r="E631" s="39">
        <f t="shared" si="60"/>
        <v>10</v>
      </c>
      <c r="G631" s="39">
        <f t="shared" si="61"/>
        <v>0</v>
      </c>
      <c r="I631" s="46">
        <f t="shared" si="62"/>
        <v>5</v>
      </c>
    </row>
    <row r="632" spans="1:9">
      <c r="A632" s="138" t="str">
        <f t="shared" si="59"/>
        <v>10h06</v>
      </c>
      <c r="E632" s="39">
        <f t="shared" si="60"/>
        <v>10</v>
      </c>
      <c r="G632" s="39">
        <f t="shared" si="61"/>
        <v>0</v>
      </c>
      <c r="I632" s="46">
        <f t="shared" si="62"/>
        <v>6</v>
      </c>
    </row>
    <row r="633" spans="1:9">
      <c r="A633" s="138" t="str">
        <f t="shared" si="59"/>
        <v>10h07</v>
      </c>
      <c r="E633" s="39">
        <f t="shared" si="60"/>
        <v>10</v>
      </c>
      <c r="G633" s="39">
        <f t="shared" si="61"/>
        <v>0</v>
      </c>
      <c r="I633" s="46">
        <f t="shared" si="62"/>
        <v>7</v>
      </c>
    </row>
    <row r="634" spans="1:9">
      <c r="A634" s="138" t="str">
        <f t="shared" si="59"/>
        <v>10h08</v>
      </c>
      <c r="E634" s="39">
        <f t="shared" si="60"/>
        <v>10</v>
      </c>
      <c r="G634" s="39">
        <f t="shared" si="61"/>
        <v>0</v>
      </c>
      <c r="I634" s="46">
        <f t="shared" si="62"/>
        <v>8</v>
      </c>
    </row>
    <row r="635" spans="1:9">
      <c r="A635" s="138" t="str">
        <f t="shared" si="59"/>
        <v>10h09</v>
      </c>
      <c r="E635" s="39">
        <f t="shared" si="60"/>
        <v>10</v>
      </c>
      <c r="G635" s="39">
        <f t="shared" si="61"/>
        <v>0</v>
      </c>
      <c r="I635" s="46">
        <f t="shared" si="62"/>
        <v>9</v>
      </c>
    </row>
    <row r="636" spans="1:9">
      <c r="A636" s="138" t="str">
        <f t="shared" si="59"/>
        <v>10h10</v>
      </c>
      <c r="E636" s="39">
        <f t="shared" si="60"/>
        <v>10</v>
      </c>
      <c r="I636" s="46">
        <f t="shared" si="62"/>
        <v>10</v>
      </c>
    </row>
    <row r="637" spans="1:9">
      <c r="A637" s="138" t="str">
        <f t="shared" si="59"/>
        <v>10h11</v>
      </c>
      <c r="E637" s="39">
        <f t="shared" si="60"/>
        <v>10</v>
      </c>
      <c r="I637" s="46">
        <f t="shared" si="62"/>
        <v>11</v>
      </c>
    </row>
    <row r="638" spans="1:9">
      <c r="A638" s="138" t="str">
        <f t="shared" si="59"/>
        <v>10h12</v>
      </c>
      <c r="E638" s="39">
        <f t="shared" si="60"/>
        <v>10</v>
      </c>
      <c r="I638" s="46">
        <f t="shared" si="62"/>
        <v>12</v>
      </c>
    </row>
    <row r="639" spans="1:9">
      <c r="A639" s="138" t="str">
        <f t="shared" si="59"/>
        <v>10h13</v>
      </c>
      <c r="E639" s="39">
        <f t="shared" si="60"/>
        <v>10</v>
      </c>
      <c r="I639" s="46">
        <f t="shared" si="62"/>
        <v>13</v>
      </c>
    </row>
    <row r="640" spans="1:9">
      <c r="A640" s="138" t="str">
        <f t="shared" si="59"/>
        <v>10h14</v>
      </c>
      <c r="E640" s="39">
        <f t="shared" si="60"/>
        <v>10</v>
      </c>
      <c r="I640" s="46">
        <f t="shared" si="62"/>
        <v>14</v>
      </c>
    </row>
    <row r="641" spans="1:9">
      <c r="A641" s="138" t="str">
        <f t="shared" si="59"/>
        <v>10h15</v>
      </c>
      <c r="E641" s="39">
        <f t="shared" si="60"/>
        <v>10</v>
      </c>
      <c r="I641" s="46">
        <f t="shared" si="62"/>
        <v>15</v>
      </c>
    </row>
    <row r="642" spans="1:9">
      <c r="A642" s="138" t="str">
        <f t="shared" si="59"/>
        <v>10h16</v>
      </c>
      <c r="E642" s="39">
        <f t="shared" si="60"/>
        <v>10</v>
      </c>
      <c r="I642" s="46">
        <f t="shared" si="62"/>
        <v>16</v>
      </c>
    </row>
    <row r="643" spans="1:9">
      <c r="A643" s="138" t="str">
        <f t="shared" si="59"/>
        <v>10h17</v>
      </c>
      <c r="E643" s="39">
        <f t="shared" si="60"/>
        <v>10</v>
      </c>
      <c r="I643" s="46">
        <f t="shared" si="62"/>
        <v>17</v>
      </c>
    </row>
    <row r="644" spans="1:9">
      <c r="A644" s="138" t="str">
        <f t="shared" si="59"/>
        <v>10h18</v>
      </c>
      <c r="E644" s="39">
        <f t="shared" si="60"/>
        <v>10</v>
      </c>
      <c r="I644" s="46">
        <f t="shared" si="62"/>
        <v>18</v>
      </c>
    </row>
    <row r="645" spans="1:9">
      <c r="A645" s="138" t="str">
        <f t="shared" si="59"/>
        <v>10h19</v>
      </c>
      <c r="E645" s="39">
        <f t="shared" si="60"/>
        <v>10</v>
      </c>
      <c r="I645" s="46">
        <f t="shared" si="62"/>
        <v>19</v>
      </c>
    </row>
    <row r="646" spans="1:9">
      <c r="A646" s="138" t="str">
        <f t="shared" si="59"/>
        <v>10h20</v>
      </c>
      <c r="E646" s="39">
        <f t="shared" si="60"/>
        <v>10</v>
      </c>
      <c r="I646" s="46">
        <f t="shared" si="62"/>
        <v>20</v>
      </c>
    </row>
    <row r="647" spans="1:9">
      <c r="A647" s="138" t="str">
        <f t="shared" si="59"/>
        <v>10h21</v>
      </c>
      <c r="E647" s="39">
        <f t="shared" si="60"/>
        <v>10</v>
      </c>
      <c r="I647" s="46">
        <f t="shared" si="62"/>
        <v>21</v>
      </c>
    </row>
    <row r="648" spans="1:9">
      <c r="A648" s="138" t="str">
        <f t="shared" si="59"/>
        <v>10h22</v>
      </c>
      <c r="E648" s="39">
        <f t="shared" si="60"/>
        <v>10</v>
      </c>
      <c r="I648" s="46">
        <f t="shared" si="62"/>
        <v>22</v>
      </c>
    </row>
    <row r="649" spans="1:9">
      <c r="A649" s="138" t="str">
        <f t="shared" si="59"/>
        <v>10h23</v>
      </c>
      <c r="E649" s="39">
        <f t="shared" si="60"/>
        <v>10</v>
      </c>
      <c r="I649" s="46">
        <f t="shared" si="62"/>
        <v>23</v>
      </c>
    </row>
    <row r="650" spans="1:9">
      <c r="A650" s="138" t="str">
        <f t="shared" si="59"/>
        <v>10h24</v>
      </c>
      <c r="E650" s="39">
        <f t="shared" si="60"/>
        <v>10</v>
      </c>
      <c r="I650" s="46">
        <f t="shared" si="62"/>
        <v>24</v>
      </c>
    </row>
    <row r="651" spans="1:9">
      <c r="A651" s="138" t="str">
        <f t="shared" si="59"/>
        <v>10h25</v>
      </c>
      <c r="E651" s="39">
        <f t="shared" si="60"/>
        <v>10</v>
      </c>
      <c r="I651" s="46">
        <f t="shared" si="62"/>
        <v>25</v>
      </c>
    </row>
    <row r="652" spans="1:9">
      <c r="A652" s="138" t="str">
        <f t="shared" si="59"/>
        <v>10h26</v>
      </c>
      <c r="E652" s="39">
        <f t="shared" si="60"/>
        <v>10</v>
      </c>
      <c r="I652" s="46">
        <f t="shared" si="62"/>
        <v>26</v>
      </c>
    </row>
    <row r="653" spans="1:9">
      <c r="A653" s="138" t="str">
        <f t="shared" si="59"/>
        <v>10h27</v>
      </c>
      <c r="E653" s="39">
        <f t="shared" si="60"/>
        <v>10</v>
      </c>
      <c r="I653" s="46">
        <f t="shared" si="62"/>
        <v>27</v>
      </c>
    </row>
    <row r="654" spans="1:9">
      <c r="A654" s="138" t="str">
        <f t="shared" si="59"/>
        <v>10h28</v>
      </c>
      <c r="E654" s="39">
        <f t="shared" si="60"/>
        <v>10</v>
      </c>
      <c r="I654" s="46">
        <f t="shared" si="62"/>
        <v>28</v>
      </c>
    </row>
    <row r="655" spans="1:9">
      <c r="A655" s="138" t="str">
        <f t="shared" si="59"/>
        <v>10h29</v>
      </c>
      <c r="E655" s="39">
        <f t="shared" si="60"/>
        <v>10</v>
      </c>
      <c r="I655" s="46">
        <f t="shared" si="62"/>
        <v>29</v>
      </c>
    </row>
    <row r="656" spans="1:9">
      <c r="A656" s="138" t="str">
        <f t="shared" si="59"/>
        <v>10h30</v>
      </c>
      <c r="E656" s="39">
        <f t="shared" si="60"/>
        <v>10</v>
      </c>
      <c r="I656" s="46">
        <f t="shared" si="62"/>
        <v>30</v>
      </c>
    </row>
    <row r="657" spans="1:9">
      <c r="A657" s="138" t="str">
        <f t="shared" si="59"/>
        <v>10h31</v>
      </c>
      <c r="E657" s="39">
        <f t="shared" si="60"/>
        <v>10</v>
      </c>
      <c r="I657" s="46">
        <f t="shared" si="62"/>
        <v>31</v>
      </c>
    </row>
    <row r="658" spans="1:9">
      <c r="A658" s="138" t="str">
        <f t="shared" si="59"/>
        <v>10h32</v>
      </c>
      <c r="E658" s="39">
        <f t="shared" si="60"/>
        <v>10</v>
      </c>
      <c r="I658" s="46">
        <f t="shared" si="62"/>
        <v>32</v>
      </c>
    </row>
    <row r="659" spans="1:9">
      <c r="A659" s="138" t="str">
        <f t="shared" si="59"/>
        <v>10h33</v>
      </c>
      <c r="E659" s="39">
        <f t="shared" si="60"/>
        <v>10</v>
      </c>
      <c r="I659" s="46">
        <f t="shared" si="62"/>
        <v>33</v>
      </c>
    </row>
    <row r="660" spans="1:9">
      <c r="A660" s="138" t="str">
        <f t="shared" si="59"/>
        <v>10h34</v>
      </c>
      <c r="E660" s="39">
        <f t="shared" si="60"/>
        <v>10</v>
      </c>
      <c r="I660" s="46">
        <f t="shared" si="62"/>
        <v>34</v>
      </c>
    </row>
    <row r="661" spans="1:9">
      <c r="A661" s="138" t="str">
        <f t="shared" si="59"/>
        <v>10h35</v>
      </c>
      <c r="E661" s="39">
        <f t="shared" si="60"/>
        <v>10</v>
      </c>
      <c r="I661" s="46">
        <f t="shared" si="62"/>
        <v>35</v>
      </c>
    </row>
    <row r="662" spans="1:9">
      <c r="A662" s="138" t="str">
        <f t="shared" si="59"/>
        <v>10h36</v>
      </c>
      <c r="E662" s="39">
        <f t="shared" si="60"/>
        <v>10</v>
      </c>
      <c r="I662" s="46">
        <f t="shared" si="62"/>
        <v>36</v>
      </c>
    </row>
    <row r="663" spans="1:9">
      <c r="A663" s="138" t="str">
        <f t="shared" si="59"/>
        <v>10h37</v>
      </c>
      <c r="E663" s="39">
        <f t="shared" si="60"/>
        <v>10</v>
      </c>
      <c r="I663" s="46">
        <f t="shared" si="62"/>
        <v>37</v>
      </c>
    </row>
    <row r="664" spans="1:9">
      <c r="A664" s="138" t="str">
        <f t="shared" si="59"/>
        <v>10h38</v>
      </c>
      <c r="E664" s="39">
        <f t="shared" si="60"/>
        <v>10</v>
      </c>
      <c r="I664" s="46">
        <f t="shared" si="62"/>
        <v>38</v>
      </c>
    </row>
    <row r="665" spans="1:9">
      <c r="A665" s="138" t="str">
        <f t="shared" si="59"/>
        <v>10h39</v>
      </c>
      <c r="E665" s="39">
        <f t="shared" si="60"/>
        <v>10</v>
      </c>
      <c r="I665" s="46">
        <f t="shared" si="62"/>
        <v>39</v>
      </c>
    </row>
    <row r="666" spans="1:9">
      <c r="A666" s="138" t="str">
        <f t="shared" si="59"/>
        <v>10h40</v>
      </c>
      <c r="E666" s="39">
        <f t="shared" si="60"/>
        <v>10</v>
      </c>
      <c r="I666" s="46">
        <f t="shared" si="62"/>
        <v>40</v>
      </c>
    </row>
    <row r="667" spans="1:9">
      <c r="A667" s="138" t="str">
        <f t="shared" si="59"/>
        <v>10h41</v>
      </c>
      <c r="E667" s="39">
        <f t="shared" si="60"/>
        <v>10</v>
      </c>
      <c r="I667" s="46">
        <f t="shared" si="62"/>
        <v>41</v>
      </c>
    </row>
    <row r="668" spans="1:9">
      <c r="A668" s="138" t="str">
        <f t="shared" si="59"/>
        <v>10h42</v>
      </c>
      <c r="E668" s="39">
        <f t="shared" si="60"/>
        <v>10</v>
      </c>
      <c r="I668" s="46">
        <f t="shared" si="62"/>
        <v>42</v>
      </c>
    </row>
    <row r="669" spans="1:9">
      <c r="A669" s="138" t="str">
        <f t="shared" si="59"/>
        <v>10h43</v>
      </c>
      <c r="E669" s="39">
        <f t="shared" si="60"/>
        <v>10</v>
      </c>
      <c r="I669" s="46">
        <f t="shared" si="62"/>
        <v>43</v>
      </c>
    </row>
    <row r="670" spans="1:9">
      <c r="A670" s="138" t="str">
        <f t="shared" si="59"/>
        <v>10h44</v>
      </c>
      <c r="E670" s="39">
        <f t="shared" si="60"/>
        <v>10</v>
      </c>
      <c r="I670" s="46">
        <f t="shared" si="62"/>
        <v>44</v>
      </c>
    </row>
    <row r="671" spans="1:9">
      <c r="A671" s="138" t="str">
        <f t="shared" si="59"/>
        <v>10h45</v>
      </c>
      <c r="E671" s="39">
        <f t="shared" si="60"/>
        <v>10</v>
      </c>
      <c r="I671" s="46">
        <f t="shared" si="62"/>
        <v>45</v>
      </c>
    </row>
    <row r="672" spans="1:9">
      <c r="A672" s="138" t="str">
        <f t="shared" si="59"/>
        <v>10h46</v>
      </c>
      <c r="E672" s="39">
        <f t="shared" si="60"/>
        <v>10</v>
      </c>
      <c r="I672" s="46">
        <f t="shared" si="62"/>
        <v>46</v>
      </c>
    </row>
    <row r="673" spans="1:9">
      <c r="A673" s="138" t="str">
        <f t="shared" si="59"/>
        <v>10h47</v>
      </c>
      <c r="E673" s="39">
        <f t="shared" si="60"/>
        <v>10</v>
      </c>
      <c r="I673" s="46">
        <f t="shared" si="62"/>
        <v>47</v>
      </c>
    </row>
    <row r="674" spans="1:9">
      <c r="A674" s="138" t="str">
        <f t="shared" si="59"/>
        <v>10h48</v>
      </c>
      <c r="E674" s="39">
        <f t="shared" si="60"/>
        <v>10</v>
      </c>
      <c r="I674" s="46">
        <f t="shared" si="62"/>
        <v>48</v>
      </c>
    </row>
    <row r="675" spans="1:9">
      <c r="A675" s="138" t="str">
        <f t="shared" si="59"/>
        <v>10h49</v>
      </c>
      <c r="E675" s="39">
        <f t="shared" si="60"/>
        <v>10</v>
      </c>
      <c r="I675" s="46">
        <f t="shared" si="62"/>
        <v>49</v>
      </c>
    </row>
    <row r="676" spans="1:9">
      <c r="A676" s="138" t="str">
        <f t="shared" si="59"/>
        <v>10h50</v>
      </c>
      <c r="E676" s="39">
        <f t="shared" si="60"/>
        <v>10</v>
      </c>
      <c r="I676" s="46">
        <f t="shared" si="62"/>
        <v>50</v>
      </c>
    </row>
    <row r="677" spans="1:9">
      <c r="A677" s="138" t="str">
        <f t="shared" si="59"/>
        <v>10h51</v>
      </c>
      <c r="E677" s="39">
        <f t="shared" si="60"/>
        <v>10</v>
      </c>
      <c r="I677" s="46">
        <f t="shared" si="62"/>
        <v>51</v>
      </c>
    </row>
    <row r="678" spans="1:9">
      <c r="A678" s="138" t="str">
        <f t="shared" si="59"/>
        <v>10h52</v>
      </c>
      <c r="E678" s="39">
        <f t="shared" si="60"/>
        <v>10</v>
      </c>
      <c r="I678" s="46">
        <f t="shared" si="62"/>
        <v>52</v>
      </c>
    </row>
    <row r="679" spans="1:9">
      <c r="A679" s="138" t="str">
        <f t="shared" si="59"/>
        <v>10h53</v>
      </c>
      <c r="E679" s="39">
        <f t="shared" si="60"/>
        <v>10</v>
      </c>
      <c r="I679" s="46">
        <f t="shared" si="62"/>
        <v>53</v>
      </c>
    </row>
    <row r="680" spans="1:9">
      <c r="A680" s="138" t="str">
        <f t="shared" si="59"/>
        <v>10h54</v>
      </c>
      <c r="E680" s="39">
        <f t="shared" si="60"/>
        <v>10</v>
      </c>
      <c r="I680" s="46">
        <f t="shared" si="62"/>
        <v>54</v>
      </c>
    </row>
    <row r="681" spans="1:9">
      <c r="A681" s="138" t="str">
        <f t="shared" si="59"/>
        <v>10h55</v>
      </c>
      <c r="E681" s="39">
        <f t="shared" si="60"/>
        <v>10</v>
      </c>
      <c r="I681" s="46">
        <f t="shared" si="62"/>
        <v>55</v>
      </c>
    </row>
    <row r="682" spans="1:9">
      <c r="A682" s="138" t="str">
        <f t="shared" si="59"/>
        <v>10h56</v>
      </c>
      <c r="E682" s="39">
        <f t="shared" si="60"/>
        <v>10</v>
      </c>
      <c r="I682" s="46">
        <f t="shared" si="62"/>
        <v>56</v>
      </c>
    </row>
    <row r="683" spans="1:9">
      <c r="A683" s="138" t="str">
        <f t="shared" si="59"/>
        <v>10h57</v>
      </c>
      <c r="E683" s="39">
        <f t="shared" si="60"/>
        <v>10</v>
      </c>
      <c r="I683" s="46">
        <f t="shared" si="62"/>
        <v>57</v>
      </c>
    </row>
    <row r="684" spans="1:9">
      <c r="A684" s="138" t="str">
        <f t="shared" si="59"/>
        <v>10h58</v>
      </c>
      <c r="E684" s="39">
        <f t="shared" si="60"/>
        <v>10</v>
      </c>
      <c r="I684" s="46">
        <f t="shared" si="62"/>
        <v>58</v>
      </c>
    </row>
    <row r="685" spans="1:9">
      <c r="A685" s="138" t="str">
        <f t="shared" si="59"/>
        <v>10h59</v>
      </c>
      <c r="E685" s="39">
        <f t="shared" si="60"/>
        <v>10</v>
      </c>
      <c r="I685" s="46">
        <f t="shared" si="62"/>
        <v>59</v>
      </c>
    </row>
    <row r="686" spans="1:9">
      <c r="A686" s="138" t="str">
        <f t="shared" si="59"/>
        <v>11h00</v>
      </c>
      <c r="E686" s="39">
        <f>SUM(E626+1)</f>
        <v>11</v>
      </c>
      <c r="G686" s="39">
        <f t="shared" ref="G686" si="63">SUM(G685)</f>
        <v>0</v>
      </c>
      <c r="I686" s="46">
        <v>0</v>
      </c>
    </row>
    <row r="687" spans="1:9">
      <c r="A687" s="138" t="str">
        <f>(C687&amp;E687&amp;"h"&amp;G687&amp;I687)</f>
        <v>11h01</v>
      </c>
      <c r="E687" s="39">
        <f>SUM(E686)</f>
        <v>11</v>
      </c>
      <c r="G687" s="39">
        <f>SUM(G686)</f>
        <v>0</v>
      </c>
      <c r="I687" s="46">
        <f>SUM(I686+1)</f>
        <v>1</v>
      </c>
    </row>
    <row r="688" spans="1:9">
      <c r="A688" s="138" t="str">
        <f t="shared" ref="A688:A746" si="64">(C688&amp;E688&amp;"h"&amp;G688&amp;I688)</f>
        <v>11h02</v>
      </c>
      <c r="E688" s="39">
        <f t="shared" ref="E688:E745" si="65">SUM(E687)</f>
        <v>11</v>
      </c>
      <c r="G688" s="39">
        <f t="shared" ref="G688:G695" si="66">SUM(G687)</f>
        <v>0</v>
      </c>
      <c r="I688" s="46">
        <f t="shared" ref="I688:I745" si="67">SUM(I687+1)</f>
        <v>2</v>
      </c>
    </row>
    <row r="689" spans="1:9">
      <c r="A689" s="138" t="str">
        <f t="shared" si="64"/>
        <v>11h03</v>
      </c>
      <c r="E689" s="39">
        <f t="shared" si="65"/>
        <v>11</v>
      </c>
      <c r="G689" s="39">
        <f t="shared" si="66"/>
        <v>0</v>
      </c>
      <c r="I689" s="46">
        <f t="shared" si="67"/>
        <v>3</v>
      </c>
    </row>
    <row r="690" spans="1:9">
      <c r="A690" s="138" t="str">
        <f t="shared" si="64"/>
        <v>11h04</v>
      </c>
      <c r="E690" s="39">
        <f t="shared" si="65"/>
        <v>11</v>
      </c>
      <c r="G690" s="39">
        <f t="shared" si="66"/>
        <v>0</v>
      </c>
      <c r="I690" s="46">
        <f t="shared" si="67"/>
        <v>4</v>
      </c>
    </row>
    <row r="691" spans="1:9">
      <c r="A691" s="138" t="str">
        <f t="shared" si="64"/>
        <v>11h05</v>
      </c>
      <c r="E691" s="39">
        <f t="shared" si="65"/>
        <v>11</v>
      </c>
      <c r="G691" s="39">
        <f t="shared" si="66"/>
        <v>0</v>
      </c>
      <c r="I691" s="46">
        <f t="shared" si="67"/>
        <v>5</v>
      </c>
    </row>
    <row r="692" spans="1:9">
      <c r="A692" s="138" t="str">
        <f t="shared" si="64"/>
        <v>11h06</v>
      </c>
      <c r="E692" s="39">
        <f t="shared" si="65"/>
        <v>11</v>
      </c>
      <c r="G692" s="39">
        <f t="shared" si="66"/>
        <v>0</v>
      </c>
      <c r="I692" s="46">
        <f t="shared" si="67"/>
        <v>6</v>
      </c>
    </row>
    <row r="693" spans="1:9">
      <c r="A693" s="138" t="str">
        <f t="shared" si="64"/>
        <v>11h07</v>
      </c>
      <c r="E693" s="39">
        <f t="shared" si="65"/>
        <v>11</v>
      </c>
      <c r="G693" s="39">
        <f t="shared" si="66"/>
        <v>0</v>
      </c>
      <c r="I693" s="46">
        <f t="shared" si="67"/>
        <v>7</v>
      </c>
    </row>
    <row r="694" spans="1:9">
      <c r="A694" s="138" t="str">
        <f t="shared" si="64"/>
        <v>11h08</v>
      </c>
      <c r="E694" s="39">
        <f t="shared" si="65"/>
        <v>11</v>
      </c>
      <c r="G694" s="39">
        <f t="shared" si="66"/>
        <v>0</v>
      </c>
      <c r="I694" s="46">
        <f t="shared" si="67"/>
        <v>8</v>
      </c>
    </row>
    <row r="695" spans="1:9">
      <c r="A695" s="138" t="str">
        <f t="shared" si="64"/>
        <v>11h09</v>
      </c>
      <c r="E695" s="39">
        <f t="shared" si="65"/>
        <v>11</v>
      </c>
      <c r="G695" s="39">
        <f t="shared" si="66"/>
        <v>0</v>
      </c>
      <c r="I695" s="46">
        <f t="shared" si="67"/>
        <v>9</v>
      </c>
    </row>
    <row r="696" spans="1:9">
      <c r="A696" s="138" t="str">
        <f t="shared" si="64"/>
        <v>11h10</v>
      </c>
      <c r="E696" s="39">
        <f t="shared" si="65"/>
        <v>11</v>
      </c>
      <c r="I696" s="46">
        <f t="shared" si="67"/>
        <v>10</v>
      </c>
    </row>
    <row r="697" spans="1:9">
      <c r="A697" s="138" t="str">
        <f t="shared" si="64"/>
        <v>11h11</v>
      </c>
      <c r="E697" s="39">
        <f t="shared" si="65"/>
        <v>11</v>
      </c>
      <c r="I697" s="46">
        <f t="shared" si="67"/>
        <v>11</v>
      </c>
    </row>
    <row r="698" spans="1:9">
      <c r="A698" s="138" t="str">
        <f t="shared" si="64"/>
        <v>11h12</v>
      </c>
      <c r="E698" s="39">
        <f t="shared" si="65"/>
        <v>11</v>
      </c>
      <c r="I698" s="46">
        <f t="shared" si="67"/>
        <v>12</v>
      </c>
    </row>
    <row r="699" spans="1:9">
      <c r="A699" s="138" t="str">
        <f t="shared" si="64"/>
        <v>11h13</v>
      </c>
      <c r="E699" s="39">
        <f t="shared" si="65"/>
        <v>11</v>
      </c>
      <c r="I699" s="46">
        <f t="shared" si="67"/>
        <v>13</v>
      </c>
    </row>
    <row r="700" spans="1:9">
      <c r="A700" s="138" t="str">
        <f t="shared" si="64"/>
        <v>11h14</v>
      </c>
      <c r="E700" s="39">
        <f t="shared" si="65"/>
        <v>11</v>
      </c>
      <c r="I700" s="46">
        <f t="shared" si="67"/>
        <v>14</v>
      </c>
    </row>
    <row r="701" spans="1:9">
      <c r="A701" s="138" t="str">
        <f t="shared" si="64"/>
        <v>11h15</v>
      </c>
      <c r="E701" s="39">
        <f t="shared" si="65"/>
        <v>11</v>
      </c>
      <c r="I701" s="46">
        <f t="shared" si="67"/>
        <v>15</v>
      </c>
    </row>
    <row r="702" spans="1:9">
      <c r="A702" s="138" t="str">
        <f t="shared" si="64"/>
        <v>11h16</v>
      </c>
      <c r="E702" s="39">
        <f t="shared" si="65"/>
        <v>11</v>
      </c>
      <c r="I702" s="46">
        <f t="shared" si="67"/>
        <v>16</v>
      </c>
    </row>
    <row r="703" spans="1:9">
      <c r="A703" s="138" t="str">
        <f t="shared" si="64"/>
        <v>11h17</v>
      </c>
      <c r="E703" s="39">
        <f t="shared" si="65"/>
        <v>11</v>
      </c>
      <c r="I703" s="46">
        <f t="shared" si="67"/>
        <v>17</v>
      </c>
    </row>
    <row r="704" spans="1:9">
      <c r="A704" s="138" t="str">
        <f t="shared" si="64"/>
        <v>11h18</v>
      </c>
      <c r="E704" s="39">
        <f t="shared" si="65"/>
        <v>11</v>
      </c>
      <c r="I704" s="46">
        <f t="shared" si="67"/>
        <v>18</v>
      </c>
    </row>
    <row r="705" spans="1:9">
      <c r="A705" s="138" t="str">
        <f t="shared" si="64"/>
        <v>11h19</v>
      </c>
      <c r="E705" s="39">
        <f t="shared" si="65"/>
        <v>11</v>
      </c>
      <c r="I705" s="46">
        <f t="shared" si="67"/>
        <v>19</v>
      </c>
    </row>
    <row r="706" spans="1:9">
      <c r="A706" s="138" t="str">
        <f t="shared" si="64"/>
        <v>11h20</v>
      </c>
      <c r="E706" s="39">
        <f t="shared" si="65"/>
        <v>11</v>
      </c>
      <c r="I706" s="46">
        <f t="shared" si="67"/>
        <v>20</v>
      </c>
    </row>
    <row r="707" spans="1:9">
      <c r="A707" s="138" t="str">
        <f t="shared" si="64"/>
        <v>11h21</v>
      </c>
      <c r="E707" s="39">
        <f t="shared" si="65"/>
        <v>11</v>
      </c>
      <c r="I707" s="46">
        <f t="shared" si="67"/>
        <v>21</v>
      </c>
    </row>
    <row r="708" spans="1:9">
      <c r="A708" s="138" t="str">
        <f t="shared" si="64"/>
        <v>11h22</v>
      </c>
      <c r="E708" s="39">
        <f t="shared" si="65"/>
        <v>11</v>
      </c>
      <c r="I708" s="46">
        <f t="shared" si="67"/>
        <v>22</v>
      </c>
    </row>
    <row r="709" spans="1:9">
      <c r="A709" s="138" t="str">
        <f t="shared" si="64"/>
        <v>11h23</v>
      </c>
      <c r="E709" s="39">
        <f t="shared" si="65"/>
        <v>11</v>
      </c>
      <c r="I709" s="46">
        <f t="shared" si="67"/>
        <v>23</v>
      </c>
    </row>
    <row r="710" spans="1:9">
      <c r="A710" s="138" t="str">
        <f t="shared" si="64"/>
        <v>11h24</v>
      </c>
      <c r="E710" s="39">
        <f t="shared" si="65"/>
        <v>11</v>
      </c>
      <c r="I710" s="46">
        <f t="shared" si="67"/>
        <v>24</v>
      </c>
    </row>
    <row r="711" spans="1:9">
      <c r="A711" s="138" t="str">
        <f t="shared" si="64"/>
        <v>11h25</v>
      </c>
      <c r="E711" s="39">
        <f t="shared" si="65"/>
        <v>11</v>
      </c>
      <c r="I711" s="46">
        <f t="shared" si="67"/>
        <v>25</v>
      </c>
    </row>
    <row r="712" spans="1:9">
      <c r="A712" s="138" t="str">
        <f t="shared" si="64"/>
        <v>11h26</v>
      </c>
      <c r="E712" s="39">
        <f t="shared" si="65"/>
        <v>11</v>
      </c>
      <c r="I712" s="46">
        <f t="shared" si="67"/>
        <v>26</v>
      </c>
    </row>
    <row r="713" spans="1:9">
      <c r="A713" s="138" t="str">
        <f t="shared" si="64"/>
        <v>11h27</v>
      </c>
      <c r="E713" s="39">
        <f t="shared" si="65"/>
        <v>11</v>
      </c>
      <c r="I713" s="46">
        <f t="shared" si="67"/>
        <v>27</v>
      </c>
    </row>
    <row r="714" spans="1:9">
      <c r="A714" s="138" t="str">
        <f t="shared" si="64"/>
        <v>11h28</v>
      </c>
      <c r="E714" s="39">
        <f t="shared" si="65"/>
        <v>11</v>
      </c>
      <c r="I714" s="46">
        <f t="shared" si="67"/>
        <v>28</v>
      </c>
    </row>
    <row r="715" spans="1:9">
      <c r="A715" s="138" t="str">
        <f t="shared" si="64"/>
        <v>11h29</v>
      </c>
      <c r="E715" s="39">
        <f t="shared" si="65"/>
        <v>11</v>
      </c>
      <c r="I715" s="46">
        <f t="shared" si="67"/>
        <v>29</v>
      </c>
    </row>
    <row r="716" spans="1:9">
      <c r="A716" s="138" t="str">
        <f t="shared" si="64"/>
        <v>11h30</v>
      </c>
      <c r="E716" s="39">
        <f t="shared" si="65"/>
        <v>11</v>
      </c>
      <c r="I716" s="46">
        <f t="shared" si="67"/>
        <v>30</v>
      </c>
    </row>
    <row r="717" spans="1:9">
      <c r="A717" s="138" t="str">
        <f t="shared" si="64"/>
        <v>11h31</v>
      </c>
      <c r="E717" s="39">
        <f t="shared" si="65"/>
        <v>11</v>
      </c>
      <c r="I717" s="46">
        <f t="shared" si="67"/>
        <v>31</v>
      </c>
    </row>
    <row r="718" spans="1:9">
      <c r="A718" s="138" t="str">
        <f t="shared" si="64"/>
        <v>11h32</v>
      </c>
      <c r="E718" s="39">
        <f t="shared" si="65"/>
        <v>11</v>
      </c>
      <c r="I718" s="46">
        <f t="shared" si="67"/>
        <v>32</v>
      </c>
    </row>
    <row r="719" spans="1:9">
      <c r="A719" s="138" t="str">
        <f t="shared" si="64"/>
        <v>11h33</v>
      </c>
      <c r="E719" s="39">
        <f t="shared" si="65"/>
        <v>11</v>
      </c>
      <c r="I719" s="46">
        <f t="shared" si="67"/>
        <v>33</v>
      </c>
    </row>
    <row r="720" spans="1:9">
      <c r="A720" s="138" t="str">
        <f t="shared" si="64"/>
        <v>11h34</v>
      </c>
      <c r="E720" s="39">
        <f t="shared" si="65"/>
        <v>11</v>
      </c>
      <c r="I720" s="46">
        <f t="shared" si="67"/>
        <v>34</v>
      </c>
    </row>
    <row r="721" spans="1:9">
      <c r="A721" s="138" t="str">
        <f t="shared" si="64"/>
        <v>11h35</v>
      </c>
      <c r="E721" s="39">
        <f t="shared" si="65"/>
        <v>11</v>
      </c>
      <c r="I721" s="46">
        <f t="shared" si="67"/>
        <v>35</v>
      </c>
    </row>
    <row r="722" spans="1:9">
      <c r="A722" s="138" t="str">
        <f t="shared" si="64"/>
        <v>11h36</v>
      </c>
      <c r="E722" s="39">
        <f t="shared" si="65"/>
        <v>11</v>
      </c>
      <c r="I722" s="46">
        <f t="shared" si="67"/>
        <v>36</v>
      </c>
    </row>
    <row r="723" spans="1:9">
      <c r="A723" s="138" t="str">
        <f t="shared" si="64"/>
        <v>11h37</v>
      </c>
      <c r="E723" s="39">
        <f t="shared" si="65"/>
        <v>11</v>
      </c>
      <c r="I723" s="46">
        <f t="shared" si="67"/>
        <v>37</v>
      </c>
    </row>
    <row r="724" spans="1:9">
      <c r="A724" s="138" t="str">
        <f t="shared" si="64"/>
        <v>11h38</v>
      </c>
      <c r="E724" s="39">
        <f t="shared" si="65"/>
        <v>11</v>
      </c>
      <c r="I724" s="46">
        <f t="shared" si="67"/>
        <v>38</v>
      </c>
    </row>
    <row r="725" spans="1:9">
      <c r="A725" s="138" t="str">
        <f t="shared" si="64"/>
        <v>11h39</v>
      </c>
      <c r="E725" s="39">
        <f t="shared" si="65"/>
        <v>11</v>
      </c>
      <c r="I725" s="46">
        <f t="shared" si="67"/>
        <v>39</v>
      </c>
    </row>
    <row r="726" spans="1:9">
      <c r="A726" s="138" t="str">
        <f t="shared" si="64"/>
        <v>11h40</v>
      </c>
      <c r="E726" s="39">
        <f t="shared" si="65"/>
        <v>11</v>
      </c>
      <c r="I726" s="46">
        <f t="shared" si="67"/>
        <v>40</v>
      </c>
    </row>
    <row r="727" spans="1:9">
      <c r="A727" s="138" t="str">
        <f t="shared" si="64"/>
        <v>11h41</v>
      </c>
      <c r="E727" s="39">
        <f t="shared" si="65"/>
        <v>11</v>
      </c>
      <c r="I727" s="46">
        <f t="shared" si="67"/>
        <v>41</v>
      </c>
    </row>
    <row r="728" spans="1:9">
      <c r="A728" s="138" t="str">
        <f t="shared" si="64"/>
        <v>11h42</v>
      </c>
      <c r="E728" s="39">
        <f t="shared" si="65"/>
        <v>11</v>
      </c>
      <c r="I728" s="46">
        <f t="shared" si="67"/>
        <v>42</v>
      </c>
    </row>
    <row r="729" spans="1:9">
      <c r="A729" s="138" t="str">
        <f t="shared" si="64"/>
        <v>11h43</v>
      </c>
      <c r="E729" s="39">
        <f t="shared" si="65"/>
        <v>11</v>
      </c>
      <c r="I729" s="46">
        <f t="shared" si="67"/>
        <v>43</v>
      </c>
    </row>
    <row r="730" spans="1:9">
      <c r="A730" s="138" t="str">
        <f t="shared" si="64"/>
        <v>11h44</v>
      </c>
      <c r="E730" s="39">
        <f t="shared" si="65"/>
        <v>11</v>
      </c>
      <c r="I730" s="46">
        <f t="shared" si="67"/>
        <v>44</v>
      </c>
    </row>
    <row r="731" spans="1:9">
      <c r="A731" s="138" t="str">
        <f t="shared" si="64"/>
        <v>11h45</v>
      </c>
      <c r="E731" s="39">
        <f t="shared" si="65"/>
        <v>11</v>
      </c>
      <c r="I731" s="46">
        <f t="shared" si="67"/>
        <v>45</v>
      </c>
    </row>
    <row r="732" spans="1:9">
      <c r="A732" s="138" t="str">
        <f t="shared" si="64"/>
        <v>11h46</v>
      </c>
      <c r="E732" s="39">
        <f t="shared" si="65"/>
        <v>11</v>
      </c>
      <c r="I732" s="46">
        <f t="shared" si="67"/>
        <v>46</v>
      </c>
    </row>
    <row r="733" spans="1:9">
      <c r="A733" s="138" t="str">
        <f t="shared" si="64"/>
        <v>11h47</v>
      </c>
      <c r="E733" s="39">
        <f t="shared" si="65"/>
        <v>11</v>
      </c>
      <c r="I733" s="46">
        <f t="shared" si="67"/>
        <v>47</v>
      </c>
    </row>
    <row r="734" spans="1:9">
      <c r="A734" s="138" t="str">
        <f t="shared" si="64"/>
        <v>11h48</v>
      </c>
      <c r="E734" s="39">
        <f t="shared" si="65"/>
        <v>11</v>
      </c>
      <c r="I734" s="46">
        <f t="shared" si="67"/>
        <v>48</v>
      </c>
    </row>
    <row r="735" spans="1:9">
      <c r="A735" s="138" t="str">
        <f t="shared" si="64"/>
        <v>11h49</v>
      </c>
      <c r="E735" s="39">
        <f t="shared" si="65"/>
        <v>11</v>
      </c>
      <c r="I735" s="46">
        <f t="shared" si="67"/>
        <v>49</v>
      </c>
    </row>
    <row r="736" spans="1:9">
      <c r="A736" s="138" t="str">
        <f t="shared" si="64"/>
        <v>11h50</v>
      </c>
      <c r="E736" s="39">
        <f t="shared" si="65"/>
        <v>11</v>
      </c>
      <c r="I736" s="46">
        <f t="shared" si="67"/>
        <v>50</v>
      </c>
    </row>
    <row r="737" spans="1:9">
      <c r="A737" s="138" t="str">
        <f t="shared" si="64"/>
        <v>11h51</v>
      </c>
      <c r="E737" s="39">
        <f t="shared" si="65"/>
        <v>11</v>
      </c>
      <c r="I737" s="46">
        <f t="shared" si="67"/>
        <v>51</v>
      </c>
    </row>
    <row r="738" spans="1:9">
      <c r="A738" s="138" t="str">
        <f t="shared" si="64"/>
        <v>11h52</v>
      </c>
      <c r="E738" s="39">
        <f t="shared" si="65"/>
        <v>11</v>
      </c>
      <c r="I738" s="46">
        <f t="shared" si="67"/>
        <v>52</v>
      </c>
    </row>
    <row r="739" spans="1:9">
      <c r="A739" s="138" t="str">
        <f t="shared" si="64"/>
        <v>11h53</v>
      </c>
      <c r="E739" s="39">
        <f t="shared" si="65"/>
        <v>11</v>
      </c>
      <c r="I739" s="46">
        <f t="shared" si="67"/>
        <v>53</v>
      </c>
    </row>
    <row r="740" spans="1:9">
      <c r="A740" s="138" t="str">
        <f t="shared" si="64"/>
        <v>11h54</v>
      </c>
      <c r="E740" s="39">
        <f t="shared" si="65"/>
        <v>11</v>
      </c>
      <c r="I740" s="46">
        <f t="shared" si="67"/>
        <v>54</v>
      </c>
    </row>
    <row r="741" spans="1:9">
      <c r="A741" s="138" t="str">
        <f t="shared" si="64"/>
        <v>11h55</v>
      </c>
      <c r="E741" s="39">
        <f t="shared" si="65"/>
        <v>11</v>
      </c>
      <c r="I741" s="46">
        <f t="shared" si="67"/>
        <v>55</v>
      </c>
    </row>
    <row r="742" spans="1:9">
      <c r="A742" s="138" t="str">
        <f t="shared" si="64"/>
        <v>11h56</v>
      </c>
      <c r="E742" s="39">
        <f t="shared" si="65"/>
        <v>11</v>
      </c>
      <c r="I742" s="46">
        <f t="shared" si="67"/>
        <v>56</v>
      </c>
    </row>
    <row r="743" spans="1:9">
      <c r="A743" s="138" t="str">
        <f t="shared" si="64"/>
        <v>11h57</v>
      </c>
      <c r="E743" s="39">
        <f t="shared" si="65"/>
        <v>11</v>
      </c>
      <c r="I743" s="46">
        <f t="shared" si="67"/>
        <v>57</v>
      </c>
    </row>
    <row r="744" spans="1:9">
      <c r="A744" s="138" t="str">
        <f t="shared" si="64"/>
        <v>11h58</v>
      </c>
      <c r="E744" s="39">
        <f t="shared" si="65"/>
        <v>11</v>
      </c>
      <c r="I744" s="46">
        <f t="shared" si="67"/>
        <v>58</v>
      </c>
    </row>
    <row r="745" spans="1:9">
      <c r="A745" s="138" t="str">
        <f t="shared" si="64"/>
        <v>11h59</v>
      </c>
      <c r="E745" s="39">
        <f t="shared" si="65"/>
        <v>11</v>
      </c>
      <c r="I745" s="46">
        <f t="shared" si="67"/>
        <v>59</v>
      </c>
    </row>
    <row r="746" spans="1:9">
      <c r="A746" s="138" t="str">
        <f t="shared" si="64"/>
        <v>12h00</v>
      </c>
      <c r="E746" s="39">
        <f>SUM(E686+1)</f>
        <v>12</v>
      </c>
      <c r="G746" s="39">
        <f t="shared" ref="G746" si="68">SUM(G745)</f>
        <v>0</v>
      </c>
      <c r="I746" s="46">
        <v>0</v>
      </c>
    </row>
    <row r="747" spans="1:9">
      <c r="A747" s="138" t="str">
        <f>(C747&amp;E747&amp;"h"&amp;G747&amp;I747)</f>
        <v>12h01</v>
      </c>
      <c r="E747" s="39">
        <f>SUM(E746)</f>
        <v>12</v>
      </c>
      <c r="G747" s="39">
        <f>SUM(G746)</f>
        <v>0</v>
      </c>
      <c r="I747" s="46">
        <f>SUM(I746+1)</f>
        <v>1</v>
      </c>
    </row>
    <row r="748" spans="1:9">
      <c r="A748" s="138" t="str">
        <f t="shared" ref="A748:A806" si="69">(C748&amp;E748&amp;"h"&amp;G748&amp;I748)</f>
        <v>12h02</v>
      </c>
      <c r="E748" s="39">
        <f t="shared" ref="E748:E805" si="70">SUM(E747)</f>
        <v>12</v>
      </c>
      <c r="G748" s="39">
        <f t="shared" ref="G748:G755" si="71">SUM(G747)</f>
        <v>0</v>
      </c>
      <c r="I748" s="46">
        <f t="shared" ref="I748:I805" si="72">SUM(I747+1)</f>
        <v>2</v>
      </c>
    </row>
    <row r="749" spans="1:9">
      <c r="A749" s="138" t="str">
        <f t="shared" si="69"/>
        <v>12h03</v>
      </c>
      <c r="E749" s="39">
        <f t="shared" si="70"/>
        <v>12</v>
      </c>
      <c r="G749" s="39">
        <f t="shared" si="71"/>
        <v>0</v>
      </c>
      <c r="I749" s="46">
        <f t="shared" si="72"/>
        <v>3</v>
      </c>
    </row>
    <row r="750" spans="1:9">
      <c r="A750" s="138" t="str">
        <f t="shared" si="69"/>
        <v>12h04</v>
      </c>
      <c r="E750" s="39">
        <f t="shared" si="70"/>
        <v>12</v>
      </c>
      <c r="G750" s="39">
        <f t="shared" si="71"/>
        <v>0</v>
      </c>
      <c r="I750" s="46">
        <f t="shared" si="72"/>
        <v>4</v>
      </c>
    </row>
    <row r="751" spans="1:9">
      <c r="A751" s="138" t="str">
        <f t="shared" si="69"/>
        <v>12h05</v>
      </c>
      <c r="E751" s="39">
        <f t="shared" si="70"/>
        <v>12</v>
      </c>
      <c r="G751" s="39">
        <f t="shared" si="71"/>
        <v>0</v>
      </c>
      <c r="I751" s="46">
        <f t="shared" si="72"/>
        <v>5</v>
      </c>
    </row>
    <row r="752" spans="1:9">
      <c r="A752" s="138" t="str">
        <f t="shared" si="69"/>
        <v>12h06</v>
      </c>
      <c r="E752" s="39">
        <f t="shared" si="70"/>
        <v>12</v>
      </c>
      <c r="G752" s="39">
        <f t="shared" si="71"/>
        <v>0</v>
      </c>
      <c r="I752" s="46">
        <f t="shared" si="72"/>
        <v>6</v>
      </c>
    </row>
    <row r="753" spans="1:9">
      <c r="A753" s="138" t="str">
        <f t="shared" si="69"/>
        <v>12h07</v>
      </c>
      <c r="E753" s="39">
        <f t="shared" si="70"/>
        <v>12</v>
      </c>
      <c r="G753" s="39">
        <f t="shared" si="71"/>
        <v>0</v>
      </c>
      <c r="I753" s="46">
        <f t="shared" si="72"/>
        <v>7</v>
      </c>
    </row>
    <row r="754" spans="1:9">
      <c r="A754" s="138" t="str">
        <f t="shared" si="69"/>
        <v>12h08</v>
      </c>
      <c r="E754" s="39">
        <f t="shared" si="70"/>
        <v>12</v>
      </c>
      <c r="G754" s="39">
        <f t="shared" si="71"/>
        <v>0</v>
      </c>
      <c r="I754" s="46">
        <f t="shared" si="72"/>
        <v>8</v>
      </c>
    </row>
    <row r="755" spans="1:9">
      <c r="A755" s="138" t="str">
        <f t="shared" si="69"/>
        <v>12h09</v>
      </c>
      <c r="E755" s="39">
        <f t="shared" si="70"/>
        <v>12</v>
      </c>
      <c r="G755" s="39">
        <f t="shared" si="71"/>
        <v>0</v>
      </c>
      <c r="I755" s="46">
        <f t="shared" si="72"/>
        <v>9</v>
      </c>
    </row>
    <row r="756" spans="1:9">
      <c r="A756" s="138" t="str">
        <f t="shared" si="69"/>
        <v>12h10</v>
      </c>
      <c r="E756" s="39">
        <f t="shared" si="70"/>
        <v>12</v>
      </c>
      <c r="I756" s="46">
        <f t="shared" si="72"/>
        <v>10</v>
      </c>
    </row>
    <row r="757" spans="1:9">
      <c r="A757" s="138" t="str">
        <f t="shared" si="69"/>
        <v>12h11</v>
      </c>
      <c r="E757" s="39">
        <f t="shared" si="70"/>
        <v>12</v>
      </c>
      <c r="I757" s="46">
        <f t="shared" si="72"/>
        <v>11</v>
      </c>
    </row>
    <row r="758" spans="1:9">
      <c r="A758" s="138" t="str">
        <f t="shared" si="69"/>
        <v>12h12</v>
      </c>
      <c r="E758" s="39">
        <f t="shared" si="70"/>
        <v>12</v>
      </c>
      <c r="I758" s="46">
        <f t="shared" si="72"/>
        <v>12</v>
      </c>
    </row>
    <row r="759" spans="1:9">
      <c r="A759" s="138" t="str">
        <f t="shared" si="69"/>
        <v>12h13</v>
      </c>
      <c r="E759" s="39">
        <f t="shared" si="70"/>
        <v>12</v>
      </c>
      <c r="I759" s="46">
        <f t="shared" si="72"/>
        <v>13</v>
      </c>
    </row>
    <row r="760" spans="1:9">
      <c r="A760" s="138" t="str">
        <f t="shared" si="69"/>
        <v>12h14</v>
      </c>
      <c r="E760" s="39">
        <f t="shared" si="70"/>
        <v>12</v>
      </c>
      <c r="I760" s="46">
        <f t="shared" si="72"/>
        <v>14</v>
      </c>
    </row>
    <row r="761" spans="1:9">
      <c r="A761" s="138" t="str">
        <f t="shared" si="69"/>
        <v>12h15</v>
      </c>
      <c r="E761" s="39">
        <f t="shared" si="70"/>
        <v>12</v>
      </c>
      <c r="I761" s="46">
        <f t="shared" si="72"/>
        <v>15</v>
      </c>
    </row>
    <row r="762" spans="1:9">
      <c r="A762" s="138" t="str">
        <f t="shared" si="69"/>
        <v>12h16</v>
      </c>
      <c r="E762" s="39">
        <f t="shared" si="70"/>
        <v>12</v>
      </c>
      <c r="I762" s="46">
        <f t="shared" si="72"/>
        <v>16</v>
      </c>
    </row>
    <row r="763" spans="1:9">
      <c r="A763" s="138" t="str">
        <f t="shared" si="69"/>
        <v>12h17</v>
      </c>
      <c r="E763" s="39">
        <f t="shared" si="70"/>
        <v>12</v>
      </c>
      <c r="I763" s="46">
        <f t="shared" si="72"/>
        <v>17</v>
      </c>
    </row>
    <row r="764" spans="1:9">
      <c r="A764" s="138" t="str">
        <f t="shared" si="69"/>
        <v>12h18</v>
      </c>
      <c r="E764" s="39">
        <f t="shared" si="70"/>
        <v>12</v>
      </c>
      <c r="I764" s="46">
        <f t="shared" si="72"/>
        <v>18</v>
      </c>
    </row>
    <row r="765" spans="1:9">
      <c r="A765" s="138" t="str">
        <f t="shared" si="69"/>
        <v>12h19</v>
      </c>
      <c r="E765" s="39">
        <f t="shared" si="70"/>
        <v>12</v>
      </c>
      <c r="I765" s="46">
        <f t="shared" si="72"/>
        <v>19</v>
      </c>
    </row>
    <row r="766" spans="1:9">
      <c r="A766" s="138" t="str">
        <f t="shared" si="69"/>
        <v>12h20</v>
      </c>
      <c r="E766" s="39">
        <f t="shared" si="70"/>
        <v>12</v>
      </c>
      <c r="I766" s="46">
        <f t="shared" si="72"/>
        <v>20</v>
      </c>
    </row>
    <row r="767" spans="1:9">
      <c r="A767" s="138" t="str">
        <f t="shared" si="69"/>
        <v>12h21</v>
      </c>
      <c r="E767" s="39">
        <f t="shared" si="70"/>
        <v>12</v>
      </c>
      <c r="I767" s="46">
        <f t="shared" si="72"/>
        <v>21</v>
      </c>
    </row>
    <row r="768" spans="1:9">
      <c r="A768" s="138" t="str">
        <f t="shared" si="69"/>
        <v>12h22</v>
      </c>
      <c r="E768" s="39">
        <f t="shared" si="70"/>
        <v>12</v>
      </c>
      <c r="I768" s="46">
        <f t="shared" si="72"/>
        <v>22</v>
      </c>
    </row>
    <row r="769" spans="1:9">
      <c r="A769" s="138" t="str">
        <f t="shared" si="69"/>
        <v>12h23</v>
      </c>
      <c r="E769" s="39">
        <f t="shared" si="70"/>
        <v>12</v>
      </c>
      <c r="I769" s="46">
        <f t="shared" si="72"/>
        <v>23</v>
      </c>
    </row>
    <row r="770" spans="1:9">
      <c r="A770" s="138" t="str">
        <f t="shared" si="69"/>
        <v>12h24</v>
      </c>
      <c r="E770" s="39">
        <f t="shared" si="70"/>
        <v>12</v>
      </c>
      <c r="I770" s="46">
        <f t="shared" si="72"/>
        <v>24</v>
      </c>
    </row>
    <row r="771" spans="1:9">
      <c r="A771" s="138" t="str">
        <f t="shared" si="69"/>
        <v>12h25</v>
      </c>
      <c r="E771" s="39">
        <f t="shared" si="70"/>
        <v>12</v>
      </c>
      <c r="I771" s="46">
        <f t="shared" si="72"/>
        <v>25</v>
      </c>
    </row>
    <row r="772" spans="1:9">
      <c r="A772" s="138" t="str">
        <f t="shared" si="69"/>
        <v>12h26</v>
      </c>
      <c r="E772" s="39">
        <f t="shared" si="70"/>
        <v>12</v>
      </c>
      <c r="I772" s="46">
        <f t="shared" si="72"/>
        <v>26</v>
      </c>
    </row>
    <row r="773" spans="1:9">
      <c r="A773" s="138" t="str">
        <f t="shared" si="69"/>
        <v>12h27</v>
      </c>
      <c r="E773" s="39">
        <f t="shared" si="70"/>
        <v>12</v>
      </c>
      <c r="I773" s="46">
        <f t="shared" si="72"/>
        <v>27</v>
      </c>
    </row>
    <row r="774" spans="1:9">
      <c r="A774" s="138" t="str">
        <f t="shared" si="69"/>
        <v>12h28</v>
      </c>
      <c r="E774" s="39">
        <f t="shared" si="70"/>
        <v>12</v>
      </c>
      <c r="I774" s="46">
        <f t="shared" si="72"/>
        <v>28</v>
      </c>
    </row>
    <row r="775" spans="1:9">
      <c r="A775" s="138" t="str">
        <f t="shared" si="69"/>
        <v>12h29</v>
      </c>
      <c r="E775" s="39">
        <f t="shared" si="70"/>
        <v>12</v>
      </c>
      <c r="I775" s="46">
        <f t="shared" si="72"/>
        <v>29</v>
      </c>
    </row>
    <row r="776" spans="1:9">
      <c r="A776" s="138" t="str">
        <f t="shared" si="69"/>
        <v>12h30</v>
      </c>
      <c r="E776" s="39">
        <f t="shared" si="70"/>
        <v>12</v>
      </c>
      <c r="I776" s="46">
        <f t="shared" si="72"/>
        <v>30</v>
      </c>
    </row>
    <row r="777" spans="1:9">
      <c r="A777" s="138" t="str">
        <f t="shared" si="69"/>
        <v>12h31</v>
      </c>
      <c r="E777" s="39">
        <f t="shared" si="70"/>
        <v>12</v>
      </c>
      <c r="I777" s="46">
        <f t="shared" si="72"/>
        <v>31</v>
      </c>
    </row>
    <row r="778" spans="1:9">
      <c r="A778" s="138" t="str">
        <f t="shared" si="69"/>
        <v>12h32</v>
      </c>
      <c r="E778" s="39">
        <f t="shared" si="70"/>
        <v>12</v>
      </c>
      <c r="I778" s="46">
        <f t="shared" si="72"/>
        <v>32</v>
      </c>
    </row>
    <row r="779" spans="1:9">
      <c r="A779" s="138" t="str">
        <f t="shared" si="69"/>
        <v>12h33</v>
      </c>
      <c r="E779" s="39">
        <f t="shared" si="70"/>
        <v>12</v>
      </c>
      <c r="I779" s="46">
        <f t="shared" si="72"/>
        <v>33</v>
      </c>
    </row>
    <row r="780" spans="1:9">
      <c r="A780" s="138" t="str">
        <f t="shared" si="69"/>
        <v>12h34</v>
      </c>
      <c r="E780" s="39">
        <f t="shared" si="70"/>
        <v>12</v>
      </c>
      <c r="I780" s="46">
        <f t="shared" si="72"/>
        <v>34</v>
      </c>
    </row>
    <row r="781" spans="1:9">
      <c r="A781" s="138" t="str">
        <f t="shared" si="69"/>
        <v>12h35</v>
      </c>
      <c r="E781" s="39">
        <f t="shared" si="70"/>
        <v>12</v>
      </c>
      <c r="I781" s="46">
        <f t="shared" si="72"/>
        <v>35</v>
      </c>
    </row>
    <row r="782" spans="1:9">
      <c r="A782" s="138" t="str">
        <f t="shared" si="69"/>
        <v>12h36</v>
      </c>
      <c r="E782" s="39">
        <f t="shared" si="70"/>
        <v>12</v>
      </c>
      <c r="I782" s="46">
        <f t="shared" si="72"/>
        <v>36</v>
      </c>
    </row>
    <row r="783" spans="1:9">
      <c r="A783" s="138" t="str">
        <f t="shared" si="69"/>
        <v>12h37</v>
      </c>
      <c r="E783" s="39">
        <f t="shared" si="70"/>
        <v>12</v>
      </c>
      <c r="I783" s="46">
        <f t="shared" si="72"/>
        <v>37</v>
      </c>
    </row>
    <row r="784" spans="1:9">
      <c r="A784" s="138" t="str">
        <f t="shared" si="69"/>
        <v>12h38</v>
      </c>
      <c r="E784" s="39">
        <f t="shared" si="70"/>
        <v>12</v>
      </c>
      <c r="I784" s="46">
        <f t="shared" si="72"/>
        <v>38</v>
      </c>
    </row>
    <row r="785" spans="1:9">
      <c r="A785" s="138" t="str">
        <f t="shared" si="69"/>
        <v>12h39</v>
      </c>
      <c r="E785" s="39">
        <f t="shared" si="70"/>
        <v>12</v>
      </c>
      <c r="I785" s="46">
        <f t="shared" si="72"/>
        <v>39</v>
      </c>
    </row>
    <row r="786" spans="1:9">
      <c r="A786" s="138" t="str">
        <f t="shared" si="69"/>
        <v>12h40</v>
      </c>
      <c r="E786" s="39">
        <f t="shared" si="70"/>
        <v>12</v>
      </c>
      <c r="I786" s="46">
        <f t="shared" si="72"/>
        <v>40</v>
      </c>
    </row>
    <row r="787" spans="1:9">
      <c r="A787" s="138" t="str">
        <f t="shared" si="69"/>
        <v>12h41</v>
      </c>
      <c r="E787" s="39">
        <f t="shared" si="70"/>
        <v>12</v>
      </c>
      <c r="I787" s="46">
        <f t="shared" si="72"/>
        <v>41</v>
      </c>
    </row>
    <row r="788" spans="1:9">
      <c r="A788" s="138" t="str">
        <f t="shared" si="69"/>
        <v>12h42</v>
      </c>
      <c r="E788" s="39">
        <f t="shared" si="70"/>
        <v>12</v>
      </c>
      <c r="I788" s="46">
        <f t="shared" si="72"/>
        <v>42</v>
      </c>
    </row>
    <row r="789" spans="1:9">
      <c r="A789" s="138" t="str">
        <f t="shared" si="69"/>
        <v>12h43</v>
      </c>
      <c r="E789" s="39">
        <f t="shared" si="70"/>
        <v>12</v>
      </c>
      <c r="I789" s="46">
        <f t="shared" si="72"/>
        <v>43</v>
      </c>
    </row>
    <row r="790" spans="1:9">
      <c r="A790" s="138" t="str">
        <f t="shared" si="69"/>
        <v>12h44</v>
      </c>
      <c r="E790" s="39">
        <f t="shared" si="70"/>
        <v>12</v>
      </c>
      <c r="I790" s="46">
        <f t="shared" si="72"/>
        <v>44</v>
      </c>
    </row>
    <row r="791" spans="1:9">
      <c r="A791" s="138" t="str">
        <f t="shared" si="69"/>
        <v>12h45</v>
      </c>
      <c r="E791" s="39">
        <f t="shared" si="70"/>
        <v>12</v>
      </c>
      <c r="I791" s="46">
        <f t="shared" si="72"/>
        <v>45</v>
      </c>
    </row>
    <row r="792" spans="1:9">
      <c r="A792" s="138" t="str">
        <f t="shared" si="69"/>
        <v>12h46</v>
      </c>
      <c r="E792" s="39">
        <f t="shared" si="70"/>
        <v>12</v>
      </c>
      <c r="I792" s="46">
        <f t="shared" si="72"/>
        <v>46</v>
      </c>
    </row>
    <row r="793" spans="1:9">
      <c r="A793" s="138" t="str">
        <f t="shared" si="69"/>
        <v>12h47</v>
      </c>
      <c r="E793" s="39">
        <f t="shared" si="70"/>
        <v>12</v>
      </c>
      <c r="I793" s="46">
        <f t="shared" si="72"/>
        <v>47</v>
      </c>
    </row>
    <row r="794" spans="1:9">
      <c r="A794" s="138" t="str">
        <f t="shared" si="69"/>
        <v>12h48</v>
      </c>
      <c r="E794" s="39">
        <f t="shared" si="70"/>
        <v>12</v>
      </c>
      <c r="I794" s="46">
        <f t="shared" si="72"/>
        <v>48</v>
      </c>
    </row>
    <row r="795" spans="1:9">
      <c r="A795" s="138" t="str">
        <f t="shared" si="69"/>
        <v>12h49</v>
      </c>
      <c r="E795" s="39">
        <f t="shared" si="70"/>
        <v>12</v>
      </c>
      <c r="I795" s="46">
        <f t="shared" si="72"/>
        <v>49</v>
      </c>
    </row>
    <row r="796" spans="1:9">
      <c r="A796" s="138" t="str">
        <f t="shared" si="69"/>
        <v>12h50</v>
      </c>
      <c r="E796" s="39">
        <f t="shared" si="70"/>
        <v>12</v>
      </c>
      <c r="I796" s="46">
        <f t="shared" si="72"/>
        <v>50</v>
      </c>
    </row>
    <row r="797" spans="1:9">
      <c r="A797" s="138" t="str">
        <f t="shared" si="69"/>
        <v>12h51</v>
      </c>
      <c r="E797" s="39">
        <f t="shared" si="70"/>
        <v>12</v>
      </c>
      <c r="I797" s="46">
        <f t="shared" si="72"/>
        <v>51</v>
      </c>
    </row>
    <row r="798" spans="1:9">
      <c r="A798" s="138" t="str">
        <f t="shared" si="69"/>
        <v>12h52</v>
      </c>
      <c r="E798" s="39">
        <f t="shared" si="70"/>
        <v>12</v>
      </c>
      <c r="I798" s="46">
        <f t="shared" si="72"/>
        <v>52</v>
      </c>
    </row>
    <row r="799" spans="1:9">
      <c r="A799" s="138" t="str">
        <f t="shared" si="69"/>
        <v>12h53</v>
      </c>
      <c r="E799" s="39">
        <f t="shared" si="70"/>
        <v>12</v>
      </c>
      <c r="I799" s="46">
        <f t="shared" si="72"/>
        <v>53</v>
      </c>
    </row>
    <row r="800" spans="1:9">
      <c r="A800" s="138" t="str">
        <f t="shared" si="69"/>
        <v>12h54</v>
      </c>
      <c r="E800" s="39">
        <f t="shared" si="70"/>
        <v>12</v>
      </c>
      <c r="I800" s="46">
        <f t="shared" si="72"/>
        <v>54</v>
      </c>
    </row>
    <row r="801" spans="1:9">
      <c r="A801" s="138" t="str">
        <f t="shared" si="69"/>
        <v>12h55</v>
      </c>
      <c r="E801" s="39">
        <f t="shared" si="70"/>
        <v>12</v>
      </c>
      <c r="I801" s="46">
        <f t="shared" si="72"/>
        <v>55</v>
      </c>
    </row>
    <row r="802" spans="1:9">
      <c r="A802" s="138" t="str">
        <f t="shared" si="69"/>
        <v>12h56</v>
      </c>
      <c r="E802" s="39">
        <f t="shared" si="70"/>
        <v>12</v>
      </c>
      <c r="I802" s="46">
        <f t="shared" si="72"/>
        <v>56</v>
      </c>
    </row>
    <row r="803" spans="1:9">
      <c r="A803" s="138" t="str">
        <f t="shared" si="69"/>
        <v>12h57</v>
      </c>
      <c r="E803" s="39">
        <f t="shared" si="70"/>
        <v>12</v>
      </c>
      <c r="I803" s="46">
        <f t="shared" si="72"/>
        <v>57</v>
      </c>
    </row>
    <row r="804" spans="1:9">
      <c r="A804" s="138" t="str">
        <f t="shared" si="69"/>
        <v>12h58</v>
      </c>
      <c r="E804" s="39">
        <f t="shared" si="70"/>
        <v>12</v>
      </c>
      <c r="I804" s="46">
        <f t="shared" si="72"/>
        <v>58</v>
      </c>
    </row>
    <row r="805" spans="1:9">
      <c r="A805" s="138" t="str">
        <f t="shared" si="69"/>
        <v>12h59</v>
      </c>
      <c r="E805" s="39">
        <f t="shared" si="70"/>
        <v>12</v>
      </c>
      <c r="I805" s="46">
        <f t="shared" si="72"/>
        <v>59</v>
      </c>
    </row>
    <row r="806" spans="1:9">
      <c r="A806" s="138" t="str">
        <f t="shared" si="69"/>
        <v>13h00</v>
      </c>
      <c r="E806" s="39">
        <f>SUM(E746+1)</f>
        <v>13</v>
      </c>
      <c r="G806" s="39">
        <f t="shared" ref="G806" si="73">SUM(G805)</f>
        <v>0</v>
      </c>
      <c r="I806" s="46">
        <v>0</v>
      </c>
    </row>
    <row r="807" spans="1:9">
      <c r="A807" s="138" t="str">
        <f>(C807&amp;E807&amp;"h"&amp;G807&amp;I807)</f>
        <v>13h01</v>
      </c>
      <c r="E807" s="39">
        <f>SUM(E806)</f>
        <v>13</v>
      </c>
      <c r="G807" s="39">
        <f>SUM(G806)</f>
        <v>0</v>
      </c>
      <c r="I807" s="46">
        <f>SUM(I806+1)</f>
        <v>1</v>
      </c>
    </row>
    <row r="808" spans="1:9">
      <c r="A808" s="138" t="str">
        <f t="shared" ref="A808:A866" si="74">(C808&amp;E808&amp;"h"&amp;G808&amp;I808)</f>
        <v>13h02</v>
      </c>
      <c r="E808" s="39">
        <f t="shared" ref="E808:E865" si="75">SUM(E807)</f>
        <v>13</v>
      </c>
      <c r="G808" s="39">
        <f t="shared" ref="G808:G815" si="76">SUM(G807)</f>
        <v>0</v>
      </c>
      <c r="I808" s="46">
        <f t="shared" ref="I808:I865" si="77">SUM(I807+1)</f>
        <v>2</v>
      </c>
    </row>
    <row r="809" spans="1:9">
      <c r="A809" s="138" t="str">
        <f t="shared" si="74"/>
        <v>13h03</v>
      </c>
      <c r="E809" s="39">
        <f t="shared" si="75"/>
        <v>13</v>
      </c>
      <c r="G809" s="39">
        <f t="shared" si="76"/>
        <v>0</v>
      </c>
      <c r="I809" s="46">
        <f t="shared" si="77"/>
        <v>3</v>
      </c>
    </row>
    <row r="810" spans="1:9">
      <c r="A810" s="138" t="str">
        <f t="shared" si="74"/>
        <v>13h04</v>
      </c>
      <c r="E810" s="39">
        <f t="shared" si="75"/>
        <v>13</v>
      </c>
      <c r="G810" s="39">
        <f t="shared" si="76"/>
        <v>0</v>
      </c>
      <c r="I810" s="46">
        <f t="shared" si="77"/>
        <v>4</v>
      </c>
    </row>
    <row r="811" spans="1:9">
      <c r="A811" s="138" t="str">
        <f t="shared" si="74"/>
        <v>13h05</v>
      </c>
      <c r="E811" s="39">
        <f t="shared" si="75"/>
        <v>13</v>
      </c>
      <c r="G811" s="39">
        <f t="shared" si="76"/>
        <v>0</v>
      </c>
      <c r="I811" s="46">
        <f t="shared" si="77"/>
        <v>5</v>
      </c>
    </row>
    <row r="812" spans="1:9">
      <c r="A812" s="138" t="str">
        <f t="shared" si="74"/>
        <v>13h06</v>
      </c>
      <c r="E812" s="39">
        <f t="shared" si="75"/>
        <v>13</v>
      </c>
      <c r="G812" s="39">
        <f t="shared" si="76"/>
        <v>0</v>
      </c>
      <c r="I812" s="46">
        <f t="shared" si="77"/>
        <v>6</v>
      </c>
    </row>
    <row r="813" spans="1:9">
      <c r="A813" s="138" t="str">
        <f t="shared" si="74"/>
        <v>13h07</v>
      </c>
      <c r="E813" s="39">
        <f t="shared" si="75"/>
        <v>13</v>
      </c>
      <c r="G813" s="39">
        <f t="shared" si="76"/>
        <v>0</v>
      </c>
      <c r="I813" s="46">
        <f t="shared" si="77"/>
        <v>7</v>
      </c>
    </row>
    <row r="814" spans="1:9">
      <c r="A814" s="138" t="str">
        <f t="shared" si="74"/>
        <v>13h08</v>
      </c>
      <c r="E814" s="39">
        <f t="shared" si="75"/>
        <v>13</v>
      </c>
      <c r="G814" s="39">
        <f t="shared" si="76"/>
        <v>0</v>
      </c>
      <c r="I814" s="46">
        <f t="shared" si="77"/>
        <v>8</v>
      </c>
    </row>
    <row r="815" spans="1:9">
      <c r="A815" s="138" t="str">
        <f t="shared" si="74"/>
        <v>13h09</v>
      </c>
      <c r="E815" s="39">
        <f t="shared" si="75"/>
        <v>13</v>
      </c>
      <c r="G815" s="39">
        <f t="shared" si="76"/>
        <v>0</v>
      </c>
      <c r="I815" s="46">
        <f t="shared" si="77"/>
        <v>9</v>
      </c>
    </row>
    <row r="816" spans="1:9">
      <c r="A816" s="138" t="str">
        <f t="shared" si="74"/>
        <v>13h10</v>
      </c>
      <c r="E816" s="39">
        <f t="shared" si="75"/>
        <v>13</v>
      </c>
      <c r="I816" s="46">
        <f t="shared" si="77"/>
        <v>10</v>
      </c>
    </row>
    <row r="817" spans="1:9">
      <c r="A817" s="138" t="str">
        <f t="shared" si="74"/>
        <v>13h11</v>
      </c>
      <c r="E817" s="39">
        <f t="shared" si="75"/>
        <v>13</v>
      </c>
      <c r="I817" s="46">
        <f t="shared" si="77"/>
        <v>11</v>
      </c>
    </row>
    <row r="818" spans="1:9">
      <c r="A818" s="138" t="str">
        <f t="shared" si="74"/>
        <v>13h12</v>
      </c>
      <c r="E818" s="39">
        <f t="shared" si="75"/>
        <v>13</v>
      </c>
      <c r="I818" s="46">
        <f t="shared" si="77"/>
        <v>12</v>
      </c>
    </row>
    <row r="819" spans="1:9">
      <c r="A819" s="138" t="str">
        <f t="shared" si="74"/>
        <v>13h13</v>
      </c>
      <c r="E819" s="39">
        <f t="shared" si="75"/>
        <v>13</v>
      </c>
      <c r="I819" s="46">
        <f t="shared" si="77"/>
        <v>13</v>
      </c>
    </row>
    <row r="820" spans="1:9">
      <c r="A820" s="138" t="str">
        <f t="shared" si="74"/>
        <v>13h14</v>
      </c>
      <c r="E820" s="39">
        <f t="shared" si="75"/>
        <v>13</v>
      </c>
      <c r="I820" s="46">
        <f t="shared" si="77"/>
        <v>14</v>
      </c>
    </row>
    <row r="821" spans="1:9">
      <c r="A821" s="138" t="str">
        <f t="shared" si="74"/>
        <v>13h15</v>
      </c>
      <c r="E821" s="39">
        <f t="shared" si="75"/>
        <v>13</v>
      </c>
      <c r="I821" s="46">
        <f t="shared" si="77"/>
        <v>15</v>
      </c>
    </row>
    <row r="822" spans="1:9">
      <c r="A822" s="138" t="str">
        <f t="shared" si="74"/>
        <v>13h16</v>
      </c>
      <c r="E822" s="39">
        <f t="shared" si="75"/>
        <v>13</v>
      </c>
      <c r="I822" s="46">
        <f t="shared" si="77"/>
        <v>16</v>
      </c>
    </row>
    <row r="823" spans="1:9">
      <c r="A823" s="138" t="str">
        <f t="shared" si="74"/>
        <v>13h17</v>
      </c>
      <c r="E823" s="39">
        <f t="shared" si="75"/>
        <v>13</v>
      </c>
      <c r="I823" s="46">
        <f t="shared" si="77"/>
        <v>17</v>
      </c>
    </row>
    <row r="824" spans="1:9">
      <c r="A824" s="138" t="str">
        <f t="shared" si="74"/>
        <v>13h18</v>
      </c>
      <c r="E824" s="39">
        <f t="shared" si="75"/>
        <v>13</v>
      </c>
      <c r="I824" s="46">
        <f t="shared" si="77"/>
        <v>18</v>
      </c>
    </row>
    <row r="825" spans="1:9">
      <c r="A825" s="138" t="str">
        <f t="shared" si="74"/>
        <v>13h19</v>
      </c>
      <c r="E825" s="39">
        <f t="shared" si="75"/>
        <v>13</v>
      </c>
      <c r="I825" s="46">
        <f t="shared" si="77"/>
        <v>19</v>
      </c>
    </row>
    <row r="826" spans="1:9">
      <c r="A826" s="138" t="str">
        <f t="shared" si="74"/>
        <v>13h20</v>
      </c>
      <c r="E826" s="39">
        <f t="shared" si="75"/>
        <v>13</v>
      </c>
      <c r="I826" s="46">
        <f t="shared" si="77"/>
        <v>20</v>
      </c>
    </row>
    <row r="827" spans="1:9">
      <c r="A827" s="138" t="str">
        <f t="shared" si="74"/>
        <v>13h21</v>
      </c>
      <c r="E827" s="39">
        <f t="shared" si="75"/>
        <v>13</v>
      </c>
      <c r="I827" s="46">
        <f t="shared" si="77"/>
        <v>21</v>
      </c>
    </row>
    <row r="828" spans="1:9">
      <c r="A828" s="138" t="str">
        <f t="shared" si="74"/>
        <v>13h22</v>
      </c>
      <c r="E828" s="39">
        <f t="shared" si="75"/>
        <v>13</v>
      </c>
      <c r="I828" s="46">
        <f t="shared" si="77"/>
        <v>22</v>
      </c>
    </row>
    <row r="829" spans="1:9">
      <c r="A829" s="138" t="str">
        <f t="shared" si="74"/>
        <v>13h23</v>
      </c>
      <c r="E829" s="39">
        <f t="shared" si="75"/>
        <v>13</v>
      </c>
      <c r="I829" s="46">
        <f t="shared" si="77"/>
        <v>23</v>
      </c>
    </row>
    <row r="830" spans="1:9">
      <c r="A830" s="138" t="str">
        <f t="shared" si="74"/>
        <v>13h24</v>
      </c>
      <c r="E830" s="39">
        <f t="shared" si="75"/>
        <v>13</v>
      </c>
      <c r="I830" s="46">
        <f t="shared" si="77"/>
        <v>24</v>
      </c>
    </row>
    <row r="831" spans="1:9">
      <c r="A831" s="138" t="str">
        <f t="shared" si="74"/>
        <v>13h25</v>
      </c>
      <c r="E831" s="39">
        <f t="shared" si="75"/>
        <v>13</v>
      </c>
      <c r="I831" s="46">
        <f t="shared" si="77"/>
        <v>25</v>
      </c>
    </row>
    <row r="832" spans="1:9">
      <c r="A832" s="138" t="str">
        <f t="shared" si="74"/>
        <v>13h26</v>
      </c>
      <c r="E832" s="39">
        <f t="shared" si="75"/>
        <v>13</v>
      </c>
      <c r="I832" s="46">
        <f t="shared" si="77"/>
        <v>26</v>
      </c>
    </row>
    <row r="833" spans="1:9">
      <c r="A833" s="138" t="str">
        <f t="shared" si="74"/>
        <v>13h27</v>
      </c>
      <c r="E833" s="39">
        <f t="shared" si="75"/>
        <v>13</v>
      </c>
      <c r="I833" s="46">
        <f t="shared" si="77"/>
        <v>27</v>
      </c>
    </row>
    <row r="834" spans="1:9">
      <c r="A834" s="138" t="str">
        <f t="shared" si="74"/>
        <v>13h28</v>
      </c>
      <c r="E834" s="39">
        <f t="shared" si="75"/>
        <v>13</v>
      </c>
      <c r="I834" s="46">
        <f t="shared" si="77"/>
        <v>28</v>
      </c>
    </row>
    <row r="835" spans="1:9">
      <c r="A835" s="138" t="str">
        <f t="shared" si="74"/>
        <v>13h29</v>
      </c>
      <c r="E835" s="39">
        <f t="shared" si="75"/>
        <v>13</v>
      </c>
      <c r="I835" s="46">
        <f t="shared" si="77"/>
        <v>29</v>
      </c>
    </row>
    <row r="836" spans="1:9">
      <c r="A836" s="138" t="str">
        <f t="shared" si="74"/>
        <v>13h30</v>
      </c>
      <c r="E836" s="39">
        <f t="shared" si="75"/>
        <v>13</v>
      </c>
      <c r="I836" s="46">
        <f t="shared" si="77"/>
        <v>30</v>
      </c>
    </row>
    <row r="837" spans="1:9">
      <c r="A837" s="138" t="str">
        <f t="shared" si="74"/>
        <v>13h31</v>
      </c>
      <c r="E837" s="39">
        <f t="shared" si="75"/>
        <v>13</v>
      </c>
      <c r="I837" s="46">
        <f t="shared" si="77"/>
        <v>31</v>
      </c>
    </row>
    <row r="838" spans="1:9">
      <c r="A838" s="138" t="str">
        <f t="shared" si="74"/>
        <v>13h32</v>
      </c>
      <c r="E838" s="39">
        <f t="shared" si="75"/>
        <v>13</v>
      </c>
      <c r="I838" s="46">
        <f t="shared" si="77"/>
        <v>32</v>
      </c>
    </row>
    <row r="839" spans="1:9">
      <c r="A839" s="138" t="str">
        <f t="shared" si="74"/>
        <v>13h33</v>
      </c>
      <c r="E839" s="39">
        <f t="shared" si="75"/>
        <v>13</v>
      </c>
      <c r="I839" s="46">
        <f t="shared" si="77"/>
        <v>33</v>
      </c>
    </row>
    <row r="840" spans="1:9">
      <c r="A840" s="138" t="str">
        <f t="shared" si="74"/>
        <v>13h34</v>
      </c>
      <c r="E840" s="39">
        <f t="shared" si="75"/>
        <v>13</v>
      </c>
      <c r="I840" s="46">
        <f t="shared" si="77"/>
        <v>34</v>
      </c>
    </row>
    <row r="841" spans="1:9">
      <c r="A841" s="138" t="str">
        <f t="shared" si="74"/>
        <v>13h35</v>
      </c>
      <c r="E841" s="39">
        <f t="shared" si="75"/>
        <v>13</v>
      </c>
      <c r="I841" s="46">
        <f t="shared" si="77"/>
        <v>35</v>
      </c>
    </row>
    <row r="842" spans="1:9">
      <c r="A842" s="138" t="str">
        <f t="shared" si="74"/>
        <v>13h36</v>
      </c>
      <c r="E842" s="39">
        <f t="shared" si="75"/>
        <v>13</v>
      </c>
      <c r="I842" s="46">
        <f t="shared" si="77"/>
        <v>36</v>
      </c>
    </row>
    <row r="843" spans="1:9">
      <c r="A843" s="138" t="str">
        <f t="shared" si="74"/>
        <v>13h37</v>
      </c>
      <c r="E843" s="39">
        <f t="shared" si="75"/>
        <v>13</v>
      </c>
      <c r="I843" s="46">
        <f t="shared" si="77"/>
        <v>37</v>
      </c>
    </row>
    <row r="844" spans="1:9">
      <c r="A844" s="138" t="str">
        <f t="shared" si="74"/>
        <v>13h38</v>
      </c>
      <c r="E844" s="39">
        <f t="shared" si="75"/>
        <v>13</v>
      </c>
      <c r="I844" s="46">
        <f t="shared" si="77"/>
        <v>38</v>
      </c>
    </row>
    <row r="845" spans="1:9">
      <c r="A845" s="138" t="str">
        <f t="shared" si="74"/>
        <v>13h39</v>
      </c>
      <c r="E845" s="39">
        <f t="shared" si="75"/>
        <v>13</v>
      </c>
      <c r="I845" s="46">
        <f t="shared" si="77"/>
        <v>39</v>
      </c>
    </row>
    <row r="846" spans="1:9">
      <c r="A846" s="138" t="str">
        <f t="shared" si="74"/>
        <v>13h40</v>
      </c>
      <c r="E846" s="39">
        <f t="shared" si="75"/>
        <v>13</v>
      </c>
      <c r="I846" s="46">
        <f t="shared" si="77"/>
        <v>40</v>
      </c>
    </row>
    <row r="847" spans="1:9">
      <c r="A847" s="138" t="str">
        <f t="shared" si="74"/>
        <v>13h41</v>
      </c>
      <c r="E847" s="39">
        <f t="shared" si="75"/>
        <v>13</v>
      </c>
      <c r="I847" s="46">
        <f t="shared" si="77"/>
        <v>41</v>
      </c>
    </row>
    <row r="848" spans="1:9">
      <c r="A848" s="138" t="str">
        <f t="shared" si="74"/>
        <v>13h42</v>
      </c>
      <c r="E848" s="39">
        <f t="shared" si="75"/>
        <v>13</v>
      </c>
      <c r="I848" s="46">
        <f t="shared" si="77"/>
        <v>42</v>
      </c>
    </row>
    <row r="849" spans="1:9">
      <c r="A849" s="138" t="str">
        <f t="shared" si="74"/>
        <v>13h43</v>
      </c>
      <c r="E849" s="39">
        <f t="shared" si="75"/>
        <v>13</v>
      </c>
      <c r="I849" s="46">
        <f t="shared" si="77"/>
        <v>43</v>
      </c>
    </row>
    <row r="850" spans="1:9">
      <c r="A850" s="138" t="str">
        <f t="shared" si="74"/>
        <v>13h44</v>
      </c>
      <c r="E850" s="39">
        <f t="shared" si="75"/>
        <v>13</v>
      </c>
      <c r="I850" s="46">
        <f t="shared" si="77"/>
        <v>44</v>
      </c>
    </row>
    <row r="851" spans="1:9">
      <c r="A851" s="138" t="str">
        <f t="shared" si="74"/>
        <v>13h45</v>
      </c>
      <c r="E851" s="39">
        <f t="shared" si="75"/>
        <v>13</v>
      </c>
      <c r="I851" s="46">
        <f t="shared" si="77"/>
        <v>45</v>
      </c>
    </row>
    <row r="852" spans="1:9">
      <c r="A852" s="138" t="str">
        <f t="shared" si="74"/>
        <v>13h46</v>
      </c>
      <c r="E852" s="39">
        <f t="shared" si="75"/>
        <v>13</v>
      </c>
      <c r="I852" s="46">
        <f t="shared" si="77"/>
        <v>46</v>
      </c>
    </row>
    <row r="853" spans="1:9">
      <c r="A853" s="138" t="str">
        <f t="shared" si="74"/>
        <v>13h47</v>
      </c>
      <c r="E853" s="39">
        <f t="shared" si="75"/>
        <v>13</v>
      </c>
      <c r="I853" s="46">
        <f t="shared" si="77"/>
        <v>47</v>
      </c>
    </row>
    <row r="854" spans="1:9">
      <c r="A854" s="138" t="str">
        <f t="shared" si="74"/>
        <v>13h48</v>
      </c>
      <c r="E854" s="39">
        <f t="shared" si="75"/>
        <v>13</v>
      </c>
      <c r="I854" s="46">
        <f t="shared" si="77"/>
        <v>48</v>
      </c>
    </row>
    <row r="855" spans="1:9">
      <c r="A855" s="138" t="str">
        <f t="shared" si="74"/>
        <v>13h49</v>
      </c>
      <c r="E855" s="39">
        <f t="shared" si="75"/>
        <v>13</v>
      </c>
      <c r="I855" s="46">
        <f t="shared" si="77"/>
        <v>49</v>
      </c>
    </row>
    <row r="856" spans="1:9">
      <c r="A856" s="138" t="str">
        <f t="shared" si="74"/>
        <v>13h50</v>
      </c>
      <c r="E856" s="39">
        <f t="shared" si="75"/>
        <v>13</v>
      </c>
      <c r="I856" s="46">
        <f t="shared" si="77"/>
        <v>50</v>
      </c>
    </row>
    <row r="857" spans="1:9">
      <c r="A857" s="138" t="str">
        <f t="shared" si="74"/>
        <v>13h51</v>
      </c>
      <c r="E857" s="39">
        <f t="shared" si="75"/>
        <v>13</v>
      </c>
      <c r="I857" s="46">
        <f t="shared" si="77"/>
        <v>51</v>
      </c>
    </row>
    <row r="858" spans="1:9">
      <c r="A858" s="138" t="str">
        <f t="shared" si="74"/>
        <v>13h52</v>
      </c>
      <c r="E858" s="39">
        <f t="shared" si="75"/>
        <v>13</v>
      </c>
      <c r="I858" s="46">
        <f t="shared" si="77"/>
        <v>52</v>
      </c>
    </row>
    <row r="859" spans="1:9">
      <c r="A859" s="138" t="str">
        <f t="shared" si="74"/>
        <v>13h53</v>
      </c>
      <c r="E859" s="39">
        <f t="shared" si="75"/>
        <v>13</v>
      </c>
      <c r="I859" s="46">
        <f t="shared" si="77"/>
        <v>53</v>
      </c>
    </row>
    <row r="860" spans="1:9">
      <c r="A860" s="138" t="str">
        <f t="shared" si="74"/>
        <v>13h54</v>
      </c>
      <c r="E860" s="39">
        <f t="shared" si="75"/>
        <v>13</v>
      </c>
      <c r="I860" s="46">
        <f t="shared" si="77"/>
        <v>54</v>
      </c>
    </row>
    <row r="861" spans="1:9">
      <c r="A861" s="138" t="str">
        <f t="shared" si="74"/>
        <v>13h55</v>
      </c>
      <c r="E861" s="39">
        <f t="shared" si="75"/>
        <v>13</v>
      </c>
      <c r="I861" s="46">
        <f t="shared" si="77"/>
        <v>55</v>
      </c>
    </row>
    <row r="862" spans="1:9">
      <c r="A862" s="138" t="str">
        <f t="shared" si="74"/>
        <v>13h56</v>
      </c>
      <c r="E862" s="39">
        <f t="shared" si="75"/>
        <v>13</v>
      </c>
      <c r="I862" s="46">
        <f t="shared" si="77"/>
        <v>56</v>
      </c>
    </row>
    <row r="863" spans="1:9">
      <c r="A863" s="138" t="str">
        <f t="shared" si="74"/>
        <v>13h57</v>
      </c>
      <c r="E863" s="39">
        <f t="shared" si="75"/>
        <v>13</v>
      </c>
      <c r="I863" s="46">
        <f t="shared" si="77"/>
        <v>57</v>
      </c>
    </row>
    <row r="864" spans="1:9">
      <c r="A864" s="138" t="str">
        <f t="shared" si="74"/>
        <v>13h58</v>
      </c>
      <c r="E864" s="39">
        <f t="shared" si="75"/>
        <v>13</v>
      </c>
      <c r="I864" s="46">
        <f t="shared" si="77"/>
        <v>58</v>
      </c>
    </row>
    <row r="865" spans="1:9">
      <c r="A865" s="138" t="str">
        <f t="shared" si="74"/>
        <v>13h59</v>
      </c>
      <c r="E865" s="39">
        <f t="shared" si="75"/>
        <v>13</v>
      </c>
      <c r="I865" s="46">
        <f t="shared" si="77"/>
        <v>59</v>
      </c>
    </row>
    <row r="866" spans="1:9">
      <c r="A866" s="138" t="str">
        <f t="shared" si="74"/>
        <v>14h00</v>
      </c>
      <c r="E866" s="39">
        <f>SUM(E806+1)</f>
        <v>14</v>
      </c>
      <c r="G866" s="39">
        <f t="shared" ref="G866" si="78">SUM(G865)</f>
        <v>0</v>
      </c>
      <c r="I866" s="46">
        <v>0</v>
      </c>
    </row>
    <row r="867" spans="1:9">
      <c r="A867" s="138" t="str">
        <f>(C867&amp;E867&amp;"h"&amp;G867&amp;I867)</f>
        <v>14h01</v>
      </c>
      <c r="E867" s="39">
        <f>SUM(E866)</f>
        <v>14</v>
      </c>
      <c r="G867" s="39">
        <f>SUM(G866)</f>
        <v>0</v>
      </c>
      <c r="I867" s="46">
        <f>SUM(I866+1)</f>
        <v>1</v>
      </c>
    </row>
    <row r="868" spans="1:9">
      <c r="A868" s="138" t="str">
        <f t="shared" ref="A868:A926" si="79">(C868&amp;E868&amp;"h"&amp;G868&amp;I868)</f>
        <v>14h02</v>
      </c>
      <c r="E868" s="39">
        <f t="shared" ref="E868:E925" si="80">SUM(E867)</f>
        <v>14</v>
      </c>
      <c r="G868" s="39">
        <f t="shared" ref="G868:G875" si="81">SUM(G867)</f>
        <v>0</v>
      </c>
      <c r="I868" s="46">
        <f t="shared" ref="I868:I925" si="82">SUM(I867+1)</f>
        <v>2</v>
      </c>
    </row>
    <row r="869" spans="1:9">
      <c r="A869" s="138" t="str">
        <f t="shared" si="79"/>
        <v>14h03</v>
      </c>
      <c r="E869" s="39">
        <f t="shared" si="80"/>
        <v>14</v>
      </c>
      <c r="G869" s="39">
        <f t="shared" si="81"/>
        <v>0</v>
      </c>
      <c r="I869" s="46">
        <f t="shared" si="82"/>
        <v>3</v>
      </c>
    </row>
    <row r="870" spans="1:9">
      <c r="A870" s="138" t="str">
        <f t="shared" si="79"/>
        <v>14h04</v>
      </c>
      <c r="E870" s="39">
        <f t="shared" si="80"/>
        <v>14</v>
      </c>
      <c r="G870" s="39">
        <f t="shared" si="81"/>
        <v>0</v>
      </c>
      <c r="I870" s="46">
        <f t="shared" si="82"/>
        <v>4</v>
      </c>
    </row>
    <row r="871" spans="1:9">
      <c r="A871" s="138" t="str">
        <f t="shared" si="79"/>
        <v>14h05</v>
      </c>
      <c r="E871" s="39">
        <f t="shared" si="80"/>
        <v>14</v>
      </c>
      <c r="G871" s="39">
        <f t="shared" si="81"/>
        <v>0</v>
      </c>
      <c r="I871" s="46">
        <f t="shared" si="82"/>
        <v>5</v>
      </c>
    </row>
    <row r="872" spans="1:9">
      <c r="A872" s="138" t="str">
        <f t="shared" si="79"/>
        <v>14h06</v>
      </c>
      <c r="E872" s="39">
        <f t="shared" si="80"/>
        <v>14</v>
      </c>
      <c r="G872" s="39">
        <f t="shared" si="81"/>
        <v>0</v>
      </c>
      <c r="I872" s="46">
        <f t="shared" si="82"/>
        <v>6</v>
      </c>
    </row>
    <row r="873" spans="1:9">
      <c r="A873" s="138" t="str">
        <f t="shared" si="79"/>
        <v>14h07</v>
      </c>
      <c r="E873" s="39">
        <f t="shared" si="80"/>
        <v>14</v>
      </c>
      <c r="G873" s="39">
        <f t="shared" si="81"/>
        <v>0</v>
      </c>
      <c r="I873" s="46">
        <f t="shared" si="82"/>
        <v>7</v>
      </c>
    </row>
    <row r="874" spans="1:9">
      <c r="A874" s="138" t="str">
        <f t="shared" si="79"/>
        <v>14h08</v>
      </c>
      <c r="E874" s="39">
        <f t="shared" si="80"/>
        <v>14</v>
      </c>
      <c r="G874" s="39">
        <f t="shared" si="81"/>
        <v>0</v>
      </c>
      <c r="I874" s="46">
        <f t="shared" si="82"/>
        <v>8</v>
      </c>
    </row>
    <row r="875" spans="1:9">
      <c r="A875" s="138" t="str">
        <f t="shared" si="79"/>
        <v>14h09</v>
      </c>
      <c r="E875" s="39">
        <f t="shared" si="80"/>
        <v>14</v>
      </c>
      <c r="G875" s="39">
        <f t="shared" si="81"/>
        <v>0</v>
      </c>
      <c r="I875" s="46">
        <f t="shared" si="82"/>
        <v>9</v>
      </c>
    </row>
    <row r="876" spans="1:9">
      <c r="A876" s="138" t="str">
        <f t="shared" si="79"/>
        <v>14h10</v>
      </c>
      <c r="E876" s="39">
        <f t="shared" si="80"/>
        <v>14</v>
      </c>
      <c r="I876" s="46">
        <f t="shared" si="82"/>
        <v>10</v>
      </c>
    </row>
    <row r="877" spans="1:9">
      <c r="A877" s="138" t="str">
        <f t="shared" si="79"/>
        <v>14h11</v>
      </c>
      <c r="E877" s="39">
        <f t="shared" si="80"/>
        <v>14</v>
      </c>
      <c r="I877" s="46">
        <f t="shared" si="82"/>
        <v>11</v>
      </c>
    </row>
    <row r="878" spans="1:9">
      <c r="A878" s="138" t="str">
        <f t="shared" si="79"/>
        <v>14h12</v>
      </c>
      <c r="E878" s="39">
        <f t="shared" si="80"/>
        <v>14</v>
      </c>
      <c r="I878" s="46">
        <f t="shared" si="82"/>
        <v>12</v>
      </c>
    </row>
    <row r="879" spans="1:9">
      <c r="A879" s="138" t="str">
        <f t="shared" si="79"/>
        <v>14h13</v>
      </c>
      <c r="E879" s="39">
        <f t="shared" si="80"/>
        <v>14</v>
      </c>
      <c r="I879" s="46">
        <f t="shared" si="82"/>
        <v>13</v>
      </c>
    </row>
    <row r="880" spans="1:9">
      <c r="A880" s="138" t="str">
        <f t="shared" si="79"/>
        <v>14h14</v>
      </c>
      <c r="E880" s="39">
        <f t="shared" si="80"/>
        <v>14</v>
      </c>
      <c r="I880" s="46">
        <f t="shared" si="82"/>
        <v>14</v>
      </c>
    </row>
    <row r="881" spans="1:9">
      <c r="A881" s="138" t="str">
        <f t="shared" si="79"/>
        <v>14h15</v>
      </c>
      <c r="E881" s="39">
        <f t="shared" si="80"/>
        <v>14</v>
      </c>
      <c r="I881" s="46">
        <f t="shared" si="82"/>
        <v>15</v>
      </c>
    </row>
    <row r="882" spans="1:9">
      <c r="A882" s="138" t="str">
        <f t="shared" si="79"/>
        <v>14h16</v>
      </c>
      <c r="E882" s="39">
        <f t="shared" si="80"/>
        <v>14</v>
      </c>
      <c r="I882" s="46">
        <f t="shared" si="82"/>
        <v>16</v>
      </c>
    </row>
    <row r="883" spans="1:9">
      <c r="A883" s="138" t="str">
        <f t="shared" si="79"/>
        <v>14h17</v>
      </c>
      <c r="E883" s="39">
        <f t="shared" si="80"/>
        <v>14</v>
      </c>
      <c r="I883" s="46">
        <f t="shared" si="82"/>
        <v>17</v>
      </c>
    </row>
    <row r="884" spans="1:9">
      <c r="A884" s="138" t="str">
        <f t="shared" si="79"/>
        <v>14h18</v>
      </c>
      <c r="E884" s="39">
        <f t="shared" si="80"/>
        <v>14</v>
      </c>
      <c r="I884" s="46">
        <f t="shared" si="82"/>
        <v>18</v>
      </c>
    </row>
    <row r="885" spans="1:9">
      <c r="A885" s="138" t="str">
        <f t="shared" si="79"/>
        <v>14h19</v>
      </c>
      <c r="E885" s="39">
        <f t="shared" si="80"/>
        <v>14</v>
      </c>
      <c r="I885" s="46">
        <f t="shared" si="82"/>
        <v>19</v>
      </c>
    </row>
    <row r="886" spans="1:9">
      <c r="A886" s="138" t="str">
        <f t="shared" si="79"/>
        <v>14h20</v>
      </c>
      <c r="E886" s="39">
        <f t="shared" si="80"/>
        <v>14</v>
      </c>
      <c r="I886" s="46">
        <f t="shared" si="82"/>
        <v>20</v>
      </c>
    </row>
    <row r="887" spans="1:9">
      <c r="A887" s="138" t="str">
        <f t="shared" si="79"/>
        <v>14h21</v>
      </c>
      <c r="E887" s="39">
        <f t="shared" si="80"/>
        <v>14</v>
      </c>
      <c r="I887" s="46">
        <f t="shared" si="82"/>
        <v>21</v>
      </c>
    </row>
    <row r="888" spans="1:9">
      <c r="A888" s="138" t="str">
        <f t="shared" si="79"/>
        <v>14h22</v>
      </c>
      <c r="E888" s="39">
        <f t="shared" si="80"/>
        <v>14</v>
      </c>
      <c r="I888" s="46">
        <f t="shared" si="82"/>
        <v>22</v>
      </c>
    </row>
    <row r="889" spans="1:9">
      <c r="A889" s="138" t="str">
        <f t="shared" si="79"/>
        <v>14h23</v>
      </c>
      <c r="E889" s="39">
        <f t="shared" si="80"/>
        <v>14</v>
      </c>
      <c r="I889" s="46">
        <f t="shared" si="82"/>
        <v>23</v>
      </c>
    </row>
    <row r="890" spans="1:9">
      <c r="A890" s="138" t="str">
        <f t="shared" si="79"/>
        <v>14h24</v>
      </c>
      <c r="E890" s="39">
        <f t="shared" si="80"/>
        <v>14</v>
      </c>
      <c r="I890" s="46">
        <f t="shared" si="82"/>
        <v>24</v>
      </c>
    </row>
    <row r="891" spans="1:9">
      <c r="A891" s="138" t="str">
        <f t="shared" si="79"/>
        <v>14h25</v>
      </c>
      <c r="E891" s="39">
        <f t="shared" si="80"/>
        <v>14</v>
      </c>
      <c r="I891" s="46">
        <f t="shared" si="82"/>
        <v>25</v>
      </c>
    </row>
    <row r="892" spans="1:9">
      <c r="A892" s="138" t="str">
        <f t="shared" si="79"/>
        <v>14h26</v>
      </c>
      <c r="E892" s="39">
        <f t="shared" si="80"/>
        <v>14</v>
      </c>
      <c r="I892" s="46">
        <f t="shared" si="82"/>
        <v>26</v>
      </c>
    </row>
    <row r="893" spans="1:9">
      <c r="A893" s="138" t="str">
        <f t="shared" si="79"/>
        <v>14h27</v>
      </c>
      <c r="E893" s="39">
        <f t="shared" si="80"/>
        <v>14</v>
      </c>
      <c r="I893" s="46">
        <f t="shared" si="82"/>
        <v>27</v>
      </c>
    </row>
    <row r="894" spans="1:9">
      <c r="A894" s="138" t="str">
        <f t="shared" si="79"/>
        <v>14h28</v>
      </c>
      <c r="E894" s="39">
        <f t="shared" si="80"/>
        <v>14</v>
      </c>
      <c r="I894" s="46">
        <f t="shared" si="82"/>
        <v>28</v>
      </c>
    </row>
    <row r="895" spans="1:9">
      <c r="A895" s="138" t="str">
        <f t="shared" si="79"/>
        <v>14h29</v>
      </c>
      <c r="E895" s="39">
        <f t="shared" si="80"/>
        <v>14</v>
      </c>
      <c r="I895" s="46">
        <f t="shared" si="82"/>
        <v>29</v>
      </c>
    </row>
    <row r="896" spans="1:9">
      <c r="A896" s="138" t="str">
        <f t="shared" si="79"/>
        <v>14h30</v>
      </c>
      <c r="E896" s="39">
        <f t="shared" si="80"/>
        <v>14</v>
      </c>
      <c r="I896" s="46">
        <f t="shared" si="82"/>
        <v>30</v>
      </c>
    </row>
    <row r="897" spans="1:9">
      <c r="A897" s="138" t="str">
        <f t="shared" si="79"/>
        <v>14h31</v>
      </c>
      <c r="E897" s="39">
        <f t="shared" si="80"/>
        <v>14</v>
      </c>
      <c r="I897" s="46">
        <f t="shared" si="82"/>
        <v>31</v>
      </c>
    </row>
    <row r="898" spans="1:9">
      <c r="A898" s="138" t="str">
        <f t="shared" si="79"/>
        <v>14h32</v>
      </c>
      <c r="E898" s="39">
        <f t="shared" si="80"/>
        <v>14</v>
      </c>
      <c r="I898" s="46">
        <f t="shared" si="82"/>
        <v>32</v>
      </c>
    </row>
    <row r="899" spans="1:9">
      <c r="A899" s="138" t="str">
        <f t="shared" si="79"/>
        <v>14h33</v>
      </c>
      <c r="E899" s="39">
        <f t="shared" si="80"/>
        <v>14</v>
      </c>
      <c r="I899" s="46">
        <f t="shared" si="82"/>
        <v>33</v>
      </c>
    </row>
    <row r="900" spans="1:9">
      <c r="A900" s="138" t="str">
        <f t="shared" si="79"/>
        <v>14h34</v>
      </c>
      <c r="E900" s="39">
        <f t="shared" si="80"/>
        <v>14</v>
      </c>
      <c r="I900" s="46">
        <f t="shared" si="82"/>
        <v>34</v>
      </c>
    </row>
    <row r="901" spans="1:9">
      <c r="A901" s="138" t="str">
        <f t="shared" si="79"/>
        <v>14h35</v>
      </c>
      <c r="E901" s="39">
        <f t="shared" si="80"/>
        <v>14</v>
      </c>
      <c r="I901" s="46">
        <f t="shared" si="82"/>
        <v>35</v>
      </c>
    </row>
    <row r="902" spans="1:9">
      <c r="A902" s="138" t="str">
        <f t="shared" si="79"/>
        <v>14h36</v>
      </c>
      <c r="E902" s="39">
        <f t="shared" si="80"/>
        <v>14</v>
      </c>
      <c r="I902" s="46">
        <f t="shared" si="82"/>
        <v>36</v>
      </c>
    </row>
    <row r="903" spans="1:9">
      <c r="A903" s="138" t="str">
        <f t="shared" si="79"/>
        <v>14h37</v>
      </c>
      <c r="E903" s="39">
        <f t="shared" si="80"/>
        <v>14</v>
      </c>
      <c r="I903" s="46">
        <f t="shared" si="82"/>
        <v>37</v>
      </c>
    </row>
    <row r="904" spans="1:9">
      <c r="A904" s="138" t="str">
        <f t="shared" si="79"/>
        <v>14h38</v>
      </c>
      <c r="E904" s="39">
        <f t="shared" si="80"/>
        <v>14</v>
      </c>
      <c r="I904" s="46">
        <f t="shared" si="82"/>
        <v>38</v>
      </c>
    </row>
    <row r="905" spans="1:9">
      <c r="A905" s="138" t="str">
        <f t="shared" si="79"/>
        <v>14h39</v>
      </c>
      <c r="E905" s="39">
        <f t="shared" si="80"/>
        <v>14</v>
      </c>
      <c r="I905" s="46">
        <f t="shared" si="82"/>
        <v>39</v>
      </c>
    </row>
    <row r="906" spans="1:9">
      <c r="A906" s="138" t="str">
        <f t="shared" si="79"/>
        <v>14h40</v>
      </c>
      <c r="E906" s="39">
        <f t="shared" si="80"/>
        <v>14</v>
      </c>
      <c r="I906" s="46">
        <f t="shared" si="82"/>
        <v>40</v>
      </c>
    </row>
    <row r="907" spans="1:9">
      <c r="A907" s="138" t="str">
        <f t="shared" si="79"/>
        <v>14h41</v>
      </c>
      <c r="E907" s="39">
        <f t="shared" si="80"/>
        <v>14</v>
      </c>
      <c r="I907" s="46">
        <f t="shared" si="82"/>
        <v>41</v>
      </c>
    </row>
    <row r="908" spans="1:9">
      <c r="A908" s="138" t="str">
        <f t="shared" si="79"/>
        <v>14h42</v>
      </c>
      <c r="E908" s="39">
        <f t="shared" si="80"/>
        <v>14</v>
      </c>
      <c r="I908" s="46">
        <f t="shared" si="82"/>
        <v>42</v>
      </c>
    </row>
    <row r="909" spans="1:9">
      <c r="A909" s="138" t="str">
        <f t="shared" si="79"/>
        <v>14h43</v>
      </c>
      <c r="E909" s="39">
        <f t="shared" si="80"/>
        <v>14</v>
      </c>
      <c r="I909" s="46">
        <f t="shared" si="82"/>
        <v>43</v>
      </c>
    </row>
    <row r="910" spans="1:9">
      <c r="A910" s="138" t="str">
        <f t="shared" si="79"/>
        <v>14h44</v>
      </c>
      <c r="E910" s="39">
        <f t="shared" si="80"/>
        <v>14</v>
      </c>
      <c r="I910" s="46">
        <f t="shared" si="82"/>
        <v>44</v>
      </c>
    </row>
    <row r="911" spans="1:9">
      <c r="A911" s="138" t="str">
        <f t="shared" si="79"/>
        <v>14h45</v>
      </c>
      <c r="E911" s="39">
        <f t="shared" si="80"/>
        <v>14</v>
      </c>
      <c r="I911" s="46">
        <f t="shared" si="82"/>
        <v>45</v>
      </c>
    </row>
    <row r="912" spans="1:9">
      <c r="A912" s="138" t="str">
        <f t="shared" si="79"/>
        <v>14h46</v>
      </c>
      <c r="E912" s="39">
        <f t="shared" si="80"/>
        <v>14</v>
      </c>
      <c r="I912" s="46">
        <f t="shared" si="82"/>
        <v>46</v>
      </c>
    </row>
    <row r="913" spans="1:9">
      <c r="A913" s="138" t="str">
        <f t="shared" si="79"/>
        <v>14h47</v>
      </c>
      <c r="E913" s="39">
        <f t="shared" si="80"/>
        <v>14</v>
      </c>
      <c r="I913" s="46">
        <f t="shared" si="82"/>
        <v>47</v>
      </c>
    </row>
    <row r="914" spans="1:9">
      <c r="A914" s="138" t="str">
        <f t="shared" si="79"/>
        <v>14h48</v>
      </c>
      <c r="E914" s="39">
        <f t="shared" si="80"/>
        <v>14</v>
      </c>
      <c r="I914" s="46">
        <f t="shared" si="82"/>
        <v>48</v>
      </c>
    </row>
    <row r="915" spans="1:9">
      <c r="A915" s="138" t="str">
        <f t="shared" si="79"/>
        <v>14h49</v>
      </c>
      <c r="E915" s="39">
        <f t="shared" si="80"/>
        <v>14</v>
      </c>
      <c r="I915" s="46">
        <f t="shared" si="82"/>
        <v>49</v>
      </c>
    </row>
    <row r="916" spans="1:9">
      <c r="A916" s="138" t="str">
        <f t="shared" si="79"/>
        <v>14h50</v>
      </c>
      <c r="E916" s="39">
        <f t="shared" si="80"/>
        <v>14</v>
      </c>
      <c r="I916" s="46">
        <f t="shared" si="82"/>
        <v>50</v>
      </c>
    </row>
    <row r="917" spans="1:9">
      <c r="A917" s="138" t="str">
        <f t="shared" si="79"/>
        <v>14h51</v>
      </c>
      <c r="E917" s="39">
        <f t="shared" si="80"/>
        <v>14</v>
      </c>
      <c r="I917" s="46">
        <f t="shared" si="82"/>
        <v>51</v>
      </c>
    </row>
    <row r="918" spans="1:9">
      <c r="A918" s="138" t="str">
        <f t="shared" si="79"/>
        <v>14h52</v>
      </c>
      <c r="E918" s="39">
        <f t="shared" si="80"/>
        <v>14</v>
      </c>
      <c r="I918" s="46">
        <f t="shared" si="82"/>
        <v>52</v>
      </c>
    </row>
    <row r="919" spans="1:9">
      <c r="A919" s="138" t="str">
        <f t="shared" si="79"/>
        <v>14h53</v>
      </c>
      <c r="E919" s="39">
        <f t="shared" si="80"/>
        <v>14</v>
      </c>
      <c r="I919" s="46">
        <f t="shared" si="82"/>
        <v>53</v>
      </c>
    </row>
    <row r="920" spans="1:9">
      <c r="A920" s="138" t="str">
        <f t="shared" si="79"/>
        <v>14h54</v>
      </c>
      <c r="E920" s="39">
        <f t="shared" si="80"/>
        <v>14</v>
      </c>
      <c r="I920" s="46">
        <f t="shared" si="82"/>
        <v>54</v>
      </c>
    </row>
    <row r="921" spans="1:9">
      <c r="A921" s="138" t="str">
        <f t="shared" si="79"/>
        <v>14h55</v>
      </c>
      <c r="E921" s="39">
        <f t="shared" si="80"/>
        <v>14</v>
      </c>
      <c r="I921" s="46">
        <f t="shared" si="82"/>
        <v>55</v>
      </c>
    </row>
    <row r="922" spans="1:9">
      <c r="A922" s="138" t="str">
        <f t="shared" si="79"/>
        <v>14h56</v>
      </c>
      <c r="E922" s="39">
        <f t="shared" si="80"/>
        <v>14</v>
      </c>
      <c r="I922" s="46">
        <f t="shared" si="82"/>
        <v>56</v>
      </c>
    </row>
    <row r="923" spans="1:9">
      <c r="A923" s="138" t="str">
        <f t="shared" si="79"/>
        <v>14h57</v>
      </c>
      <c r="E923" s="39">
        <f t="shared" si="80"/>
        <v>14</v>
      </c>
      <c r="I923" s="46">
        <f t="shared" si="82"/>
        <v>57</v>
      </c>
    </row>
    <row r="924" spans="1:9">
      <c r="A924" s="138" t="str">
        <f t="shared" si="79"/>
        <v>14h58</v>
      </c>
      <c r="E924" s="39">
        <f t="shared" si="80"/>
        <v>14</v>
      </c>
      <c r="I924" s="46">
        <f t="shared" si="82"/>
        <v>58</v>
      </c>
    </row>
    <row r="925" spans="1:9">
      <c r="A925" s="138" t="str">
        <f t="shared" si="79"/>
        <v>14h59</v>
      </c>
      <c r="E925" s="39">
        <f t="shared" si="80"/>
        <v>14</v>
      </c>
      <c r="I925" s="46">
        <f t="shared" si="82"/>
        <v>59</v>
      </c>
    </row>
    <row r="926" spans="1:9">
      <c r="A926" s="138" t="str">
        <f t="shared" si="79"/>
        <v>15h00</v>
      </c>
      <c r="E926" s="39">
        <f>SUM(E866+1)</f>
        <v>15</v>
      </c>
      <c r="G926" s="39">
        <f t="shared" ref="G926" si="83">SUM(G925)</f>
        <v>0</v>
      </c>
      <c r="I926" s="46">
        <v>0</v>
      </c>
    </row>
    <row r="927" spans="1:9">
      <c r="A927" s="138" t="str">
        <f>(C927&amp;E927&amp;"h"&amp;G927&amp;I927)</f>
        <v>15h01</v>
      </c>
      <c r="E927" s="39">
        <f>SUM(E926)</f>
        <v>15</v>
      </c>
      <c r="G927" s="39">
        <f>SUM(G926)</f>
        <v>0</v>
      </c>
      <c r="I927" s="46">
        <f>SUM(I926+1)</f>
        <v>1</v>
      </c>
    </row>
    <row r="928" spans="1:9">
      <c r="A928" s="138" t="str">
        <f t="shared" ref="A928:A986" si="84">(C928&amp;E928&amp;"h"&amp;G928&amp;I928)</f>
        <v>15h02</v>
      </c>
      <c r="E928" s="39">
        <f t="shared" ref="E928:E985" si="85">SUM(E927)</f>
        <v>15</v>
      </c>
      <c r="G928" s="39">
        <f t="shared" ref="G928:G935" si="86">SUM(G927)</f>
        <v>0</v>
      </c>
      <c r="I928" s="46">
        <f t="shared" ref="I928:I985" si="87">SUM(I927+1)</f>
        <v>2</v>
      </c>
    </row>
    <row r="929" spans="1:9">
      <c r="A929" s="138" t="str">
        <f t="shared" si="84"/>
        <v>15h03</v>
      </c>
      <c r="E929" s="39">
        <f t="shared" si="85"/>
        <v>15</v>
      </c>
      <c r="G929" s="39">
        <f t="shared" si="86"/>
        <v>0</v>
      </c>
      <c r="I929" s="46">
        <f t="shared" si="87"/>
        <v>3</v>
      </c>
    </row>
    <row r="930" spans="1:9">
      <c r="A930" s="138" t="str">
        <f t="shared" si="84"/>
        <v>15h04</v>
      </c>
      <c r="E930" s="39">
        <f t="shared" si="85"/>
        <v>15</v>
      </c>
      <c r="G930" s="39">
        <f t="shared" si="86"/>
        <v>0</v>
      </c>
      <c r="I930" s="46">
        <f t="shared" si="87"/>
        <v>4</v>
      </c>
    </row>
    <row r="931" spans="1:9">
      <c r="A931" s="138" t="str">
        <f t="shared" si="84"/>
        <v>15h05</v>
      </c>
      <c r="E931" s="39">
        <f t="shared" si="85"/>
        <v>15</v>
      </c>
      <c r="G931" s="39">
        <f t="shared" si="86"/>
        <v>0</v>
      </c>
      <c r="I931" s="46">
        <f t="shared" si="87"/>
        <v>5</v>
      </c>
    </row>
    <row r="932" spans="1:9">
      <c r="A932" s="138" t="str">
        <f t="shared" si="84"/>
        <v>15h06</v>
      </c>
      <c r="E932" s="39">
        <f t="shared" si="85"/>
        <v>15</v>
      </c>
      <c r="G932" s="39">
        <f t="shared" si="86"/>
        <v>0</v>
      </c>
      <c r="I932" s="46">
        <f t="shared" si="87"/>
        <v>6</v>
      </c>
    </row>
    <row r="933" spans="1:9">
      <c r="A933" s="138" t="str">
        <f t="shared" si="84"/>
        <v>15h07</v>
      </c>
      <c r="E933" s="39">
        <f t="shared" si="85"/>
        <v>15</v>
      </c>
      <c r="G933" s="39">
        <f t="shared" si="86"/>
        <v>0</v>
      </c>
      <c r="I933" s="46">
        <f t="shared" si="87"/>
        <v>7</v>
      </c>
    </row>
    <row r="934" spans="1:9">
      <c r="A934" s="138" t="str">
        <f t="shared" si="84"/>
        <v>15h08</v>
      </c>
      <c r="E934" s="39">
        <f t="shared" si="85"/>
        <v>15</v>
      </c>
      <c r="G934" s="39">
        <f t="shared" si="86"/>
        <v>0</v>
      </c>
      <c r="I934" s="46">
        <f t="shared" si="87"/>
        <v>8</v>
      </c>
    </row>
    <row r="935" spans="1:9">
      <c r="A935" s="138" t="str">
        <f t="shared" si="84"/>
        <v>15h09</v>
      </c>
      <c r="E935" s="39">
        <f t="shared" si="85"/>
        <v>15</v>
      </c>
      <c r="G935" s="39">
        <f t="shared" si="86"/>
        <v>0</v>
      </c>
      <c r="I935" s="46">
        <f t="shared" si="87"/>
        <v>9</v>
      </c>
    </row>
    <row r="936" spans="1:9">
      <c r="A936" s="138" t="str">
        <f t="shared" si="84"/>
        <v>15h10</v>
      </c>
      <c r="E936" s="39">
        <f t="shared" si="85"/>
        <v>15</v>
      </c>
      <c r="I936" s="46">
        <f t="shared" si="87"/>
        <v>10</v>
      </c>
    </row>
    <row r="937" spans="1:9">
      <c r="A937" s="138" t="str">
        <f t="shared" si="84"/>
        <v>15h11</v>
      </c>
      <c r="E937" s="39">
        <f t="shared" si="85"/>
        <v>15</v>
      </c>
      <c r="I937" s="46">
        <f t="shared" si="87"/>
        <v>11</v>
      </c>
    </row>
    <row r="938" spans="1:9">
      <c r="A938" s="138" t="str">
        <f t="shared" si="84"/>
        <v>15h12</v>
      </c>
      <c r="E938" s="39">
        <f t="shared" si="85"/>
        <v>15</v>
      </c>
      <c r="I938" s="46">
        <f t="shared" si="87"/>
        <v>12</v>
      </c>
    </row>
    <row r="939" spans="1:9">
      <c r="A939" s="138" t="str">
        <f t="shared" si="84"/>
        <v>15h13</v>
      </c>
      <c r="E939" s="39">
        <f t="shared" si="85"/>
        <v>15</v>
      </c>
      <c r="I939" s="46">
        <f t="shared" si="87"/>
        <v>13</v>
      </c>
    </row>
    <row r="940" spans="1:9">
      <c r="A940" s="138" t="str">
        <f t="shared" si="84"/>
        <v>15h14</v>
      </c>
      <c r="E940" s="39">
        <f t="shared" si="85"/>
        <v>15</v>
      </c>
      <c r="I940" s="46">
        <f t="shared" si="87"/>
        <v>14</v>
      </c>
    </row>
    <row r="941" spans="1:9">
      <c r="A941" s="138" t="str">
        <f t="shared" si="84"/>
        <v>15h15</v>
      </c>
      <c r="E941" s="39">
        <f t="shared" si="85"/>
        <v>15</v>
      </c>
      <c r="I941" s="46">
        <f t="shared" si="87"/>
        <v>15</v>
      </c>
    </row>
    <row r="942" spans="1:9">
      <c r="A942" s="138" t="str">
        <f t="shared" si="84"/>
        <v>15h16</v>
      </c>
      <c r="E942" s="39">
        <f t="shared" si="85"/>
        <v>15</v>
      </c>
      <c r="I942" s="46">
        <f t="shared" si="87"/>
        <v>16</v>
      </c>
    </row>
    <row r="943" spans="1:9">
      <c r="A943" s="138" t="str">
        <f t="shared" si="84"/>
        <v>15h17</v>
      </c>
      <c r="E943" s="39">
        <f t="shared" si="85"/>
        <v>15</v>
      </c>
      <c r="I943" s="46">
        <f t="shared" si="87"/>
        <v>17</v>
      </c>
    </row>
    <row r="944" spans="1:9">
      <c r="A944" s="138" t="str">
        <f t="shared" si="84"/>
        <v>15h18</v>
      </c>
      <c r="E944" s="39">
        <f t="shared" si="85"/>
        <v>15</v>
      </c>
      <c r="I944" s="46">
        <f t="shared" si="87"/>
        <v>18</v>
      </c>
    </row>
    <row r="945" spans="1:9">
      <c r="A945" s="138" t="str">
        <f t="shared" si="84"/>
        <v>15h19</v>
      </c>
      <c r="E945" s="39">
        <f t="shared" si="85"/>
        <v>15</v>
      </c>
      <c r="I945" s="46">
        <f t="shared" si="87"/>
        <v>19</v>
      </c>
    </row>
    <row r="946" spans="1:9">
      <c r="A946" s="138" t="str">
        <f t="shared" si="84"/>
        <v>15h20</v>
      </c>
      <c r="E946" s="39">
        <f t="shared" si="85"/>
        <v>15</v>
      </c>
      <c r="I946" s="46">
        <f t="shared" si="87"/>
        <v>20</v>
      </c>
    </row>
    <row r="947" spans="1:9">
      <c r="A947" s="138" t="str">
        <f t="shared" si="84"/>
        <v>15h21</v>
      </c>
      <c r="E947" s="39">
        <f t="shared" si="85"/>
        <v>15</v>
      </c>
      <c r="I947" s="46">
        <f t="shared" si="87"/>
        <v>21</v>
      </c>
    </row>
    <row r="948" spans="1:9">
      <c r="A948" s="138" t="str">
        <f t="shared" si="84"/>
        <v>15h22</v>
      </c>
      <c r="E948" s="39">
        <f t="shared" si="85"/>
        <v>15</v>
      </c>
      <c r="I948" s="46">
        <f t="shared" si="87"/>
        <v>22</v>
      </c>
    </row>
    <row r="949" spans="1:9">
      <c r="A949" s="138" t="str">
        <f t="shared" si="84"/>
        <v>15h23</v>
      </c>
      <c r="E949" s="39">
        <f t="shared" si="85"/>
        <v>15</v>
      </c>
      <c r="I949" s="46">
        <f t="shared" si="87"/>
        <v>23</v>
      </c>
    </row>
    <row r="950" spans="1:9">
      <c r="A950" s="138" t="str">
        <f t="shared" si="84"/>
        <v>15h24</v>
      </c>
      <c r="E950" s="39">
        <f t="shared" si="85"/>
        <v>15</v>
      </c>
      <c r="I950" s="46">
        <f t="shared" si="87"/>
        <v>24</v>
      </c>
    </row>
    <row r="951" spans="1:9">
      <c r="A951" s="138" t="str">
        <f t="shared" si="84"/>
        <v>15h25</v>
      </c>
      <c r="E951" s="39">
        <f t="shared" si="85"/>
        <v>15</v>
      </c>
      <c r="I951" s="46">
        <f t="shared" si="87"/>
        <v>25</v>
      </c>
    </row>
    <row r="952" spans="1:9">
      <c r="A952" s="138" t="str">
        <f t="shared" si="84"/>
        <v>15h26</v>
      </c>
      <c r="E952" s="39">
        <f t="shared" si="85"/>
        <v>15</v>
      </c>
      <c r="I952" s="46">
        <f t="shared" si="87"/>
        <v>26</v>
      </c>
    </row>
    <row r="953" spans="1:9">
      <c r="A953" s="138" t="str">
        <f t="shared" si="84"/>
        <v>15h27</v>
      </c>
      <c r="E953" s="39">
        <f t="shared" si="85"/>
        <v>15</v>
      </c>
      <c r="I953" s="46">
        <f t="shared" si="87"/>
        <v>27</v>
      </c>
    </row>
    <row r="954" spans="1:9">
      <c r="A954" s="138" t="str">
        <f t="shared" si="84"/>
        <v>15h28</v>
      </c>
      <c r="E954" s="39">
        <f t="shared" si="85"/>
        <v>15</v>
      </c>
      <c r="I954" s="46">
        <f t="shared" si="87"/>
        <v>28</v>
      </c>
    </row>
    <row r="955" spans="1:9">
      <c r="A955" s="138" t="str">
        <f t="shared" si="84"/>
        <v>15h29</v>
      </c>
      <c r="E955" s="39">
        <f t="shared" si="85"/>
        <v>15</v>
      </c>
      <c r="I955" s="46">
        <f t="shared" si="87"/>
        <v>29</v>
      </c>
    </row>
    <row r="956" spans="1:9">
      <c r="A956" s="138" t="str">
        <f t="shared" si="84"/>
        <v>15h30</v>
      </c>
      <c r="E956" s="39">
        <f t="shared" si="85"/>
        <v>15</v>
      </c>
      <c r="I956" s="46">
        <f t="shared" si="87"/>
        <v>30</v>
      </c>
    </row>
    <row r="957" spans="1:9">
      <c r="A957" s="138" t="str">
        <f t="shared" si="84"/>
        <v>15h31</v>
      </c>
      <c r="E957" s="39">
        <f t="shared" si="85"/>
        <v>15</v>
      </c>
      <c r="I957" s="46">
        <f t="shared" si="87"/>
        <v>31</v>
      </c>
    </row>
    <row r="958" spans="1:9">
      <c r="A958" s="138" t="str">
        <f t="shared" si="84"/>
        <v>15h32</v>
      </c>
      <c r="E958" s="39">
        <f t="shared" si="85"/>
        <v>15</v>
      </c>
      <c r="I958" s="46">
        <f t="shared" si="87"/>
        <v>32</v>
      </c>
    </row>
    <row r="959" spans="1:9">
      <c r="A959" s="138" t="str">
        <f t="shared" si="84"/>
        <v>15h33</v>
      </c>
      <c r="E959" s="39">
        <f t="shared" si="85"/>
        <v>15</v>
      </c>
      <c r="I959" s="46">
        <f t="shared" si="87"/>
        <v>33</v>
      </c>
    </row>
    <row r="960" spans="1:9">
      <c r="A960" s="138" t="str">
        <f t="shared" si="84"/>
        <v>15h34</v>
      </c>
      <c r="E960" s="39">
        <f t="shared" si="85"/>
        <v>15</v>
      </c>
      <c r="I960" s="46">
        <f t="shared" si="87"/>
        <v>34</v>
      </c>
    </row>
    <row r="961" spans="1:9">
      <c r="A961" s="138" t="str">
        <f t="shared" si="84"/>
        <v>15h35</v>
      </c>
      <c r="E961" s="39">
        <f t="shared" si="85"/>
        <v>15</v>
      </c>
      <c r="I961" s="46">
        <f t="shared" si="87"/>
        <v>35</v>
      </c>
    </row>
    <row r="962" spans="1:9">
      <c r="A962" s="138" t="str">
        <f t="shared" si="84"/>
        <v>15h36</v>
      </c>
      <c r="E962" s="39">
        <f t="shared" si="85"/>
        <v>15</v>
      </c>
      <c r="I962" s="46">
        <f t="shared" si="87"/>
        <v>36</v>
      </c>
    </row>
    <row r="963" spans="1:9">
      <c r="A963" s="138" t="str">
        <f t="shared" si="84"/>
        <v>15h37</v>
      </c>
      <c r="E963" s="39">
        <f t="shared" si="85"/>
        <v>15</v>
      </c>
      <c r="I963" s="46">
        <f t="shared" si="87"/>
        <v>37</v>
      </c>
    </row>
    <row r="964" spans="1:9">
      <c r="A964" s="138" t="str">
        <f t="shared" si="84"/>
        <v>15h38</v>
      </c>
      <c r="E964" s="39">
        <f t="shared" si="85"/>
        <v>15</v>
      </c>
      <c r="I964" s="46">
        <f t="shared" si="87"/>
        <v>38</v>
      </c>
    </row>
    <row r="965" spans="1:9">
      <c r="A965" s="138" t="str">
        <f t="shared" si="84"/>
        <v>15h39</v>
      </c>
      <c r="E965" s="39">
        <f t="shared" si="85"/>
        <v>15</v>
      </c>
      <c r="I965" s="46">
        <f t="shared" si="87"/>
        <v>39</v>
      </c>
    </row>
    <row r="966" spans="1:9">
      <c r="A966" s="138" t="str">
        <f t="shared" si="84"/>
        <v>15h40</v>
      </c>
      <c r="E966" s="39">
        <f t="shared" si="85"/>
        <v>15</v>
      </c>
      <c r="I966" s="46">
        <f t="shared" si="87"/>
        <v>40</v>
      </c>
    </row>
    <row r="967" spans="1:9">
      <c r="A967" s="138" t="str">
        <f t="shared" si="84"/>
        <v>15h41</v>
      </c>
      <c r="E967" s="39">
        <f t="shared" si="85"/>
        <v>15</v>
      </c>
      <c r="I967" s="46">
        <f t="shared" si="87"/>
        <v>41</v>
      </c>
    </row>
    <row r="968" spans="1:9">
      <c r="A968" s="138" t="str">
        <f t="shared" si="84"/>
        <v>15h42</v>
      </c>
      <c r="E968" s="39">
        <f t="shared" si="85"/>
        <v>15</v>
      </c>
      <c r="I968" s="46">
        <f t="shared" si="87"/>
        <v>42</v>
      </c>
    </row>
    <row r="969" spans="1:9">
      <c r="A969" s="138" t="str">
        <f t="shared" si="84"/>
        <v>15h43</v>
      </c>
      <c r="E969" s="39">
        <f t="shared" si="85"/>
        <v>15</v>
      </c>
      <c r="I969" s="46">
        <f t="shared" si="87"/>
        <v>43</v>
      </c>
    </row>
    <row r="970" spans="1:9">
      <c r="A970" s="138" t="str">
        <f t="shared" si="84"/>
        <v>15h44</v>
      </c>
      <c r="E970" s="39">
        <f t="shared" si="85"/>
        <v>15</v>
      </c>
      <c r="I970" s="46">
        <f t="shared" si="87"/>
        <v>44</v>
      </c>
    </row>
    <row r="971" spans="1:9">
      <c r="A971" s="138" t="str">
        <f t="shared" si="84"/>
        <v>15h45</v>
      </c>
      <c r="E971" s="39">
        <f t="shared" si="85"/>
        <v>15</v>
      </c>
      <c r="I971" s="46">
        <f t="shared" si="87"/>
        <v>45</v>
      </c>
    </row>
    <row r="972" spans="1:9">
      <c r="A972" s="138" t="str">
        <f t="shared" si="84"/>
        <v>15h46</v>
      </c>
      <c r="E972" s="39">
        <f t="shared" si="85"/>
        <v>15</v>
      </c>
      <c r="I972" s="46">
        <f t="shared" si="87"/>
        <v>46</v>
      </c>
    </row>
    <row r="973" spans="1:9">
      <c r="A973" s="138" t="str">
        <f t="shared" si="84"/>
        <v>15h47</v>
      </c>
      <c r="E973" s="39">
        <f t="shared" si="85"/>
        <v>15</v>
      </c>
      <c r="I973" s="46">
        <f t="shared" si="87"/>
        <v>47</v>
      </c>
    </row>
    <row r="974" spans="1:9">
      <c r="A974" s="138" t="str">
        <f t="shared" si="84"/>
        <v>15h48</v>
      </c>
      <c r="E974" s="39">
        <f t="shared" si="85"/>
        <v>15</v>
      </c>
      <c r="I974" s="46">
        <f t="shared" si="87"/>
        <v>48</v>
      </c>
    </row>
    <row r="975" spans="1:9">
      <c r="A975" s="138" t="str">
        <f t="shared" si="84"/>
        <v>15h49</v>
      </c>
      <c r="E975" s="39">
        <f t="shared" si="85"/>
        <v>15</v>
      </c>
      <c r="I975" s="46">
        <f t="shared" si="87"/>
        <v>49</v>
      </c>
    </row>
    <row r="976" spans="1:9">
      <c r="A976" s="138" t="str">
        <f t="shared" si="84"/>
        <v>15h50</v>
      </c>
      <c r="E976" s="39">
        <f t="shared" si="85"/>
        <v>15</v>
      </c>
      <c r="I976" s="46">
        <f t="shared" si="87"/>
        <v>50</v>
      </c>
    </row>
    <row r="977" spans="1:9">
      <c r="A977" s="138" t="str">
        <f t="shared" si="84"/>
        <v>15h51</v>
      </c>
      <c r="E977" s="39">
        <f t="shared" si="85"/>
        <v>15</v>
      </c>
      <c r="I977" s="46">
        <f t="shared" si="87"/>
        <v>51</v>
      </c>
    </row>
    <row r="978" spans="1:9">
      <c r="A978" s="138" t="str">
        <f t="shared" si="84"/>
        <v>15h52</v>
      </c>
      <c r="E978" s="39">
        <f t="shared" si="85"/>
        <v>15</v>
      </c>
      <c r="I978" s="46">
        <f t="shared" si="87"/>
        <v>52</v>
      </c>
    </row>
    <row r="979" spans="1:9">
      <c r="A979" s="138" t="str">
        <f t="shared" si="84"/>
        <v>15h53</v>
      </c>
      <c r="E979" s="39">
        <f t="shared" si="85"/>
        <v>15</v>
      </c>
      <c r="I979" s="46">
        <f t="shared" si="87"/>
        <v>53</v>
      </c>
    </row>
    <row r="980" spans="1:9">
      <c r="A980" s="138" t="str">
        <f t="shared" si="84"/>
        <v>15h54</v>
      </c>
      <c r="E980" s="39">
        <f t="shared" si="85"/>
        <v>15</v>
      </c>
      <c r="I980" s="46">
        <f t="shared" si="87"/>
        <v>54</v>
      </c>
    </row>
    <row r="981" spans="1:9">
      <c r="A981" s="138" t="str">
        <f t="shared" si="84"/>
        <v>15h55</v>
      </c>
      <c r="E981" s="39">
        <f t="shared" si="85"/>
        <v>15</v>
      </c>
      <c r="I981" s="46">
        <f t="shared" si="87"/>
        <v>55</v>
      </c>
    </row>
    <row r="982" spans="1:9">
      <c r="A982" s="138" t="str">
        <f t="shared" si="84"/>
        <v>15h56</v>
      </c>
      <c r="E982" s="39">
        <f t="shared" si="85"/>
        <v>15</v>
      </c>
      <c r="I982" s="46">
        <f t="shared" si="87"/>
        <v>56</v>
      </c>
    </row>
    <row r="983" spans="1:9">
      <c r="A983" s="138" t="str">
        <f t="shared" si="84"/>
        <v>15h57</v>
      </c>
      <c r="E983" s="39">
        <f t="shared" si="85"/>
        <v>15</v>
      </c>
      <c r="I983" s="46">
        <f t="shared" si="87"/>
        <v>57</v>
      </c>
    </row>
    <row r="984" spans="1:9">
      <c r="A984" s="138" t="str">
        <f t="shared" si="84"/>
        <v>15h58</v>
      </c>
      <c r="E984" s="39">
        <f t="shared" si="85"/>
        <v>15</v>
      </c>
      <c r="I984" s="46">
        <f t="shared" si="87"/>
        <v>58</v>
      </c>
    </row>
    <row r="985" spans="1:9">
      <c r="A985" s="138" t="str">
        <f t="shared" si="84"/>
        <v>15h59</v>
      </c>
      <c r="E985" s="39">
        <f t="shared" si="85"/>
        <v>15</v>
      </c>
      <c r="I985" s="46">
        <f t="shared" si="87"/>
        <v>59</v>
      </c>
    </row>
    <row r="986" spans="1:9">
      <c r="A986" s="138" t="str">
        <f t="shared" si="84"/>
        <v>16h00</v>
      </c>
      <c r="E986" s="39">
        <f>SUM(E926+1)</f>
        <v>16</v>
      </c>
      <c r="G986" s="39">
        <f t="shared" ref="G986" si="88">SUM(G985)</f>
        <v>0</v>
      </c>
      <c r="I986" s="46">
        <v>0</v>
      </c>
    </row>
    <row r="987" spans="1:9">
      <c r="A987" s="138" t="str">
        <f>(C987&amp;E987&amp;"h"&amp;G987&amp;I987)</f>
        <v>16h01</v>
      </c>
      <c r="E987" s="39">
        <f>SUM(E986)</f>
        <v>16</v>
      </c>
      <c r="G987" s="39">
        <f>SUM(G986)</f>
        <v>0</v>
      </c>
      <c r="I987" s="46">
        <f>SUM(I986+1)</f>
        <v>1</v>
      </c>
    </row>
    <row r="988" spans="1:9">
      <c r="A988" s="138" t="str">
        <f t="shared" ref="A988:A1046" si="89">(C988&amp;E988&amp;"h"&amp;G988&amp;I988)</f>
        <v>16h02</v>
      </c>
      <c r="E988" s="39">
        <f t="shared" ref="E988:E1045" si="90">SUM(E987)</f>
        <v>16</v>
      </c>
      <c r="G988" s="39">
        <f t="shared" ref="G988:G995" si="91">SUM(G987)</f>
        <v>0</v>
      </c>
      <c r="I988" s="46">
        <f t="shared" ref="I988:I1045" si="92">SUM(I987+1)</f>
        <v>2</v>
      </c>
    </row>
    <row r="989" spans="1:9">
      <c r="A989" s="138" t="str">
        <f t="shared" si="89"/>
        <v>16h03</v>
      </c>
      <c r="E989" s="39">
        <f t="shared" si="90"/>
        <v>16</v>
      </c>
      <c r="G989" s="39">
        <f t="shared" si="91"/>
        <v>0</v>
      </c>
      <c r="I989" s="46">
        <f t="shared" si="92"/>
        <v>3</v>
      </c>
    </row>
    <row r="990" spans="1:9">
      <c r="A990" s="138" t="str">
        <f t="shared" si="89"/>
        <v>16h04</v>
      </c>
      <c r="E990" s="39">
        <f t="shared" si="90"/>
        <v>16</v>
      </c>
      <c r="G990" s="39">
        <f t="shared" si="91"/>
        <v>0</v>
      </c>
      <c r="I990" s="46">
        <f t="shared" si="92"/>
        <v>4</v>
      </c>
    </row>
    <row r="991" spans="1:9">
      <c r="A991" s="138" t="str">
        <f t="shared" si="89"/>
        <v>16h05</v>
      </c>
      <c r="E991" s="39">
        <f t="shared" si="90"/>
        <v>16</v>
      </c>
      <c r="G991" s="39">
        <f t="shared" si="91"/>
        <v>0</v>
      </c>
      <c r="I991" s="46">
        <f t="shared" si="92"/>
        <v>5</v>
      </c>
    </row>
    <row r="992" spans="1:9">
      <c r="A992" s="138" t="str">
        <f t="shared" si="89"/>
        <v>16h06</v>
      </c>
      <c r="E992" s="39">
        <f t="shared" si="90"/>
        <v>16</v>
      </c>
      <c r="G992" s="39">
        <f t="shared" si="91"/>
        <v>0</v>
      </c>
      <c r="I992" s="46">
        <f t="shared" si="92"/>
        <v>6</v>
      </c>
    </row>
    <row r="993" spans="1:9">
      <c r="A993" s="138" t="str">
        <f t="shared" si="89"/>
        <v>16h07</v>
      </c>
      <c r="E993" s="39">
        <f t="shared" si="90"/>
        <v>16</v>
      </c>
      <c r="G993" s="39">
        <f t="shared" si="91"/>
        <v>0</v>
      </c>
      <c r="I993" s="46">
        <f t="shared" si="92"/>
        <v>7</v>
      </c>
    </row>
    <row r="994" spans="1:9">
      <c r="A994" s="138" t="str">
        <f t="shared" si="89"/>
        <v>16h08</v>
      </c>
      <c r="E994" s="39">
        <f t="shared" si="90"/>
        <v>16</v>
      </c>
      <c r="G994" s="39">
        <f t="shared" si="91"/>
        <v>0</v>
      </c>
      <c r="I994" s="46">
        <f t="shared" si="92"/>
        <v>8</v>
      </c>
    </row>
    <row r="995" spans="1:9">
      <c r="A995" s="138" t="str">
        <f t="shared" si="89"/>
        <v>16h09</v>
      </c>
      <c r="E995" s="39">
        <f t="shared" si="90"/>
        <v>16</v>
      </c>
      <c r="G995" s="39">
        <f t="shared" si="91"/>
        <v>0</v>
      </c>
      <c r="I995" s="46">
        <f t="shared" si="92"/>
        <v>9</v>
      </c>
    </row>
    <row r="996" spans="1:9">
      <c r="A996" s="138" t="str">
        <f t="shared" si="89"/>
        <v>16h10</v>
      </c>
      <c r="E996" s="39">
        <f t="shared" si="90"/>
        <v>16</v>
      </c>
      <c r="I996" s="46">
        <f t="shared" si="92"/>
        <v>10</v>
      </c>
    </row>
    <row r="997" spans="1:9">
      <c r="A997" s="138" t="str">
        <f t="shared" si="89"/>
        <v>16h11</v>
      </c>
      <c r="E997" s="39">
        <f t="shared" si="90"/>
        <v>16</v>
      </c>
      <c r="I997" s="46">
        <f t="shared" si="92"/>
        <v>11</v>
      </c>
    </row>
    <row r="998" spans="1:9">
      <c r="A998" s="138" t="str">
        <f t="shared" si="89"/>
        <v>16h12</v>
      </c>
      <c r="E998" s="39">
        <f t="shared" si="90"/>
        <v>16</v>
      </c>
      <c r="I998" s="46">
        <f t="shared" si="92"/>
        <v>12</v>
      </c>
    </row>
    <row r="999" spans="1:9">
      <c r="A999" s="138" t="str">
        <f t="shared" si="89"/>
        <v>16h13</v>
      </c>
      <c r="E999" s="39">
        <f t="shared" si="90"/>
        <v>16</v>
      </c>
      <c r="I999" s="46">
        <f t="shared" si="92"/>
        <v>13</v>
      </c>
    </row>
    <row r="1000" spans="1:9">
      <c r="A1000" s="138" t="str">
        <f t="shared" si="89"/>
        <v>16h14</v>
      </c>
      <c r="E1000" s="39">
        <f t="shared" si="90"/>
        <v>16</v>
      </c>
      <c r="I1000" s="46">
        <f t="shared" si="92"/>
        <v>14</v>
      </c>
    </row>
    <row r="1001" spans="1:9">
      <c r="A1001" s="138" t="str">
        <f t="shared" si="89"/>
        <v>16h15</v>
      </c>
      <c r="E1001" s="39">
        <f t="shared" si="90"/>
        <v>16</v>
      </c>
      <c r="I1001" s="46">
        <f t="shared" si="92"/>
        <v>15</v>
      </c>
    </row>
    <row r="1002" spans="1:9">
      <c r="A1002" s="138" t="str">
        <f t="shared" si="89"/>
        <v>16h16</v>
      </c>
      <c r="E1002" s="39">
        <f t="shared" si="90"/>
        <v>16</v>
      </c>
      <c r="I1002" s="46">
        <f t="shared" si="92"/>
        <v>16</v>
      </c>
    </row>
    <row r="1003" spans="1:9">
      <c r="A1003" s="138" t="str">
        <f t="shared" si="89"/>
        <v>16h17</v>
      </c>
      <c r="E1003" s="39">
        <f t="shared" si="90"/>
        <v>16</v>
      </c>
      <c r="I1003" s="46">
        <f t="shared" si="92"/>
        <v>17</v>
      </c>
    </row>
    <row r="1004" spans="1:9">
      <c r="A1004" s="138" t="str">
        <f t="shared" si="89"/>
        <v>16h18</v>
      </c>
      <c r="E1004" s="39">
        <f t="shared" si="90"/>
        <v>16</v>
      </c>
      <c r="I1004" s="46">
        <f t="shared" si="92"/>
        <v>18</v>
      </c>
    </row>
    <row r="1005" spans="1:9">
      <c r="A1005" s="138" t="str">
        <f t="shared" si="89"/>
        <v>16h19</v>
      </c>
      <c r="E1005" s="39">
        <f t="shared" si="90"/>
        <v>16</v>
      </c>
      <c r="I1005" s="46">
        <f t="shared" si="92"/>
        <v>19</v>
      </c>
    </row>
    <row r="1006" spans="1:9">
      <c r="A1006" s="138" t="str">
        <f t="shared" si="89"/>
        <v>16h20</v>
      </c>
      <c r="E1006" s="39">
        <f t="shared" si="90"/>
        <v>16</v>
      </c>
      <c r="I1006" s="46">
        <f t="shared" si="92"/>
        <v>20</v>
      </c>
    </row>
    <row r="1007" spans="1:9">
      <c r="A1007" s="138" t="str">
        <f t="shared" si="89"/>
        <v>16h21</v>
      </c>
      <c r="E1007" s="39">
        <f t="shared" si="90"/>
        <v>16</v>
      </c>
      <c r="I1007" s="46">
        <f t="shared" si="92"/>
        <v>21</v>
      </c>
    </row>
    <row r="1008" spans="1:9">
      <c r="A1008" s="138" t="str">
        <f t="shared" si="89"/>
        <v>16h22</v>
      </c>
      <c r="E1008" s="39">
        <f t="shared" si="90"/>
        <v>16</v>
      </c>
      <c r="I1008" s="46">
        <f t="shared" si="92"/>
        <v>22</v>
      </c>
    </row>
    <row r="1009" spans="1:9">
      <c r="A1009" s="138" t="str">
        <f t="shared" si="89"/>
        <v>16h23</v>
      </c>
      <c r="E1009" s="39">
        <f t="shared" si="90"/>
        <v>16</v>
      </c>
      <c r="I1009" s="46">
        <f t="shared" si="92"/>
        <v>23</v>
      </c>
    </row>
    <row r="1010" spans="1:9">
      <c r="A1010" s="138" t="str">
        <f t="shared" si="89"/>
        <v>16h24</v>
      </c>
      <c r="E1010" s="39">
        <f t="shared" si="90"/>
        <v>16</v>
      </c>
      <c r="I1010" s="46">
        <f t="shared" si="92"/>
        <v>24</v>
      </c>
    </row>
    <row r="1011" spans="1:9">
      <c r="A1011" s="138" t="str">
        <f t="shared" si="89"/>
        <v>16h25</v>
      </c>
      <c r="E1011" s="39">
        <f t="shared" si="90"/>
        <v>16</v>
      </c>
      <c r="I1011" s="46">
        <f t="shared" si="92"/>
        <v>25</v>
      </c>
    </row>
    <row r="1012" spans="1:9">
      <c r="A1012" s="138" t="str">
        <f t="shared" si="89"/>
        <v>16h26</v>
      </c>
      <c r="E1012" s="39">
        <f t="shared" si="90"/>
        <v>16</v>
      </c>
      <c r="I1012" s="46">
        <f t="shared" si="92"/>
        <v>26</v>
      </c>
    </row>
    <row r="1013" spans="1:9">
      <c r="A1013" s="138" t="str">
        <f t="shared" si="89"/>
        <v>16h27</v>
      </c>
      <c r="E1013" s="39">
        <f t="shared" si="90"/>
        <v>16</v>
      </c>
      <c r="I1013" s="46">
        <f t="shared" si="92"/>
        <v>27</v>
      </c>
    </row>
    <row r="1014" spans="1:9">
      <c r="A1014" s="138" t="str">
        <f t="shared" si="89"/>
        <v>16h28</v>
      </c>
      <c r="E1014" s="39">
        <f t="shared" si="90"/>
        <v>16</v>
      </c>
      <c r="I1014" s="46">
        <f t="shared" si="92"/>
        <v>28</v>
      </c>
    </row>
    <row r="1015" spans="1:9">
      <c r="A1015" s="138" t="str">
        <f t="shared" si="89"/>
        <v>16h29</v>
      </c>
      <c r="E1015" s="39">
        <f t="shared" si="90"/>
        <v>16</v>
      </c>
      <c r="I1015" s="46">
        <f t="shared" si="92"/>
        <v>29</v>
      </c>
    </row>
    <row r="1016" spans="1:9">
      <c r="A1016" s="138" t="str">
        <f t="shared" si="89"/>
        <v>16h30</v>
      </c>
      <c r="E1016" s="39">
        <f t="shared" si="90"/>
        <v>16</v>
      </c>
      <c r="I1016" s="46">
        <f t="shared" si="92"/>
        <v>30</v>
      </c>
    </row>
    <row r="1017" spans="1:9">
      <c r="A1017" s="138" t="str">
        <f t="shared" si="89"/>
        <v>16h31</v>
      </c>
      <c r="E1017" s="39">
        <f t="shared" si="90"/>
        <v>16</v>
      </c>
      <c r="I1017" s="46">
        <f t="shared" si="92"/>
        <v>31</v>
      </c>
    </row>
    <row r="1018" spans="1:9">
      <c r="A1018" s="138" t="str">
        <f t="shared" si="89"/>
        <v>16h32</v>
      </c>
      <c r="E1018" s="39">
        <f t="shared" si="90"/>
        <v>16</v>
      </c>
      <c r="I1018" s="46">
        <f t="shared" si="92"/>
        <v>32</v>
      </c>
    </row>
    <row r="1019" spans="1:9">
      <c r="A1019" s="138" t="str">
        <f t="shared" si="89"/>
        <v>16h33</v>
      </c>
      <c r="E1019" s="39">
        <f t="shared" si="90"/>
        <v>16</v>
      </c>
      <c r="I1019" s="46">
        <f t="shared" si="92"/>
        <v>33</v>
      </c>
    </row>
    <row r="1020" spans="1:9">
      <c r="A1020" s="138" t="str">
        <f t="shared" si="89"/>
        <v>16h34</v>
      </c>
      <c r="E1020" s="39">
        <f t="shared" si="90"/>
        <v>16</v>
      </c>
      <c r="I1020" s="46">
        <f t="shared" si="92"/>
        <v>34</v>
      </c>
    </row>
    <row r="1021" spans="1:9">
      <c r="A1021" s="138" t="str">
        <f t="shared" si="89"/>
        <v>16h35</v>
      </c>
      <c r="E1021" s="39">
        <f t="shared" si="90"/>
        <v>16</v>
      </c>
      <c r="I1021" s="46">
        <f t="shared" si="92"/>
        <v>35</v>
      </c>
    </row>
    <row r="1022" spans="1:9">
      <c r="A1022" s="138" t="str">
        <f t="shared" si="89"/>
        <v>16h36</v>
      </c>
      <c r="E1022" s="39">
        <f t="shared" si="90"/>
        <v>16</v>
      </c>
      <c r="I1022" s="46">
        <f t="shared" si="92"/>
        <v>36</v>
      </c>
    </row>
    <row r="1023" spans="1:9">
      <c r="A1023" s="138" t="str">
        <f t="shared" si="89"/>
        <v>16h37</v>
      </c>
      <c r="E1023" s="39">
        <f t="shared" si="90"/>
        <v>16</v>
      </c>
      <c r="I1023" s="46">
        <f t="shared" si="92"/>
        <v>37</v>
      </c>
    </row>
    <row r="1024" spans="1:9">
      <c r="A1024" s="138" t="str">
        <f t="shared" si="89"/>
        <v>16h38</v>
      </c>
      <c r="E1024" s="39">
        <f t="shared" si="90"/>
        <v>16</v>
      </c>
      <c r="I1024" s="46">
        <f t="shared" si="92"/>
        <v>38</v>
      </c>
    </row>
    <row r="1025" spans="1:9">
      <c r="A1025" s="138" t="str">
        <f t="shared" si="89"/>
        <v>16h39</v>
      </c>
      <c r="E1025" s="39">
        <f t="shared" si="90"/>
        <v>16</v>
      </c>
      <c r="I1025" s="46">
        <f t="shared" si="92"/>
        <v>39</v>
      </c>
    </row>
    <row r="1026" spans="1:9">
      <c r="A1026" s="138" t="str">
        <f t="shared" si="89"/>
        <v>16h40</v>
      </c>
      <c r="E1026" s="39">
        <f t="shared" si="90"/>
        <v>16</v>
      </c>
      <c r="I1026" s="46">
        <f t="shared" si="92"/>
        <v>40</v>
      </c>
    </row>
    <row r="1027" spans="1:9">
      <c r="A1027" s="138" t="str">
        <f t="shared" si="89"/>
        <v>16h41</v>
      </c>
      <c r="E1027" s="39">
        <f t="shared" si="90"/>
        <v>16</v>
      </c>
      <c r="I1027" s="46">
        <f t="shared" si="92"/>
        <v>41</v>
      </c>
    </row>
    <row r="1028" spans="1:9">
      <c r="A1028" s="138" t="str">
        <f t="shared" si="89"/>
        <v>16h42</v>
      </c>
      <c r="E1028" s="39">
        <f t="shared" si="90"/>
        <v>16</v>
      </c>
      <c r="I1028" s="46">
        <f t="shared" si="92"/>
        <v>42</v>
      </c>
    </row>
    <row r="1029" spans="1:9">
      <c r="A1029" s="138" t="str">
        <f t="shared" si="89"/>
        <v>16h43</v>
      </c>
      <c r="E1029" s="39">
        <f t="shared" si="90"/>
        <v>16</v>
      </c>
      <c r="I1029" s="46">
        <f t="shared" si="92"/>
        <v>43</v>
      </c>
    </row>
    <row r="1030" spans="1:9">
      <c r="A1030" s="138" t="str">
        <f t="shared" si="89"/>
        <v>16h44</v>
      </c>
      <c r="E1030" s="39">
        <f t="shared" si="90"/>
        <v>16</v>
      </c>
      <c r="I1030" s="46">
        <f t="shared" si="92"/>
        <v>44</v>
      </c>
    </row>
    <row r="1031" spans="1:9">
      <c r="A1031" s="138" t="str">
        <f t="shared" si="89"/>
        <v>16h45</v>
      </c>
      <c r="E1031" s="39">
        <f t="shared" si="90"/>
        <v>16</v>
      </c>
      <c r="I1031" s="46">
        <f t="shared" si="92"/>
        <v>45</v>
      </c>
    </row>
    <row r="1032" spans="1:9">
      <c r="A1032" s="138" t="str">
        <f t="shared" si="89"/>
        <v>16h46</v>
      </c>
      <c r="E1032" s="39">
        <f t="shared" si="90"/>
        <v>16</v>
      </c>
      <c r="I1032" s="46">
        <f t="shared" si="92"/>
        <v>46</v>
      </c>
    </row>
    <row r="1033" spans="1:9">
      <c r="A1033" s="138" t="str">
        <f t="shared" si="89"/>
        <v>16h47</v>
      </c>
      <c r="E1033" s="39">
        <f t="shared" si="90"/>
        <v>16</v>
      </c>
      <c r="I1033" s="46">
        <f t="shared" si="92"/>
        <v>47</v>
      </c>
    </row>
    <row r="1034" spans="1:9">
      <c r="A1034" s="138" t="str">
        <f t="shared" si="89"/>
        <v>16h48</v>
      </c>
      <c r="E1034" s="39">
        <f t="shared" si="90"/>
        <v>16</v>
      </c>
      <c r="I1034" s="46">
        <f t="shared" si="92"/>
        <v>48</v>
      </c>
    </row>
    <row r="1035" spans="1:9">
      <c r="A1035" s="138" t="str">
        <f t="shared" si="89"/>
        <v>16h49</v>
      </c>
      <c r="E1035" s="39">
        <f t="shared" si="90"/>
        <v>16</v>
      </c>
      <c r="I1035" s="46">
        <f t="shared" si="92"/>
        <v>49</v>
      </c>
    </row>
    <row r="1036" spans="1:9">
      <c r="A1036" s="138" t="str">
        <f t="shared" si="89"/>
        <v>16h50</v>
      </c>
      <c r="E1036" s="39">
        <f t="shared" si="90"/>
        <v>16</v>
      </c>
      <c r="I1036" s="46">
        <f t="shared" si="92"/>
        <v>50</v>
      </c>
    </row>
    <row r="1037" spans="1:9">
      <c r="A1037" s="138" t="str">
        <f t="shared" si="89"/>
        <v>16h51</v>
      </c>
      <c r="E1037" s="39">
        <f t="shared" si="90"/>
        <v>16</v>
      </c>
      <c r="I1037" s="46">
        <f t="shared" si="92"/>
        <v>51</v>
      </c>
    </row>
    <row r="1038" spans="1:9">
      <c r="A1038" s="138" t="str">
        <f t="shared" si="89"/>
        <v>16h52</v>
      </c>
      <c r="E1038" s="39">
        <f t="shared" si="90"/>
        <v>16</v>
      </c>
      <c r="I1038" s="46">
        <f t="shared" si="92"/>
        <v>52</v>
      </c>
    </row>
    <row r="1039" spans="1:9">
      <c r="A1039" s="138" t="str">
        <f t="shared" si="89"/>
        <v>16h53</v>
      </c>
      <c r="E1039" s="39">
        <f t="shared" si="90"/>
        <v>16</v>
      </c>
      <c r="I1039" s="46">
        <f t="shared" si="92"/>
        <v>53</v>
      </c>
    </row>
    <row r="1040" spans="1:9">
      <c r="A1040" s="138" t="str">
        <f t="shared" si="89"/>
        <v>16h54</v>
      </c>
      <c r="E1040" s="39">
        <f t="shared" si="90"/>
        <v>16</v>
      </c>
      <c r="I1040" s="46">
        <f t="shared" si="92"/>
        <v>54</v>
      </c>
    </row>
    <row r="1041" spans="1:9">
      <c r="A1041" s="138" t="str">
        <f t="shared" si="89"/>
        <v>16h55</v>
      </c>
      <c r="E1041" s="39">
        <f t="shared" si="90"/>
        <v>16</v>
      </c>
      <c r="I1041" s="46">
        <f t="shared" si="92"/>
        <v>55</v>
      </c>
    </row>
    <row r="1042" spans="1:9">
      <c r="A1042" s="138" t="str">
        <f t="shared" si="89"/>
        <v>16h56</v>
      </c>
      <c r="E1042" s="39">
        <f t="shared" si="90"/>
        <v>16</v>
      </c>
      <c r="I1042" s="46">
        <f t="shared" si="92"/>
        <v>56</v>
      </c>
    </row>
    <row r="1043" spans="1:9">
      <c r="A1043" s="138" t="str">
        <f t="shared" si="89"/>
        <v>16h57</v>
      </c>
      <c r="E1043" s="39">
        <f t="shared" si="90"/>
        <v>16</v>
      </c>
      <c r="I1043" s="46">
        <f t="shared" si="92"/>
        <v>57</v>
      </c>
    </row>
    <row r="1044" spans="1:9">
      <c r="A1044" s="138" t="str">
        <f t="shared" si="89"/>
        <v>16h58</v>
      </c>
      <c r="E1044" s="39">
        <f t="shared" si="90"/>
        <v>16</v>
      </c>
      <c r="I1044" s="46">
        <f t="shared" si="92"/>
        <v>58</v>
      </c>
    </row>
    <row r="1045" spans="1:9">
      <c r="A1045" s="138" t="str">
        <f t="shared" si="89"/>
        <v>16h59</v>
      </c>
      <c r="E1045" s="39">
        <f t="shared" si="90"/>
        <v>16</v>
      </c>
      <c r="I1045" s="46">
        <f t="shared" si="92"/>
        <v>59</v>
      </c>
    </row>
    <row r="1046" spans="1:9">
      <c r="A1046" s="138" t="str">
        <f t="shared" si="89"/>
        <v>17h00</v>
      </c>
      <c r="E1046" s="39">
        <f>SUM(E986+1)</f>
        <v>17</v>
      </c>
      <c r="G1046" s="39">
        <f t="shared" ref="G1046" si="93">SUM(G1045)</f>
        <v>0</v>
      </c>
      <c r="I1046" s="46">
        <v>0</v>
      </c>
    </row>
    <row r="1047" spans="1:9">
      <c r="A1047" s="138" t="str">
        <f>(C1047&amp;E1047&amp;"h"&amp;G1047&amp;I1047)</f>
        <v>17h01</v>
      </c>
      <c r="E1047" s="39">
        <f>SUM(E1046)</f>
        <v>17</v>
      </c>
      <c r="G1047" s="39">
        <f>SUM(G1046)</f>
        <v>0</v>
      </c>
      <c r="I1047" s="46">
        <f>SUM(I1046+1)</f>
        <v>1</v>
      </c>
    </row>
    <row r="1048" spans="1:9">
      <c r="A1048" s="138" t="str">
        <f t="shared" ref="A1048:A1106" si="94">(C1048&amp;E1048&amp;"h"&amp;G1048&amp;I1048)</f>
        <v>17h02</v>
      </c>
      <c r="E1048" s="39">
        <f t="shared" ref="E1048:E1105" si="95">SUM(E1047)</f>
        <v>17</v>
      </c>
      <c r="G1048" s="39">
        <f t="shared" ref="G1048:G1055" si="96">SUM(G1047)</f>
        <v>0</v>
      </c>
      <c r="I1048" s="46">
        <f t="shared" ref="I1048:I1105" si="97">SUM(I1047+1)</f>
        <v>2</v>
      </c>
    </row>
    <row r="1049" spans="1:9">
      <c r="A1049" s="138" t="str">
        <f t="shared" si="94"/>
        <v>17h03</v>
      </c>
      <c r="E1049" s="39">
        <f t="shared" si="95"/>
        <v>17</v>
      </c>
      <c r="G1049" s="39">
        <f t="shared" si="96"/>
        <v>0</v>
      </c>
      <c r="I1049" s="46">
        <f t="shared" si="97"/>
        <v>3</v>
      </c>
    </row>
    <row r="1050" spans="1:9">
      <c r="A1050" s="138" t="str">
        <f t="shared" si="94"/>
        <v>17h04</v>
      </c>
      <c r="E1050" s="39">
        <f t="shared" si="95"/>
        <v>17</v>
      </c>
      <c r="G1050" s="39">
        <f t="shared" si="96"/>
        <v>0</v>
      </c>
      <c r="I1050" s="46">
        <f t="shared" si="97"/>
        <v>4</v>
      </c>
    </row>
    <row r="1051" spans="1:9">
      <c r="A1051" s="138" t="str">
        <f t="shared" si="94"/>
        <v>17h05</v>
      </c>
      <c r="E1051" s="39">
        <f t="shared" si="95"/>
        <v>17</v>
      </c>
      <c r="G1051" s="39">
        <f t="shared" si="96"/>
        <v>0</v>
      </c>
      <c r="I1051" s="46">
        <f t="shared" si="97"/>
        <v>5</v>
      </c>
    </row>
    <row r="1052" spans="1:9">
      <c r="A1052" s="138" t="str">
        <f t="shared" si="94"/>
        <v>17h06</v>
      </c>
      <c r="E1052" s="39">
        <f t="shared" si="95"/>
        <v>17</v>
      </c>
      <c r="G1052" s="39">
        <f t="shared" si="96"/>
        <v>0</v>
      </c>
      <c r="I1052" s="46">
        <f t="shared" si="97"/>
        <v>6</v>
      </c>
    </row>
    <row r="1053" spans="1:9">
      <c r="A1053" s="138" t="str">
        <f t="shared" si="94"/>
        <v>17h07</v>
      </c>
      <c r="E1053" s="39">
        <f t="shared" si="95"/>
        <v>17</v>
      </c>
      <c r="G1053" s="39">
        <f t="shared" si="96"/>
        <v>0</v>
      </c>
      <c r="I1053" s="46">
        <f t="shared" si="97"/>
        <v>7</v>
      </c>
    </row>
    <row r="1054" spans="1:9">
      <c r="A1054" s="138" t="str">
        <f t="shared" si="94"/>
        <v>17h08</v>
      </c>
      <c r="E1054" s="39">
        <f t="shared" si="95"/>
        <v>17</v>
      </c>
      <c r="G1054" s="39">
        <f t="shared" si="96"/>
        <v>0</v>
      </c>
      <c r="I1054" s="46">
        <f t="shared" si="97"/>
        <v>8</v>
      </c>
    </row>
    <row r="1055" spans="1:9">
      <c r="A1055" s="138" t="str">
        <f t="shared" si="94"/>
        <v>17h09</v>
      </c>
      <c r="E1055" s="39">
        <f t="shared" si="95"/>
        <v>17</v>
      </c>
      <c r="G1055" s="39">
        <f t="shared" si="96"/>
        <v>0</v>
      </c>
      <c r="I1055" s="46">
        <f t="shared" si="97"/>
        <v>9</v>
      </c>
    </row>
    <row r="1056" spans="1:9">
      <c r="A1056" s="138" t="str">
        <f t="shared" si="94"/>
        <v>17h10</v>
      </c>
      <c r="E1056" s="39">
        <f t="shared" si="95"/>
        <v>17</v>
      </c>
      <c r="I1056" s="46">
        <f t="shared" si="97"/>
        <v>10</v>
      </c>
    </row>
    <row r="1057" spans="1:9">
      <c r="A1057" s="138" t="str">
        <f t="shared" si="94"/>
        <v>17h11</v>
      </c>
      <c r="E1057" s="39">
        <f t="shared" si="95"/>
        <v>17</v>
      </c>
      <c r="I1057" s="46">
        <f t="shared" si="97"/>
        <v>11</v>
      </c>
    </row>
    <row r="1058" spans="1:9">
      <c r="A1058" s="138" t="str">
        <f t="shared" si="94"/>
        <v>17h12</v>
      </c>
      <c r="E1058" s="39">
        <f t="shared" si="95"/>
        <v>17</v>
      </c>
      <c r="I1058" s="46">
        <f t="shared" si="97"/>
        <v>12</v>
      </c>
    </row>
    <row r="1059" spans="1:9">
      <c r="A1059" s="138" t="str">
        <f t="shared" si="94"/>
        <v>17h13</v>
      </c>
      <c r="E1059" s="39">
        <f t="shared" si="95"/>
        <v>17</v>
      </c>
      <c r="I1059" s="46">
        <f t="shared" si="97"/>
        <v>13</v>
      </c>
    </row>
    <row r="1060" spans="1:9">
      <c r="A1060" s="138" t="str">
        <f t="shared" si="94"/>
        <v>17h14</v>
      </c>
      <c r="E1060" s="39">
        <f t="shared" si="95"/>
        <v>17</v>
      </c>
      <c r="I1060" s="46">
        <f t="shared" si="97"/>
        <v>14</v>
      </c>
    </row>
    <row r="1061" spans="1:9">
      <c r="A1061" s="138" t="str">
        <f t="shared" si="94"/>
        <v>17h15</v>
      </c>
      <c r="E1061" s="39">
        <f t="shared" si="95"/>
        <v>17</v>
      </c>
      <c r="I1061" s="46">
        <f t="shared" si="97"/>
        <v>15</v>
      </c>
    </row>
    <row r="1062" spans="1:9">
      <c r="A1062" s="138" t="str">
        <f t="shared" si="94"/>
        <v>17h16</v>
      </c>
      <c r="E1062" s="39">
        <f t="shared" si="95"/>
        <v>17</v>
      </c>
      <c r="I1062" s="46">
        <f t="shared" si="97"/>
        <v>16</v>
      </c>
    </row>
    <row r="1063" spans="1:9">
      <c r="A1063" s="138" t="str">
        <f t="shared" si="94"/>
        <v>17h17</v>
      </c>
      <c r="E1063" s="39">
        <f t="shared" si="95"/>
        <v>17</v>
      </c>
      <c r="I1063" s="46">
        <f t="shared" si="97"/>
        <v>17</v>
      </c>
    </row>
    <row r="1064" spans="1:9">
      <c r="A1064" s="138" t="str">
        <f t="shared" si="94"/>
        <v>17h18</v>
      </c>
      <c r="E1064" s="39">
        <f t="shared" si="95"/>
        <v>17</v>
      </c>
      <c r="I1064" s="46">
        <f t="shared" si="97"/>
        <v>18</v>
      </c>
    </row>
    <row r="1065" spans="1:9">
      <c r="A1065" s="138" t="str">
        <f t="shared" si="94"/>
        <v>17h19</v>
      </c>
      <c r="E1065" s="39">
        <f t="shared" si="95"/>
        <v>17</v>
      </c>
      <c r="I1065" s="46">
        <f t="shared" si="97"/>
        <v>19</v>
      </c>
    </row>
    <row r="1066" spans="1:9">
      <c r="A1066" s="138" t="str">
        <f t="shared" si="94"/>
        <v>17h20</v>
      </c>
      <c r="E1066" s="39">
        <f t="shared" si="95"/>
        <v>17</v>
      </c>
      <c r="I1066" s="46">
        <f t="shared" si="97"/>
        <v>20</v>
      </c>
    </row>
    <row r="1067" spans="1:9">
      <c r="A1067" s="138" t="str">
        <f t="shared" si="94"/>
        <v>17h21</v>
      </c>
      <c r="E1067" s="39">
        <f t="shared" si="95"/>
        <v>17</v>
      </c>
      <c r="I1067" s="46">
        <f t="shared" si="97"/>
        <v>21</v>
      </c>
    </row>
    <row r="1068" spans="1:9">
      <c r="A1068" s="138" t="str">
        <f t="shared" si="94"/>
        <v>17h22</v>
      </c>
      <c r="E1068" s="39">
        <f t="shared" si="95"/>
        <v>17</v>
      </c>
      <c r="I1068" s="46">
        <f t="shared" si="97"/>
        <v>22</v>
      </c>
    </row>
    <row r="1069" spans="1:9">
      <c r="A1069" s="138" t="str">
        <f t="shared" si="94"/>
        <v>17h23</v>
      </c>
      <c r="E1069" s="39">
        <f t="shared" si="95"/>
        <v>17</v>
      </c>
      <c r="I1069" s="46">
        <f t="shared" si="97"/>
        <v>23</v>
      </c>
    </row>
    <row r="1070" spans="1:9">
      <c r="A1070" s="138" t="str">
        <f t="shared" si="94"/>
        <v>17h24</v>
      </c>
      <c r="E1070" s="39">
        <f t="shared" si="95"/>
        <v>17</v>
      </c>
      <c r="I1070" s="46">
        <f t="shared" si="97"/>
        <v>24</v>
      </c>
    </row>
    <row r="1071" spans="1:9">
      <c r="A1071" s="138" t="str">
        <f t="shared" si="94"/>
        <v>17h25</v>
      </c>
      <c r="E1071" s="39">
        <f t="shared" si="95"/>
        <v>17</v>
      </c>
      <c r="I1071" s="46">
        <f t="shared" si="97"/>
        <v>25</v>
      </c>
    </row>
    <row r="1072" spans="1:9">
      <c r="A1072" s="138" t="str">
        <f t="shared" si="94"/>
        <v>17h26</v>
      </c>
      <c r="E1072" s="39">
        <f t="shared" si="95"/>
        <v>17</v>
      </c>
      <c r="I1072" s="46">
        <f t="shared" si="97"/>
        <v>26</v>
      </c>
    </row>
    <row r="1073" spans="1:9">
      <c r="A1073" s="138" t="str">
        <f t="shared" si="94"/>
        <v>17h27</v>
      </c>
      <c r="E1073" s="39">
        <f t="shared" si="95"/>
        <v>17</v>
      </c>
      <c r="I1073" s="46">
        <f t="shared" si="97"/>
        <v>27</v>
      </c>
    </row>
    <row r="1074" spans="1:9">
      <c r="A1074" s="138" t="str">
        <f t="shared" si="94"/>
        <v>17h28</v>
      </c>
      <c r="E1074" s="39">
        <f t="shared" si="95"/>
        <v>17</v>
      </c>
      <c r="I1074" s="46">
        <f t="shared" si="97"/>
        <v>28</v>
      </c>
    </row>
    <row r="1075" spans="1:9">
      <c r="A1075" s="138" t="str">
        <f t="shared" si="94"/>
        <v>17h29</v>
      </c>
      <c r="E1075" s="39">
        <f t="shared" si="95"/>
        <v>17</v>
      </c>
      <c r="I1075" s="46">
        <f t="shared" si="97"/>
        <v>29</v>
      </c>
    </row>
    <row r="1076" spans="1:9">
      <c r="A1076" s="138" t="str">
        <f t="shared" si="94"/>
        <v>17h30</v>
      </c>
      <c r="E1076" s="39">
        <f t="shared" si="95"/>
        <v>17</v>
      </c>
      <c r="I1076" s="46">
        <f t="shared" si="97"/>
        <v>30</v>
      </c>
    </row>
    <row r="1077" spans="1:9">
      <c r="A1077" s="138" t="str">
        <f t="shared" si="94"/>
        <v>17h31</v>
      </c>
      <c r="E1077" s="39">
        <f t="shared" si="95"/>
        <v>17</v>
      </c>
      <c r="I1077" s="46">
        <f t="shared" si="97"/>
        <v>31</v>
      </c>
    </row>
    <row r="1078" spans="1:9">
      <c r="A1078" s="138" t="str">
        <f t="shared" si="94"/>
        <v>17h32</v>
      </c>
      <c r="E1078" s="39">
        <f t="shared" si="95"/>
        <v>17</v>
      </c>
      <c r="I1078" s="46">
        <f t="shared" si="97"/>
        <v>32</v>
      </c>
    </row>
    <row r="1079" spans="1:9">
      <c r="A1079" s="138" t="str">
        <f t="shared" si="94"/>
        <v>17h33</v>
      </c>
      <c r="E1079" s="39">
        <f t="shared" si="95"/>
        <v>17</v>
      </c>
      <c r="I1079" s="46">
        <f t="shared" si="97"/>
        <v>33</v>
      </c>
    </row>
    <row r="1080" spans="1:9">
      <c r="A1080" s="138" t="str">
        <f t="shared" si="94"/>
        <v>17h34</v>
      </c>
      <c r="E1080" s="39">
        <f t="shared" si="95"/>
        <v>17</v>
      </c>
      <c r="I1080" s="46">
        <f t="shared" si="97"/>
        <v>34</v>
      </c>
    </row>
    <row r="1081" spans="1:9">
      <c r="A1081" s="138" t="str">
        <f t="shared" si="94"/>
        <v>17h35</v>
      </c>
      <c r="E1081" s="39">
        <f t="shared" si="95"/>
        <v>17</v>
      </c>
      <c r="I1081" s="46">
        <f t="shared" si="97"/>
        <v>35</v>
      </c>
    </row>
    <row r="1082" spans="1:9">
      <c r="A1082" s="138" t="str">
        <f t="shared" si="94"/>
        <v>17h36</v>
      </c>
      <c r="E1082" s="39">
        <f t="shared" si="95"/>
        <v>17</v>
      </c>
      <c r="I1082" s="46">
        <f t="shared" si="97"/>
        <v>36</v>
      </c>
    </row>
    <row r="1083" spans="1:9">
      <c r="A1083" s="138" t="str">
        <f t="shared" si="94"/>
        <v>17h37</v>
      </c>
      <c r="E1083" s="39">
        <f t="shared" si="95"/>
        <v>17</v>
      </c>
      <c r="I1083" s="46">
        <f t="shared" si="97"/>
        <v>37</v>
      </c>
    </row>
    <row r="1084" spans="1:9">
      <c r="A1084" s="138" t="str">
        <f t="shared" si="94"/>
        <v>17h38</v>
      </c>
      <c r="E1084" s="39">
        <f t="shared" si="95"/>
        <v>17</v>
      </c>
      <c r="I1084" s="46">
        <f t="shared" si="97"/>
        <v>38</v>
      </c>
    </row>
    <row r="1085" spans="1:9">
      <c r="A1085" s="138" t="str">
        <f t="shared" si="94"/>
        <v>17h39</v>
      </c>
      <c r="E1085" s="39">
        <f t="shared" si="95"/>
        <v>17</v>
      </c>
      <c r="I1085" s="46">
        <f t="shared" si="97"/>
        <v>39</v>
      </c>
    </row>
    <row r="1086" spans="1:9">
      <c r="A1086" s="138" t="str">
        <f t="shared" si="94"/>
        <v>17h40</v>
      </c>
      <c r="E1086" s="39">
        <f t="shared" si="95"/>
        <v>17</v>
      </c>
      <c r="I1086" s="46">
        <f t="shared" si="97"/>
        <v>40</v>
      </c>
    </row>
    <row r="1087" spans="1:9">
      <c r="A1087" s="138" t="str">
        <f t="shared" si="94"/>
        <v>17h41</v>
      </c>
      <c r="E1087" s="39">
        <f t="shared" si="95"/>
        <v>17</v>
      </c>
      <c r="I1087" s="46">
        <f t="shared" si="97"/>
        <v>41</v>
      </c>
    </row>
    <row r="1088" spans="1:9">
      <c r="A1088" s="138" t="str">
        <f t="shared" si="94"/>
        <v>17h42</v>
      </c>
      <c r="E1088" s="39">
        <f t="shared" si="95"/>
        <v>17</v>
      </c>
      <c r="I1088" s="46">
        <f t="shared" si="97"/>
        <v>42</v>
      </c>
    </row>
    <row r="1089" spans="1:9">
      <c r="A1089" s="138" t="str">
        <f t="shared" si="94"/>
        <v>17h43</v>
      </c>
      <c r="E1089" s="39">
        <f t="shared" si="95"/>
        <v>17</v>
      </c>
      <c r="I1089" s="46">
        <f t="shared" si="97"/>
        <v>43</v>
      </c>
    </row>
    <row r="1090" spans="1:9">
      <c r="A1090" s="138" t="str">
        <f t="shared" si="94"/>
        <v>17h44</v>
      </c>
      <c r="E1090" s="39">
        <f t="shared" si="95"/>
        <v>17</v>
      </c>
      <c r="I1090" s="46">
        <f t="shared" si="97"/>
        <v>44</v>
      </c>
    </row>
    <row r="1091" spans="1:9">
      <c r="A1091" s="138" t="str">
        <f t="shared" si="94"/>
        <v>17h45</v>
      </c>
      <c r="E1091" s="39">
        <f t="shared" si="95"/>
        <v>17</v>
      </c>
      <c r="I1091" s="46">
        <f t="shared" si="97"/>
        <v>45</v>
      </c>
    </row>
    <row r="1092" spans="1:9">
      <c r="A1092" s="138" t="str">
        <f t="shared" si="94"/>
        <v>17h46</v>
      </c>
      <c r="E1092" s="39">
        <f t="shared" si="95"/>
        <v>17</v>
      </c>
      <c r="I1092" s="46">
        <f t="shared" si="97"/>
        <v>46</v>
      </c>
    </row>
    <row r="1093" spans="1:9">
      <c r="A1093" s="138" t="str">
        <f t="shared" si="94"/>
        <v>17h47</v>
      </c>
      <c r="E1093" s="39">
        <f t="shared" si="95"/>
        <v>17</v>
      </c>
      <c r="I1093" s="46">
        <f t="shared" si="97"/>
        <v>47</v>
      </c>
    </row>
    <row r="1094" spans="1:9">
      <c r="A1094" s="138" t="str">
        <f t="shared" si="94"/>
        <v>17h48</v>
      </c>
      <c r="E1094" s="39">
        <f t="shared" si="95"/>
        <v>17</v>
      </c>
      <c r="I1094" s="46">
        <f t="shared" si="97"/>
        <v>48</v>
      </c>
    </row>
    <row r="1095" spans="1:9">
      <c r="A1095" s="138" t="str">
        <f t="shared" si="94"/>
        <v>17h49</v>
      </c>
      <c r="E1095" s="39">
        <f t="shared" si="95"/>
        <v>17</v>
      </c>
      <c r="I1095" s="46">
        <f t="shared" si="97"/>
        <v>49</v>
      </c>
    </row>
    <row r="1096" spans="1:9">
      <c r="A1096" s="138" t="str">
        <f t="shared" si="94"/>
        <v>17h50</v>
      </c>
      <c r="E1096" s="39">
        <f t="shared" si="95"/>
        <v>17</v>
      </c>
      <c r="I1096" s="46">
        <f t="shared" si="97"/>
        <v>50</v>
      </c>
    </row>
    <row r="1097" spans="1:9">
      <c r="A1097" s="138" t="str">
        <f t="shared" si="94"/>
        <v>17h51</v>
      </c>
      <c r="E1097" s="39">
        <f t="shared" si="95"/>
        <v>17</v>
      </c>
      <c r="I1097" s="46">
        <f t="shared" si="97"/>
        <v>51</v>
      </c>
    </row>
    <row r="1098" spans="1:9">
      <c r="A1098" s="138" t="str">
        <f t="shared" si="94"/>
        <v>17h52</v>
      </c>
      <c r="E1098" s="39">
        <f t="shared" si="95"/>
        <v>17</v>
      </c>
      <c r="I1098" s="46">
        <f t="shared" si="97"/>
        <v>52</v>
      </c>
    </row>
    <row r="1099" spans="1:9">
      <c r="A1099" s="138" t="str">
        <f t="shared" si="94"/>
        <v>17h53</v>
      </c>
      <c r="E1099" s="39">
        <f t="shared" si="95"/>
        <v>17</v>
      </c>
      <c r="I1099" s="46">
        <f t="shared" si="97"/>
        <v>53</v>
      </c>
    </row>
    <row r="1100" spans="1:9">
      <c r="A1100" s="138" t="str">
        <f t="shared" si="94"/>
        <v>17h54</v>
      </c>
      <c r="E1100" s="39">
        <f t="shared" si="95"/>
        <v>17</v>
      </c>
      <c r="I1100" s="46">
        <f t="shared" si="97"/>
        <v>54</v>
      </c>
    </row>
    <row r="1101" spans="1:9">
      <c r="A1101" s="138" t="str">
        <f t="shared" si="94"/>
        <v>17h55</v>
      </c>
      <c r="E1101" s="39">
        <f t="shared" si="95"/>
        <v>17</v>
      </c>
      <c r="I1101" s="46">
        <f t="shared" si="97"/>
        <v>55</v>
      </c>
    </row>
    <row r="1102" spans="1:9">
      <c r="A1102" s="138" t="str">
        <f t="shared" si="94"/>
        <v>17h56</v>
      </c>
      <c r="E1102" s="39">
        <f t="shared" si="95"/>
        <v>17</v>
      </c>
      <c r="I1102" s="46">
        <f t="shared" si="97"/>
        <v>56</v>
      </c>
    </row>
    <row r="1103" spans="1:9">
      <c r="A1103" s="138" t="str">
        <f t="shared" si="94"/>
        <v>17h57</v>
      </c>
      <c r="E1103" s="39">
        <f t="shared" si="95"/>
        <v>17</v>
      </c>
      <c r="I1103" s="46">
        <f t="shared" si="97"/>
        <v>57</v>
      </c>
    </row>
    <row r="1104" spans="1:9">
      <c r="A1104" s="138" t="str">
        <f t="shared" si="94"/>
        <v>17h58</v>
      </c>
      <c r="E1104" s="39">
        <f t="shared" si="95"/>
        <v>17</v>
      </c>
      <c r="I1104" s="46">
        <f t="shared" si="97"/>
        <v>58</v>
      </c>
    </row>
    <row r="1105" spans="1:9">
      <c r="A1105" s="138" t="str">
        <f t="shared" si="94"/>
        <v>17h59</v>
      </c>
      <c r="E1105" s="39">
        <f t="shared" si="95"/>
        <v>17</v>
      </c>
      <c r="I1105" s="46">
        <f t="shared" si="97"/>
        <v>59</v>
      </c>
    </row>
    <row r="1106" spans="1:9">
      <c r="A1106" s="138" t="str">
        <f t="shared" si="94"/>
        <v>18h00</v>
      </c>
      <c r="E1106" s="39">
        <f>SUM(E1046+1)</f>
        <v>18</v>
      </c>
      <c r="G1106" s="39">
        <f t="shared" ref="G1106" si="98">SUM(G1105)</f>
        <v>0</v>
      </c>
      <c r="I1106" s="46">
        <v>0</v>
      </c>
    </row>
    <row r="1107" spans="1:9">
      <c r="A1107" s="138" t="str">
        <f>(C1107&amp;E1107&amp;"h"&amp;G1107&amp;I1107)</f>
        <v>18h01</v>
      </c>
      <c r="E1107" s="39">
        <f>SUM(E1106)</f>
        <v>18</v>
      </c>
      <c r="G1107" s="39">
        <f>SUM(G1106)</f>
        <v>0</v>
      </c>
      <c r="I1107" s="46">
        <f>SUM(I1106+1)</f>
        <v>1</v>
      </c>
    </row>
    <row r="1108" spans="1:9">
      <c r="A1108" s="138" t="str">
        <f t="shared" ref="A1108:A1166" si="99">(C1108&amp;E1108&amp;"h"&amp;G1108&amp;I1108)</f>
        <v>18h02</v>
      </c>
      <c r="E1108" s="39">
        <f t="shared" ref="E1108:E1165" si="100">SUM(E1107)</f>
        <v>18</v>
      </c>
      <c r="G1108" s="39">
        <f t="shared" ref="G1108:G1115" si="101">SUM(G1107)</f>
        <v>0</v>
      </c>
      <c r="I1108" s="46">
        <f t="shared" ref="I1108:I1165" si="102">SUM(I1107+1)</f>
        <v>2</v>
      </c>
    </row>
    <row r="1109" spans="1:9">
      <c r="A1109" s="138" t="str">
        <f t="shared" si="99"/>
        <v>18h03</v>
      </c>
      <c r="E1109" s="39">
        <f t="shared" si="100"/>
        <v>18</v>
      </c>
      <c r="G1109" s="39">
        <f t="shared" si="101"/>
        <v>0</v>
      </c>
      <c r="I1109" s="46">
        <f t="shared" si="102"/>
        <v>3</v>
      </c>
    </row>
    <row r="1110" spans="1:9">
      <c r="A1110" s="138" t="str">
        <f t="shared" si="99"/>
        <v>18h04</v>
      </c>
      <c r="E1110" s="39">
        <f t="shared" si="100"/>
        <v>18</v>
      </c>
      <c r="G1110" s="39">
        <f t="shared" si="101"/>
        <v>0</v>
      </c>
      <c r="I1110" s="46">
        <f t="shared" si="102"/>
        <v>4</v>
      </c>
    </row>
    <row r="1111" spans="1:9">
      <c r="A1111" s="138" t="str">
        <f t="shared" si="99"/>
        <v>18h05</v>
      </c>
      <c r="E1111" s="39">
        <f t="shared" si="100"/>
        <v>18</v>
      </c>
      <c r="G1111" s="39">
        <f t="shared" si="101"/>
        <v>0</v>
      </c>
      <c r="I1111" s="46">
        <f t="shared" si="102"/>
        <v>5</v>
      </c>
    </row>
    <row r="1112" spans="1:9">
      <c r="A1112" s="138" t="str">
        <f t="shared" si="99"/>
        <v>18h06</v>
      </c>
      <c r="E1112" s="39">
        <f t="shared" si="100"/>
        <v>18</v>
      </c>
      <c r="G1112" s="39">
        <f t="shared" si="101"/>
        <v>0</v>
      </c>
      <c r="I1112" s="46">
        <f t="shared" si="102"/>
        <v>6</v>
      </c>
    </row>
    <row r="1113" spans="1:9">
      <c r="A1113" s="138" t="str">
        <f t="shared" si="99"/>
        <v>18h07</v>
      </c>
      <c r="E1113" s="39">
        <f t="shared" si="100"/>
        <v>18</v>
      </c>
      <c r="G1113" s="39">
        <f t="shared" si="101"/>
        <v>0</v>
      </c>
      <c r="I1113" s="46">
        <f t="shared" si="102"/>
        <v>7</v>
      </c>
    </row>
    <row r="1114" spans="1:9">
      <c r="A1114" s="138" t="str">
        <f t="shared" si="99"/>
        <v>18h08</v>
      </c>
      <c r="E1114" s="39">
        <f t="shared" si="100"/>
        <v>18</v>
      </c>
      <c r="G1114" s="39">
        <f t="shared" si="101"/>
        <v>0</v>
      </c>
      <c r="I1114" s="46">
        <f t="shared" si="102"/>
        <v>8</v>
      </c>
    </row>
    <row r="1115" spans="1:9">
      <c r="A1115" s="138" t="str">
        <f t="shared" si="99"/>
        <v>18h09</v>
      </c>
      <c r="E1115" s="39">
        <f t="shared" si="100"/>
        <v>18</v>
      </c>
      <c r="G1115" s="39">
        <f t="shared" si="101"/>
        <v>0</v>
      </c>
      <c r="I1115" s="46">
        <f t="shared" si="102"/>
        <v>9</v>
      </c>
    </row>
    <row r="1116" spans="1:9">
      <c r="A1116" s="138" t="str">
        <f t="shared" si="99"/>
        <v>18h10</v>
      </c>
      <c r="E1116" s="39">
        <f t="shared" si="100"/>
        <v>18</v>
      </c>
      <c r="I1116" s="46">
        <f t="shared" si="102"/>
        <v>10</v>
      </c>
    </row>
    <row r="1117" spans="1:9">
      <c r="A1117" s="138" t="str">
        <f t="shared" si="99"/>
        <v>18h11</v>
      </c>
      <c r="E1117" s="39">
        <f t="shared" si="100"/>
        <v>18</v>
      </c>
      <c r="I1117" s="46">
        <f t="shared" si="102"/>
        <v>11</v>
      </c>
    </row>
    <row r="1118" spans="1:9">
      <c r="A1118" s="138" t="str">
        <f t="shared" si="99"/>
        <v>18h12</v>
      </c>
      <c r="E1118" s="39">
        <f t="shared" si="100"/>
        <v>18</v>
      </c>
      <c r="I1118" s="46">
        <f t="shared" si="102"/>
        <v>12</v>
      </c>
    </row>
    <row r="1119" spans="1:9">
      <c r="A1119" s="138" t="str">
        <f t="shared" si="99"/>
        <v>18h13</v>
      </c>
      <c r="E1119" s="39">
        <f t="shared" si="100"/>
        <v>18</v>
      </c>
      <c r="I1119" s="46">
        <f t="shared" si="102"/>
        <v>13</v>
      </c>
    </row>
    <row r="1120" spans="1:9">
      <c r="A1120" s="138" t="str">
        <f t="shared" si="99"/>
        <v>18h14</v>
      </c>
      <c r="E1120" s="39">
        <f t="shared" si="100"/>
        <v>18</v>
      </c>
      <c r="I1120" s="46">
        <f t="shared" si="102"/>
        <v>14</v>
      </c>
    </row>
    <row r="1121" spans="1:9">
      <c r="A1121" s="138" t="str">
        <f t="shared" si="99"/>
        <v>18h15</v>
      </c>
      <c r="E1121" s="39">
        <f t="shared" si="100"/>
        <v>18</v>
      </c>
      <c r="I1121" s="46">
        <f t="shared" si="102"/>
        <v>15</v>
      </c>
    </row>
    <row r="1122" spans="1:9">
      <c r="A1122" s="138" t="str">
        <f t="shared" si="99"/>
        <v>18h16</v>
      </c>
      <c r="E1122" s="39">
        <f t="shared" si="100"/>
        <v>18</v>
      </c>
      <c r="I1122" s="46">
        <f t="shared" si="102"/>
        <v>16</v>
      </c>
    </row>
    <row r="1123" spans="1:9">
      <c r="A1123" s="138" t="str">
        <f t="shared" si="99"/>
        <v>18h17</v>
      </c>
      <c r="E1123" s="39">
        <f t="shared" si="100"/>
        <v>18</v>
      </c>
      <c r="I1123" s="46">
        <f t="shared" si="102"/>
        <v>17</v>
      </c>
    </row>
    <row r="1124" spans="1:9">
      <c r="A1124" s="138" t="str">
        <f t="shared" si="99"/>
        <v>18h18</v>
      </c>
      <c r="E1124" s="39">
        <f t="shared" si="100"/>
        <v>18</v>
      </c>
      <c r="I1124" s="46">
        <f t="shared" si="102"/>
        <v>18</v>
      </c>
    </row>
    <row r="1125" spans="1:9">
      <c r="A1125" s="138" t="str">
        <f t="shared" si="99"/>
        <v>18h19</v>
      </c>
      <c r="E1125" s="39">
        <f t="shared" si="100"/>
        <v>18</v>
      </c>
      <c r="I1125" s="46">
        <f t="shared" si="102"/>
        <v>19</v>
      </c>
    </row>
    <row r="1126" spans="1:9">
      <c r="A1126" s="138" t="str">
        <f t="shared" si="99"/>
        <v>18h20</v>
      </c>
      <c r="E1126" s="39">
        <f t="shared" si="100"/>
        <v>18</v>
      </c>
      <c r="I1126" s="46">
        <f t="shared" si="102"/>
        <v>20</v>
      </c>
    </row>
    <row r="1127" spans="1:9">
      <c r="A1127" s="138" t="str">
        <f t="shared" si="99"/>
        <v>18h21</v>
      </c>
      <c r="E1127" s="39">
        <f t="shared" si="100"/>
        <v>18</v>
      </c>
      <c r="I1127" s="46">
        <f t="shared" si="102"/>
        <v>21</v>
      </c>
    </row>
    <row r="1128" spans="1:9">
      <c r="A1128" s="138" t="str">
        <f t="shared" si="99"/>
        <v>18h22</v>
      </c>
      <c r="E1128" s="39">
        <f t="shared" si="100"/>
        <v>18</v>
      </c>
      <c r="I1128" s="46">
        <f t="shared" si="102"/>
        <v>22</v>
      </c>
    </row>
    <row r="1129" spans="1:9">
      <c r="A1129" s="138" t="str">
        <f t="shared" si="99"/>
        <v>18h23</v>
      </c>
      <c r="E1129" s="39">
        <f t="shared" si="100"/>
        <v>18</v>
      </c>
      <c r="I1129" s="46">
        <f t="shared" si="102"/>
        <v>23</v>
      </c>
    </row>
    <row r="1130" spans="1:9">
      <c r="A1130" s="138" t="str">
        <f t="shared" si="99"/>
        <v>18h24</v>
      </c>
      <c r="E1130" s="39">
        <f t="shared" si="100"/>
        <v>18</v>
      </c>
      <c r="I1130" s="46">
        <f t="shared" si="102"/>
        <v>24</v>
      </c>
    </row>
    <row r="1131" spans="1:9">
      <c r="A1131" s="138" t="str">
        <f t="shared" si="99"/>
        <v>18h25</v>
      </c>
      <c r="E1131" s="39">
        <f t="shared" si="100"/>
        <v>18</v>
      </c>
      <c r="I1131" s="46">
        <f t="shared" si="102"/>
        <v>25</v>
      </c>
    </row>
    <row r="1132" spans="1:9">
      <c r="A1132" s="138" t="str">
        <f t="shared" si="99"/>
        <v>18h26</v>
      </c>
      <c r="E1132" s="39">
        <f t="shared" si="100"/>
        <v>18</v>
      </c>
      <c r="I1132" s="46">
        <f t="shared" si="102"/>
        <v>26</v>
      </c>
    </row>
    <row r="1133" spans="1:9">
      <c r="A1133" s="138" t="str">
        <f t="shared" si="99"/>
        <v>18h27</v>
      </c>
      <c r="E1133" s="39">
        <f t="shared" si="100"/>
        <v>18</v>
      </c>
      <c r="I1133" s="46">
        <f t="shared" si="102"/>
        <v>27</v>
      </c>
    </row>
    <row r="1134" spans="1:9">
      <c r="A1134" s="138" t="str">
        <f t="shared" si="99"/>
        <v>18h28</v>
      </c>
      <c r="E1134" s="39">
        <f t="shared" si="100"/>
        <v>18</v>
      </c>
      <c r="I1134" s="46">
        <f t="shared" si="102"/>
        <v>28</v>
      </c>
    </row>
    <row r="1135" spans="1:9">
      <c r="A1135" s="138" t="str">
        <f t="shared" si="99"/>
        <v>18h29</v>
      </c>
      <c r="E1135" s="39">
        <f t="shared" si="100"/>
        <v>18</v>
      </c>
      <c r="I1135" s="46">
        <f t="shared" si="102"/>
        <v>29</v>
      </c>
    </row>
    <row r="1136" spans="1:9">
      <c r="A1136" s="138" t="str">
        <f t="shared" si="99"/>
        <v>18h30</v>
      </c>
      <c r="E1136" s="39">
        <f t="shared" si="100"/>
        <v>18</v>
      </c>
      <c r="I1136" s="46">
        <f t="shared" si="102"/>
        <v>30</v>
      </c>
    </row>
    <row r="1137" spans="1:9">
      <c r="A1137" s="138" t="str">
        <f t="shared" si="99"/>
        <v>18h31</v>
      </c>
      <c r="E1137" s="39">
        <f t="shared" si="100"/>
        <v>18</v>
      </c>
      <c r="I1137" s="46">
        <f t="shared" si="102"/>
        <v>31</v>
      </c>
    </row>
    <row r="1138" spans="1:9">
      <c r="A1138" s="138" t="str">
        <f t="shared" si="99"/>
        <v>18h32</v>
      </c>
      <c r="E1138" s="39">
        <f t="shared" si="100"/>
        <v>18</v>
      </c>
      <c r="I1138" s="46">
        <f t="shared" si="102"/>
        <v>32</v>
      </c>
    </row>
    <row r="1139" spans="1:9">
      <c r="A1139" s="138" t="str">
        <f t="shared" si="99"/>
        <v>18h33</v>
      </c>
      <c r="E1139" s="39">
        <f t="shared" si="100"/>
        <v>18</v>
      </c>
      <c r="I1139" s="46">
        <f t="shared" si="102"/>
        <v>33</v>
      </c>
    </row>
    <row r="1140" spans="1:9">
      <c r="A1140" s="138" t="str">
        <f t="shared" si="99"/>
        <v>18h34</v>
      </c>
      <c r="E1140" s="39">
        <f t="shared" si="100"/>
        <v>18</v>
      </c>
      <c r="I1140" s="46">
        <f t="shared" si="102"/>
        <v>34</v>
      </c>
    </row>
    <row r="1141" spans="1:9">
      <c r="A1141" s="138" t="str">
        <f t="shared" si="99"/>
        <v>18h35</v>
      </c>
      <c r="E1141" s="39">
        <f t="shared" si="100"/>
        <v>18</v>
      </c>
      <c r="I1141" s="46">
        <f t="shared" si="102"/>
        <v>35</v>
      </c>
    </row>
    <row r="1142" spans="1:9">
      <c r="A1142" s="138" t="str">
        <f t="shared" si="99"/>
        <v>18h36</v>
      </c>
      <c r="E1142" s="39">
        <f t="shared" si="100"/>
        <v>18</v>
      </c>
      <c r="I1142" s="46">
        <f t="shared" si="102"/>
        <v>36</v>
      </c>
    </row>
    <row r="1143" spans="1:9">
      <c r="A1143" s="138" t="str">
        <f t="shared" si="99"/>
        <v>18h37</v>
      </c>
      <c r="E1143" s="39">
        <f t="shared" si="100"/>
        <v>18</v>
      </c>
      <c r="I1143" s="46">
        <f t="shared" si="102"/>
        <v>37</v>
      </c>
    </row>
    <row r="1144" spans="1:9">
      <c r="A1144" s="138" t="str">
        <f t="shared" si="99"/>
        <v>18h38</v>
      </c>
      <c r="E1144" s="39">
        <f t="shared" si="100"/>
        <v>18</v>
      </c>
      <c r="I1144" s="46">
        <f t="shared" si="102"/>
        <v>38</v>
      </c>
    </row>
    <row r="1145" spans="1:9">
      <c r="A1145" s="138" t="str">
        <f t="shared" si="99"/>
        <v>18h39</v>
      </c>
      <c r="E1145" s="39">
        <f t="shared" si="100"/>
        <v>18</v>
      </c>
      <c r="I1145" s="46">
        <f t="shared" si="102"/>
        <v>39</v>
      </c>
    </row>
    <row r="1146" spans="1:9">
      <c r="A1146" s="138" t="str">
        <f t="shared" si="99"/>
        <v>18h40</v>
      </c>
      <c r="E1146" s="39">
        <f t="shared" si="100"/>
        <v>18</v>
      </c>
      <c r="I1146" s="46">
        <f t="shared" si="102"/>
        <v>40</v>
      </c>
    </row>
    <row r="1147" spans="1:9">
      <c r="A1147" s="138" t="str">
        <f t="shared" si="99"/>
        <v>18h41</v>
      </c>
      <c r="E1147" s="39">
        <f t="shared" si="100"/>
        <v>18</v>
      </c>
      <c r="I1147" s="46">
        <f t="shared" si="102"/>
        <v>41</v>
      </c>
    </row>
    <row r="1148" spans="1:9">
      <c r="A1148" s="138" t="str">
        <f t="shared" si="99"/>
        <v>18h42</v>
      </c>
      <c r="E1148" s="39">
        <f t="shared" si="100"/>
        <v>18</v>
      </c>
      <c r="I1148" s="46">
        <f t="shared" si="102"/>
        <v>42</v>
      </c>
    </row>
    <row r="1149" spans="1:9">
      <c r="A1149" s="138" t="str">
        <f t="shared" si="99"/>
        <v>18h43</v>
      </c>
      <c r="E1149" s="39">
        <f t="shared" si="100"/>
        <v>18</v>
      </c>
      <c r="I1149" s="46">
        <f t="shared" si="102"/>
        <v>43</v>
      </c>
    </row>
    <row r="1150" spans="1:9">
      <c r="A1150" s="138" t="str">
        <f t="shared" si="99"/>
        <v>18h44</v>
      </c>
      <c r="E1150" s="39">
        <f t="shared" si="100"/>
        <v>18</v>
      </c>
      <c r="I1150" s="46">
        <f t="shared" si="102"/>
        <v>44</v>
      </c>
    </row>
    <row r="1151" spans="1:9">
      <c r="A1151" s="138" t="str">
        <f t="shared" si="99"/>
        <v>18h45</v>
      </c>
      <c r="E1151" s="39">
        <f t="shared" si="100"/>
        <v>18</v>
      </c>
      <c r="I1151" s="46">
        <f t="shared" si="102"/>
        <v>45</v>
      </c>
    </row>
    <row r="1152" spans="1:9">
      <c r="A1152" s="138" t="str">
        <f t="shared" si="99"/>
        <v>18h46</v>
      </c>
      <c r="E1152" s="39">
        <f t="shared" si="100"/>
        <v>18</v>
      </c>
      <c r="I1152" s="46">
        <f t="shared" si="102"/>
        <v>46</v>
      </c>
    </row>
    <row r="1153" spans="1:9">
      <c r="A1153" s="138" t="str">
        <f t="shared" si="99"/>
        <v>18h47</v>
      </c>
      <c r="E1153" s="39">
        <f t="shared" si="100"/>
        <v>18</v>
      </c>
      <c r="I1153" s="46">
        <f t="shared" si="102"/>
        <v>47</v>
      </c>
    </row>
    <row r="1154" spans="1:9">
      <c r="A1154" s="138" t="str">
        <f t="shared" si="99"/>
        <v>18h48</v>
      </c>
      <c r="E1154" s="39">
        <f t="shared" si="100"/>
        <v>18</v>
      </c>
      <c r="I1154" s="46">
        <f t="shared" si="102"/>
        <v>48</v>
      </c>
    </row>
    <row r="1155" spans="1:9">
      <c r="A1155" s="138" t="str">
        <f t="shared" si="99"/>
        <v>18h49</v>
      </c>
      <c r="E1155" s="39">
        <f t="shared" si="100"/>
        <v>18</v>
      </c>
      <c r="I1155" s="46">
        <f t="shared" si="102"/>
        <v>49</v>
      </c>
    </row>
    <row r="1156" spans="1:9">
      <c r="A1156" s="138" t="str">
        <f t="shared" si="99"/>
        <v>18h50</v>
      </c>
      <c r="E1156" s="39">
        <f t="shared" si="100"/>
        <v>18</v>
      </c>
      <c r="I1156" s="46">
        <f t="shared" si="102"/>
        <v>50</v>
      </c>
    </row>
    <row r="1157" spans="1:9">
      <c r="A1157" s="138" t="str">
        <f t="shared" si="99"/>
        <v>18h51</v>
      </c>
      <c r="E1157" s="39">
        <f t="shared" si="100"/>
        <v>18</v>
      </c>
      <c r="I1157" s="46">
        <f t="shared" si="102"/>
        <v>51</v>
      </c>
    </row>
    <row r="1158" spans="1:9">
      <c r="A1158" s="138" t="str">
        <f t="shared" si="99"/>
        <v>18h52</v>
      </c>
      <c r="E1158" s="39">
        <f t="shared" si="100"/>
        <v>18</v>
      </c>
      <c r="I1158" s="46">
        <f t="shared" si="102"/>
        <v>52</v>
      </c>
    </row>
    <row r="1159" spans="1:9">
      <c r="A1159" s="138" t="str">
        <f t="shared" si="99"/>
        <v>18h53</v>
      </c>
      <c r="E1159" s="39">
        <f t="shared" si="100"/>
        <v>18</v>
      </c>
      <c r="I1159" s="46">
        <f t="shared" si="102"/>
        <v>53</v>
      </c>
    </row>
    <row r="1160" spans="1:9">
      <c r="A1160" s="138" t="str">
        <f t="shared" si="99"/>
        <v>18h54</v>
      </c>
      <c r="E1160" s="39">
        <f t="shared" si="100"/>
        <v>18</v>
      </c>
      <c r="I1160" s="46">
        <f t="shared" si="102"/>
        <v>54</v>
      </c>
    </row>
    <row r="1161" spans="1:9">
      <c r="A1161" s="138" t="str">
        <f t="shared" si="99"/>
        <v>18h55</v>
      </c>
      <c r="E1161" s="39">
        <f t="shared" si="100"/>
        <v>18</v>
      </c>
      <c r="I1161" s="46">
        <f t="shared" si="102"/>
        <v>55</v>
      </c>
    </row>
    <row r="1162" spans="1:9">
      <c r="A1162" s="138" t="str">
        <f t="shared" si="99"/>
        <v>18h56</v>
      </c>
      <c r="E1162" s="39">
        <f t="shared" si="100"/>
        <v>18</v>
      </c>
      <c r="I1162" s="46">
        <f t="shared" si="102"/>
        <v>56</v>
      </c>
    </row>
    <row r="1163" spans="1:9">
      <c r="A1163" s="138" t="str">
        <f t="shared" si="99"/>
        <v>18h57</v>
      </c>
      <c r="E1163" s="39">
        <f t="shared" si="100"/>
        <v>18</v>
      </c>
      <c r="I1163" s="46">
        <f t="shared" si="102"/>
        <v>57</v>
      </c>
    </row>
    <row r="1164" spans="1:9">
      <c r="A1164" s="138" t="str">
        <f t="shared" si="99"/>
        <v>18h58</v>
      </c>
      <c r="E1164" s="39">
        <f t="shared" si="100"/>
        <v>18</v>
      </c>
      <c r="I1164" s="46">
        <f t="shared" si="102"/>
        <v>58</v>
      </c>
    </row>
    <row r="1165" spans="1:9">
      <c r="A1165" s="138" t="str">
        <f t="shared" si="99"/>
        <v>18h59</v>
      </c>
      <c r="E1165" s="39">
        <f t="shared" si="100"/>
        <v>18</v>
      </c>
      <c r="I1165" s="46">
        <f t="shared" si="102"/>
        <v>59</v>
      </c>
    </row>
    <row r="1166" spans="1:9">
      <c r="A1166" s="138" t="str">
        <f t="shared" si="99"/>
        <v>19h00</v>
      </c>
      <c r="E1166" s="39">
        <f>SUM(E1106+1)</f>
        <v>19</v>
      </c>
      <c r="G1166" s="39">
        <f t="shared" ref="G1166" si="103">SUM(G1165)</f>
        <v>0</v>
      </c>
      <c r="I1166" s="46">
        <v>0</v>
      </c>
    </row>
    <row r="1167" spans="1:9">
      <c r="A1167" s="138" t="str">
        <f>(C1167&amp;E1167&amp;"h"&amp;G1167&amp;I1167)</f>
        <v>19h01</v>
      </c>
      <c r="E1167" s="39">
        <f>SUM(E1166)</f>
        <v>19</v>
      </c>
      <c r="G1167" s="39">
        <f>SUM(G1166)</f>
        <v>0</v>
      </c>
      <c r="I1167" s="46">
        <f>SUM(I1166+1)</f>
        <v>1</v>
      </c>
    </row>
    <row r="1168" spans="1:9">
      <c r="A1168" s="138" t="str">
        <f t="shared" ref="A1168:A1226" si="104">(C1168&amp;E1168&amp;"h"&amp;G1168&amp;I1168)</f>
        <v>19h02</v>
      </c>
      <c r="E1168" s="39">
        <f t="shared" ref="E1168:E1225" si="105">SUM(E1167)</f>
        <v>19</v>
      </c>
      <c r="G1168" s="39">
        <f t="shared" ref="G1168:G1175" si="106">SUM(G1167)</f>
        <v>0</v>
      </c>
      <c r="I1168" s="46">
        <f t="shared" ref="I1168:I1225" si="107">SUM(I1167+1)</f>
        <v>2</v>
      </c>
    </row>
    <row r="1169" spans="1:9">
      <c r="A1169" s="138" t="str">
        <f t="shared" si="104"/>
        <v>19h03</v>
      </c>
      <c r="E1169" s="39">
        <f t="shared" si="105"/>
        <v>19</v>
      </c>
      <c r="G1169" s="39">
        <f t="shared" si="106"/>
        <v>0</v>
      </c>
      <c r="I1169" s="46">
        <f t="shared" si="107"/>
        <v>3</v>
      </c>
    </row>
    <row r="1170" spans="1:9">
      <c r="A1170" s="138" t="str">
        <f t="shared" si="104"/>
        <v>19h04</v>
      </c>
      <c r="E1170" s="39">
        <f t="shared" si="105"/>
        <v>19</v>
      </c>
      <c r="G1170" s="39">
        <f t="shared" si="106"/>
        <v>0</v>
      </c>
      <c r="I1170" s="46">
        <f t="shared" si="107"/>
        <v>4</v>
      </c>
    </row>
    <row r="1171" spans="1:9">
      <c r="A1171" s="138" t="str">
        <f t="shared" si="104"/>
        <v>19h05</v>
      </c>
      <c r="E1171" s="39">
        <f t="shared" si="105"/>
        <v>19</v>
      </c>
      <c r="G1171" s="39">
        <f t="shared" si="106"/>
        <v>0</v>
      </c>
      <c r="I1171" s="46">
        <f t="shared" si="107"/>
        <v>5</v>
      </c>
    </row>
    <row r="1172" spans="1:9">
      <c r="A1172" s="138" t="str">
        <f t="shared" si="104"/>
        <v>19h06</v>
      </c>
      <c r="E1172" s="39">
        <f t="shared" si="105"/>
        <v>19</v>
      </c>
      <c r="G1172" s="39">
        <f t="shared" si="106"/>
        <v>0</v>
      </c>
      <c r="I1172" s="46">
        <f t="shared" si="107"/>
        <v>6</v>
      </c>
    </row>
    <row r="1173" spans="1:9">
      <c r="A1173" s="138" t="str">
        <f t="shared" si="104"/>
        <v>19h07</v>
      </c>
      <c r="E1173" s="39">
        <f t="shared" si="105"/>
        <v>19</v>
      </c>
      <c r="G1173" s="39">
        <f t="shared" si="106"/>
        <v>0</v>
      </c>
      <c r="I1173" s="46">
        <f t="shared" si="107"/>
        <v>7</v>
      </c>
    </row>
    <row r="1174" spans="1:9">
      <c r="A1174" s="138" t="str">
        <f t="shared" si="104"/>
        <v>19h08</v>
      </c>
      <c r="E1174" s="39">
        <f t="shared" si="105"/>
        <v>19</v>
      </c>
      <c r="G1174" s="39">
        <f t="shared" si="106"/>
        <v>0</v>
      </c>
      <c r="I1174" s="46">
        <f t="shared" si="107"/>
        <v>8</v>
      </c>
    </row>
    <row r="1175" spans="1:9">
      <c r="A1175" s="138" t="str">
        <f t="shared" si="104"/>
        <v>19h09</v>
      </c>
      <c r="E1175" s="39">
        <f t="shared" si="105"/>
        <v>19</v>
      </c>
      <c r="G1175" s="39">
        <f t="shared" si="106"/>
        <v>0</v>
      </c>
      <c r="I1175" s="46">
        <f t="shared" si="107"/>
        <v>9</v>
      </c>
    </row>
    <row r="1176" spans="1:9">
      <c r="A1176" s="138" t="str">
        <f t="shared" si="104"/>
        <v>19h10</v>
      </c>
      <c r="E1176" s="39">
        <f t="shared" si="105"/>
        <v>19</v>
      </c>
      <c r="I1176" s="46">
        <f t="shared" si="107"/>
        <v>10</v>
      </c>
    </row>
    <row r="1177" spans="1:9">
      <c r="A1177" s="138" t="str">
        <f t="shared" si="104"/>
        <v>19h11</v>
      </c>
      <c r="E1177" s="39">
        <f t="shared" si="105"/>
        <v>19</v>
      </c>
      <c r="I1177" s="46">
        <f t="shared" si="107"/>
        <v>11</v>
      </c>
    </row>
    <row r="1178" spans="1:9">
      <c r="A1178" s="138" t="str">
        <f t="shared" si="104"/>
        <v>19h12</v>
      </c>
      <c r="E1178" s="39">
        <f t="shared" si="105"/>
        <v>19</v>
      </c>
      <c r="I1178" s="46">
        <f t="shared" si="107"/>
        <v>12</v>
      </c>
    </row>
    <row r="1179" spans="1:9">
      <c r="A1179" s="138" t="str">
        <f t="shared" si="104"/>
        <v>19h13</v>
      </c>
      <c r="E1179" s="39">
        <f t="shared" si="105"/>
        <v>19</v>
      </c>
      <c r="I1179" s="46">
        <f t="shared" si="107"/>
        <v>13</v>
      </c>
    </row>
    <row r="1180" spans="1:9">
      <c r="A1180" s="138" t="str">
        <f t="shared" si="104"/>
        <v>19h14</v>
      </c>
      <c r="E1180" s="39">
        <f t="shared" si="105"/>
        <v>19</v>
      </c>
      <c r="I1180" s="46">
        <f t="shared" si="107"/>
        <v>14</v>
      </c>
    </row>
    <row r="1181" spans="1:9">
      <c r="A1181" s="138" t="str">
        <f t="shared" si="104"/>
        <v>19h15</v>
      </c>
      <c r="E1181" s="39">
        <f t="shared" si="105"/>
        <v>19</v>
      </c>
      <c r="I1181" s="46">
        <f t="shared" si="107"/>
        <v>15</v>
      </c>
    </row>
    <row r="1182" spans="1:9">
      <c r="A1182" s="138" t="str">
        <f t="shared" si="104"/>
        <v>19h16</v>
      </c>
      <c r="E1182" s="39">
        <f t="shared" si="105"/>
        <v>19</v>
      </c>
      <c r="I1182" s="46">
        <f t="shared" si="107"/>
        <v>16</v>
      </c>
    </row>
    <row r="1183" spans="1:9">
      <c r="A1183" s="138" t="str">
        <f t="shared" si="104"/>
        <v>19h17</v>
      </c>
      <c r="E1183" s="39">
        <f t="shared" si="105"/>
        <v>19</v>
      </c>
      <c r="I1183" s="46">
        <f t="shared" si="107"/>
        <v>17</v>
      </c>
    </row>
    <row r="1184" spans="1:9">
      <c r="A1184" s="138" t="str">
        <f t="shared" si="104"/>
        <v>19h18</v>
      </c>
      <c r="E1184" s="39">
        <f t="shared" si="105"/>
        <v>19</v>
      </c>
      <c r="I1184" s="46">
        <f t="shared" si="107"/>
        <v>18</v>
      </c>
    </row>
    <row r="1185" spans="1:9">
      <c r="A1185" s="138" t="str">
        <f t="shared" si="104"/>
        <v>19h19</v>
      </c>
      <c r="E1185" s="39">
        <f t="shared" si="105"/>
        <v>19</v>
      </c>
      <c r="I1185" s="46">
        <f t="shared" si="107"/>
        <v>19</v>
      </c>
    </row>
    <row r="1186" spans="1:9">
      <c r="A1186" s="138" t="str">
        <f t="shared" si="104"/>
        <v>19h20</v>
      </c>
      <c r="E1186" s="39">
        <f t="shared" si="105"/>
        <v>19</v>
      </c>
      <c r="I1186" s="46">
        <f t="shared" si="107"/>
        <v>20</v>
      </c>
    </row>
    <row r="1187" spans="1:9">
      <c r="A1187" s="138" t="str">
        <f t="shared" si="104"/>
        <v>19h21</v>
      </c>
      <c r="E1187" s="39">
        <f t="shared" si="105"/>
        <v>19</v>
      </c>
      <c r="I1187" s="46">
        <f t="shared" si="107"/>
        <v>21</v>
      </c>
    </row>
    <row r="1188" spans="1:9">
      <c r="A1188" s="138" t="str">
        <f t="shared" si="104"/>
        <v>19h22</v>
      </c>
      <c r="E1188" s="39">
        <f t="shared" si="105"/>
        <v>19</v>
      </c>
      <c r="I1188" s="46">
        <f t="shared" si="107"/>
        <v>22</v>
      </c>
    </row>
    <row r="1189" spans="1:9">
      <c r="A1189" s="138" t="str">
        <f t="shared" si="104"/>
        <v>19h23</v>
      </c>
      <c r="E1189" s="39">
        <f t="shared" si="105"/>
        <v>19</v>
      </c>
      <c r="I1189" s="46">
        <f t="shared" si="107"/>
        <v>23</v>
      </c>
    </row>
    <row r="1190" spans="1:9">
      <c r="A1190" s="138" t="str">
        <f t="shared" si="104"/>
        <v>19h24</v>
      </c>
      <c r="E1190" s="39">
        <f t="shared" si="105"/>
        <v>19</v>
      </c>
      <c r="I1190" s="46">
        <f t="shared" si="107"/>
        <v>24</v>
      </c>
    </row>
    <row r="1191" spans="1:9">
      <c r="A1191" s="138" t="str">
        <f t="shared" si="104"/>
        <v>19h25</v>
      </c>
      <c r="E1191" s="39">
        <f t="shared" si="105"/>
        <v>19</v>
      </c>
      <c r="I1191" s="46">
        <f t="shared" si="107"/>
        <v>25</v>
      </c>
    </row>
    <row r="1192" spans="1:9">
      <c r="A1192" s="138" t="str">
        <f t="shared" si="104"/>
        <v>19h26</v>
      </c>
      <c r="E1192" s="39">
        <f t="shared" si="105"/>
        <v>19</v>
      </c>
      <c r="I1192" s="46">
        <f t="shared" si="107"/>
        <v>26</v>
      </c>
    </row>
    <row r="1193" spans="1:9">
      <c r="A1193" s="138" t="str">
        <f t="shared" si="104"/>
        <v>19h27</v>
      </c>
      <c r="E1193" s="39">
        <f t="shared" si="105"/>
        <v>19</v>
      </c>
      <c r="I1193" s="46">
        <f t="shared" si="107"/>
        <v>27</v>
      </c>
    </row>
    <row r="1194" spans="1:9">
      <c r="A1194" s="138" t="str">
        <f t="shared" si="104"/>
        <v>19h28</v>
      </c>
      <c r="E1194" s="39">
        <f t="shared" si="105"/>
        <v>19</v>
      </c>
      <c r="I1194" s="46">
        <f t="shared" si="107"/>
        <v>28</v>
      </c>
    </row>
    <row r="1195" spans="1:9">
      <c r="A1195" s="138" t="str">
        <f t="shared" si="104"/>
        <v>19h29</v>
      </c>
      <c r="E1195" s="39">
        <f t="shared" si="105"/>
        <v>19</v>
      </c>
      <c r="I1195" s="46">
        <f t="shared" si="107"/>
        <v>29</v>
      </c>
    </row>
    <row r="1196" spans="1:9">
      <c r="A1196" s="138" t="str">
        <f t="shared" si="104"/>
        <v>19h30</v>
      </c>
      <c r="E1196" s="39">
        <f t="shared" si="105"/>
        <v>19</v>
      </c>
      <c r="I1196" s="46">
        <f t="shared" si="107"/>
        <v>30</v>
      </c>
    </row>
    <row r="1197" spans="1:9">
      <c r="A1197" s="138" t="str">
        <f t="shared" si="104"/>
        <v>19h31</v>
      </c>
      <c r="E1197" s="39">
        <f t="shared" si="105"/>
        <v>19</v>
      </c>
      <c r="I1197" s="46">
        <f t="shared" si="107"/>
        <v>31</v>
      </c>
    </row>
    <row r="1198" spans="1:9">
      <c r="A1198" s="138" t="str">
        <f t="shared" si="104"/>
        <v>19h32</v>
      </c>
      <c r="E1198" s="39">
        <f t="shared" si="105"/>
        <v>19</v>
      </c>
      <c r="I1198" s="46">
        <f t="shared" si="107"/>
        <v>32</v>
      </c>
    </row>
    <row r="1199" spans="1:9">
      <c r="A1199" s="138" t="str">
        <f t="shared" si="104"/>
        <v>19h33</v>
      </c>
      <c r="E1199" s="39">
        <f t="shared" si="105"/>
        <v>19</v>
      </c>
      <c r="I1199" s="46">
        <f t="shared" si="107"/>
        <v>33</v>
      </c>
    </row>
    <row r="1200" spans="1:9">
      <c r="A1200" s="138" t="str">
        <f t="shared" si="104"/>
        <v>19h34</v>
      </c>
      <c r="E1200" s="39">
        <f t="shared" si="105"/>
        <v>19</v>
      </c>
      <c r="I1200" s="46">
        <f t="shared" si="107"/>
        <v>34</v>
      </c>
    </row>
    <row r="1201" spans="1:9">
      <c r="A1201" s="138" t="str">
        <f t="shared" si="104"/>
        <v>19h35</v>
      </c>
      <c r="E1201" s="39">
        <f t="shared" si="105"/>
        <v>19</v>
      </c>
      <c r="I1201" s="46">
        <f t="shared" si="107"/>
        <v>35</v>
      </c>
    </row>
    <row r="1202" spans="1:9">
      <c r="A1202" s="138" t="str">
        <f t="shared" si="104"/>
        <v>19h36</v>
      </c>
      <c r="E1202" s="39">
        <f t="shared" si="105"/>
        <v>19</v>
      </c>
      <c r="I1202" s="46">
        <f t="shared" si="107"/>
        <v>36</v>
      </c>
    </row>
    <row r="1203" spans="1:9">
      <c r="A1203" s="138" t="str">
        <f t="shared" si="104"/>
        <v>19h37</v>
      </c>
      <c r="E1203" s="39">
        <f t="shared" si="105"/>
        <v>19</v>
      </c>
      <c r="I1203" s="46">
        <f t="shared" si="107"/>
        <v>37</v>
      </c>
    </row>
    <row r="1204" spans="1:9">
      <c r="A1204" s="138" t="str">
        <f t="shared" si="104"/>
        <v>19h38</v>
      </c>
      <c r="E1204" s="39">
        <f t="shared" si="105"/>
        <v>19</v>
      </c>
      <c r="I1204" s="46">
        <f t="shared" si="107"/>
        <v>38</v>
      </c>
    </row>
    <row r="1205" spans="1:9">
      <c r="A1205" s="138" t="str">
        <f t="shared" si="104"/>
        <v>19h39</v>
      </c>
      <c r="E1205" s="39">
        <f t="shared" si="105"/>
        <v>19</v>
      </c>
      <c r="I1205" s="46">
        <f t="shared" si="107"/>
        <v>39</v>
      </c>
    </row>
    <row r="1206" spans="1:9">
      <c r="A1206" s="138" t="str">
        <f t="shared" si="104"/>
        <v>19h40</v>
      </c>
      <c r="E1206" s="39">
        <f t="shared" si="105"/>
        <v>19</v>
      </c>
      <c r="I1206" s="46">
        <f t="shared" si="107"/>
        <v>40</v>
      </c>
    </row>
    <row r="1207" spans="1:9">
      <c r="A1207" s="138" t="str">
        <f t="shared" si="104"/>
        <v>19h41</v>
      </c>
      <c r="E1207" s="39">
        <f t="shared" si="105"/>
        <v>19</v>
      </c>
      <c r="I1207" s="46">
        <f t="shared" si="107"/>
        <v>41</v>
      </c>
    </row>
    <row r="1208" spans="1:9">
      <c r="A1208" s="138" t="str">
        <f t="shared" si="104"/>
        <v>19h42</v>
      </c>
      <c r="E1208" s="39">
        <f t="shared" si="105"/>
        <v>19</v>
      </c>
      <c r="I1208" s="46">
        <f t="shared" si="107"/>
        <v>42</v>
      </c>
    </row>
    <row r="1209" spans="1:9">
      <c r="A1209" s="138" t="str">
        <f t="shared" si="104"/>
        <v>19h43</v>
      </c>
      <c r="E1209" s="39">
        <f t="shared" si="105"/>
        <v>19</v>
      </c>
      <c r="I1209" s="46">
        <f t="shared" si="107"/>
        <v>43</v>
      </c>
    </row>
    <row r="1210" spans="1:9">
      <c r="A1210" s="138" t="str">
        <f t="shared" si="104"/>
        <v>19h44</v>
      </c>
      <c r="E1210" s="39">
        <f t="shared" si="105"/>
        <v>19</v>
      </c>
      <c r="I1210" s="46">
        <f t="shared" si="107"/>
        <v>44</v>
      </c>
    </row>
    <row r="1211" spans="1:9">
      <c r="A1211" s="138" t="str">
        <f t="shared" si="104"/>
        <v>19h45</v>
      </c>
      <c r="E1211" s="39">
        <f t="shared" si="105"/>
        <v>19</v>
      </c>
      <c r="I1211" s="46">
        <f t="shared" si="107"/>
        <v>45</v>
      </c>
    </row>
    <row r="1212" spans="1:9">
      <c r="A1212" s="138" t="str">
        <f t="shared" si="104"/>
        <v>19h46</v>
      </c>
      <c r="E1212" s="39">
        <f t="shared" si="105"/>
        <v>19</v>
      </c>
      <c r="I1212" s="46">
        <f t="shared" si="107"/>
        <v>46</v>
      </c>
    </row>
    <row r="1213" spans="1:9">
      <c r="A1213" s="138" t="str">
        <f t="shared" si="104"/>
        <v>19h47</v>
      </c>
      <c r="E1213" s="39">
        <f t="shared" si="105"/>
        <v>19</v>
      </c>
      <c r="I1213" s="46">
        <f t="shared" si="107"/>
        <v>47</v>
      </c>
    </row>
    <row r="1214" spans="1:9">
      <c r="A1214" s="138" t="str">
        <f t="shared" si="104"/>
        <v>19h48</v>
      </c>
      <c r="E1214" s="39">
        <f t="shared" si="105"/>
        <v>19</v>
      </c>
      <c r="I1214" s="46">
        <f t="shared" si="107"/>
        <v>48</v>
      </c>
    </row>
    <row r="1215" spans="1:9">
      <c r="A1215" s="138" t="str">
        <f t="shared" si="104"/>
        <v>19h49</v>
      </c>
      <c r="E1215" s="39">
        <f t="shared" si="105"/>
        <v>19</v>
      </c>
      <c r="I1215" s="46">
        <f t="shared" si="107"/>
        <v>49</v>
      </c>
    </row>
    <row r="1216" spans="1:9">
      <c r="A1216" s="138" t="str">
        <f t="shared" si="104"/>
        <v>19h50</v>
      </c>
      <c r="E1216" s="39">
        <f t="shared" si="105"/>
        <v>19</v>
      </c>
      <c r="I1216" s="46">
        <f t="shared" si="107"/>
        <v>50</v>
      </c>
    </row>
    <row r="1217" spans="1:9">
      <c r="A1217" s="138" t="str">
        <f t="shared" si="104"/>
        <v>19h51</v>
      </c>
      <c r="E1217" s="39">
        <f t="shared" si="105"/>
        <v>19</v>
      </c>
      <c r="I1217" s="46">
        <f t="shared" si="107"/>
        <v>51</v>
      </c>
    </row>
    <row r="1218" spans="1:9">
      <c r="A1218" s="138" t="str">
        <f t="shared" si="104"/>
        <v>19h52</v>
      </c>
      <c r="E1218" s="39">
        <f t="shared" si="105"/>
        <v>19</v>
      </c>
      <c r="I1218" s="46">
        <f t="shared" si="107"/>
        <v>52</v>
      </c>
    </row>
    <row r="1219" spans="1:9">
      <c r="A1219" s="138" t="str">
        <f t="shared" si="104"/>
        <v>19h53</v>
      </c>
      <c r="E1219" s="39">
        <f t="shared" si="105"/>
        <v>19</v>
      </c>
      <c r="I1219" s="46">
        <f t="shared" si="107"/>
        <v>53</v>
      </c>
    </row>
    <row r="1220" spans="1:9">
      <c r="A1220" s="138" t="str">
        <f t="shared" si="104"/>
        <v>19h54</v>
      </c>
      <c r="E1220" s="39">
        <f t="shared" si="105"/>
        <v>19</v>
      </c>
      <c r="I1220" s="46">
        <f t="shared" si="107"/>
        <v>54</v>
      </c>
    </row>
    <row r="1221" spans="1:9">
      <c r="A1221" s="138" t="str">
        <f t="shared" si="104"/>
        <v>19h55</v>
      </c>
      <c r="E1221" s="39">
        <f t="shared" si="105"/>
        <v>19</v>
      </c>
      <c r="I1221" s="46">
        <f t="shared" si="107"/>
        <v>55</v>
      </c>
    </row>
    <row r="1222" spans="1:9">
      <c r="A1222" s="138" t="str">
        <f t="shared" si="104"/>
        <v>19h56</v>
      </c>
      <c r="E1222" s="39">
        <f t="shared" si="105"/>
        <v>19</v>
      </c>
      <c r="I1222" s="46">
        <f t="shared" si="107"/>
        <v>56</v>
      </c>
    </row>
    <row r="1223" spans="1:9">
      <c r="A1223" s="138" t="str">
        <f t="shared" si="104"/>
        <v>19h57</v>
      </c>
      <c r="E1223" s="39">
        <f t="shared" si="105"/>
        <v>19</v>
      </c>
      <c r="I1223" s="46">
        <f t="shared" si="107"/>
        <v>57</v>
      </c>
    </row>
    <row r="1224" spans="1:9">
      <c r="A1224" s="138" t="str">
        <f t="shared" si="104"/>
        <v>19h58</v>
      </c>
      <c r="E1224" s="39">
        <f t="shared" si="105"/>
        <v>19</v>
      </c>
      <c r="I1224" s="46">
        <f t="shared" si="107"/>
        <v>58</v>
      </c>
    </row>
    <row r="1225" spans="1:9">
      <c r="A1225" s="138" t="str">
        <f t="shared" si="104"/>
        <v>19h59</v>
      </c>
      <c r="E1225" s="39">
        <f t="shared" si="105"/>
        <v>19</v>
      </c>
      <c r="I1225" s="46">
        <f t="shared" si="107"/>
        <v>59</v>
      </c>
    </row>
    <row r="1226" spans="1:9">
      <c r="A1226" s="138" t="str">
        <f t="shared" si="104"/>
        <v>20h00</v>
      </c>
      <c r="E1226" s="39">
        <f>SUM(E1166+1)</f>
        <v>20</v>
      </c>
      <c r="G1226" s="39">
        <f t="shared" ref="G1226" si="108">SUM(G1225)</f>
        <v>0</v>
      </c>
      <c r="I1226" s="46">
        <v>0</v>
      </c>
    </row>
    <row r="1227" spans="1:9">
      <c r="A1227" s="138" t="str">
        <f>(C1227&amp;E1227&amp;"h"&amp;G1227&amp;I1227)</f>
        <v>20h01</v>
      </c>
      <c r="E1227" s="39">
        <f>SUM(E1226)</f>
        <v>20</v>
      </c>
      <c r="G1227" s="39">
        <f>SUM(G1226)</f>
        <v>0</v>
      </c>
      <c r="I1227" s="46">
        <f>SUM(I1226+1)</f>
        <v>1</v>
      </c>
    </row>
    <row r="1228" spans="1:9">
      <c r="A1228" s="138" t="str">
        <f t="shared" ref="A1228:A1286" si="109">(C1228&amp;E1228&amp;"h"&amp;G1228&amp;I1228)</f>
        <v>20h02</v>
      </c>
      <c r="E1228" s="39">
        <f t="shared" ref="E1228:E1285" si="110">SUM(E1227)</f>
        <v>20</v>
      </c>
      <c r="G1228" s="39">
        <f t="shared" ref="G1228:G1235" si="111">SUM(G1227)</f>
        <v>0</v>
      </c>
      <c r="I1228" s="46">
        <f t="shared" ref="I1228:I1285" si="112">SUM(I1227+1)</f>
        <v>2</v>
      </c>
    </row>
    <row r="1229" spans="1:9">
      <c r="A1229" s="138" t="str">
        <f t="shared" si="109"/>
        <v>20h03</v>
      </c>
      <c r="E1229" s="39">
        <f t="shared" si="110"/>
        <v>20</v>
      </c>
      <c r="G1229" s="39">
        <f t="shared" si="111"/>
        <v>0</v>
      </c>
      <c r="I1229" s="46">
        <f t="shared" si="112"/>
        <v>3</v>
      </c>
    </row>
    <row r="1230" spans="1:9">
      <c r="A1230" s="138" t="str">
        <f t="shared" si="109"/>
        <v>20h04</v>
      </c>
      <c r="E1230" s="39">
        <f t="shared" si="110"/>
        <v>20</v>
      </c>
      <c r="G1230" s="39">
        <f t="shared" si="111"/>
        <v>0</v>
      </c>
      <c r="I1230" s="46">
        <f t="shared" si="112"/>
        <v>4</v>
      </c>
    </row>
    <row r="1231" spans="1:9">
      <c r="A1231" s="138" t="str">
        <f t="shared" si="109"/>
        <v>20h05</v>
      </c>
      <c r="E1231" s="39">
        <f t="shared" si="110"/>
        <v>20</v>
      </c>
      <c r="G1231" s="39">
        <f t="shared" si="111"/>
        <v>0</v>
      </c>
      <c r="I1231" s="46">
        <f t="shared" si="112"/>
        <v>5</v>
      </c>
    </row>
    <row r="1232" spans="1:9">
      <c r="A1232" s="138" t="str">
        <f t="shared" si="109"/>
        <v>20h06</v>
      </c>
      <c r="E1232" s="39">
        <f t="shared" si="110"/>
        <v>20</v>
      </c>
      <c r="G1232" s="39">
        <f t="shared" si="111"/>
        <v>0</v>
      </c>
      <c r="I1232" s="46">
        <f t="shared" si="112"/>
        <v>6</v>
      </c>
    </row>
    <row r="1233" spans="1:9">
      <c r="A1233" s="138" t="str">
        <f t="shared" si="109"/>
        <v>20h07</v>
      </c>
      <c r="E1233" s="39">
        <f t="shared" si="110"/>
        <v>20</v>
      </c>
      <c r="G1233" s="39">
        <f t="shared" si="111"/>
        <v>0</v>
      </c>
      <c r="I1233" s="46">
        <f t="shared" si="112"/>
        <v>7</v>
      </c>
    </row>
    <row r="1234" spans="1:9">
      <c r="A1234" s="138" t="str">
        <f t="shared" si="109"/>
        <v>20h08</v>
      </c>
      <c r="E1234" s="39">
        <f t="shared" si="110"/>
        <v>20</v>
      </c>
      <c r="G1234" s="39">
        <f t="shared" si="111"/>
        <v>0</v>
      </c>
      <c r="I1234" s="46">
        <f t="shared" si="112"/>
        <v>8</v>
      </c>
    </row>
    <row r="1235" spans="1:9">
      <c r="A1235" s="138" t="str">
        <f t="shared" si="109"/>
        <v>20h09</v>
      </c>
      <c r="E1235" s="39">
        <f t="shared" si="110"/>
        <v>20</v>
      </c>
      <c r="G1235" s="39">
        <f t="shared" si="111"/>
        <v>0</v>
      </c>
      <c r="I1235" s="46">
        <f t="shared" si="112"/>
        <v>9</v>
      </c>
    </row>
    <row r="1236" spans="1:9">
      <c r="A1236" s="138" t="str">
        <f t="shared" si="109"/>
        <v>20h10</v>
      </c>
      <c r="E1236" s="39">
        <f t="shared" si="110"/>
        <v>20</v>
      </c>
      <c r="I1236" s="46">
        <f t="shared" si="112"/>
        <v>10</v>
      </c>
    </row>
    <row r="1237" spans="1:9">
      <c r="A1237" s="138" t="str">
        <f t="shared" si="109"/>
        <v>20h11</v>
      </c>
      <c r="E1237" s="39">
        <f t="shared" si="110"/>
        <v>20</v>
      </c>
      <c r="I1237" s="46">
        <f t="shared" si="112"/>
        <v>11</v>
      </c>
    </row>
    <row r="1238" spans="1:9">
      <c r="A1238" s="138" t="str">
        <f t="shared" si="109"/>
        <v>20h12</v>
      </c>
      <c r="E1238" s="39">
        <f t="shared" si="110"/>
        <v>20</v>
      </c>
      <c r="I1238" s="46">
        <f t="shared" si="112"/>
        <v>12</v>
      </c>
    </row>
    <row r="1239" spans="1:9">
      <c r="A1239" s="138" t="str">
        <f t="shared" si="109"/>
        <v>20h13</v>
      </c>
      <c r="E1239" s="39">
        <f t="shared" si="110"/>
        <v>20</v>
      </c>
      <c r="I1239" s="46">
        <f t="shared" si="112"/>
        <v>13</v>
      </c>
    </row>
    <row r="1240" spans="1:9">
      <c r="A1240" s="138" t="str">
        <f t="shared" si="109"/>
        <v>20h14</v>
      </c>
      <c r="E1240" s="39">
        <f t="shared" si="110"/>
        <v>20</v>
      </c>
      <c r="I1240" s="46">
        <f t="shared" si="112"/>
        <v>14</v>
      </c>
    </row>
    <row r="1241" spans="1:9">
      <c r="A1241" s="138" t="str">
        <f t="shared" si="109"/>
        <v>20h15</v>
      </c>
      <c r="E1241" s="39">
        <f t="shared" si="110"/>
        <v>20</v>
      </c>
      <c r="I1241" s="46">
        <f t="shared" si="112"/>
        <v>15</v>
      </c>
    </row>
    <row r="1242" spans="1:9">
      <c r="A1242" s="138" t="str">
        <f t="shared" si="109"/>
        <v>20h16</v>
      </c>
      <c r="E1242" s="39">
        <f t="shared" si="110"/>
        <v>20</v>
      </c>
      <c r="I1242" s="46">
        <f t="shared" si="112"/>
        <v>16</v>
      </c>
    </row>
    <row r="1243" spans="1:9">
      <c r="A1243" s="138" t="str">
        <f t="shared" si="109"/>
        <v>20h17</v>
      </c>
      <c r="E1243" s="39">
        <f t="shared" si="110"/>
        <v>20</v>
      </c>
      <c r="I1243" s="46">
        <f t="shared" si="112"/>
        <v>17</v>
      </c>
    </row>
    <row r="1244" spans="1:9">
      <c r="A1244" s="138" t="str">
        <f t="shared" si="109"/>
        <v>20h18</v>
      </c>
      <c r="E1244" s="39">
        <f t="shared" si="110"/>
        <v>20</v>
      </c>
      <c r="I1244" s="46">
        <f t="shared" si="112"/>
        <v>18</v>
      </c>
    </row>
    <row r="1245" spans="1:9">
      <c r="A1245" s="138" t="str">
        <f t="shared" si="109"/>
        <v>20h19</v>
      </c>
      <c r="E1245" s="39">
        <f t="shared" si="110"/>
        <v>20</v>
      </c>
      <c r="I1245" s="46">
        <f t="shared" si="112"/>
        <v>19</v>
      </c>
    </row>
    <row r="1246" spans="1:9">
      <c r="A1246" s="138" t="str">
        <f t="shared" si="109"/>
        <v>20h20</v>
      </c>
      <c r="E1246" s="39">
        <f t="shared" si="110"/>
        <v>20</v>
      </c>
      <c r="I1246" s="46">
        <f t="shared" si="112"/>
        <v>20</v>
      </c>
    </row>
    <row r="1247" spans="1:9">
      <c r="A1247" s="138" t="str">
        <f t="shared" si="109"/>
        <v>20h21</v>
      </c>
      <c r="E1247" s="39">
        <f t="shared" si="110"/>
        <v>20</v>
      </c>
      <c r="I1247" s="46">
        <f t="shared" si="112"/>
        <v>21</v>
      </c>
    </row>
    <row r="1248" spans="1:9">
      <c r="A1248" s="138" t="str">
        <f t="shared" si="109"/>
        <v>20h22</v>
      </c>
      <c r="E1248" s="39">
        <f t="shared" si="110"/>
        <v>20</v>
      </c>
      <c r="I1248" s="46">
        <f t="shared" si="112"/>
        <v>22</v>
      </c>
    </row>
    <row r="1249" spans="1:9">
      <c r="A1249" s="138" t="str">
        <f t="shared" si="109"/>
        <v>20h23</v>
      </c>
      <c r="E1249" s="39">
        <f t="shared" si="110"/>
        <v>20</v>
      </c>
      <c r="I1249" s="46">
        <f t="shared" si="112"/>
        <v>23</v>
      </c>
    </row>
    <row r="1250" spans="1:9">
      <c r="A1250" s="138" t="str">
        <f t="shared" si="109"/>
        <v>20h24</v>
      </c>
      <c r="E1250" s="39">
        <f t="shared" si="110"/>
        <v>20</v>
      </c>
      <c r="I1250" s="46">
        <f t="shared" si="112"/>
        <v>24</v>
      </c>
    </row>
    <row r="1251" spans="1:9">
      <c r="A1251" s="138" t="str">
        <f t="shared" si="109"/>
        <v>20h25</v>
      </c>
      <c r="E1251" s="39">
        <f t="shared" si="110"/>
        <v>20</v>
      </c>
      <c r="I1251" s="46">
        <f t="shared" si="112"/>
        <v>25</v>
      </c>
    </row>
    <row r="1252" spans="1:9">
      <c r="A1252" s="138" t="str">
        <f t="shared" si="109"/>
        <v>20h26</v>
      </c>
      <c r="E1252" s="39">
        <f t="shared" si="110"/>
        <v>20</v>
      </c>
      <c r="I1252" s="46">
        <f t="shared" si="112"/>
        <v>26</v>
      </c>
    </row>
    <row r="1253" spans="1:9">
      <c r="A1253" s="138" t="str">
        <f t="shared" si="109"/>
        <v>20h27</v>
      </c>
      <c r="E1253" s="39">
        <f t="shared" si="110"/>
        <v>20</v>
      </c>
      <c r="I1253" s="46">
        <f t="shared" si="112"/>
        <v>27</v>
      </c>
    </row>
    <row r="1254" spans="1:9">
      <c r="A1254" s="138" t="str">
        <f t="shared" si="109"/>
        <v>20h28</v>
      </c>
      <c r="E1254" s="39">
        <f t="shared" si="110"/>
        <v>20</v>
      </c>
      <c r="I1254" s="46">
        <f t="shared" si="112"/>
        <v>28</v>
      </c>
    </row>
    <row r="1255" spans="1:9">
      <c r="A1255" s="138" t="str">
        <f t="shared" si="109"/>
        <v>20h29</v>
      </c>
      <c r="E1255" s="39">
        <f t="shared" si="110"/>
        <v>20</v>
      </c>
      <c r="I1255" s="46">
        <f t="shared" si="112"/>
        <v>29</v>
      </c>
    </row>
    <row r="1256" spans="1:9">
      <c r="A1256" s="138" t="str">
        <f t="shared" si="109"/>
        <v>20h30</v>
      </c>
      <c r="E1256" s="39">
        <f t="shared" si="110"/>
        <v>20</v>
      </c>
      <c r="I1256" s="46">
        <f t="shared" si="112"/>
        <v>30</v>
      </c>
    </row>
    <row r="1257" spans="1:9">
      <c r="A1257" s="138" t="str">
        <f t="shared" si="109"/>
        <v>20h31</v>
      </c>
      <c r="E1257" s="39">
        <f t="shared" si="110"/>
        <v>20</v>
      </c>
      <c r="I1257" s="46">
        <f t="shared" si="112"/>
        <v>31</v>
      </c>
    </row>
    <row r="1258" spans="1:9">
      <c r="A1258" s="138" t="str">
        <f t="shared" si="109"/>
        <v>20h32</v>
      </c>
      <c r="E1258" s="39">
        <f t="shared" si="110"/>
        <v>20</v>
      </c>
      <c r="I1258" s="46">
        <f t="shared" si="112"/>
        <v>32</v>
      </c>
    </row>
    <row r="1259" spans="1:9">
      <c r="A1259" s="138" t="str">
        <f t="shared" si="109"/>
        <v>20h33</v>
      </c>
      <c r="E1259" s="39">
        <f t="shared" si="110"/>
        <v>20</v>
      </c>
      <c r="I1259" s="46">
        <f t="shared" si="112"/>
        <v>33</v>
      </c>
    </row>
    <row r="1260" spans="1:9">
      <c r="A1260" s="138" t="str">
        <f t="shared" si="109"/>
        <v>20h34</v>
      </c>
      <c r="E1260" s="39">
        <f t="shared" si="110"/>
        <v>20</v>
      </c>
      <c r="I1260" s="46">
        <f t="shared" si="112"/>
        <v>34</v>
      </c>
    </row>
    <row r="1261" spans="1:9">
      <c r="A1261" s="138" t="str">
        <f t="shared" si="109"/>
        <v>20h35</v>
      </c>
      <c r="E1261" s="39">
        <f t="shared" si="110"/>
        <v>20</v>
      </c>
      <c r="I1261" s="46">
        <f t="shared" si="112"/>
        <v>35</v>
      </c>
    </row>
    <row r="1262" spans="1:9">
      <c r="A1262" s="138" t="str">
        <f t="shared" si="109"/>
        <v>20h36</v>
      </c>
      <c r="E1262" s="39">
        <f t="shared" si="110"/>
        <v>20</v>
      </c>
      <c r="I1262" s="46">
        <f t="shared" si="112"/>
        <v>36</v>
      </c>
    </row>
    <row r="1263" spans="1:9">
      <c r="A1263" s="138" t="str">
        <f t="shared" si="109"/>
        <v>20h37</v>
      </c>
      <c r="E1263" s="39">
        <f t="shared" si="110"/>
        <v>20</v>
      </c>
      <c r="I1263" s="46">
        <f t="shared" si="112"/>
        <v>37</v>
      </c>
    </row>
    <row r="1264" spans="1:9">
      <c r="A1264" s="138" t="str">
        <f t="shared" si="109"/>
        <v>20h38</v>
      </c>
      <c r="E1264" s="39">
        <f t="shared" si="110"/>
        <v>20</v>
      </c>
      <c r="I1264" s="46">
        <f t="shared" si="112"/>
        <v>38</v>
      </c>
    </row>
    <row r="1265" spans="1:9">
      <c r="A1265" s="138" t="str">
        <f t="shared" si="109"/>
        <v>20h39</v>
      </c>
      <c r="E1265" s="39">
        <f t="shared" si="110"/>
        <v>20</v>
      </c>
      <c r="I1265" s="46">
        <f t="shared" si="112"/>
        <v>39</v>
      </c>
    </row>
    <row r="1266" spans="1:9">
      <c r="A1266" s="138" t="str">
        <f t="shared" si="109"/>
        <v>20h40</v>
      </c>
      <c r="E1266" s="39">
        <f t="shared" si="110"/>
        <v>20</v>
      </c>
      <c r="I1266" s="46">
        <f t="shared" si="112"/>
        <v>40</v>
      </c>
    </row>
    <row r="1267" spans="1:9">
      <c r="A1267" s="138" t="str">
        <f t="shared" si="109"/>
        <v>20h41</v>
      </c>
      <c r="E1267" s="39">
        <f t="shared" si="110"/>
        <v>20</v>
      </c>
      <c r="I1267" s="46">
        <f t="shared" si="112"/>
        <v>41</v>
      </c>
    </row>
    <row r="1268" spans="1:9">
      <c r="A1268" s="138" t="str">
        <f t="shared" si="109"/>
        <v>20h42</v>
      </c>
      <c r="E1268" s="39">
        <f t="shared" si="110"/>
        <v>20</v>
      </c>
      <c r="I1268" s="46">
        <f t="shared" si="112"/>
        <v>42</v>
      </c>
    </row>
    <row r="1269" spans="1:9">
      <c r="A1269" s="138" t="str">
        <f t="shared" si="109"/>
        <v>20h43</v>
      </c>
      <c r="E1269" s="39">
        <f t="shared" si="110"/>
        <v>20</v>
      </c>
      <c r="I1269" s="46">
        <f t="shared" si="112"/>
        <v>43</v>
      </c>
    </row>
    <row r="1270" spans="1:9">
      <c r="A1270" s="138" t="str">
        <f t="shared" si="109"/>
        <v>20h44</v>
      </c>
      <c r="E1270" s="39">
        <f t="shared" si="110"/>
        <v>20</v>
      </c>
      <c r="I1270" s="46">
        <f t="shared" si="112"/>
        <v>44</v>
      </c>
    </row>
    <row r="1271" spans="1:9">
      <c r="A1271" s="138" t="str">
        <f t="shared" si="109"/>
        <v>20h45</v>
      </c>
      <c r="E1271" s="39">
        <f t="shared" si="110"/>
        <v>20</v>
      </c>
      <c r="I1271" s="46">
        <f t="shared" si="112"/>
        <v>45</v>
      </c>
    </row>
    <row r="1272" spans="1:9">
      <c r="A1272" s="138" t="str">
        <f t="shared" si="109"/>
        <v>20h46</v>
      </c>
      <c r="E1272" s="39">
        <f t="shared" si="110"/>
        <v>20</v>
      </c>
      <c r="I1272" s="46">
        <f t="shared" si="112"/>
        <v>46</v>
      </c>
    </row>
    <row r="1273" spans="1:9">
      <c r="A1273" s="138" t="str">
        <f t="shared" si="109"/>
        <v>20h47</v>
      </c>
      <c r="E1273" s="39">
        <f t="shared" si="110"/>
        <v>20</v>
      </c>
      <c r="I1273" s="46">
        <f t="shared" si="112"/>
        <v>47</v>
      </c>
    </row>
    <row r="1274" spans="1:9">
      <c r="A1274" s="138" t="str">
        <f t="shared" si="109"/>
        <v>20h48</v>
      </c>
      <c r="E1274" s="39">
        <f t="shared" si="110"/>
        <v>20</v>
      </c>
      <c r="I1274" s="46">
        <f t="shared" si="112"/>
        <v>48</v>
      </c>
    </row>
    <row r="1275" spans="1:9">
      <c r="A1275" s="138" t="str">
        <f t="shared" si="109"/>
        <v>20h49</v>
      </c>
      <c r="E1275" s="39">
        <f t="shared" si="110"/>
        <v>20</v>
      </c>
      <c r="I1275" s="46">
        <f t="shared" si="112"/>
        <v>49</v>
      </c>
    </row>
    <row r="1276" spans="1:9">
      <c r="A1276" s="138" t="str">
        <f t="shared" si="109"/>
        <v>20h50</v>
      </c>
      <c r="E1276" s="39">
        <f t="shared" si="110"/>
        <v>20</v>
      </c>
      <c r="I1276" s="46">
        <f t="shared" si="112"/>
        <v>50</v>
      </c>
    </row>
    <row r="1277" spans="1:9">
      <c r="A1277" s="138" t="str">
        <f t="shared" si="109"/>
        <v>20h51</v>
      </c>
      <c r="E1277" s="39">
        <f t="shared" si="110"/>
        <v>20</v>
      </c>
      <c r="I1277" s="46">
        <f t="shared" si="112"/>
        <v>51</v>
      </c>
    </row>
    <row r="1278" spans="1:9">
      <c r="A1278" s="138" t="str">
        <f t="shared" si="109"/>
        <v>20h52</v>
      </c>
      <c r="E1278" s="39">
        <f t="shared" si="110"/>
        <v>20</v>
      </c>
      <c r="I1278" s="46">
        <f t="shared" si="112"/>
        <v>52</v>
      </c>
    </row>
    <row r="1279" spans="1:9">
      <c r="A1279" s="138" t="str">
        <f t="shared" si="109"/>
        <v>20h53</v>
      </c>
      <c r="E1279" s="39">
        <f t="shared" si="110"/>
        <v>20</v>
      </c>
      <c r="I1279" s="46">
        <f t="shared" si="112"/>
        <v>53</v>
      </c>
    </row>
    <row r="1280" spans="1:9">
      <c r="A1280" s="138" t="str">
        <f t="shared" si="109"/>
        <v>20h54</v>
      </c>
      <c r="E1280" s="39">
        <f t="shared" si="110"/>
        <v>20</v>
      </c>
      <c r="I1280" s="46">
        <f t="shared" si="112"/>
        <v>54</v>
      </c>
    </row>
    <row r="1281" spans="1:9">
      <c r="A1281" s="138" t="str">
        <f t="shared" si="109"/>
        <v>20h55</v>
      </c>
      <c r="E1281" s="39">
        <f t="shared" si="110"/>
        <v>20</v>
      </c>
      <c r="I1281" s="46">
        <f t="shared" si="112"/>
        <v>55</v>
      </c>
    </row>
    <row r="1282" spans="1:9">
      <c r="A1282" s="138" t="str">
        <f t="shared" si="109"/>
        <v>20h56</v>
      </c>
      <c r="E1282" s="39">
        <f t="shared" si="110"/>
        <v>20</v>
      </c>
      <c r="I1282" s="46">
        <f t="shared" si="112"/>
        <v>56</v>
      </c>
    </row>
    <row r="1283" spans="1:9">
      <c r="A1283" s="138" t="str">
        <f t="shared" si="109"/>
        <v>20h57</v>
      </c>
      <c r="E1283" s="39">
        <f t="shared" si="110"/>
        <v>20</v>
      </c>
      <c r="I1283" s="46">
        <f t="shared" si="112"/>
        <v>57</v>
      </c>
    </row>
    <row r="1284" spans="1:9">
      <c r="A1284" s="138" t="str">
        <f t="shared" si="109"/>
        <v>20h58</v>
      </c>
      <c r="E1284" s="39">
        <f t="shared" si="110"/>
        <v>20</v>
      </c>
      <c r="I1284" s="46">
        <f t="shared" si="112"/>
        <v>58</v>
      </c>
    </row>
    <row r="1285" spans="1:9">
      <c r="A1285" s="138" t="str">
        <f t="shared" si="109"/>
        <v>20h59</v>
      </c>
      <c r="E1285" s="39">
        <f t="shared" si="110"/>
        <v>20</v>
      </c>
      <c r="I1285" s="46">
        <f t="shared" si="112"/>
        <v>59</v>
      </c>
    </row>
    <row r="1286" spans="1:9">
      <c r="A1286" s="138" t="str">
        <f t="shared" si="109"/>
        <v>21h00</v>
      </c>
      <c r="E1286" s="39">
        <f>SUM(E1226+1)</f>
        <v>21</v>
      </c>
      <c r="G1286" s="39">
        <f t="shared" ref="G1286" si="113">SUM(G1285)</f>
        <v>0</v>
      </c>
      <c r="I1286" s="46">
        <v>0</v>
      </c>
    </row>
    <row r="1287" spans="1:9">
      <c r="A1287" s="138" t="str">
        <f>(C1287&amp;E1287&amp;"h"&amp;G1287&amp;I1287)</f>
        <v>21h01</v>
      </c>
      <c r="E1287" s="39">
        <f>SUM(E1286)</f>
        <v>21</v>
      </c>
      <c r="G1287" s="39">
        <f>SUM(G1286)</f>
        <v>0</v>
      </c>
      <c r="I1287" s="46">
        <f>SUM(I1286+1)</f>
        <v>1</v>
      </c>
    </row>
    <row r="1288" spans="1:9">
      <c r="A1288" s="138" t="str">
        <f t="shared" ref="A1288:A1346" si="114">(C1288&amp;E1288&amp;"h"&amp;G1288&amp;I1288)</f>
        <v>21h02</v>
      </c>
      <c r="E1288" s="39">
        <f t="shared" ref="E1288:E1345" si="115">SUM(E1287)</f>
        <v>21</v>
      </c>
      <c r="G1288" s="39">
        <f t="shared" ref="G1288:G1295" si="116">SUM(G1287)</f>
        <v>0</v>
      </c>
      <c r="I1288" s="46">
        <f t="shared" ref="I1288:I1345" si="117">SUM(I1287+1)</f>
        <v>2</v>
      </c>
    </row>
    <row r="1289" spans="1:9">
      <c r="A1289" s="138" t="str">
        <f t="shared" si="114"/>
        <v>21h03</v>
      </c>
      <c r="E1289" s="39">
        <f t="shared" si="115"/>
        <v>21</v>
      </c>
      <c r="G1289" s="39">
        <f t="shared" si="116"/>
        <v>0</v>
      </c>
      <c r="I1289" s="46">
        <f t="shared" si="117"/>
        <v>3</v>
      </c>
    </row>
    <row r="1290" spans="1:9">
      <c r="A1290" s="138" t="str">
        <f t="shared" si="114"/>
        <v>21h04</v>
      </c>
      <c r="E1290" s="39">
        <f t="shared" si="115"/>
        <v>21</v>
      </c>
      <c r="G1290" s="39">
        <f t="shared" si="116"/>
        <v>0</v>
      </c>
      <c r="I1290" s="46">
        <f t="shared" si="117"/>
        <v>4</v>
      </c>
    </row>
    <row r="1291" spans="1:9">
      <c r="A1291" s="138" t="str">
        <f t="shared" si="114"/>
        <v>21h05</v>
      </c>
      <c r="E1291" s="39">
        <f t="shared" si="115"/>
        <v>21</v>
      </c>
      <c r="G1291" s="39">
        <f t="shared" si="116"/>
        <v>0</v>
      </c>
      <c r="I1291" s="46">
        <f t="shared" si="117"/>
        <v>5</v>
      </c>
    </row>
    <row r="1292" spans="1:9">
      <c r="A1292" s="138" t="str">
        <f t="shared" si="114"/>
        <v>21h06</v>
      </c>
      <c r="E1292" s="39">
        <f t="shared" si="115"/>
        <v>21</v>
      </c>
      <c r="G1292" s="39">
        <f t="shared" si="116"/>
        <v>0</v>
      </c>
      <c r="I1292" s="46">
        <f t="shared" si="117"/>
        <v>6</v>
      </c>
    </row>
    <row r="1293" spans="1:9">
      <c r="A1293" s="138" t="str">
        <f t="shared" si="114"/>
        <v>21h07</v>
      </c>
      <c r="E1293" s="39">
        <f t="shared" si="115"/>
        <v>21</v>
      </c>
      <c r="G1293" s="39">
        <f t="shared" si="116"/>
        <v>0</v>
      </c>
      <c r="I1293" s="46">
        <f t="shared" si="117"/>
        <v>7</v>
      </c>
    </row>
    <row r="1294" spans="1:9">
      <c r="A1294" s="138" t="str">
        <f t="shared" si="114"/>
        <v>21h08</v>
      </c>
      <c r="E1294" s="39">
        <f t="shared" si="115"/>
        <v>21</v>
      </c>
      <c r="G1294" s="39">
        <f t="shared" si="116"/>
        <v>0</v>
      </c>
      <c r="I1294" s="46">
        <f t="shared" si="117"/>
        <v>8</v>
      </c>
    </row>
    <row r="1295" spans="1:9">
      <c r="A1295" s="138" t="str">
        <f t="shared" si="114"/>
        <v>21h09</v>
      </c>
      <c r="E1295" s="39">
        <f t="shared" si="115"/>
        <v>21</v>
      </c>
      <c r="G1295" s="39">
        <f t="shared" si="116"/>
        <v>0</v>
      </c>
      <c r="I1295" s="46">
        <f t="shared" si="117"/>
        <v>9</v>
      </c>
    </row>
    <row r="1296" spans="1:9">
      <c r="A1296" s="138" t="str">
        <f t="shared" si="114"/>
        <v>21h10</v>
      </c>
      <c r="E1296" s="39">
        <f t="shared" si="115"/>
        <v>21</v>
      </c>
      <c r="I1296" s="46">
        <f t="shared" si="117"/>
        <v>10</v>
      </c>
    </row>
    <row r="1297" spans="1:9">
      <c r="A1297" s="138" t="str">
        <f t="shared" si="114"/>
        <v>21h11</v>
      </c>
      <c r="E1297" s="39">
        <f t="shared" si="115"/>
        <v>21</v>
      </c>
      <c r="I1297" s="46">
        <f t="shared" si="117"/>
        <v>11</v>
      </c>
    </row>
    <row r="1298" spans="1:9">
      <c r="A1298" s="138" t="str">
        <f t="shared" si="114"/>
        <v>21h12</v>
      </c>
      <c r="E1298" s="39">
        <f t="shared" si="115"/>
        <v>21</v>
      </c>
      <c r="I1298" s="46">
        <f t="shared" si="117"/>
        <v>12</v>
      </c>
    </row>
    <row r="1299" spans="1:9">
      <c r="A1299" s="138" t="str">
        <f t="shared" si="114"/>
        <v>21h13</v>
      </c>
      <c r="E1299" s="39">
        <f t="shared" si="115"/>
        <v>21</v>
      </c>
      <c r="I1299" s="46">
        <f t="shared" si="117"/>
        <v>13</v>
      </c>
    </row>
    <row r="1300" spans="1:9">
      <c r="A1300" s="138" t="str">
        <f t="shared" si="114"/>
        <v>21h14</v>
      </c>
      <c r="E1300" s="39">
        <f t="shared" si="115"/>
        <v>21</v>
      </c>
      <c r="I1300" s="46">
        <f t="shared" si="117"/>
        <v>14</v>
      </c>
    </row>
    <row r="1301" spans="1:9">
      <c r="A1301" s="138" t="str">
        <f t="shared" si="114"/>
        <v>21h15</v>
      </c>
      <c r="E1301" s="39">
        <f t="shared" si="115"/>
        <v>21</v>
      </c>
      <c r="I1301" s="46">
        <f t="shared" si="117"/>
        <v>15</v>
      </c>
    </row>
    <row r="1302" spans="1:9">
      <c r="A1302" s="138" t="str">
        <f t="shared" si="114"/>
        <v>21h16</v>
      </c>
      <c r="E1302" s="39">
        <f t="shared" si="115"/>
        <v>21</v>
      </c>
      <c r="I1302" s="46">
        <f t="shared" si="117"/>
        <v>16</v>
      </c>
    </row>
    <row r="1303" spans="1:9">
      <c r="A1303" s="138" t="str">
        <f t="shared" si="114"/>
        <v>21h17</v>
      </c>
      <c r="E1303" s="39">
        <f t="shared" si="115"/>
        <v>21</v>
      </c>
      <c r="I1303" s="46">
        <f t="shared" si="117"/>
        <v>17</v>
      </c>
    </row>
    <row r="1304" spans="1:9">
      <c r="A1304" s="138" t="str">
        <f t="shared" si="114"/>
        <v>21h18</v>
      </c>
      <c r="E1304" s="39">
        <f t="shared" si="115"/>
        <v>21</v>
      </c>
      <c r="I1304" s="46">
        <f t="shared" si="117"/>
        <v>18</v>
      </c>
    </row>
    <row r="1305" spans="1:9">
      <c r="A1305" s="138" t="str">
        <f t="shared" si="114"/>
        <v>21h19</v>
      </c>
      <c r="E1305" s="39">
        <f t="shared" si="115"/>
        <v>21</v>
      </c>
      <c r="I1305" s="46">
        <f t="shared" si="117"/>
        <v>19</v>
      </c>
    </row>
    <row r="1306" spans="1:9">
      <c r="A1306" s="138" t="str">
        <f t="shared" si="114"/>
        <v>21h20</v>
      </c>
      <c r="E1306" s="39">
        <f t="shared" si="115"/>
        <v>21</v>
      </c>
      <c r="I1306" s="46">
        <f t="shared" si="117"/>
        <v>20</v>
      </c>
    </row>
    <row r="1307" spans="1:9">
      <c r="A1307" s="138" t="str">
        <f t="shared" si="114"/>
        <v>21h21</v>
      </c>
      <c r="E1307" s="39">
        <f t="shared" si="115"/>
        <v>21</v>
      </c>
      <c r="I1307" s="46">
        <f t="shared" si="117"/>
        <v>21</v>
      </c>
    </row>
    <row r="1308" spans="1:9">
      <c r="A1308" s="138" t="str">
        <f t="shared" si="114"/>
        <v>21h22</v>
      </c>
      <c r="E1308" s="39">
        <f t="shared" si="115"/>
        <v>21</v>
      </c>
      <c r="I1308" s="46">
        <f t="shared" si="117"/>
        <v>22</v>
      </c>
    </row>
    <row r="1309" spans="1:9">
      <c r="A1309" s="138" t="str">
        <f t="shared" si="114"/>
        <v>21h23</v>
      </c>
      <c r="E1309" s="39">
        <f t="shared" si="115"/>
        <v>21</v>
      </c>
      <c r="I1309" s="46">
        <f t="shared" si="117"/>
        <v>23</v>
      </c>
    </row>
    <row r="1310" spans="1:9">
      <c r="A1310" s="138" t="str">
        <f t="shared" si="114"/>
        <v>21h24</v>
      </c>
      <c r="E1310" s="39">
        <f t="shared" si="115"/>
        <v>21</v>
      </c>
      <c r="I1310" s="46">
        <f t="shared" si="117"/>
        <v>24</v>
      </c>
    </row>
    <row r="1311" spans="1:9">
      <c r="A1311" s="138" t="str">
        <f t="shared" si="114"/>
        <v>21h25</v>
      </c>
      <c r="E1311" s="39">
        <f t="shared" si="115"/>
        <v>21</v>
      </c>
      <c r="I1311" s="46">
        <f t="shared" si="117"/>
        <v>25</v>
      </c>
    </row>
    <row r="1312" spans="1:9">
      <c r="A1312" s="138" t="str">
        <f t="shared" si="114"/>
        <v>21h26</v>
      </c>
      <c r="E1312" s="39">
        <f t="shared" si="115"/>
        <v>21</v>
      </c>
      <c r="I1312" s="46">
        <f t="shared" si="117"/>
        <v>26</v>
      </c>
    </row>
    <row r="1313" spans="1:9">
      <c r="A1313" s="138" t="str">
        <f t="shared" si="114"/>
        <v>21h27</v>
      </c>
      <c r="E1313" s="39">
        <f t="shared" si="115"/>
        <v>21</v>
      </c>
      <c r="I1313" s="46">
        <f t="shared" si="117"/>
        <v>27</v>
      </c>
    </row>
    <row r="1314" spans="1:9">
      <c r="A1314" s="138" t="str">
        <f t="shared" si="114"/>
        <v>21h28</v>
      </c>
      <c r="E1314" s="39">
        <f t="shared" si="115"/>
        <v>21</v>
      </c>
      <c r="I1314" s="46">
        <f t="shared" si="117"/>
        <v>28</v>
      </c>
    </row>
    <row r="1315" spans="1:9">
      <c r="A1315" s="138" t="str">
        <f t="shared" si="114"/>
        <v>21h29</v>
      </c>
      <c r="E1315" s="39">
        <f t="shared" si="115"/>
        <v>21</v>
      </c>
      <c r="I1315" s="46">
        <f t="shared" si="117"/>
        <v>29</v>
      </c>
    </row>
    <row r="1316" spans="1:9">
      <c r="A1316" s="138" t="str">
        <f t="shared" si="114"/>
        <v>21h30</v>
      </c>
      <c r="E1316" s="39">
        <f t="shared" si="115"/>
        <v>21</v>
      </c>
      <c r="I1316" s="46">
        <f t="shared" si="117"/>
        <v>30</v>
      </c>
    </row>
    <row r="1317" spans="1:9">
      <c r="A1317" s="138" t="str">
        <f t="shared" si="114"/>
        <v>21h31</v>
      </c>
      <c r="E1317" s="39">
        <f t="shared" si="115"/>
        <v>21</v>
      </c>
      <c r="I1317" s="46">
        <f t="shared" si="117"/>
        <v>31</v>
      </c>
    </row>
    <row r="1318" spans="1:9">
      <c r="A1318" s="138" t="str">
        <f t="shared" si="114"/>
        <v>21h32</v>
      </c>
      <c r="E1318" s="39">
        <f t="shared" si="115"/>
        <v>21</v>
      </c>
      <c r="I1318" s="46">
        <f t="shared" si="117"/>
        <v>32</v>
      </c>
    </row>
    <row r="1319" spans="1:9">
      <c r="A1319" s="138" t="str">
        <f t="shared" si="114"/>
        <v>21h33</v>
      </c>
      <c r="E1319" s="39">
        <f t="shared" si="115"/>
        <v>21</v>
      </c>
      <c r="I1319" s="46">
        <f t="shared" si="117"/>
        <v>33</v>
      </c>
    </row>
    <row r="1320" spans="1:9">
      <c r="A1320" s="138" t="str">
        <f t="shared" si="114"/>
        <v>21h34</v>
      </c>
      <c r="E1320" s="39">
        <f t="shared" si="115"/>
        <v>21</v>
      </c>
      <c r="I1320" s="46">
        <f t="shared" si="117"/>
        <v>34</v>
      </c>
    </row>
    <row r="1321" spans="1:9">
      <c r="A1321" s="138" t="str">
        <f t="shared" si="114"/>
        <v>21h35</v>
      </c>
      <c r="E1321" s="39">
        <f t="shared" si="115"/>
        <v>21</v>
      </c>
      <c r="I1321" s="46">
        <f t="shared" si="117"/>
        <v>35</v>
      </c>
    </row>
    <row r="1322" spans="1:9">
      <c r="A1322" s="138" t="str">
        <f t="shared" si="114"/>
        <v>21h36</v>
      </c>
      <c r="E1322" s="39">
        <f t="shared" si="115"/>
        <v>21</v>
      </c>
      <c r="I1322" s="46">
        <f t="shared" si="117"/>
        <v>36</v>
      </c>
    </row>
    <row r="1323" spans="1:9">
      <c r="A1323" s="138" t="str">
        <f t="shared" si="114"/>
        <v>21h37</v>
      </c>
      <c r="E1323" s="39">
        <f t="shared" si="115"/>
        <v>21</v>
      </c>
      <c r="I1323" s="46">
        <f t="shared" si="117"/>
        <v>37</v>
      </c>
    </row>
    <row r="1324" spans="1:9">
      <c r="A1324" s="138" t="str">
        <f t="shared" si="114"/>
        <v>21h38</v>
      </c>
      <c r="E1324" s="39">
        <f t="shared" si="115"/>
        <v>21</v>
      </c>
      <c r="I1324" s="46">
        <f t="shared" si="117"/>
        <v>38</v>
      </c>
    </row>
    <row r="1325" spans="1:9">
      <c r="A1325" s="138" t="str">
        <f t="shared" si="114"/>
        <v>21h39</v>
      </c>
      <c r="E1325" s="39">
        <f t="shared" si="115"/>
        <v>21</v>
      </c>
      <c r="I1325" s="46">
        <f t="shared" si="117"/>
        <v>39</v>
      </c>
    </row>
    <row r="1326" spans="1:9">
      <c r="A1326" s="138" t="str">
        <f t="shared" si="114"/>
        <v>21h40</v>
      </c>
      <c r="E1326" s="39">
        <f t="shared" si="115"/>
        <v>21</v>
      </c>
      <c r="I1326" s="46">
        <f t="shared" si="117"/>
        <v>40</v>
      </c>
    </row>
    <row r="1327" spans="1:9">
      <c r="A1327" s="138" t="str">
        <f t="shared" si="114"/>
        <v>21h41</v>
      </c>
      <c r="E1327" s="39">
        <f t="shared" si="115"/>
        <v>21</v>
      </c>
      <c r="I1327" s="46">
        <f t="shared" si="117"/>
        <v>41</v>
      </c>
    </row>
    <row r="1328" spans="1:9">
      <c r="A1328" s="138" t="str">
        <f t="shared" si="114"/>
        <v>21h42</v>
      </c>
      <c r="E1328" s="39">
        <f t="shared" si="115"/>
        <v>21</v>
      </c>
      <c r="I1328" s="46">
        <f t="shared" si="117"/>
        <v>42</v>
      </c>
    </row>
    <row r="1329" spans="1:9">
      <c r="A1329" s="138" t="str">
        <f t="shared" si="114"/>
        <v>21h43</v>
      </c>
      <c r="E1329" s="39">
        <f t="shared" si="115"/>
        <v>21</v>
      </c>
      <c r="I1329" s="46">
        <f t="shared" si="117"/>
        <v>43</v>
      </c>
    </row>
    <row r="1330" spans="1:9">
      <c r="A1330" s="138" t="str">
        <f t="shared" si="114"/>
        <v>21h44</v>
      </c>
      <c r="E1330" s="39">
        <f t="shared" si="115"/>
        <v>21</v>
      </c>
      <c r="I1330" s="46">
        <f t="shared" si="117"/>
        <v>44</v>
      </c>
    </row>
    <row r="1331" spans="1:9">
      <c r="A1331" s="138" t="str">
        <f t="shared" si="114"/>
        <v>21h45</v>
      </c>
      <c r="E1331" s="39">
        <f t="shared" si="115"/>
        <v>21</v>
      </c>
      <c r="I1331" s="46">
        <f t="shared" si="117"/>
        <v>45</v>
      </c>
    </row>
    <row r="1332" spans="1:9">
      <c r="A1332" s="138" t="str">
        <f t="shared" si="114"/>
        <v>21h46</v>
      </c>
      <c r="E1332" s="39">
        <f t="shared" si="115"/>
        <v>21</v>
      </c>
      <c r="I1332" s="46">
        <f t="shared" si="117"/>
        <v>46</v>
      </c>
    </row>
    <row r="1333" spans="1:9">
      <c r="A1333" s="138" t="str">
        <f t="shared" si="114"/>
        <v>21h47</v>
      </c>
      <c r="E1333" s="39">
        <f t="shared" si="115"/>
        <v>21</v>
      </c>
      <c r="I1333" s="46">
        <f t="shared" si="117"/>
        <v>47</v>
      </c>
    </row>
    <row r="1334" spans="1:9">
      <c r="A1334" s="138" t="str">
        <f t="shared" si="114"/>
        <v>21h48</v>
      </c>
      <c r="E1334" s="39">
        <f t="shared" si="115"/>
        <v>21</v>
      </c>
      <c r="I1334" s="46">
        <f t="shared" si="117"/>
        <v>48</v>
      </c>
    </row>
    <row r="1335" spans="1:9">
      <c r="A1335" s="138" t="str">
        <f t="shared" si="114"/>
        <v>21h49</v>
      </c>
      <c r="E1335" s="39">
        <f t="shared" si="115"/>
        <v>21</v>
      </c>
      <c r="I1335" s="46">
        <f t="shared" si="117"/>
        <v>49</v>
      </c>
    </row>
    <row r="1336" spans="1:9">
      <c r="A1336" s="138" t="str">
        <f t="shared" si="114"/>
        <v>21h50</v>
      </c>
      <c r="E1336" s="39">
        <f t="shared" si="115"/>
        <v>21</v>
      </c>
      <c r="I1336" s="46">
        <f t="shared" si="117"/>
        <v>50</v>
      </c>
    </row>
    <row r="1337" spans="1:9">
      <c r="A1337" s="138" t="str">
        <f t="shared" si="114"/>
        <v>21h51</v>
      </c>
      <c r="E1337" s="39">
        <f t="shared" si="115"/>
        <v>21</v>
      </c>
      <c r="I1337" s="46">
        <f t="shared" si="117"/>
        <v>51</v>
      </c>
    </row>
    <row r="1338" spans="1:9">
      <c r="A1338" s="138" t="str">
        <f t="shared" si="114"/>
        <v>21h52</v>
      </c>
      <c r="E1338" s="39">
        <f t="shared" si="115"/>
        <v>21</v>
      </c>
      <c r="I1338" s="46">
        <f t="shared" si="117"/>
        <v>52</v>
      </c>
    </row>
    <row r="1339" spans="1:9">
      <c r="A1339" s="138" t="str">
        <f t="shared" si="114"/>
        <v>21h53</v>
      </c>
      <c r="E1339" s="39">
        <f t="shared" si="115"/>
        <v>21</v>
      </c>
      <c r="I1339" s="46">
        <f t="shared" si="117"/>
        <v>53</v>
      </c>
    </row>
    <row r="1340" spans="1:9">
      <c r="A1340" s="138" t="str">
        <f t="shared" si="114"/>
        <v>21h54</v>
      </c>
      <c r="E1340" s="39">
        <f t="shared" si="115"/>
        <v>21</v>
      </c>
      <c r="I1340" s="46">
        <f t="shared" si="117"/>
        <v>54</v>
      </c>
    </row>
    <row r="1341" spans="1:9">
      <c r="A1341" s="138" t="str">
        <f t="shared" si="114"/>
        <v>21h55</v>
      </c>
      <c r="E1341" s="39">
        <f t="shared" si="115"/>
        <v>21</v>
      </c>
      <c r="I1341" s="46">
        <f t="shared" si="117"/>
        <v>55</v>
      </c>
    </row>
    <row r="1342" spans="1:9">
      <c r="A1342" s="138" t="str">
        <f t="shared" si="114"/>
        <v>21h56</v>
      </c>
      <c r="E1342" s="39">
        <f t="shared" si="115"/>
        <v>21</v>
      </c>
      <c r="I1342" s="46">
        <f t="shared" si="117"/>
        <v>56</v>
      </c>
    </row>
    <row r="1343" spans="1:9">
      <c r="A1343" s="138" t="str">
        <f t="shared" si="114"/>
        <v>21h57</v>
      </c>
      <c r="E1343" s="39">
        <f t="shared" si="115"/>
        <v>21</v>
      </c>
      <c r="I1343" s="46">
        <f t="shared" si="117"/>
        <v>57</v>
      </c>
    </row>
    <row r="1344" spans="1:9">
      <c r="A1344" s="138" t="str">
        <f t="shared" si="114"/>
        <v>21h58</v>
      </c>
      <c r="E1344" s="39">
        <f t="shared" si="115"/>
        <v>21</v>
      </c>
      <c r="I1344" s="46">
        <f t="shared" si="117"/>
        <v>58</v>
      </c>
    </row>
    <row r="1345" spans="1:9">
      <c r="A1345" s="138" t="str">
        <f t="shared" si="114"/>
        <v>21h59</v>
      </c>
      <c r="E1345" s="39">
        <f t="shared" si="115"/>
        <v>21</v>
      </c>
      <c r="I1345" s="46">
        <f t="shared" si="117"/>
        <v>59</v>
      </c>
    </row>
    <row r="1346" spans="1:9">
      <c r="A1346" s="138" t="str">
        <f t="shared" si="114"/>
        <v>22h00</v>
      </c>
      <c r="E1346" s="39">
        <f>SUM(E1286+1)</f>
        <v>22</v>
      </c>
      <c r="G1346" s="39">
        <f t="shared" ref="G1346" si="118">SUM(G1345)</f>
        <v>0</v>
      </c>
      <c r="I1346" s="46">
        <v>0</v>
      </c>
    </row>
    <row r="1347" spans="1:9">
      <c r="A1347" s="138" t="str">
        <f>(C1347&amp;E1347&amp;"h"&amp;G1347&amp;I1347)</f>
        <v>22h01</v>
      </c>
      <c r="E1347" s="39">
        <f>SUM(E1346)</f>
        <v>22</v>
      </c>
      <c r="G1347" s="39">
        <f>SUM(G1346)</f>
        <v>0</v>
      </c>
      <c r="I1347" s="46">
        <f>SUM(I1346+1)</f>
        <v>1</v>
      </c>
    </row>
    <row r="1348" spans="1:9">
      <c r="A1348" s="138" t="str">
        <f t="shared" ref="A1348:A1406" si="119">(C1348&amp;E1348&amp;"h"&amp;G1348&amp;I1348)</f>
        <v>22h02</v>
      </c>
      <c r="E1348" s="39">
        <f t="shared" ref="E1348:E1405" si="120">SUM(E1347)</f>
        <v>22</v>
      </c>
      <c r="G1348" s="39">
        <f t="shared" ref="G1348:G1355" si="121">SUM(G1347)</f>
        <v>0</v>
      </c>
      <c r="I1348" s="46">
        <f t="shared" ref="I1348:I1405" si="122">SUM(I1347+1)</f>
        <v>2</v>
      </c>
    </row>
    <row r="1349" spans="1:9">
      <c r="A1349" s="138" t="str">
        <f t="shared" si="119"/>
        <v>22h03</v>
      </c>
      <c r="E1349" s="39">
        <f t="shared" si="120"/>
        <v>22</v>
      </c>
      <c r="G1349" s="39">
        <f t="shared" si="121"/>
        <v>0</v>
      </c>
      <c r="I1349" s="46">
        <f t="shared" si="122"/>
        <v>3</v>
      </c>
    </row>
    <row r="1350" spans="1:9">
      <c r="A1350" s="138" t="str">
        <f t="shared" si="119"/>
        <v>22h04</v>
      </c>
      <c r="E1350" s="39">
        <f t="shared" si="120"/>
        <v>22</v>
      </c>
      <c r="G1350" s="39">
        <f t="shared" si="121"/>
        <v>0</v>
      </c>
      <c r="I1350" s="46">
        <f t="shared" si="122"/>
        <v>4</v>
      </c>
    </row>
    <row r="1351" spans="1:9">
      <c r="A1351" s="138" t="str">
        <f t="shared" si="119"/>
        <v>22h05</v>
      </c>
      <c r="E1351" s="39">
        <f t="shared" si="120"/>
        <v>22</v>
      </c>
      <c r="G1351" s="39">
        <f t="shared" si="121"/>
        <v>0</v>
      </c>
      <c r="I1351" s="46">
        <f t="shared" si="122"/>
        <v>5</v>
      </c>
    </row>
    <row r="1352" spans="1:9">
      <c r="A1352" s="138" t="str">
        <f t="shared" si="119"/>
        <v>22h06</v>
      </c>
      <c r="E1352" s="39">
        <f t="shared" si="120"/>
        <v>22</v>
      </c>
      <c r="G1352" s="39">
        <f t="shared" si="121"/>
        <v>0</v>
      </c>
      <c r="I1352" s="46">
        <f t="shared" si="122"/>
        <v>6</v>
      </c>
    </row>
    <row r="1353" spans="1:9">
      <c r="A1353" s="138" t="str">
        <f t="shared" si="119"/>
        <v>22h07</v>
      </c>
      <c r="E1353" s="39">
        <f t="shared" si="120"/>
        <v>22</v>
      </c>
      <c r="G1353" s="39">
        <f t="shared" si="121"/>
        <v>0</v>
      </c>
      <c r="I1353" s="46">
        <f t="shared" si="122"/>
        <v>7</v>
      </c>
    </row>
    <row r="1354" spans="1:9">
      <c r="A1354" s="138" t="str">
        <f t="shared" si="119"/>
        <v>22h08</v>
      </c>
      <c r="E1354" s="39">
        <f t="shared" si="120"/>
        <v>22</v>
      </c>
      <c r="G1354" s="39">
        <f t="shared" si="121"/>
        <v>0</v>
      </c>
      <c r="I1354" s="46">
        <f t="shared" si="122"/>
        <v>8</v>
      </c>
    </row>
    <row r="1355" spans="1:9">
      <c r="A1355" s="138" t="str">
        <f t="shared" si="119"/>
        <v>22h09</v>
      </c>
      <c r="E1355" s="39">
        <f t="shared" si="120"/>
        <v>22</v>
      </c>
      <c r="G1355" s="39">
        <f t="shared" si="121"/>
        <v>0</v>
      </c>
      <c r="I1355" s="46">
        <f t="shared" si="122"/>
        <v>9</v>
      </c>
    </row>
    <row r="1356" spans="1:9">
      <c r="A1356" s="138" t="str">
        <f t="shared" si="119"/>
        <v>22h10</v>
      </c>
      <c r="E1356" s="39">
        <f t="shared" si="120"/>
        <v>22</v>
      </c>
      <c r="I1356" s="46">
        <f t="shared" si="122"/>
        <v>10</v>
      </c>
    </row>
    <row r="1357" spans="1:9">
      <c r="A1357" s="138" t="str">
        <f t="shared" si="119"/>
        <v>22h11</v>
      </c>
      <c r="E1357" s="39">
        <f t="shared" si="120"/>
        <v>22</v>
      </c>
      <c r="I1357" s="46">
        <f t="shared" si="122"/>
        <v>11</v>
      </c>
    </row>
    <row r="1358" spans="1:9">
      <c r="A1358" s="138" t="str">
        <f t="shared" si="119"/>
        <v>22h12</v>
      </c>
      <c r="E1358" s="39">
        <f t="shared" si="120"/>
        <v>22</v>
      </c>
      <c r="I1358" s="46">
        <f t="shared" si="122"/>
        <v>12</v>
      </c>
    </row>
    <row r="1359" spans="1:9">
      <c r="A1359" s="138" t="str">
        <f t="shared" si="119"/>
        <v>22h13</v>
      </c>
      <c r="E1359" s="39">
        <f t="shared" si="120"/>
        <v>22</v>
      </c>
      <c r="I1359" s="46">
        <f t="shared" si="122"/>
        <v>13</v>
      </c>
    </row>
    <row r="1360" spans="1:9">
      <c r="A1360" s="138" t="str">
        <f t="shared" si="119"/>
        <v>22h14</v>
      </c>
      <c r="E1360" s="39">
        <f t="shared" si="120"/>
        <v>22</v>
      </c>
      <c r="I1360" s="46">
        <f t="shared" si="122"/>
        <v>14</v>
      </c>
    </row>
    <row r="1361" spans="1:9">
      <c r="A1361" s="138" t="str">
        <f t="shared" si="119"/>
        <v>22h15</v>
      </c>
      <c r="E1361" s="39">
        <f t="shared" si="120"/>
        <v>22</v>
      </c>
      <c r="I1361" s="46">
        <f t="shared" si="122"/>
        <v>15</v>
      </c>
    </row>
    <row r="1362" spans="1:9">
      <c r="A1362" s="138" t="str">
        <f t="shared" si="119"/>
        <v>22h16</v>
      </c>
      <c r="E1362" s="39">
        <f t="shared" si="120"/>
        <v>22</v>
      </c>
      <c r="I1362" s="46">
        <f t="shared" si="122"/>
        <v>16</v>
      </c>
    </row>
    <row r="1363" spans="1:9">
      <c r="A1363" s="138" t="str">
        <f t="shared" si="119"/>
        <v>22h17</v>
      </c>
      <c r="E1363" s="39">
        <f t="shared" si="120"/>
        <v>22</v>
      </c>
      <c r="I1363" s="46">
        <f t="shared" si="122"/>
        <v>17</v>
      </c>
    </row>
    <row r="1364" spans="1:9">
      <c r="A1364" s="138" t="str">
        <f t="shared" si="119"/>
        <v>22h18</v>
      </c>
      <c r="E1364" s="39">
        <f t="shared" si="120"/>
        <v>22</v>
      </c>
      <c r="I1364" s="46">
        <f t="shared" si="122"/>
        <v>18</v>
      </c>
    </row>
    <row r="1365" spans="1:9">
      <c r="A1365" s="138" t="str">
        <f t="shared" si="119"/>
        <v>22h19</v>
      </c>
      <c r="E1365" s="39">
        <f t="shared" si="120"/>
        <v>22</v>
      </c>
      <c r="I1365" s="46">
        <f t="shared" si="122"/>
        <v>19</v>
      </c>
    </row>
    <row r="1366" spans="1:9">
      <c r="A1366" s="138" t="str">
        <f t="shared" si="119"/>
        <v>22h20</v>
      </c>
      <c r="E1366" s="39">
        <f t="shared" si="120"/>
        <v>22</v>
      </c>
      <c r="I1366" s="46">
        <f t="shared" si="122"/>
        <v>20</v>
      </c>
    </row>
    <row r="1367" spans="1:9">
      <c r="A1367" s="138" t="str">
        <f t="shared" si="119"/>
        <v>22h21</v>
      </c>
      <c r="E1367" s="39">
        <f t="shared" si="120"/>
        <v>22</v>
      </c>
      <c r="I1367" s="46">
        <f t="shared" si="122"/>
        <v>21</v>
      </c>
    </row>
    <row r="1368" spans="1:9">
      <c r="A1368" s="138" t="str">
        <f t="shared" si="119"/>
        <v>22h22</v>
      </c>
      <c r="E1368" s="39">
        <f t="shared" si="120"/>
        <v>22</v>
      </c>
      <c r="I1368" s="46">
        <f t="shared" si="122"/>
        <v>22</v>
      </c>
    </row>
    <row r="1369" spans="1:9">
      <c r="A1369" s="138" t="str">
        <f t="shared" si="119"/>
        <v>22h23</v>
      </c>
      <c r="E1369" s="39">
        <f t="shared" si="120"/>
        <v>22</v>
      </c>
      <c r="I1369" s="46">
        <f t="shared" si="122"/>
        <v>23</v>
      </c>
    </row>
    <row r="1370" spans="1:9">
      <c r="A1370" s="138" t="str">
        <f t="shared" si="119"/>
        <v>22h24</v>
      </c>
      <c r="E1370" s="39">
        <f t="shared" si="120"/>
        <v>22</v>
      </c>
      <c r="I1370" s="46">
        <f t="shared" si="122"/>
        <v>24</v>
      </c>
    </row>
    <row r="1371" spans="1:9">
      <c r="A1371" s="138" t="str">
        <f t="shared" si="119"/>
        <v>22h25</v>
      </c>
      <c r="E1371" s="39">
        <f t="shared" si="120"/>
        <v>22</v>
      </c>
      <c r="I1371" s="46">
        <f t="shared" si="122"/>
        <v>25</v>
      </c>
    </row>
    <row r="1372" spans="1:9">
      <c r="A1372" s="138" t="str">
        <f t="shared" si="119"/>
        <v>22h26</v>
      </c>
      <c r="E1372" s="39">
        <f t="shared" si="120"/>
        <v>22</v>
      </c>
      <c r="I1372" s="46">
        <f t="shared" si="122"/>
        <v>26</v>
      </c>
    </row>
    <row r="1373" spans="1:9">
      <c r="A1373" s="138" t="str">
        <f t="shared" si="119"/>
        <v>22h27</v>
      </c>
      <c r="E1373" s="39">
        <f t="shared" si="120"/>
        <v>22</v>
      </c>
      <c r="I1373" s="46">
        <f t="shared" si="122"/>
        <v>27</v>
      </c>
    </row>
    <row r="1374" spans="1:9">
      <c r="A1374" s="138" t="str">
        <f t="shared" si="119"/>
        <v>22h28</v>
      </c>
      <c r="E1374" s="39">
        <f t="shared" si="120"/>
        <v>22</v>
      </c>
      <c r="I1374" s="46">
        <f t="shared" si="122"/>
        <v>28</v>
      </c>
    </row>
    <row r="1375" spans="1:9">
      <c r="A1375" s="138" t="str">
        <f t="shared" si="119"/>
        <v>22h29</v>
      </c>
      <c r="E1375" s="39">
        <f t="shared" si="120"/>
        <v>22</v>
      </c>
      <c r="I1375" s="46">
        <f t="shared" si="122"/>
        <v>29</v>
      </c>
    </row>
    <row r="1376" spans="1:9">
      <c r="A1376" s="138" t="str">
        <f t="shared" si="119"/>
        <v>22h30</v>
      </c>
      <c r="E1376" s="39">
        <f t="shared" si="120"/>
        <v>22</v>
      </c>
      <c r="I1376" s="46">
        <f t="shared" si="122"/>
        <v>30</v>
      </c>
    </row>
    <row r="1377" spans="1:9">
      <c r="A1377" s="138" t="str">
        <f t="shared" si="119"/>
        <v>22h31</v>
      </c>
      <c r="E1377" s="39">
        <f t="shared" si="120"/>
        <v>22</v>
      </c>
      <c r="I1377" s="46">
        <f t="shared" si="122"/>
        <v>31</v>
      </c>
    </row>
    <row r="1378" spans="1:9">
      <c r="A1378" s="138" t="str">
        <f t="shared" si="119"/>
        <v>22h32</v>
      </c>
      <c r="E1378" s="39">
        <f t="shared" si="120"/>
        <v>22</v>
      </c>
      <c r="I1378" s="46">
        <f t="shared" si="122"/>
        <v>32</v>
      </c>
    </row>
    <row r="1379" spans="1:9">
      <c r="A1379" s="138" t="str">
        <f t="shared" si="119"/>
        <v>22h33</v>
      </c>
      <c r="E1379" s="39">
        <f t="shared" si="120"/>
        <v>22</v>
      </c>
      <c r="I1379" s="46">
        <f t="shared" si="122"/>
        <v>33</v>
      </c>
    </row>
    <row r="1380" spans="1:9">
      <c r="A1380" s="138" t="str">
        <f t="shared" si="119"/>
        <v>22h34</v>
      </c>
      <c r="E1380" s="39">
        <f t="shared" si="120"/>
        <v>22</v>
      </c>
      <c r="I1380" s="46">
        <f t="shared" si="122"/>
        <v>34</v>
      </c>
    </row>
    <row r="1381" spans="1:9">
      <c r="A1381" s="138" t="str">
        <f t="shared" si="119"/>
        <v>22h35</v>
      </c>
      <c r="E1381" s="39">
        <f t="shared" si="120"/>
        <v>22</v>
      </c>
      <c r="I1381" s="46">
        <f t="shared" si="122"/>
        <v>35</v>
      </c>
    </row>
    <row r="1382" spans="1:9">
      <c r="A1382" s="138" t="str">
        <f t="shared" si="119"/>
        <v>22h36</v>
      </c>
      <c r="E1382" s="39">
        <f t="shared" si="120"/>
        <v>22</v>
      </c>
      <c r="I1382" s="46">
        <f t="shared" si="122"/>
        <v>36</v>
      </c>
    </row>
    <row r="1383" spans="1:9">
      <c r="A1383" s="138" t="str">
        <f t="shared" si="119"/>
        <v>22h37</v>
      </c>
      <c r="E1383" s="39">
        <f t="shared" si="120"/>
        <v>22</v>
      </c>
      <c r="I1383" s="46">
        <f t="shared" si="122"/>
        <v>37</v>
      </c>
    </row>
    <row r="1384" spans="1:9">
      <c r="A1384" s="138" t="str">
        <f t="shared" si="119"/>
        <v>22h38</v>
      </c>
      <c r="E1384" s="39">
        <f t="shared" si="120"/>
        <v>22</v>
      </c>
      <c r="I1384" s="46">
        <f t="shared" si="122"/>
        <v>38</v>
      </c>
    </row>
    <row r="1385" spans="1:9">
      <c r="A1385" s="138" t="str">
        <f t="shared" si="119"/>
        <v>22h39</v>
      </c>
      <c r="E1385" s="39">
        <f t="shared" si="120"/>
        <v>22</v>
      </c>
      <c r="I1385" s="46">
        <f t="shared" si="122"/>
        <v>39</v>
      </c>
    </row>
    <row r="1386" spans="1:9">
      <c r="A1386" s="138" t="str">
        <f t="shared" si="119"/>
        <v>22h40</v>
      </c>
      <c r="E1386" s="39">
        <f t="shared" si="120"/>
        <v>22</v>
      </c>
      <c r="I1386" s="46">
        <f t="shared" si="122"/>
        <v>40</v>
      </c>
    </row>
    <row r="1387" spans="1:9">
      <c r="A1387" s="138" t="str">
        <f t="shared" si="119"/>
        <v>22h41</v>
      </c>
      <c r="E1387" s="39">
        <f t="shared" si="120"/>
        <v>22</v>
      </c>
      <c r="I1387" s="46">
        <f t="shared" si="122"/>
        <v>41</v>
      </c>
    </row>
    <row r="1388" spans="1:9">
      <c r="A1388" s="138" t="str">
        <f t="shared" si="119"/>
        <v>22h42</v>
      </c>
      <c r="E1388" s="39">
        <f t="shared" si="120"/>
        <v>22</v>
      </c>
      <c r="I1388" s="46">
        <f t="shared" si="122"/>
        <v>42</v>
      </c>
    </row>
    <row r="1389" spans="1:9">
      <c r="A1389" s="138" t="str">
        <f t="shared" si="119"/>
        <v>22h43</v>
      </c>
      <c r="E1389" s="39">
        <f t="shared" si="120"/>
        <v>22</v>
      </c>
      <c r="I1389" s="46">
        <f t="shared" si="122"/>
        <v>43</v>
      </c>
    </row>
    <row r="1390" spans="1:9">
      <c r="A1390" s="138" t="str">
        <f t="shared" si="119"/>
        <v>22h44</v>
      </c>
      <c r="E1390" s="39">
        <f t="shared" si="120"/>
        <v>22</v>
      </c>
      <c r="I1390" s="46">
        <f t="shared" si="122"/>
        <v>44</v>
      </c>
    </row>
    <row r="1391" spans="1:9">
      <c r="A1391" s="138" t="str">
        <f t="shared" si="119"/>
        <v>22h45</v>
      </c>
      <c r="E1391" s="39">
        <f t="shared" si="120"/>
        <v>22</v>
      </c>
      <c r="I1391" s="46">
        <f t="shared" si="122"/>
        <v>45</v>
      </c>
    </row>
    <row r="1392" spans="1:9">
      <c r="A1392" s="138" t="str">
        <f t="shared" si="119"/>
        <v>22h46</v>
      </c>
      <c r="E1392" s="39">
        <f t="shared" si="120"/>
        <v>22</v>
      </c>
      <c r="I1392" s="46">
        <f t="shared" si="122"/>
        <v>46</v>
      </c>
    </row>
    <row r="1393" spans="1:9">
      <c r="A1393" s="138" t="str">
        <f t="shared" si="119"/>
        <v>22h47</v>
      </c>
      <c r="E1393" s="39">
        <f t="shared" si="120"/>
        <v>22</v>
      </c>
      <c r="I1393" s="46">
        <f t="shared" si="122"/>
        <v>47</v>
      </c>
    </row>
    <row r="1394" spans="1:9">
      <c r="A1394" s="138" t="str">
        <f t="shared" si="119"/>
        <v>22h48</v>
      </c>
      <c r="E1394" s="39">
        <f t="shared" si="120"/>
        <v>22</v>
      </c>
      <c r="I1394" s="46">
        <f t="shared" si="122"/>
        <v>48</v>
      </c>
    </row>
    <row r="1395" spans="1:9">
      <c r="A1395" s="138" t="str">
        <f t="shared" si="119"/>
        <v>22h49</v>
      </c>
      <c r="E1395" s="39">
        <f t="shared" si="120"/>
        <v>22</v>
      </c>
      <c r="I1395" s="46">
        <f t="shared" si="122"/>
        <v>49</v>
      </c>
    </row>
    <row r="1396" spans="1:9">
      <c r="A1396" s="138" t="str">
        <f t="shared" si="119"/>
        <v>22h50</v>
      </c>
      <c r="E1396" s="39">
        <f t="shared" si="120"/>
        <v>22</v>
      </c>
      <c r="I1396" s="46">
        <f t="shared" si="122"/>
        <v>50</v>
      </c>
    </row>
    <row r="1397" spans="1:9">
      <c r="A1397" s="138" t="str">
        <f t="shared" si="119"/>
        <v>22h51</v>
      </c>
      <c r="E1397" s="39">
        <f t="shared" si="120"/>
        <v>22</v>
      </c>
      <c r="I1397" s="46">
        <f t="shared" si="122"/>
        <v>51</v>
      </c>
    </row>
    <row r="1398" spans="1:9">
      <c r="A1398" s="138" t="str">
        <f t="shared" si="119"/>
        <v>22h52</v>
      </c>
      <c r="E1398" s="39">
        <f t="shared" si="120"/>
        <v>22</v>
      </c>
      <c r="I1398" s="46">
        <f t="shared" si="122"/>
        <v>52</v>
      </c>
    </row>
    <row r="1399" spans="1:9">
      <c r="A1399" s="138" t="str">
        <f t="shared" si="119"/>
        <v>22h53</v>
      </c>
      <c r="E1399" s="39">
        <f t="shared" si="120"/>
        <v>22</v>
      </c>
      <c r="I1399" s="46">
        <f t="shared" si="122"/>
        <v>53</v>
      </c>
    </row>
    <row r="1400" spans="1:9">
      <c r="A1400" s="138" t="str">
        <f t="shared" si="119"/>
        <v>22h54</v>
      </c>
      <c r="E1400" s="39">
        <f t="shared" si="120"/>
        <v>22</v>
      </c>
      <c r="I1400" s="46">
        <f t="shared" si="122"/>
        <v>54</v>
      </c>
    </row>
    <row r="1401" spans="1:9">
      <c r="A1401" s="138" t="str">
        <f t="shared" si="119"/>
        <v>22h55</v>
      </c>
      <c r="E1401" s="39">
        <f t="shared" si="120"/>
        <v>22</v>
      </c>
      <c r="I1401" s="46">
        <f t="shared" si="122"/>
        <v>55</v>
      </c>
    </row>
    <row r="1402" spans="1:9">
      <c r="A1402" s="138" t="str">
        <f t="shared" si="119"/>
        <v>22h56</v>
      </c>
      <c r="E1402" s="39">
        <f t="shared" si="120"/>
        <v>22</v>
      </c>
      <c r="I1402" s="46">
        <f t="shared" si="122"/>
        <v>56</v>
      </c>
    </row>
    <row r="1403" spans="1:9">
      <c r="A1403" s="138" t="str">
        <f t="shared" si="119"/>
        <v>22h57</v>
      </c>
      <c r="E1403" s="39">
        <f t="shared" si="120"/>
        <v>22</v>
      </c>
      <c r="I1403" s="46">
        <f t="shared" si="122"/>
        <v>57</v>
      </c>
    </row>
    <row r="1404" spans="1:9">
      <c r="A1404" s="138" t="str">
        <f t="shared" si="119"/>
        <v>22h58</v>
      </c>
      <c r="E1404" s="39">
        <f t="shared" si="120"/>
        <v>22</v>
      </c>
      <c r="I1404" s="46">
        <f t="shared" si="122"/>
        <v>58</v>
      </c>
    </row>
    <row r="1405" spans="1:9">
      <c r="A1405" s="138" t="str">
        <f t="shared" si="119"/>
        <v>22h59</v>
      </c>
      <c r="E1405" s="39">
        <f t="shared" si="120"/>
        <v>22</v>
      </c>
      <c r="I1405" s="46">
        <f t="shared" si="122"/>
        <v>59</v>
      </c>
    </row>
    <row r="1406" spans="1:9">
      <c r="A1406" s="138" t="str">
        <f t="shared" si="119"/>
        <v>23h00</v>
      </c>
      <c r="E1406" s="39">
        <f>SUM(E1346+1)</f>
        <v>23</v>
      </c>
      <c r="G1406" s="39">
        <f t="shared" ref="G1406" si="123">SUM(G1405)</f>
        <v>0</v>
      </c>
      <c r="I1406" s="46">
        <v>0</v>
      </c>
    </row>
    <row r="1407" spans="1:9">
      <c r="A1407" s="138" t="str">
        <f>(C1407&amp;E1407&amp;"h"&amp;G1407&amp;I1407)</f>
        <v>23h01</v>
      </c>
      <c r="E1407" s="39">
        <f>SUM(E1406)</f>
        <v>23</v>
      </c>
      <c r="G1407" s="39">
        <f>SUM(G1406)</f>
        <v>0</v>
      </c>
      <c r="I1407" s="46">
        <f>SUM(I1406+1)</f>
        <v>1</v>
      </c>
    </row>
    <row r="1408" spans="1:9">
      <c r="A1408" s="138" t="str">
        <f t="shared" ref="A1408:A1465" si="124">(C1408&amp;E1408&amp;"h"&amp;G1408&amp;I1408)</f>
        <v>23h02</v>
      </c>
      <c r="E1408" s="39">
        <f t="shared" ref="E1408:E1465" si="125">SUM(E1407)</f>
        <v>23</v>
      </c>
      <c r="G1408" s="39">
        <f t="shared" ref="G1408:G1415" si="126">SUM(G1407)</f>
        <v>0</v>
      </c>
      <c r="I1408" s="46">
        <f t="shared" ref="I1408:I1465" si="127">SUM(I1407+1)</f>
        <v>2</v>
      </c>
    </row>
    <row r="1409" spans="1:9">
      <c r="A1409" s="138" t="str">
        <f t="shared" si="124"/>
        <v>23h03</v>
      </c>
      <c r="E1409" s="39">
        <f t="shared" si="125"/>
        <v>23</v>
      </c>
      <c r="G1409" s="39">
        <f t="shared" si="126"/>
        <v>0</v>
      </c>
      <c r="I1409" s="46">
        <f t="shared" si="127"/>
        <v>3</v>
      </c>
    </row>
    <row r="1410" spans="1:9">
      <c r="A1410" s="138" t="str">
        <f t="shared" si="124"/>
        <v>23h04</v>
      </c>
      <c r="E1410" s="39">
        <f t="shared" si="125"/>
        <v>23</v>
      </c>
      <c r="G1410" s="39">
        <f t="shared" si="126"/>
        <v>0</v>
      </c>
      <c r="I1410" s="46">
        <f t="shared" si="127"/>
        <v>4</v>
      </c>
    </row>
    <row r="1411" spans="1:9">
      <c r="A1411" s="138" t="str">
        <f t="shared" si="124"/>
        <v>23h05</v>
      </c>
      <c r="E1411" s="39">
        <f t="shared" si="125"/>
        <v>23</v>
      </c>
      <c r="G1411" s="39">
        <f t="shared" si="126"/>
        <v>0</v>
      </c>
      <c r="I1411" s="46">
        <f t="shared" si="127"/>
        <v>5</v>
      </c>
    </row>
    <row r="1412" spans="1:9">
      <c r="A1412" s="138" t="str">
        <f t="shared" si="124"/>
        <v>23h06</v>
      </c>
      <c r="E1412" s="39">
        <f t="shared" si="125"/>
        <v>23</v>
      </c>
      <c r="G1412" s="39">
        <f t="shared" si="126"/>
        <v>0</v>
      </c>
      <c r="I1412" s="46">
        <f t="shared" si="127"/>
        <v>6</v>
      </c>
    </row>
    <row r="1413" spans="1:9">
      <c r="A1413" s="138" t="str">
        <f t="shared" si="124"/>
        <v>23h07</v>
      </c>
      <c r="E1413" s="39">
        <f t="shared" si="125"/>
        <v>23</v>
      </c>
      <c r="G1413" s="39">
        <f t="shared" si="126"/>
        <v>0</v>
      </c>
      <c r="I1413" s="46">
        <f t="shared" si="127"/>
        <v>7</v>
      </c>
    </row>
    <row r="1414" spans="1:9">
      <c r="A1414" s="138" t="str">
        <f t="shared" si="124"/>
        <v>23h08</v>
      </c>
      <c r="E1414" s="39">
        <f t="shared" si="125"/>
        <v>23</v>
      </c>
      <c r="G1414" s="39">
        <f t="shared" si="126"/>
        <v>0</v>
      </c>
      <c r="I1414" s="46">
        <f t="shared" si="127"/>
        <v>8</v>
      </c>
    </row>
    <row r="1415" spans="1:9">
      <c r="A1415" s="138" t="str">
        <f t="shared" si="124"/>
        <v>23h09</v>
      </c>
      <c r="E1415" s="39">
        <f t="shared" si="125"/>
        <v>23</v>
      </c>
      <c r="G1415" s="39">
        <f t="shared" si="126"/>
        <v>0</v>
      </c>
      <c r="I1415" s="46">
        <f t="shared" si="127"/>
        <v>9</v>
      </c>
    </row>
    <row r="1416" spans="1:9">
      <c r="A1416" s="138" t="str">
        <f t="shared" si="124"/>
        <v>23h10</v>
      </c>
      <c r="E1416" s="39">
        <f t="shared" si="125"/>
        <v>23</v>
      </c>
      <c r="I1416" s="46">
        <f t="shared" si="127"/>
        <v>10</v>
      </c>
    </row>
    <row r="1417" spans="1:9">
      <c r="A1417" s="138" t="str">
        <f t="shared" si="124"/>
        <v>23h11</v>
      </c>
      <c r="E1417" s="39">
        <f t="shared" si="125"/>
        <v>23</v>
      </c>
      <c r="I1417" s="46">
        <f t="shared" si="127"/>
        <v>11</v>
      </c>
    </row>
    <row r="1418" spans="1:9">
      <c r="A1418" s="138" t="str">
        <f t="shared" si="124"/>
        <v>23h12</v>
      </c>
      <c r="E1418" s="39">
        <f t="shared" si="125"/>
        <v>23</v>
      </c>
      <c r="I1418" s="46">
        <f t="shared" si="127"/>
        <v>12</v>
      </c>
    </row>
    <row r="1419" spans="1:9">
      <c r="A1419" s="138" t="str">
        <f t="shared" si="124"/>
        <v>23h13</v>
      </c>
      <c r="E1419" s="39">
        <f t="shared" si="125"/>
        <v>23</v>
      </c>
      <c r="I1419" s="46">
        <f t="shared" si="127"/>
        <v>13</v>
      </c>
    </row>
    <row r="1420" spans="1:9">
      <c r="A1420" s="138" t="str">
        <f t="shared" si="124"/>
        <v>23h14</v>
      </c>
      <c r="E1420" s="39">
        <f t="shared" si="125"/>
        <v>23</v>
      </c>
      <c r="I1420" s="46">
        <f t="shared" si="127"/>
        <v>14</v>
      </c>
    </row>
    <row r="1421" spans="1:9">
      <c r="A1421" s="138" t="str">
        <f t="shared" si="124"/>
        <v>23h15</v>
      </c>
      <c r="E1421" s="39">
        <f t="shared" si="125"/>
        <v>23</v>
      </c>
      <c r="I1421" s="46">
        <f t="shared" si="127"/>
        <v>15</v>
      </c>
    </row>
    <row r="1422" spans="1:9">
      <c r="A1422" s="138" t="str">
        <f t="shared" si="124"/>
        <v>23h16</v>
      </c>
      <c r="E1422" s="39">
        <f t="shared" si="125"/>
        <v>23</v>
      </c>
      <c r="I1422" s="46">
        <f t="shared" si="127"/>
        <v>16</v>
      </c>
    </row>
    <row r="1423" spans="1:9">
      <c r="A1423" s="138" t="str">
        <f t="shared" si="124"/>
        <v>23h17</v>
      </c>
      <c r="E1423" s="39">
        <f t="shared" si="125"/>
        <v>23</v>
      </c>
      <c r="I1423" s="46">
        <f t="shared" si="127"/>
        <v>17</v>
      </c>
    </row>
    <row r="1424" spans="1:9">
      <c r="A1424" s="138" t="str">
        <f t="shared" si="124"/>
        <v>23h18</v>
      </c>
      <c r="E1424" s="39">
        <f t="shared" si="125"/>
        <v>23</v>
      </c>
      <c r="I1424" s="46">
        <f t="shared" si="127"/>
        <v>18</v>
      </c>
    </row>
    <row r="1425" spans="1:9">
      <c r="A1425" s="138" t="str">
        <f t="shared" si="124"/>
        <v>23h19</v>
      </c>
      <c r="E1425" s="39">
        <f t="shared" si="125"/>
        <v>23</v>
      </c>
      <c r="I1425" s="46">
        <f t="shared" si="127"/>
        <v>19</v>
      </c>
    </row>
    <row r="1426" spans="1:9">
      <c r="A1426" s="138" t="str">
        <f t="shared" si="124"/>
        <v>23h20</v>
      </c>
      <c r="E1426" s="39">
        <f t="shared" si="125"/>
        <v>23</v>
      </c>
      <c r="I1426" s="46">
        <f t="shared" si="127"/>
        <v>20</v>
      </c>
    </row>
    <row r="1427" spans="1:9">
      <c r="A1427" s="138" t="str">
        <f t="shared" si="124"/>
        <v>23h21</v>
      </c>
      <c r="E1427" s="39">
        <f t="shared" si="125"/>
        <v>23</v>
      </c>
      <c r="I1427" s="46">
        <f t="shared" si="127"/>
        <v>21</v>
      </c>
    </row>
    <row r="1428" spans="1:9">
      <c r="A1428" s="138" t="str">
        <f t="shared" si="124"/>
        <v>23h22</v>
      </c>
      <c r="E1428" s="39">
        <f t="shared" si="125"/>
        <v>23</v>
      </c>
      <c r="I1428" s="46">
        <f t="shared" si="127"/>
        <v>22</v>
      </c>
    </row>
    <row r="1429" spans="1:9">
      <c r="A1429" s="138" t="str">
        <f t="shared" si="124"/>
        <v>23h23</v>
      </c>
      <c r="E1429" s="39">
        <f t="shared" si="125"/>
        <v>23</v>
      </c>
      <c r="I1429" s="46">
        <f t="shared" si="127"/>
        <v>23</v>
      </c>
    </row>
    <row r="1430" spans="1:9">
      <c r="A1430" s="138" t="str">
        <f t="shared" si="124"/>
        <v>23h24</v>
      </c>
      <c r="E1430" s="39">
        <f t="shared" si="125"/>
        <v>23</v>
      </c>
      <c r="I1430" s="46">
        <f t="shared" si="127"/>
        <v>24</v>
      </c>
    </row>
    <row r="1431" spans="1:9">
      <c r="A1431" s="138" t="str">
        <f t="shared" si="124"/>
        <v>23h25</v>
      </c>
      <c r="E1431" s="39">
        <f t="shared" si="125"/>
        <v>23</v>
      </c>
      <c r="I1431" s="46">
        <f t="shared" si="127"/>
        <v>25</v>
      </c>
    </row>
    <row r="1432" spans="1:9">
      <c r="A1432" s="138" t="str">
        <f t="shared" si="124"/>
        <v>23h26</v>
      </c>
      <c r="E1432" s="39">
        <f t="shared" si="125"/>
        <v>23</v>
      </c>
      <c r="I1432" s="46">
        <f t="shared" si="127"/>
        <v>26</v>
      </c>
    </row>
    <row r="1433" spans="1:9">
      <c r="A1433" s="138" t="str">
        <f t="shared" si="124"/>
        <v>23h27</v>
      </c>
      <c r="E1433" s="39">
        <f t="shared" si="125"/>
        <v>23</v>
      </c>
      <c r="I1433" s="46">
        <f t="shared" si="127"/>
        <v>27</v>
      </c>
    </row>
    <row r="1434" spans="1:9">
      <c r="A1434" s="138" t="str">
        <f t="shared" si="124"/>
        <v>23h28</v>
      </c>
      <c r="E1434" s="39">
        <f t="shared" si="125"/>
        <v>23</v>
      </c>
      <c r="I1434" s="46">
        <f t="shared" si="127"/>
        <v>28</v>
      </c>
    </row>
    <row r="1435" spans="1:9">
      <c r="A1435" s="138" t="str">
        <f t="shared" si="124"/>
        <v>23h29</v>
      </c>
      <c r="E1435" s="39">
        <f t="shared" si="125"/>
        <v>23</v>
      </c>
      <c r="I1435" s="46">
        <f t="shared" si="127"/>
        <v>29</v>
      </c>
    </row>
    <row r="1436" spans="1:9">
      <c r="A1436" s="138" t="str">
        <f t="shared" si="124"/>
        <v>23h30</v>
      </c>
      <c r="E1436" s="39">
        <f t="shared" si="125"/>
        <v>23</v>
      </c>
      <c r="I1436" s="46">
        <f t="shared" si="127"/>
        <v>30</v>
      </c>
    </row>
    <row r="1437" spans="1:9">
      <c r="A1437" s="138" t="str">
        <f t="shared" si="124"/>
        <v>23h31</v>
      </c>
      <c r="E1437" s="39">
        <f t="shared" si="125"/>
        <v>23</v>
      </c>
      <c r="I1437" s="46">
        <f t="shared" si="127"/>
        <v>31</v>
      </c>
    </row>
    <row r="1438" spans="1:9">
      <c r="A1438" s="138" t="str">
        <f t="shared" si="124"/>
        <v>23h32</v>
      </c>
      <c r="E1438" s="39">
        <f t="shared" si="125"/>
        <v>23</v>
      </c>
      <c r="I1438" s="46">
        <f t="shared" si="127"/>
        <v>32</v>
      </c>
    </row>
    <row r="1439" spans="1:9">
      <c r="A1439" s="138" t="str">
        <f t="shared" si="124"/>
        <v>23h33</v>
      </c>
      <c r="E1439" s="39">
        <f t="shared" si="125"/>
        <v>23</v>
      </c>
      <c r="I1439" s="46">
        <f t="shared" si="127"/>
        <v>33</v>
      </c>
    </row>
    <row r="1440" spans="1:9">
      <c r="A1440" s="138" t="str">
        <f t="shared" si="124"/>
        <v>23h34</v>
      </c>
      <c r="E1440" s="39">
        <f t="shared" si="125"/>
        <v>23</v>
      </c>
      <c r="I1440" s="46">
        <f t="shared" si="127"/>
        <v>34</v>
      </c>
    </row>
    <row r="1441" spans="1:9">
      <c r="A1441" s="138" t="str">
        <f t="shared" si="124"/>
        <v>23h35</v>
      </c>
      <c r="E1441" s="39">
        <f t="shared" si="125"/>
        <v>23</v>
      </c>
      <c r="I1441" s="46">
        <f t="shared" si="127"/>
        <v>35</v>
      </c>
    </row>
    <row r="1442" spans="1:9">
      <c r="A1442" s="138" t="str">
        <f t="shared" si="124"/>
        <v>23h36</v>
      </c>
      <c r="E1442" s="39">
        <f t="shared" si="125"/>
        <v>23</v>
      </c>
      <c r="I1442" s="46">
        <f t="shared" si="127"/>
        <v>36</v>
      </c>
    </row>
    <row r="1443" spans="1:9">
      <c r="A1443" s="138" t="str">
        <f t="shared" si="124"/>
        <v>23h37</v>
      </c>
      <c r="E1443" s="39">
        <f t="shared" si="125"/>
        <v>23</v>
      </c>
      <c r="I1443" s="46">
        <f t="shared" si="127"/>
        <v>37</v>
      </c>
    </row>
    <row r="1444" spans="1:9">
      <c r="A1444" s="138" t="str">
        <f t="shared" si="124"/>
        <v>23h38</v>
      </c>
      <c r="E1444" s="39">
        <f t="shared" si="125"/>
        <v>23</v>
      </c>
      <c r="I1444" s="46">
        <f t="shared" si="127"/>
        <v>38</v>
      </c>
    </row>
    <row r="1445" spans="1:9">
      <c r="A1445" s="138" t="str">
        <f t="shared" si="124"/>
        <v>23h39</v>
      </c>
      <c r="E1445" s="39">
        <f t="shared" si="125"/>
        <v>23</v>
      </c>
      <c r="I1445" s="46">
        <f t="shared" si="127"/>
        <v>39</v>
      </c>
    </row>
    <row r="1446" spans="1:9">
      <c r="A1446" s="138" t="str">
        <f t="shared" si="124"/>
        <v>23h40</v>
      </c>
      <c r="E1446" s="39">
        <f t="shared" si="125"/>
        <v>23</v>
      </c>
      <c r="I1446" s="46">
        <f t="shared" si="127"/>
        <v>40</v>
      </c>
    </row>
    <row r="1447" spans="1:9">
      <c r="A1447" s="138" t="str">
        <f t="shared" si="124"/>
        <v>23h41</v>
      </c>
      <c r="E1447" s="39">
        <f t="shared" si="125"/>
        <v>23</v>
      </c>
      <c r="I1447" s="46">
        <f t="shared" si="127"/>
        <v>41</v>
      </c>
    </row>
    <row r="1448" spans="1:9">
      <c r="A1448" s="138" t="str">
        <f t="shared" si="124"/>
        <v>23h42</v>
      </c>
      <c r="E1448" s="39">
        <f t="shared" si="125"/>
        <v>23</v>
      </c>
      <c r="I1448" s="46">
        <f t="shared" si="127"/>
        <v>42</v>
      </c>
    </row>
    <row r="1449" spans="1:9">
      <c r="A1449" s="138" t="str">
        <f t="shared" si="124"/>
        <v>23h43</v>
      </c>
      <c r="E1449" s="39">
        <f t="shared" si="125"/>
        <v>23</v>
      </c>
      <c r="I1449" s="46">
        <f t="shared" si="127"/>
        <v>43</v>
      </c>
    </row>
    <row r="1450" spans="1:9">
      <c r="A1450" s="138" t="str">
        <f t="shared" si="124"/>
        <v>23h44</v>
      </c>
      <c r="E1450" s="39">
        <f t="shared" si="125"/>
        <v>23</v>
      </c>
      <c r="I1450" s="46">
        <f t="shared" si="127"/>
        <v>44</v>
      </c>
    </row>
    <row r="1451" spans="1:9">
      <c r="A1451" s="138" t="str">
        <f t="shared" si="124"/>
        <v>23h45</v>
      </c>
      <c r="E1451" s="39">
        <f t="shared" si="125"/>
        <v>23</v>
      </c>
      <c r="I1451" s="46">
        <f t="shared" si="127"/>
        <v>45</v>
      </c>
    </row>
    <row r="1452" spans="1:9">
      <c r="A1452" s="138" t="str">
        <f t="shared" si="124"/>
        <v>23h46</v>
      </c>
      <c r="E1452" s="39">
        <f t="shared" si="125"/>
        <v>23</v>
      </c>
      <c r="I1452" s="46">
        <f t="shared" si="127"/>
        <v>46</v>
      </c>
    </row>
    <row r="1453" spans="1:9">
      <c r="A1453" s="138" t="str">
        <f t="shared" si="124"/>
        <v>23h47</v>
      </c>
      <c r="E1453" s="39">
        <f t="shared" si="125"/>
        <v>23</v>
      </c>
      <c r="I1453" s="46">
        <f t="shared" si="127"/>
        <v>47</v>
      </c>
    </row>
    <row r="1454" spans="1:9">
      <c r="A1454" s="138" t="str">
        <f t="shared" si="124"/>
        <v>23h48</v>
      </c>
      <c r="E1454" s="39">
        <f t="shared" si="125"/>
        <v>23</v>
      </c>
      <c r="I1454" s="46">
        <f t="shared" si="127"/>
        <v>48</v>
      </c>
    </row>
    <row r="1455" spans="1:9">
      <c r="A1455" s="138" t="str">
        <f t="shared" si="124"/>
        <v>23h49</v>
      </c>
      <c r="E1455" s="39">
        <f t="shared" si="125"/>
        <v>23</v>
      </c>
      <c r="I1455" s="46">
        <f t="shared" si="127"/>
        <v>49</v>
      </c>
    </row>
    <row r="1456" spans="1:9">
      <c r="A1456" s="138" t="str">
        <f t="shared" si="124"/>
        <v>23h50</v>
      </c>
      <c r="E1456" s="39">
        <f t="shared" si="125"/>
        <v>23</v>
      </c>
      <c r="I1456" s="46">
        <f t="shared" si="127"/>
        <v>50</v>
      </c>
    </row>
    <row r="1457" spans="1:9">
      <c r="A1457" s="138" t="str">
        <f t="shared" si="124"/>
        <v>23h51</v>
      </c>
      <c r="E1457" s="39">
        <f t="shared" si="125"/>
        <v>23</v>
      </c>
      <c r="I1457" s="46">
        <f t="shared" si="127"/>
        <v>51</v>
      </c>
    </row>
    <row r="1458" spans="1:9">
      <c r="A1458" s="138" t="str">
        <f t="shared" si="124"/>
        <v>23h52</v>
      </c>
      <c r="E1458" s="39">
        <f t="shared" si="125"/>
        <v>23</v>
      </c>
      <c r="I1458" s="46">
        <f t="shared" si="127"/>
        <v>52</v>
      </c>
    </row>
    <row r="1459" spans="1:9">
      <c r="A1459" s="138" t="str">
        <f t="shared" si="124"/>
        <v>23h53</v>
      </c>
      <c r="E1459" s="39">
        <f t="shared" si="125"/>
        <v>23</v>
      </c>
      <c r="I1459" s="46">
        <f t="shared" si="127"/>
        <v>53</v>
      </c>
    </row>
    <row r="1460" spans="1:9">
      <c r="A1460" s="138" t="str">
        <f t="shared" si="124"/>
        <v>23h54</v>
      </c>
      <c r="E1460" s="39">
        <f t="shared" si="125"/>
        <v>23</v>
      </c>
      <c r="I1460" s="46">
        <f t="shared" si="127"/>
        <v>54</v>
      </c>
    </row>
    <row r="1461" spans="1:9">
      <c r="A1461" s="138" t="str">
        <f t="shared" si="124"/>
        <v>23h55</v>
      </c>
      <c r="E1461" s="39">
        <f t="shared" si="125"/>
        <v>23</v>
      </c>
      <c r="I1461" s="46">
        <f t="shared" si="127"/>
        <v>55</v>
      </c>
    </row>
    <row r="1462" spans="1:9">
      <c r="A1462" s="138" t="str">
        <f t="shared" si="124"/>
        <v>23h56</v>
      </c>
      <c r="E1462" s="39">
        <f t="shared" si="125"/>
        <v>23</v>
      </c>
      <c r="I1462" s="46">
        <f t="shared" si="127"/>
        <v>56</v>
      </c>
    </row>
    <row r="1463" spans="1:9">
      <c r="A1463" s="138" t="str">
        <f t="shared" si="124"/>
        <v>23h57</v>
      </c>
      <c r="E1463" s="39">
        <f t="shared" si="125"/>
        <v>23</v>
      </c>
      <c r="I1463" s="46">
        <f t="shared" si="127"/>
        <v>57</v>
      </c>
    </row>
    <row r="1464" spans="1:9">
      <c r="A1464" s="138" t="str">
        <f t="shared" si="124"/>
        <v>23h58</v>
      </c>
      <c r="E1464" s="39">
        <f t="shared" si="125"/>
        <v>23</v>
      </c>
      <c r="I1464" s="46">
        <f t="shared" si="127"/>
        <v>58</v>
      </c>
    </row>
    <row r="1465" spans="1:9">
      <c r="A1465" s="149" t="str">
        <f t="shared" si="124"/>
        <v>23h59</v>
      </c>
      <c r="E1465" s="39">
        <f t="shared" si="125"/>
        <v>23</v>
      </c>
      <c r="I1465" s="46">
        <f t="shared" si="127"/>
        <v>59</v>
      </c>
    </row>
    <row r="1466" spans="1:9">
      <c r="A1466" s="39" t="s">
        <v>316</v>
      </c>
      <c r="I1466" s="46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Y95"/>
  <sheetViews>
    <sheetView topLeftCell="J1" zoomScaleNormal="100" workbookViewId="0">
      <selection activeCell="L23" sqref="L23"/>
    </sheetView>
  </sheetViews>
  <sheetFormatPr baseColWidth="10" defaultRowHeight="12"/>
  <cols>
    <col min="1" max="1" width="27.5703125" style="6" bestFit="1" customWidth="1"/>
    <col min="2" max="2" width="11.42578125" style="6"/>
    <col min="3" max="3" width="9.140625" style="6" bestFit="1" customWidth="1"/>
    <col min="4" max="4" width="13" style="6" customWidth="1"/>
    <col min="5" max="5" width="6" style="6" bestFit="1" customWidth="1"/>
    <col min="6" max="6" width="8.5703125" style="6" customWidth="1"/>
    <col min="7" max="7" width="2.85546875" style="6" customWidth="1"/>
    <col min="8" max="8" width="10.7109375" style="7" customWidth="1"/>
    <col min="9" max="9" width="11.42578125" style="7"/>
    <col min="10" max="16384" width="11.42578125" style="6"/>
  </cols>
  <sheetData>
    <row r="1" spans="1:25" ht="18">
      <c r="A1" s="181" t="s">
        <v>80</v>
      </c>
      <c r="B1" s="181"/>
      <c r="C1" s="181"/>
      <c r="F1" s="7"/>
      <c r="G1" s="7"/>
    </row>
    <row r="2" spans="1:25" ht="3" customHeight="1">
      <c r="F2" s="7"/>
      <c r="G2" s="7"/>
      <c r="H2" s="6"/>
      <c r="I2" s="6"/>
    </row>
    <row r="3" spans="1:25">
      <c r="A3" s="6" t="s">
        <v>79</v>
      </c>
      <c r="C3" s="6" t="e">
        <f>OR(MOD(TheYear,400)=0,AND((MOD(TheYear,4)=0),MOD(TheYear,100)&lt;&gt;0))</f>
        <v>#REF!</v>
      </c>
      <c r="F3" s="7"/>
      <c r="G3" s="7"/>
    </row>
    <row r="4" spans="1:25">
      <c r="A4" s="6" t="s">
        <v>78</v>
      </c>
      <c r="B4" s="8" t="e">
        <f>Semaine01</f>
        <v>#REF!</v>
      </c>
      <c r="C4" s="6" t="e">
        <f>IF(WEEKDAY(__Jan01,2)&lt;=4,__Jan01,__Jan01+8-WEEKDAY(__Jan01,2))</f>
        <v>#REF!</v>
      </c>
    </row>
    <row r="5" spans="1:25" ht="3" customHeight="1">
      <c r="F5" s="7"/>
      <c r="G5" s="7"/>
      <c r="H5" s="6"/>
      <c r="I5" s="6"/>
    </row>
    <row r="7" spans="1:25" ht="18">
      <c r="A7" s="181" t="s">
        <v>81</v>
      </c>
      <c r="B7" s="181"/>
      <c r="C7" s="181"/>
      <c r="F7" s="7"/>
      <c r="G7" s="7"/>
      <c r="L7" s="6" t="s">
        <v>82</v>
      </c>
      <c r="M7" s="6" t="s">
        <v>0</v>
      </c>
      <c r="N7" s="6" t="s">
        <v>2</v>
      </c>
      <c r="O7" s="6" t="s">
        <v>83</v>
      </c>
      <c r="P7" s="6" t="s">
        <v>84</v>
      </c>
      <c r="Q7" s="6" t="s">
        <v>85</v>
      </c>
      <c r="R7" s="6" t="s">
        <v>86</v>
      </c>
    </row>
    <row r="8" spans="1:25" ht="3" customHeight="1">
      <c r="F8" s="7"/>
      <c r="G8" s="7"/>
      <c r="H8" s="6"/>
      <c r="I8" s="6"/>
    </row>
    <row r="9" spans="1:25" ht="15">
      <c r="A9" s="6" t="e">
        <f>M9</f>
        <v>#REF!</v>
      </c>
      <c r="B9" s="9" t="e">
        <f>P9</f>
        <v>#REF!</v>
      </c>
      <c r="C9" s="10" t="e">
        <f>DATE(YEAR(B9),MONTH(B9),DAY(B9))</f>
        <v>#REF!</v>
      </c>
      <c r="F9" s="7"/>
      <c r="G9" s="7"/>
      <c r="K9" s="7">
        <v>1</v>
      </c>
      <c r="L9" s="11" t="e">
        <f>IF(#REF!="",0,#REF!)</f>
        <v>#REF!</v>
      </c>
      <c r="M9" s="12" t="e">
        <f>IF(L9=0,0,VLOOKUP(L9,#REF!,2,FALSE))</f>
        <v>#REF!</v>
      </c>
      <c r="N9" s="6" t="e">
        <f>IF(L9="","",VLOOKUP(L9,#REF!,3,FALSE))</f>
        <v>#REF!</v>
      </c>
      <c r="O9" s="6" t="e">
        <f>IF(L9=0,0,VLOOKUP(L9,#REF!,39,FALSE))</f>
        <v>#REF!</v>
      </c>
      <c r="P9" s="12" t="e">
        <f>IF(L9=0,0,VLOOKUP(L9,#REF!,10,FALSE))</f>
        <v>#REF!</v>
      </c>
      <c r="Q9" s="12" t="e">
        <f>IF(L9=0,0,VLOOKUP(L9,#REF!,13,FALSE))</f>
        <v>#REF!</v>
      </c>
      <c r="R9" s="13" t="e">
        <f>IF(L9=0,0,DATEDIF(P9,Q9,"d")+1)</f>
        <v>#REF!</v>
      </c>
      <c r="T9" s="17"/>
      <c r="X9" s="17"/>
      <c r="Y9" s="17"/>
    </row>
    <row r="10" spans="1:25">
      <c r="A10" s="6" t="e">
        <f>N9</f>
        <v>#REF!</v>
      </c>
      <c r="B10" s="9" t="e">
        <f>SUM(B9+1)</f>
        <v>#REF!</v>
      </c>
      <c r="C10" s="10" t="e">
        <f t="shared" ref="C10:C32" si="0">DATE(YEAR(B10),MONTH(B10),DAY(B10))</f>
        <v>#REF!</v>
      </c>
      <c r="F10" s="7"/>
      <c r="G10" s="7"/>
      <c r="K10" s="7"/>
      <c r="L10" s="11"/>
      <c r="M10" s="11"/>
    </row>
    <row r="11" spans="1:25" ht="15">
      <c r="A11" s="6" t="e">
        <f>M11</f>
        <v>#REF!</v>
      </c>
      <c r="B11" s="9" t="e">
        <f>P11</f>
        <v>#REF!</v>
      </c>
      <c r="C11" s="10" t="e">
        <f>DATE(YEAR(B11),MONTH(B11),DAY(B11))</f>
        <v>#REF!</v>
      </c>
      <c r="F11" s="7"/>
      <c r="G11" s="7"/>
      <c r="J11" s="7"/>
      <c r="K11" s="7">
        <v>2</v>
      </c>
      <c r="L11" s="11" t="e">
        <f>IF(#REF!="",0,#REF!)</f>
        <v>#REF!</v>
      </c>
      <c r="M11" s="12" t="e">
        <f>IF(L11=0,0,VLOOKUP(L11,#REF!,2,FALSE))</f>
        <v>#REF!</v>
      </c>
      <c r="N11" s="6" t="e">
        <f>IF(L11="","",VLOOKUP(L11,#REF!,3,FALSE))</f>
        <v>#REF!</v>
      </c>
      <c r="O11" s="6" t="e">
        <f>IF(L11=0,0,VLOOKUP(L11,#REF!,39,FALSE))</f>
        <v>#REF!</v>
      </c>
      <c r="P11" s="12" t="e">
        <f>IF(L11=0,0,VLOOKUP(L11,#REF!,10,FALSE))</f>
        <v>#REF!</v>
      </c>
      <c r="Q11" s="12" t="e">
        <f>IF(L11=0,0,VLOOKUP(L11,#REF!,13,FALSE))</f>
        <v>#REF!</v>
      </c>
      <c r="R11" s="13" t="e">
        <f>IF(L11=0,0,DATEDIF(P11,Q11,"d")+1)</f>
        <v>#REF!</v>
      </c>
    </row>
    <row r="12" spans="1:25">
      <c r="A12" s="6" t="e">
        <f>N11</f>
        <v>#REF!</v>
      </c>
      <c r="B12" s="9" t="e">
        <f>SUM(B11+1)</f>
        <v>#REF!</v>
      </c>
      <c r="C12" s="10" t="e">
        <f t="shared" si="0"/>
        <v>#REF!</v>
      </c>
      <c r="F12" s="7"/>
      <c r="G12" s="7"/>
      <c r="J12" s="7"/>
      <c r="K12" s="7"/>
      <c r="L12" s="11"/>
      <c r="M12" s="11"/>
    </row>
    <row r="13" spans="1:25" ht="15">
      <c r="A13" s="6" t="e">
        <f>M13</f>
        <v>#REF!</v>
      </c>
      <c r="B13" s="9" t="e">
        <f>P13</f>
        <v>#REF!</v>
      </c>
      <c r="C13" s="10" t="e">
        <f>DATE(YEAR(B13),MONTH(B13),DAY(B13))</f>
        <v>#REF!</v>
      </c>
      <c r="F13" s="7"/>
      <c r="G13" s="7"/>
      <c r="J13" s="7"/>
      <c r="K13" s="7">
        <v>3</v>
      </c>
      <c r="L13" s="11" t="e">
        <f>IF(#REF!="",0,#REF!)</f>
        <v>#REF!</v>
      </c>
      <c r="M13" s="12" t="e">
        <f>IF(L13=0,0,VLOOKUP(L13,#REF!,2,FALSE))</f>
        <v>#REF!</v>
      </c>
      <c r="N13" s="6" t="e">
        <f>IF(L13="","",VLOOKUP(L13,#REF!,3,FALSE))</f>
        <v>#REF!</v>
      </c>
      <c r="O13" s="6" t="e">
        <f>IF(L13=0,0,VLOOKUP(L13,#REF!,39,FALSE))</f>
        <v>#REF!</v>
      </c>
      <c r="P13" s="12" t="e">
        <f>IF(L13=0,0,VLOOKUP(L13,#REF!,10,FALSE))</f>
        <v>#REF!</v>
      </c>
      <c r="Q13" s="12" t="e">
        <f>IF(L13=0,0,VLOOKUP(L13,#REF!,13,FALSE))</f>
        <v>#REF!</v>
      </c>
      <c r="R13" s="13" t="e">
        <f>IF(L13=0,0,DATEDIF(P13,Q13,"d")+1)</f>
        <v>#REF!</v>
      </c>
    </row>
    <row r="14" spans="1:25">
      <c r="A14" s="6" t="e">
        <f>N13</f>
        <v>#REF!</v>
      </c>
      <c r="B14" s="9" t="e">
        <f>SUM(B13+1)</f>
        <v>#REF!</v>
      </c>
      <c r="C14" s="10" t="e">
        <f t="shared" si="0"/>
        <v>#REF!</v>
      </c>
      <c r="F14" s="7"/>
      <c r="G14" s="7"/>
      <c r="J14" s="7"/>
      <c r="K14" s="7"/>
      <c r="L14" s="11"/>
      <c r="M14" s="11"/>
    </row>
    <row r="15" spans="1:25" ht="15">
      <c r="A15" s="6" t="e">
        <f>M15</f>
        <v>#REF!</v>
      </c>
      <c r="B15" s="9" t="e">
        <f>P15</f>
        <v>#REF!</v>
      </c>
      <c r="C15" s="10" t="e">
        <f>DATE(YEAR(B15),MONTH(B15),DAY(B15))</f>
        <v>#REF!</v>
      </c>
      <c r="F15" s="7"/>
      <c r="G15" s="7"/>
      <c r="J15" s="7"/>
      <c r="K15" s="7">
        <v>4</v>
      </c>
      <c r="L15" s="11" t="e">
        <f>IF(#REF!="",0,#REF!)</f>
        <v>#REF!</v>
      </c>
      <c r="M15" s="12" t="e">
        <f>IF(L15=0,0,VLOOKUP(L15,#REF!,2,FALSE))</f>
        <v>#REF!</v>
      </c>
      <c r="N15" s="6" t="e">
        <f>IF(L15="","",VLOOKUP(L15,#REF!,3,FALSE))</f>
        <v>#REF!</v>
      </c>
      <c r="O15" s="6" t="e">
        <f>IF(L15=0,0,VLOOKUP(L15,#REF!,39,FALSE))</f>
        <v>#REF!</v>
      </c>
      <c r="P15" s="12" t="e">
        <f>IF(L15=0,0,VLOOKUP(L15,#REF!,10,FALSE))</f>
        <v>#REF!</v>
      </c>
      <c r="Q15" s="12" t="e">
        <f>IF(L15=0,0,VLOOKUP(L15,#REF!,13,FALSE))</f>
        <v>#REF!</v>
      </c>
      <c r="R15" s="13" t="e">
        <f>IF(L15=0,0,DATEDIF(P15,Q15,"d")+1)</f>
        <v>#REF!</v>
      </c>
    </row>
    <row r="16" spans="1:25">
      <c r="A16" s="6" t="e">
        <f>N15</f>
        <v>#REF!</v>
      </c>
      <c r="B16" s="9" t="e">
        <f>SUM(B15+1)</f>
        <v>#REF!</v>
      </c>
      <c r="C16" s="10" t="e">
        <f t="shared" si="0"/>
        <v>#REF!</v>
      </c>
      <c r="F16" s="7"/>
      <c r="G16" s="7"/>
      <c r="J16" s="7"/>
      <c r="K16" s="7"/>
      <c r="L16" s="11"/>
      <c r="M16" s="11"/>
    </row>
    <row r="17" spans="1:18" ht="15">
      <c r="A17" s="6" t="e">
        <f>M17</f>
        <v>#REF!</v>
      </c>
      <c r="B17" s="9" t="e">
        <f>P17</f>
        <v>#REF!</v>
      </c>
      <c r="C17" s="10" t="e">
        <f>DATE(YEAR(B17),MONTH(B17),DAY(B17))</f>
        <v>#REF!</v>
      </c>
      <c r="F17" s="7"/>
      <c r="G17" s="7"/>
      <c r="J17" s="7"/>
      <c r="K17" s="7">
        <v>5</v>
      </c>
      <c r="L17" s="11" t="e">
        <f>IF(#REF!="",0,#REF!)</f>
        <v>#REF!</v>
      </c>
      <c r="M17" s="12" t="e">
        <f>IF(L17=0,0,VLOOKUP(L17,#REF!,2,FALSE))</f>
        <v>#REF!</v>
      </c>
      <c r="N17" s="6" t="e">
        <f>IF(L17="","",VLOOKUP(L17,#REF!,3,FALSE))</f>
        <v>#REF!</v>
      </c>
      <c r="O17" s="6" t="e">
        <f>IF(L17=0,0,VLOOKUP(L17,#REF!,39,FALSE))</f>
        <v>#REF!</v>
      </c>
      <c r="P17" s="12" t="e">
        <f>IF(L17=0,0,VLOOKUP(L17,#REF!,10,FALSE))</f>
        <v>#REF!</v>
      </c>
      <c r="Q17" s="12" t="e">
        <f>IF(L17=0,0,VLOOKUP(L17,#REF!,13,FALSE))</f>
        <v>#REF!</v>
      </c>
      <c r="R17" s="13" t="e">
        <f>IF(L17=0,0,DATEDIF(P17,Q17,"d")+1)</f>
        <v>#REF!</v>
      </c>
    </row>
    <row r="18" spans="1:18">
      <c r="A18" s="6" t="e">
        <f>N17</f>
        <v>#REF!</v>
      </c>
      <c r="B18" s="9" t="e">
        <f>SUM(B17+1)</f>
        <v>#REF!</v>
      </c>
      <c r="C18" s="10" t="e">
        <f t="shared" si="0"/>
        <v>#REF!</v>
      </c>
      <c r="F18" s="7"/>
      <c r="G18" s="7"/>
      <c r="J18" s="7"/>
      <c r="K18" s="7"/>
      <c r="L18" s="11"/>
      <c r="M18" s="11"/>
    </row>
    <row r="19" spans="1:18" ht="15">
      <c r="A19" s="6" t="e">
        <f>M19</f>
        <v>#REF!</v>
      </c>
      <c r="B19" s="9" t="e">
        <f>P19</f>
        <v>#REF!</v>
      </c>
      <c r="C19" s="10" t="e">
        <f>DATE(YEAR(B19),MONTH(B19),DAY(B19))</f>
        <v>#REF!</v>
      </c>
      <c r="F19" s="7"/>
      <c r="G19" s="7"/>
      <c r="J19" s="7"/>
      <c r="K19" s="7">
        <v>6</v>
      </c>
      <c r="L19" s="11" t="e">
        <f>IF(#REF!="",0,#REF!)</f>
        <v>#REF!</v>
      </c>
      <c r="M19" s="12" t="e">
        <f>IF(L19=0,0,VLOOKUP(L19,#REF!,2,FALSE))</f>
        <v>#REF!</v>
      </c>
      <c r="N19" s="6" t="e">
        <f>IF(L19="","",VLOOKUP(L19,#REF!,3,FALSE))</f>
        <v>#REF!</v>
      </c>
      <c r="O19" s="6" t="e">
        <f>IF(L19=0,0,VLOOKUP(L19,#REF!,39,FALSE))</f>
        <v>#REF!</v>
      </c>
      <c r="P19" s="12" t="e">
        <f>IF(L19=0,0,VLOOKUP(L19,#REF!,10,FALSE))</f>
        <v>#REF!</v>
      </c>
      <c r="Q19" s="12" t="e">
        <f>IF(L19=0,0,VLOOKUP(L19,#REF!,13,FALSE))</f>
        <v>#REF!</v>
      </c>
      <c r="R19" s="13" t="e">
        <f>IF(L19=0,0,DATEDIF(P19,Q19,"d")+1)</f>
        <v>#REF!</v>
      </c>
    </row>
    <row r="20" spans="1:18">
      <c r="A20" s="6" t="e">
        <f>N19</f>
        <v>#REF!</v>
      </c>
      <c r="B20" s="9" t="e">
        <f>SUM(B19+1)</f>
        <v>#REF!</v>
      </c>
      <c r="C20" s="10" t="e">
        <f t="shared" si="0"/>
        <v>#REF!</v>
      </c>
      <c r="F20" s="7"/>
      <c r="G20" s="7"/>
      <c r="J20" s="7"/>
      <c r="K20" s="7"/>
      <c r="L20" s="11"/>
      <c r="M20" s="11"/>
    </row>
    <row r="21" spans="1:18" ht="15">
      <c r="A21" s="6" t="e">
        <f>M21</f>
        <v>#REF!</v>
      </c>
      <c r="B21" s="9" t="e">
        <f>P21</f>
        <v>#REF!</v>
      </c>
      <c r="C21" s="10" t="e">
        <f>DATE(YEAR(B21),MONTH(B21),DAY(B21))</f>
        <v>#REF!</v>
      </c>
      <c r="F21" s="7"/>
      <c r="G21" s="7"/>
      <c r="J21" s="7"/>
      <c r="K21" s="7">
        <v>7</v>
      </c>
      <c r="L21" s="11" t="e">
        <f>IF(#REF!="",0,#REF!)</f>
        <v>#REF!</v>
      </c>
      <c r="M21" s="12" t="e">
        <f>IF(L21=0,0,VLOOKUP(L21,#REF!,2,FALSE))</f>
        <v>#REF!</v>
      </c>
      <c r="N21" s="6" t="e">
        <f>IF(L21="","",VLOOKUP(L21,#REF!,3,FALSE))</f>
        <v>#REF!</v>
      </c>
      <c r="O21" s="6" t="e">
        <f>IF(L21=0,0,VLOOKUP(L21,#REF!,39,FALSE))</f>
        <v>#REF!</v>
      </c>
      <c r="P21" s="12" t="e">
        <f>IF(L21=0,0,VLOOKUP(L21,#REF!,10,FALSE))</f>
        <v>#REF!</v>
      </c>
      <c r="Q21" s="12" t="e">
        <f>IF(L21=0,0,VLOOKUP(L21,#REF!,13,FALSE))</f>
        <v>#REF!</v>
      </c>
      <c r="R21" s="13" t="e">
        <f>IF(L21=0,0,DATEDIF(P21,Q21,"d")+1)</f>
        <v>#REF!</v>
      </c>
    </row>
    <row r="22" spans="1:18">
      <c r="A22" s="6" t="e">
        <f>N21</f>
        <v>#REF!</v>
      </c>
      <c r="B22" s="9" t="e">
        <f>SUM(B21+1)</f>
        <v>#REF!</v>
      </c>
      <c r="C22" s="10" t="e">
        <f t="shared" si="0"/>
        <v>#REF!</v>
      </c>
      <c r="F22" s="7"/>
      <c r="G22" s="7"/>
      <c r="J22" s="7"/>
      <c r="K22" s="7"/>
      <c r="L22" s="11"/>
      <c r="M22" s="11"/>
    </row>
    <row r="23" spans="1:18" ht="15">
      <c r="A23" s="6" t="e">
        <f>M23</f>
        <v>#REF!</v>
      </c>
      <c r="B23" s="9" t="e">
        <f>P23</f>
        <v>#REF!</v>
      </c>
      <c r="C23" s="10" t="e">
        <f>DATE(YEAR(B23),MONTH(B23),DAY(B23))</f>
        <v>#REF!</v>
      </c>
      <c r="F23" s="7"/>
      <c r="G23" s="7"/>
      <c r="J23" s="7"/>
      <c r="K23" s="7">
        <v>8</v>
      </c>
      <c r="L23" s="11" t="e">
        <f>IF(#REF!="",0,#REF!)</f>
        <v>#REF!</v>
      </c>
      <c r="M23" s="12" t="e">
        <f>IF(L23=0,0,VLOOKUP(L23,#REF!,2,FALSE))</f>
        <v>#REF!</v>
      </c>
      <c r="N23" s="6" t="e">
        <f>IF(L23="","",VLOOKUP(L23,#REF!,3,FALSE))</f>
        <v>#REF!</v>
      </c>
      <c r="O23" s="6" t="e">
        <f>IF(L23=0,0,VLOOKUP(L23,#REF!,39,FALSE))</f>
        <v>#REF!</v>
      </c>
      <c r="P23" s="12" t="e">
        <f>IF(L23=0,0,VLOOKUP(L23,#REF!,10,FALSE))</f>
        <v>#REF!</v>
      </c>
      <c r="Q23" s="12" t="e">
        <f>IF(L23=0,0,VLOOKUP(L23,#REF!,13,FALSE))</f>
        <v>#REF!</v>
      </c>
      <c r="R23" s="13" t="e">
        <f>IF(L23=0,0,DATEDIF(P23,Q23,"d")+1)</f>
        <v>#REF!</v>
      </c>
    </row>
    <row r="24" spans="1:18">
      <c r="A24" s="6" t="e">
        <f>N23</f>
        <v>#REF!</v>
      </c>
      <c r="B24" s="9" t="e">
        <f>SUM(B23+1)</f>
        <v>#REF!</v>
      </c>
      <c r="C24" s="10" t="e">
        <f t="shared" si="0"/>
        <v>#REF!</v>
      </c>
      <c r="F24" s="7"/>
      <c r="G24" s="7"/>
      <c r="J24" s="7"/>
      <c r="K24" s="7"/>
      <c r="L24" s="11"/>
      <c r="M24" s="11"/>
    </row>
    <row r="25" spans="1:18" ht="15">
      <c r="A25" s="6" t="e">
        <f>M25</f>
        <v>#REF!</v>
      </c>
      <c r="B25" s="9" t="e">
        <f>P25</f>
        <v>#REF!</v>
      </c>
      <c r="C25" s="10" t="e">
        <f>DATE(YEAR(B25),MONTH(B25),DAY(B25))</f>
        <v>#REF!</v>
      </c>
      <c r="F25" s="7"/>
      <c r="G25" s="7"/>
      <c r="J25" s="7"/>
      <c r="K25" s="7">
        <v>9</v>
      </c>
      <c r="L25" s="11" t="e">
        <f>IF(#REF!="",0,#REF!)</f>
        <v>#REF!</v>
      </c>
      <c r="M25" s="12" t="e">
        <f>IF(L25=0,0,VLOOKUP(L25,#REF!,2,FALSE))</f>
        <v>#REF!</v>
      </c>
      <c r="N25" s="6" t="e">
        <f>IF(L25="","",VLOOKUP(L25,#REF!,3,FALSE))</f>
        <v>#REF!</v>
      </c>
      <c r="O25" s="6" t="e">
        <f>IF(L25=0,0,VLOOKUP(L25,#REF!,39,FALSE))</f>
        <v>#REF!</v>
      </c>
      <c r="P25" s="12" t="e">
        <f>IF(L25=0,0,VLOOKUP(L25,#REF!,10,FALSE))</f>
        <v>#REF!</v>
      </c>
      <c r="Q25" s="12" t="e">
        <f>IF(L25=0,0,VLOOKUP(L25,#REF!,13,FALSE))</f>
        <v>#REF!</v>
      </c>
      <c r="R25" s="13" t="e">
        <f>IF(L25=0,0,DATEDIF(P25,Q25,"d")+1)</f>
        <v>#REF!</v>
      </c>
    </row>
    <row r="26" spans="1:18">
      <c r="A26" s="6" t="e">
        <f>N25</f>
        <v>#REF!</v>
      </c>
      <c r="B26" s="9" t="e">
        <f>SUM(B25+1)</f>
        <v>#REF!</v>
      </c>
      <c r="C26" s="10" t="e">
        <f t="shared" si="0"/>
        <v>#REF!</v>
      </c>
      <c r="F26" s="7"/>
      <c r="G26" s="7"/>
      <c r="J26" s="7"/>
      <c r="K26" s="7"/>
      <c r="L26" s="11"/>
      <c r="M26" s="11"/>
    </row>
    <row r="27" spans="1:18" ht="15">
      <c r="A27" s="6" t="e">
        <f>M27</f>
        <v>#REF!</v>
      </c>
      <c r="B27" s="9" t="e">
        <f>P27</f>
        <v>#REF!</v>
      </c>
      <c r="C27" s="10" t="e">
        <f>DATE(YEAR(B27),MONTH(B27),DAY(B27))</f>
        <v>#REF!</v>
      </c>
      <c r="F27" s="7"/>
      <c r="G27" s="7"/>
      <c r="J27" s="7"/>
      <c r="K27" s="7">
        <v>10</v>
      </c>
      <c r="L27" s="11" t="e">
        <f>IF(#REF!="",0,#REF!)</f>
        <v>#REF!</v>
      </c>
      <c r="M27" s="12" t="e">
        <f>IF(L27=0,0,VLOOKUP(L27,#REF!,2,FALSE))</f>
        <v>#REF!</v>
      </c>
      <c r="N27" s="6" t="e">
        <f>IF(L27="","",VLOOKUP(L27,#REF!,3,FALSE))</f>
        <v>#REF!</v>
      </c>
      <c r="O27" s="6" t="e">
        <f>IF(L27=0,0,VLOOKUP(L27,#REF!,39,FALSE))</f>
        <v>#REF!</v>
      </c>
      <c r="P27" s="12" t="e">
        <f>IF(L27=0,0,VLOOKUP(L27,#REF!,10,FALSE))</f>
        <v>#REF!</v>
      </c>
      <c r="Q27" s="12" t="e">
        <f>IF(L27=0,0,VLOOKUP(L27,#REF!,13,FALSE))</f>
        <v>#REF!</v>
      </c>
      <c r="R27" s="13" t="e">
        <f>IF(L27=0,0,DATEDIF(P27,Q27,"d")+1)</f>
        <v>#REF!</v>
      </c>
    </row>
    <row r="28" spans="1:18">
      <c r="A28" s="6" t="e">
        <f>N27</f>
        <v>#REF!</v>
      </c>
      <c r="B28" s="9" t="e">
        <f>SUM(B27+1)</f>
        <v>#REF!</v>
      </c>
      <c r="C28" s="10" t="e">
        <f t="shared" si="0"/>
        <v>#REF!</v>
      </c>
      <c r="F28" s="7"/>
      <c r="G28" s="7"/>
      <c r="J28" s="7"/>
      <c r="K28" s="7"/>
      <c r="L28" s="11"/>
      <c r="M28" s="11"/>
    </row>
    <row r="29" spans="1:18" ht="15">
      <c r="A29" s="6" t="e">
        <f>M29</f>
        <v>#REF!</v>
      </c>
      <c r="B29" s="9" t="e">
        <f>P29</f>
        <v>#REF!</v>
      </c>
      <c r="C29" s="10" t="e">
        <f>DATE(YEAR(B29),MONTH(B29),DAY(B29))</f>
        <v>#REF!</v>
      </c>
      <c r="F29" s="7"/>
      <c r="G29" s="7"/>
      <c r="K29" s="7">
        <v>11</v>
      </c>
      <c r="L29" s="11" t="e">
        <f>IF(#REF!="",0,#REF!)</f>
        <v>#REF!</v>
      </c>
      <c r="M29" s="12" t="e">
        <f>IF(L29=0,0,VLOOKUP(L29,#REF!,2,FALSE))</f>
        <v>#REF!</v>
      </c>
      <c r="N29" s="6" t="e">
        <f>IF(L29="","",VLOOKUP(L29,#REF!,3,FALSE))</f>
        <v>#REF!</v>
      </c>
      <c r="O29" s="6" t="e">
        <f>IF(L29=0,0,VLOOKUP(L29,#REF!,39,FALSE))</f>
        <v>#REF!</v>
      </c>
      <c r="P29" s="12" t="e">
        <f>IF(L29=0,0,VLOOKUP(L29,#REF!,10,FALSE))</f>
        <v>#REF!</v>
      </c>
      <c r="Q29" s="12" t="e">
        <f>IF(L29=0,0,VLOOKUP(L29,#REF!,13,FALSE))</f>
        <v>#REF!</v>
      </c>
      <c r="R29" s="13" t="e">
        <f>IF(L29=0,0,DATEDIF(P29,Q29,"d")+1)</f>
        <v>#REF!</v>
      </c>
    </row>
    <row r="30" spans="1:18">
      <c r="A30" s="6" t="e">
        <f>N29</f>
        <v>#REF!</v>
      </c>
      <c r="B30" s="9" t="e">
        <f>SUM(B29+1)</f>
        <v>#REF!</v>
      </c>
      <c r="C30" s="10" t="e">
        <f t="shared" si="0"/>
        <v>#REF!</v>
      </c>
      <c r="F30" s="7"/>
      <c r="G30" s="7"/>
      <c r="K30" s="7"/>
      <c r="L30" s="11"/>
      <c r="M30" s="11"/>
    </row>
    <row r="31" spans="1:18" ht="15">
      <c r="A31" s="6" t="e">
        <f>M31</f>
        <v>#REF!</v>
      </c>
      <c r="B31" s="9" t="e">
        <f>P31</f>
        <v>#REF!</v>
      </c>
      <c r="C31" s="10" t="e">
        <f>DATE(YEAR(B31),MONTH(B31),DAY(B31))</f>
        <v>#REF!</v>
      </c>
      <c r="F31" s="7"/>
      <c r="G31" s="7"/>
      <c r="K31" s="7">
        <v>12</v>
      </c>
      <c r="L31" s="11" t="e">
        <f>IF(#REF!="",0,#REF!)</f>
        <v>#REF!</v>
      </c>
      <c r="M31" s="12" t="e">
        <f>IF(L31=0,0,VLOOKUP(L31,#REF!,2,FALSE))</f>
        <v>#REF!</v>
      </c>
      <c r="N31" s="6" t="e">
        <f>IF(L31="","",VLOOKUP(L31,#REF!,3,FALSE))</f>
        <v>#REF!</v>
      </c>
      <c r="O31" s="6" t="e">
        <f>IF(L31=0,0,VLOOKUP(L31,#REF!,39,FALSE))</f>
        <v>#REF!</v>
      </c>
      <c r="P31" s="12" t="e">
        <f>IF(L31=0,0,VLOOKUP(L31,#REF!,10,FALSE))</f>
        <v>#REF!</v>
      </c>
      <c r="Q31" s="12" t="e">
        <f>IF(L31=0,0,VLOOKUP(L31,#REF!,13,FALSE))</f>
        <v>#REF!</v>
      </c>
      <c r="R31" s="13" t="e">
        <f>IF(L31=0,0,DATEDIF(P31,Q31,"d")+1)</f>
        <v>#REF!</v>
      </c>
    </row>
    <row r="32" spans="1:18">
      <c r="A32" s="6" t="e">
        <f>N31</f>
        <v>#REF!</v>
      </c>
      <c r="B32" s="9" t="e">
        <f>SUM(B31+1)</f>
        <v>#REF!</v>
      </c>
      <c r="C32" s="10" t="e">
        <f t="shared" si="0"/>
        <v>#REF!</v>
      </c>
      <c r="F32" s="7"/>
      <c r="G32" s="7"/>
      <c r="L32" s="11"/>
      <c r="M32" s="11"/>
    </row>
    <row r="33" spans="1:13">
      <c r="B33" s="9"/>
      <c r="C33" s="10"/>
      <c r="F33" s="7"/>
      <c r="G33" s="7"/>
      <c r="L33" s="11"/>
      <c r="M33" s="11"/>
    </row>
    <row r="34" spans="1:13" ht="3" customHeight="1">
      <c r="F34" s="7"/>
      <c r="G34" s="7"/>
      <c r="H34" s="6"/>
      <c r="I34" s="6"/>
    </row>
    <row r="36" spans="1:13" ht="18">
      <c r="A36" s="181" t="s">
        <v>173</v>
      </c>
      <c r="B36" s="181"/>
      <c r="C36" s="181"/>
      <c r="D36" s="181"/>
      <c r="E36" s="181"/>
      <c r="F36" s="181"/>
      <c r="G36" s="181"/>
    </row>
    <row r="37" spans="1:13" ht="3" customHeight="1">
      <c r="H37" s="6"/>
      <c r="I37" s="6"/>
    </row>
    <row r="38" spans="1:13">
      <c r="A38" s="6" t="e">
        <f>IF(O9="o",N9,"")</f>
        <v>#REF!</v>
      </c>
      <c r="B38" s="14" t="e">
        <f>IF(O9="o",P9,0)</f>
        <v>#REF!</v>
      </c>
      <c r="C38" s="10" t="e">
        <f t="shared" ref="C38:C43" si="1">DATE(YEAR(B38),MONTH(B38),DAY(B38))</f>
        <v>#REF!</v>
      </c>
      <c r="D38" s="8" t="e">
        <f t="shared" ref="D38:D43" si="2">E38</f>
        <v>#REF!</v>
      </c>
      <c r="E38" s="15" t="e">
        <f t="shared" ref="E38:E43" si="3">C38+F38-1</f>
        <v>#REF!</v>
      </c>
      <c r="F38" s="6" t="e">
        <f>IF(O9="o",R9,0)</f>
        <v>#REF!</v>
      </c>
      <c r="G38" s="7" t="s">
        <v>53</v>
      </c>
      <c r="H38" s="6"/>
    </row>
    <row r="39" spans="1:13">
      <c r="A39" s="6" t="e">
        <f>IF(O13="o",N13,"")</f>
        <v>#REF!</v>
      </c>
      <c r="B39" s="14" t="e">
        <f>IF(O13="o",P13,0)</f>
        <v>#REF!</v>
      </c>
      <c r="C39" s="10" t="e">
        <f t="shared" si="1"/>
        <v>#REF!</v>
      </c>
      <c r="D39" s="8" t="e">
        <f t="shared" si="2"/>
        <v>#REF!</v>
      </c>
      <c r="E39" s="15" t="e">
        <f t="shared" si="3"/>
        <v>#REF!</v>
      </c>
      <c r="F39" s="6" t="e">
        <f>IF(O13="o",R13,0)</f>
        <v>#REF!</v>
      </c>
      <c r="G39" s="7" t="s">
        <v>53</v>
      </c>
      <c r="H39" s="6"/>
    </row>
    <row r="40" spans="1:13">
      <c r="A40" s="6" t="e">
        <f>IF(O17="o",N17,"")</f>
        <v>#REF!</v>
      </c>
      <c r="B40" s="14" t="e">
        <f>IF(O17="o",P17,0)</f>
        <v>#REF!</v>
      </c>
      <c r="C40" s="10" t="e">
        <f t="shared" si="1"/>
        <v>#REF!</v>
      </c>
      <c r="D40" s="8" t="e">
        <f t="shared" si="2"/>
        <v>#REF!</v>
      </c>
      <c r="E40" s="15" t="e">
        <f t="shared" si="3"/>
        <v>#REF!</v>
      </c>
      <c r="F40" s="6" t="e">
        <f>IF(O17="o",R17,0)</f>
        <v>#REF!</v>
      </c>
      <c r="G40" s="7" t="s">
        <v>53</v>
      </c>
      <c r="H40" s="6"/>
    </row>
    <row r="41" spans="1:13">
      <c r="A41" s="6" t="e">
        <f>IF(O21="o",N21,"")</f>
        <v>#REF!</v>
      </c>
      <c r="B41" s="14" t="e">
        <f>IF(O21="o",P21,0)</f>
        <v>#REF!</v>
      </c>
      <c r="C41" s="10" t="e">
        <f t="shared" si="1"/>
        <v>#REF!</v>
      </c>
      <c r="D41" s="8" t="e">
        <f t="shared" si="2"/>
        <v>#REF!</v>
      </c>
      <c r="E41" s="15" t="e">
        <f t="shared" si="3"/>
        <v>#REF!</v>
      </c>
      <c r="F41" s="6" t="e">
        <f>IF(O21="o",R21,0)</f>
        <v>#REF!</v>
      </c>
      <c r="G41" s="7" t="s">
        <v>53</v>
      </c>
      <c r="H41" s="6"/>
    </row>
    <row r="42" spans="1:13">
      <c r="A42" s="6" t="e">
        <f>IF(O25="o",N25,"")</f>
        <v>#REF!</v>
      </c>
      <c r="B42" s="14" t="e">
        <f>IF(O25="o",P25,0)</f>
        <v>#REF!</v>
      </c>
      <c r="C42" s="10" t="e">
        <f t="shared" si="1"/>
        <v>#REF!</v>
      </c>
      <c r="D42" s="8" t="e">
        <f t="shared" si="2"/>
        <v>#REF!</v>
      </c>
      <c r="E42" s="15" t="e">
        <f t="shared" si="3"/>
        <v>#REF!</v>
      </c>
      <c r="F42" s="6" t="e">
        <f>IF(O25="o",R25,0)</f>
        <v>#REF!</v>
      </c>
      <c r="G42" s="7" t="s">
        <v>53</v>
      </c>
      <c r="H42" s="6"/>
    </row>
    <row r="43" spans="1:13">
      <c r="A43" s="6" t="e">
        <f>IF(O29="o",N29,"")</f>
        <v>#REF!</v>
      </c>
      <c r="B43" s="14" t="e">
        <f>IF(O29="o",P29,0)</f>
        <v>#REF!</v>
      </c>
      <c r="C43" s="10" t="e">
        <f t="shared" si="1"/>
        <v>#REF!</v>
      </c>
      <c r="D43" s="8" t="e">
        <f t="shared" si="2"/>
        <v>#REF!</v>
      </c>
      <c r="E43" s="15" t="e">
        <f t="shared" si="3"/>
        <v>#REF!</v>
      </c>
      <c r="F43" s="6" t="e">
        <f>IF(O29="o",R29,0)</f>
        <v>#REF!</v>
      </c>
      <c r="G43" s="7" t="s">
        <v>53</v>
      </c>
      <c r="H43" s="6"/>
    </row>
    <row r="44" spans="1:13" ht="3" customHeight="1">
      <c r="H44" s="6"/>
      <c r="I44" s="6"/>
    </row>
    <row r="45" spans="1:13">
      <c r="A45" s="6" t="e">
        <f>IF(O11="o",N11,"")</f>
        <v>#REF!</v>
      </c>
      <c r="B45" s="14" t="e">
        <f>IF(O11="o",P11,0)</f>
        <v>#REF!</v>
      </c>
      <c r="C45" s="10" t="e">
        <f t="shared" ref="C45:C50" si="4">DATE(YEAR(B45),MONTH(B45),DAY(B45))</f>
        <v>#REF!</v>
      </c>
      <c r="D45" s="8" t="e">
        <f t="shared" ref="D45:D50" si="5">E45</f>
        <v>#REF!</v>
      </c>
      <c r="E45" s="15" t="e">
        <f t="shared" ref="E45:E50" si="6">C45+F45-1</f>
        <v>#REF!</v>
      </c>
      <c r="F45" s="6" t="e">
        <f>IF(O11="o",R11,0)</f>
        <v>#REF!</v>
      </c>
      <c r="G45" s="7" t="s">
        <v>77</v>
      </c>
    </row>
    <row r="46" spans="1:13">
      <c r="A46" s="6" t="e">
        <f>IF(O15="o",N15,"")</f>
        <v>#REF!</v>
      </c>
      <c r="B46" s="14" t="e">
        <f>IF(O15="o",P15,0)</f>
        <v>#REF!</v>
      </c>
      <c r="C46" s="10" t="e">
        <f t="shared" si="4"/>
        <v>#REF!</v>
      </c>
      <c r="D46" s="8" t="e">
        <f t="shared" si="5"/>
        <v>#REF!</v>
      </c>
      <c r="E46" s="15" t="e">
        <f t="shared" si="6"/>
        <v>#REF!</v>
      </c>
      <c r="F46" s="6" t="e">
        <f>IF(O15="o",R15,0)</f>
        <v>#REF!</v>
      </c>
      <c r="G46" s="7" t="s">
        <v>77</v>
      </c>
    </row>
    <row r="47" spans="1:13">
      <c r="A47" s="6" t="e">
        <f>IF(O19="o",N19,"")</f>
        <v>#REF!</v>
      </c>
      <c r="B47" s="14" t="e">
        <f>IF(O19="o",P19,0)</f>
        <v>#REF!</v>
      </c>
      <c r="C47" s="10" t="e">
        <f t="shared" si="4"/>
        <v>#REF!</v>
      </c>
      <c r="D47" s="8" t="e">
        <f t="shared" si="5"/>
        <v>#REF!</v>
      </c>
      <c r="E47" s="15" t="e">
        <f t="shared" si="6"/>
        <v>#REF!</v>
      </c>
      <c r="F47" s="6" t="e">
        <f>IF(O19="o",R19,0)</f>
        <v>#REF!</v>
      </c>
      <c r="G47" s="7" t="s">
        <v>77</v>
      </c>
    </row>
    <row r="48" spans="1:13">
      <c r="A48" s="6" t="e">
        <f>IF(O23="o",N23,"")</f>
        <v>#REF!</v>
      </c>
      <c r="B48" s="14" t="e">
        <f>IF(O23="o",P23,0)</f>
        <v>#REF!</v>
      </c>
      <c r="C48" s="10" t="e">
        <f t="shared" si="4"/>
        <v>#REF!</v>
      </c>
      <c r="D48" s="8" t="e">
        <f t="shared" si="5"/>
        <v>#REF!</v>
      </c>
      <c r="E48" s="15" t="e">
        <f t="shared" si="6"/>
        <v>#REF!</v>
      </c>
      <c r="F48" s="6" t="e">
        <f>IF(O23="o",R23,0)</f>
        <v>#REF!</v>
      </c>
      <c r="G48" s="7" t="s">
        <v>77</v>
      </c>
    </row>
    <row r="49" spans="1:9">
      <c r="A49" s="6" t="e">
        <f>IF(O27="o",N27,"")</f>
        <v>#REF!</v>
      </c>
      <c r="B49" s="14" t="e">
        <f>IF(O27="o",P27,0)</f>
        <v>#REF!</v>
      </c>
      <c r="C49" s="10" t="e">
        <f t="shared" si="4"/>
        <v>#REF!</v>
      </c>
      <c r="D49" s="8" t="e">
        <f t="shared" si="5"/>
        <v>#REF!</v>
      </c>
      <c r="E49" s="15" t="e">
        <f t="shared" si="6"/>
        <v>#REF!</v>
      </c>
      <c r="F49" s="6" t="e">
        <f>IF(O27="o",R27,0)</f>
        <v>#REF!</v>
      </c>
      <c r="G49" s="7" t="s">
        <v>77</v>
      </c>
    </row>
    <row r="50" spans="1:9">
      <c r="A50" s="6" t="e">
        <f>IF(O31="o",N31,"")</f>
        <v>#REF!</v>
      </c>
      <c r="B50" s="14" t="e">
        <f>IF(O31="o",P31,0)</f>
        <v>#REF!</v>
      </c>
      <c r="C50" s="10" t="e">
        <f t="shared" si="4"/>
        <v>#REF!</v>
      </c>
      <c r="D50" s="8" t="e">
        <f t="shared" si="5"/>
        <v>#REF!</v>
      </c>
      <c r="E50" s="15" t="e">
        <f t="shared" si="6"/>
        <v>#REF!</v>
      </c>
      <c r="F50" s="6" t="e">
        <f>IF(O31="o",R31,0)</f>
        <v>#REF!</v>
      </c>
      <c r="G50" s="7" t="s">
        <v>77</v>
      </c>
    </row>
    <row r="51" spans="1:9" ht="3" customHeight="1">
      <c r="H51" s="6"/>
      <c r="I51" s="6"/>
    </row>
    <row r="52" spans="1:9">
      <c r="A52" s="6" t="e">
        <f>IF(O9="n",N9,"")</f>
        <v>#REF!</v>
      </c>
      <c r="B52" s="14" t="e">
        <f>IF(O9="n",P9,0)</f>
        <v>#REF!</v>
      </c>
      <c r="C52" s="10" t="e">
        <f>DATE(YEAR(B52),MONTH(B52),DAY(B52))</f>
        <v>#REF!</v>
      </c>
      <c r="D52" s="8" t="e">
        <f>E52</f>
        <v>#REF!</v>
      </c>
      <c r="E52" s="15" t="e">
        <f>C52+F52-1</f>
        <v>#REF!</v>
      </c>
      <c r="F52" s="16" t="e">
        <f>IF(O9="n",R9,0)</f>
        <v>#REF!</v>
      </c>
      <c r="G52" s="7" t="s">
        <v>76</v>
      </c>
    </row>
    <row r="53" spans="1:9">
      <c r="A53" s="6" t="e">
        <f>IF(O11="n",N11,"")</f>
        <v>#REF!</v>
      </c>
      <c r="B53" s="14" t="e">
        <f>IF(O11="n",P11,0)</f>
        <v>#REF!</v>
      </c>
      <c r="C53" s="10" t="e">
        <f>DATE(YEAR(B53),MONTH(B53),DAY(B53))</f>
        <v>#REF!</v>
      </c>
      <c r="D53" s="8" t="e">
        <f>E53</f>
        <v>#REF!</v>
      </c>
      <c r="E53" s="15" t="e">
        <f>C53+F53-1</f>
        <v>#REF!</v>
      </c>
      <c r="F53" s="16" t="e">
        <f>IF(O11="n",R11,0)</f>
        <v>#REF!</v>
      </c>
      <c r="G53" s="7" t="s">
        <v>76</v>
      </c>
      <c r="I53" s="6"/>
    </row>
    <row r="54" spans="1:9">
      <c r="A54" s="6" t="e">
        <f>IF(O13="n",N13,"")</f>
        <v>#REF!</v>
      </c>
      <c r="B54" s="14" t="e">
        <f>IF(O13="n",P13,0)</f>
        <v>#REF!</v>
      </c>
      <c r="C54" s="10" t="e">
        <f t="shared" ref="C54:C61" si="7">DATE(YEAR(B54),MONTH(B54),DAY(B54))</f>
        <v>#REF!</v>
      </c>
      <c r="D54" s="8" t="e">
        <f t="shared" ref="D54:D61" si="8">E54</f>
        <v>#REF!</v>
      </c>
      <c r="E54" s="15" t="e">
        <f t="shared" ref="E54:E61" si="9">C54+F54-1</f>
        <v>#REF!</v>
      </c>
      <c r="F54" s="16" t="e">
        <f>IF(O13="n",R13,0)</f>
        <v>#REF!</v>
      </c>
      <c r="G54" s="7" t="s">
        <v>76</v>
      </c>
      <c r="I54" s="6"/>
    </row>
    <row r="55" spans="1:9">
      <c r="A55" s="6" t="e">
        <f>IF(O15="n",N15,"")</f>
        <v>#REF!</v>
      </c>
      <c r="B55" s="14" t="e">
        <f>IF(O15="n",P15,0)</f>
        <v>#REF!</v>
      </c>
      <c r="C55" s="10" t="e">
        <f t="shared" si="7"/>
        <v>#REF!</v>
      </c>
      <c r="D55" s="8" t="e">
        <f t="shared" si="8"/>
        <v>#REF!</v>
      </c>
      <c r="E55" s="15" t="e">
        <f t="shared" si="9"/>
        <v>#REF!</v>
      </c>
      <c r="F55" s="16" t="e">
        <f>IF(O15="n",R15,0)</f>
        <v>#REF!</v>
      </c>
      <c r="G55" s="7" t="s">
        <v>76</v>
      </c>
      <c r="I55" s="6"/>
    </row>
    <row r="56" spans="1:9">
      <c r="A56" s="6" t="e">
        <f>IF(O17="n",N17,"")</f>
        <v>#REF!</v>
      </c>
      <c r="B56" s="14" t="e">
        <f>IF(O17="n",P17,0)</f>
        <v>#REF!</v>
      </c>
      <c r="C56" s="10" t="e">
        <f t="shared" si="7"/>
        <v>#REF!</v>
      </c>
      <c r="D56" s="8" t="e">
        <f t="shared" si="8"/>
        <v>#REF!</v>
      </c>
      <c r="E56" s="15" t="e">
        <f t="shared" si="9"/>
        <v>#REF!</v>
      </c>
      <c r="F56" s="16" t="e">
        <f>IF(O17="n",R17,0)</f>
        <v>#REF!</v>
      </c>
      <c r="G56" s="7" t="s">
        <v>76</v>
      </c>
      <c r="I56" s="6"/>
    </row>
    <row r="57" spans="1:9">
      <c r="A57" s="6" t="e">
        <f>IF(O19="n",N19,"")</f>
        <v>#REF!</v>
      </c>
      <c r="B57" s="14" t="e">
        <f>IF(O19="n",P19,0)</f>
        <v>#REF!</v>
      </c>
      <c r="C57" s="10" t="e">
        <f t="shared" si="7"/>
        <v>#REF!</v>
      </c>
      <c r="D57" s="8" t="e">
        <f t="shared" si="8"/>
        <v>#REF!</v>
      </c>
      <c r="E57" s="15" t="e">
        <f t="shared" si="9"/>
        <v>#REF!</v>
      </c>
      <c r="F57" s="16" t="e">
        <f>IF(O19="n",R19,0)</f>
        <v>#REF!</v>
      </c>
      <c r="G57" s="7" t="s">
        <v>76</v>
      </c>
      <c r="I57" s="6"/>
    </row>
    <row r="58" spans="1:9">
      <c r="A58" s="6" t="e">
        <f>IF(O21="n",N21,"")</f>
        <v>#REF!</v>
      </c>
      <c r="B58" s="14" t="e">
        <f>IF(O21="n",P21,0)</f>
        <v>#REF!</v>
      </c>
      <c r="C58" s="10" t="e">
        <f t="shared" si="7"/>
        <v>#REF!</v>
      </c>
      <c r="D58" s="8" t="e">
        <f t="shared" si="8"/>
        <v>#REF!</v>
      </c>
      <c r="E58" s="15" t="e">
        <f t="shared" si="9"/>
        <v>#REF!</v>
      </c>
      <c r="F58" s="16" t="e">
        <f>IF(O21="n",R21,0)</f>
        <v>#REF!</v>
      </c>
      <c r="G58" s="7" t="s">
        <v>76</v>
      </c>
      <c r="I58" s="6"/>
    </row>
    <row r="59" spans="1:9">
      <c r="A59" s="6" t="e">
        <f>IF(O23="n",N23,"")</f>
        <v>#REF!</v>
      </c>
      <c r="B59" s="14" t="e">
        <f>IF(O23="n",P23,0)</f>
        <v>#REF!</v>
      </c>
      <c r="C59" s="10" t="e">
        <f t="shared" si="7"/>
        <v>#REF!</v>
      </c>
      <c r="D59" s="8" t="e">
        <f t="shared" si="8"/>
        <v>#REF!</v>
      </c>
      <c r="E59" s="15" t="e">
        <f t="shared" si="9"/>
        <v>#REF!</v>
      </c>
      <c r="F59" s="16" t="e">
        <f>IF(O23="n",R23,0)</f>
        <v>#REF!</v>
      </c>
      <c r="G59" s="7" t="s">
        <v>76</v>
      </c>
      <c r="I59" s="6"/>
    </row>
    <row r="60" spans="1:9">
      <c r="A60" s="6" t="e">
        <f>IF(O25="n",N25,"")</f>
        <v>#REF!</v>
      </c>
      <c r="B60" s="14" t="e">
        <f>IF(O25="n",P25,0)</f>
        <v>#REF!</v>
      </c>
      <c r="C60" s="10" t="e">
        <f t="shared" si="7"/>
        <v>#REF!</v>
      </c>
      <c r="D60" s="8" t="e">
        <f t="shared" si="8"/>
        <v>#REF!</v>
      </c>
      <c r="E60" s="15" t="e">
        <f t="shared" si="9"/>
        <v>#REF!</v>
      </c>
      <c r="F60" s="16" t="e">
        <f>IF(O25="n",R25,0)</f>
        <v>#REF!</v>
      </c>
      <c r="G60" s="7" t="s">
        <v>76</v>
      </c>
      <c r="I60" s="6"/>
    </row>
    <row r="61" spans="1:9">
      <c r="A61" s="6" t="e">
        <f>IF(O27="n",N27,"")</f>
        <v>#REF!</v>
      </c>
      <c r="B61" s="14" t="e">
        <f>IF(O27="n",P27,0)</f>
        <v>#REF!</v>
      </c>
      <c r="C61" s="10" t="e">
        <f t="shared" si="7"/>
        <v>#REF!</v>
      </c>
      <c r="D61" s="8" t="e">
        <f t="shared" si="8"/>
        <v>#REF!</v>
      </c>
      <c r="E61" s="15" t="e">
        <f t="shared" si="9"/>
        <v>#REF!</v>
      </c>
      <c r="F61" s="16" t="e">
        <f>IF(O27="n",R27,0)</f>
        <v>#REF!</v>
      </c>
      <c r="G61" s="7" t="s">
        <v>76</v>
      </c>
      <c r="I61" s="6"/>
    </row>
    <row r="62" spans="1:9">
      <c r="A62" s="6" t="e">
        <f>IF(O29="n",N29,"")</f>
        <v>#REF!</v>
      </c>
      <c r="B62" s="14" t="e">
        <f>IF(O29="n",P29,0)</f>
        <v>#REF!</v>
      </c>
      <c r="C62" s="10" t="e">
        <f>DATE(YEAR(B62),MONTH(B62),DAY(B62))</f>
        <v>#REF!</v>
      </c>
      <c r="D62" s="8" t="e">
        <f>E62</f>
        <v>#REF!</v>
      </c>
      <c r="E62" s="15" t="e">
        <f>C62+F62-1</f>
        <v>#REF!</v>
      </c>
      <c r="F62" s="16" t="e">
        <f>IF(O29="n",R29,0)</f>
        <v>#REF!</v>
      </c>
      <c r="G62" s="7" t="s">
        <v>76</v>
      </c>
      <c r="I62" s="6"/>
    </row>
    <row r="63" spans="1:9">
      <c r="A63" s="6" t="e">
        <f>IF(O31="n",N31,"")</f>
        <v>#REF!</v>
      </c>
      <c r="B63" s="14" t="e">
        <f>IF(O31="n",P31,0)</f>
        <v>#REF!</v>
      </c>
      <c r="C63" s="10" t="e">
        <f>DATE(YEAR(B63),MONTH(B63),DAY(B63))</f>
        <v>#REF!</v>
      </c>
      <c r="D63" s="8" t="e">
        <f>E63</f>
        <v>#REF!</v>
      </c>
      <c r="E63" s="15" t="e">
        <f>C63+F63-1</f>
        <v>#REF!</v>
      </c>
      <c r="F63" s="16" t="e">
        <f>IF(O31="n",R31,0)</f>
        <v>#REF!</v>
      </c>
      <c r="G63" s="7" t="s">
        <v>76</v>
      </c>
      <c r="I63" s="6"/>
    </row>
    <row r="64" spans="1:9" ht="3" customHeight="1">
      <c r="H64" s="6"/>
      <c r="I64" s="6"/>
    </row>
    <row r="66" spans="1:7">
      <c r="A66" s="6" t="e">
        <f>IF(O9="f",N9,"")</f>
        <v>#REF!</v>
      </c>
      <c r="B66" s="14" t="e">
        <f>IF(O9="f",P9,0)</f>
        <v>#REF!</v>
      </c>
      <c r="C66" s="10" t="e">
        <f t="shared" ref="C66:C77" si="10">DATE(YEAR(B66),MONTH(B66),DAY(B66))</f>
        <v>#REF!</v>
      </c>
      <c r="D66" s="8" t="e">
        <f>E66</f>
        <v>#REF!</v>
      </c>
      <c r="E66" s="15" t="e">
        <f>C66+F66-1</f>
        <v>#REF!</v>
      </c>
      <c r="F66" s="16" t="e">
        <f>IF(O9="f",R9,0)</f>
        <v>#REF!</v>
      </c>
      <c r="G66" s="6" t="s">
        <v>167</v>
      </c>
    </row>
    <row r="67" spans="1:7">
      <c r="A67" s="6" t="e">
        <f>IF(O11="f",N11,"")</f>
        <v>#REF!</v>
      </c>
      <c r="B67" s="14" t="e">
        <f>IF(O11="f",P11,0)</f>
        <v>#REF!</v>
      </c>
      <c r="C67" s="10" t="e">
        <f t="shared" si="10"/>
        <v>#REF!</v>
      </c>
      <c r="D67" s="8" t="e">
        <f t="shared" ref="D67:D77" si="11">E67</f>
        <v>#REF!</v>
      </c>
      <c r="E67" s="15" t="e">
        <f t="shared" ref="E67:E77" si="12">C67+F67-1</f>
        <v>#REF!</v>
      </c>
      <c r="F67" s="16" t="e">
        <f>IF(O11="f",R11,0)</f>
        <v>#REF!</v>
      </c>
      <c r="G67" s="6" t="s">
        <v>167</v>
      </c>
    </row>
    <row r="68" spans="1:7">
      <c r="A68" s="6" t="e">
        <f>IF(O13="f",N13,"")</f>
        <v>#REF!</v>
      </c>
      <c r="B68" s="14" t="e">
        <f>IF(O13="f",P13,0)</f>
        <v>#REF!</v>
      </c>
      <c r="C68" s="10" t="e">
        <f t="shared" si="10"/>
        <v>#REF!</v>
      </c>
      <c r="D68" s="8" t="e">
        <f t="shared" si="11"/>
        <v>#REF!</v>
      </c>
      <c r="E68" s="15" t="e">
        <f t="shared" si="12"/>
        <v>#REF!</v>
      </c>
      <c r="F68" s="16" t="e">
        <f>IF(O13="f",R13,0)</f>
        <v>#REF!</v>
      </c>
      <c r="G68" s="6" t="s">
        <v>167</v>
      </c>
    </row>
    <row r="69" spans="1:7">
      <c r="A69" s="6" t="e">
        <f>IF(O15="f",N15,"")</f>
        <v>#REF!</v>
      </c>
      <c r="B69" s="14" t="e">
        <f>IF(O15="f",P15,0)</f>
        <v>#REF!</v>
      </c>
      <c r="C69" s="10" t="e">
        <f t="shared" si="10"/>
        <v>#REF!</v>
      </c>
      <c r="D69" s="8" t="e">
        <f t="shared" si="11"/>
        <v>#REF!</v>
      </c>
      <c r="E69" s="15" t="e">
        <f t="shared" si="12"/>
        <v>#REF!</v>
      </c>
      <c r="F69" s="16" t="e">
        <f>IF(O15="f",R15,0)</f>
        <v>#REF!</v>
      </c>
      <c r="G69" s="6" t="s">
        <v>167</v>
      </c>
    </row>
    <row r="70" spans="1:7">
      <c r="A70" s="6" t="e">
        <f>IF(O17="f",N17,"")</f>
        <v>#REF!</v>
      </c>
      <c r="B70" s="14" t="e">
        <f>IF(O17="f",P17,0)</f>
        <v>#REF!</v>
      </c>
      <c r="C70" s="10" t="e">
        <f t="shared" si="10"/>
        <v>#REF!</v>
      </c>
      <c r="D70" s="8" t="e">
        <f t="shared" si="11"/>
        <v>#REF!</v>
      </c>
      <c r="E70" s="15" t="e">
        <f t="shared" si="12"/>
        <v>#REF!</v>
      </c>
      <c r="F70" s="16" t="e">
        <f>IF(O17="f",R17,0)</f>
        <v>#REF!</v>
      </c>
      <c r="G70" s="6" t="s">
        <v>167</v>
      </c>
    </row>
    <row r="71" spans="1:7">
      <c r="A71" s="6" t="e">
        <f>IF(O19="f",N19,"")</f>
        <v>#REF!</v>
      </c>
      <c r="B71" s="14" t="e">
        <f>IF(O19="f",P19,0)</f>
        <v>#REF!</v>
      </c>
      <c r="C71" s="10" t="e">
        <f t="shared" si="10"/>
        <v>#REF!</v>
      </c>
      <c r="D71" s="8" t="e">
        <f t="shared" si="11"/>
        <v>#REF!</v>
      </c>
      <c r="E71" s="15" t="e">
        <f t="shared" si="12"/>
        <v>#REF!</v>
      </c>
      <c r="F71" s="16" t="e">
        <f>IF(O19="f",R19,0)</f>
        <v>#REF!</v>
      </c>
      <c r="G71" s="6" t="s">
        <v>167</v>
      </c>
    </row>
    <row r="72" spans="1:7">
      <c r="A72" s="6" t="e">
        <f>IF(O21="f",N21,"")</f>
        <v>#REF!</v>
      </c>
      <c r="B72" s="14" t="e">
        <f>IF(O21="f",P21,0)</f>
        <v>#REF!</v>
      </c>
      <c r="C72" s="10" t="e">
        <f t="shared" si="10"/>
        <v>#REF!</v>
      </c>
      <c r="D72" s="8" t="e">
        <f t="shared" si="11"/>
        <v>#REF!</v>
      </c>
      <c r="E72" s="15" t="e">
        <f t="shared" si="12"/>
        <v>#REF!</v>
      </c>
      <c r="F72" s="16" t="e">
        <f>IF(O21="f",R21,0)</f>
        <v>#REF!</v>
      </c>
      <c r="G72" s="6" t="s">
        <v>167</v>
      </c>
    </row>
    <row r="73" spans="1:7">
      <c r="A73" s="6" t="e">
        <f>IF(O23="f",N23,"")</f>
        <v>#REF!</v>
      </c>
      <c r="B73" s="14" t="e">
        <f>IF(O23="f",P23,0)</f>
        <v>#REF!</v>
      </c>
      <c r="C73" s="10" t="e">
        <f t="shared" si="10"/>
        <v>#REF!</v>
      </c>
      <c r="D73" s="8" t="e">
        <f t="shared" si="11"/>
        <v>#REF!</v>
      </c>
      <c r="E73" s="15" t="e">
        <f t="shared" si="12"/>
        <v>#REF!</v>
      </c>
      <c r="F73" s="16" t="e">
        <f>IF(O23="f",R23,0)</f>
        <v>#REF!</v>
      </c>
      <c r="G73" s="6" t="s">
        <v>167</v>
      </c>
    </row>
    <row r="74" spans="1:7">
      <c r="A74" s="6" t="e">
        <f>IF(O25="f",N25,"")</f>
        <v>#REF!</v>
      </c>
      <c r="B74" s="14" t="e">
        <f>IF(O25="f",P25,0)</f>
        <v>#REF!</v>
      </c>
      <c r="C74" s="10" t="e">
        <f t="shared" si="10"/>
        <v>#REF!</v>
      </c>
      <c r="D74" s="8" t="e">
        <f t="shared" si="11"/>
        <v>#REF!</v>
      </c>
      <c r="E74" s="15" t="e">
        <f t="shared" si="12"/>
        <v>#REF!</v>
      </c>
      <c r="F74" s="16" t="e">
        <f>IF(O25="f",R25,0)</f>
        <v>#REF!</v>
      </c>
      <c r="G74" s="6" t="s">
        <v>167</v>
      </c>
    </row>
    <row r="75" spans="1:7" ht="12.75" customHeight="1">
      <c r="A75" s="6" t="e">
        <f>IF(O27="f",N27,"")</f>
        <v>#REF!</v>
      </c>
      <c r="B75" s="14" t="e">
        <f>IF(O27="f",P27,0)</f>
        <v>#REF!</v>
      </c>
      <c r="C75" s="10" t="e">
        <f t="shared" si="10"/>
        <v>#REF!</v>
      </c>
      <c r="D75" s="8" t="e">
        <f t="shared" si="11"/>
        <v>#REF!</v>
      </c>
      <c r="E75" s="15" t="e">
        <f t="shared" si="12"/>
        <v>#REF!</v>
      </c>
      <c r="F75" s="16" t="e">
        <f>IF(O27="f",R27,0)</f>
        <v>#REF!</v>
      </c>
      <c r="G75" s="6" t="s">
        <v>167</v>
      </c>
    </row>
    <row r="76" spans="1:7">
      <c r="A76" s="6" t="e">
        <f>IF(O29="f",N29,"")</f>
        <v>#REF!</v>
      </c>
      <c r="B76" s="14" t="e">
        <f>IF(O29="f",P29,0)</f>
        <v>#REF!</v>
      </c>
      <c r="C76" s="10" t="e">
        <f t="shared" si="10"/>
        <v>#REF!</v>
      </c>
      <c r="D76" s="8" t="e">
        <f t="shared" si="11"/>
        <v>#REF!</v>
      </c>
      <c r="E76" s="15" t="e">
        <f t="shared" si="12"/>
        <v>#REF!</v>
      </c>
      <c r="F76" s="16" t="e">
        <f>IF(O29="f",R29,0)</f>
        <v>#REF!</v>
      </c>
      <c r="G76" s="6" t="s">
        <v>167</v>
      </c>
    </row>
    <row r="77" spans="1:7">
      <c r="A77" s="6" t="e">
        <f>IF(O31="f",N31,"")</f>
        <v>#REF!</v>
      </c>
      <c r="B77" s="14" t="e">
        <f>IF(O31="f",P31,0)</f>
        <v>#REF!</v>
      </c>
      <c r="C77" s="10" t="e">
        <f t="shared" si="10"/>
        <v>#REF!</v>
      </c>
      <c r="D77" s="8" t="e">
        <f t="shared" si="11"/>
        <v>#REF!</v>
      </c>
      <c r="E77" s="15" t="e">
        <f t="shared" si="12"/>
        <v>#REF!</v>
      </c>
      <c r="F77" s="16" t="e">
        <f>IF(O31="f",R31,0)</f>
        <v>#REF!</v>
      </c>
      <c r="G77" s="6" t="s">
        <v>167</v>
      </c>
    </row>
    <row r="93" spans="5:5">
      <c r="E93" s="17"/>
    </row>
    <row r="95" spans="5:5">
      <c r="E95" s="17"/>
    </row>
  </sheetData>
  <sheetProtection sheet="1" objects="1" scenarios="1" selectLockedCells="1" selectUnlockedCells="1"/>
  <mergeCells count="3">
    <mergeCell ref="A36:G36"/>
    <mergeCell ref="A7:C7"/>
    <mergeCell ref="A1:C1"/>
  </mergeCells>
  <pageMargins left="0.78740157499999996" right="0.78740157499999996" top="0.984251969" bottom="0.984251969" header="0.4921259845" footer="0.4921259845"/>
  <pageSetup paperSize="9" orientation="portrait" horizontalDpi="4294967292" verticalDpi="4294967292" r:id="rId1"/>
  <headerFooter alignWithMargins="0"/>
  <cellWatches>
    <cellWatch r="G17"/>
  </cellWatche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N68"/>
  <sheetViews>
    <sheetView workbookViewId="0">
      <selection activeCell="G14" sqref="G14"/>
    </sheetView>
  </sheetViews>
  <sheetFormatPr baseColWidth="10" defaultRowHeight="15"/>
  <cols>
    <col min="1" max="1" width="3.42578125" customWidth="1"/>
    <col min="2" max="2" width="3.140625" customWidth="1"/>
    <col min="9" max="9" width="12.42578125" customWidth="1"/>
  </cols>
  <sheetData>
    <row r="1" spans="1:10" ht="23.25">
      <c r="A1" s="182" t="s">
        <v>158</v>
      </c>
      <c r="B1" s="182"/>
      <c r="C1" s="182"/>
      <c r="D1" s="182"/>
      <c r="E1" s="182"/>
      <c r="F1" s="182"/>
      <c r="G1" s="182"/>
      <c r="H1" s="182"/>
      <c r="I1" s="182"/>
      <c r="J1" s="182"/>
    </row>
    <row r="3" spans="1:10">
      <c r="A3" t="s">
        <v>96</v>
      </c>
      <c r="B3" t="s">
        <v>98</v>
      </c>
    </row>
    <row r="4" spans="1:10">
      <c r="B4" t="s">
        <v>97</v>
      </c>
    </row>
    <row r="5" spans="1:10">
      <c r="B5" t="s">
        <v>99</v>
      </c>
    </row>
    <row r="6" spans="1:10">
      <c r="B6" t="s">
        <v>100</v>
      </c>
    </row>
    <row r="7" spans="1:10">
      <c r="B7" s="2" t="s">
        <v>101</v>
      </c>
    </row>
    <row r="8" spans="1:10">
      <c r="B8" t="s">
        <v>102</v>
      </c>
    </row>
    <row r="10" spans="1:10">
      <c r="A10" t="s">
        <v>103</v>
      </c>
      <c r="B10" t="s">
        <v>118</v>
      </c>
    </row>
    <row r="11" spans="1:10">
      <c r="B11" t="s">
        <v>104</v>
      </c>
    </row>
    <row r="12" spans="1:10">
      <c r="B12" t="s">
        <v>65</v>
      </c>
      <c r="C12" t="s">
        <v>105</v>
      </c>
    </row>
    <row r="13" spans="1:10">
      <c r="B13" t="s">
        <v>106</v>
      </c>
      <c r="C13" t="s">
        <v>107</v>
      </c>
    </row>
    <row r="14" spans="1:10">
      <c r="B14" t="s">
        <v>108</v>
      </c>
      <c r="C14" t="s">
        <v>109</v>
      </c>
    </row>
    <row r="15" spans="1:10">
      <c r="C15" t="s">
        <v>110</v>
      </c>
    </row>
    <row r="16" spans="1:10">
      <c r="C16" t="s">
        <v>111</v>
      </c>
    </row>
    <row r="17" spans="1:3">
      <c r="C17" t="s">
        <v>112</v>
      </c>
    </row>
    <row r="18" spans="1:3">
      <c r="B18" t="s">
        <v>113</v>
      </c>
      <c r="C18" t="s">
        <v>114</v>
      </c>
    </row>
    <row r="19" spans="1:3">
      <c r="C19" s="3" t="s">
        <v>115</v>
      </c>
    </row>
    <row r="21" spans="1:3">
      <c r="A21" t="s">
        <v>116</v>
      </c>
      <c r="B21" t="s">
        <v>117</v>
      </c>
    </row>
    <row r="22" spans="1:3">
      <c r="B22" t="s">
        <v>119</v>
      </c>
    </row>
    <row r="23" spans="1:3">
      <c r="B23" t="s">
        <v>120</v>
      </c>
    </row>
    <row r="24" spans="1:3">
      <c r="B24" t="s">
        <v>121</v>
      </c>
    </row>
    <row r="25" spans="1:3">
      <c r="B25" t="s">
        <v>122</v>
      </c>
    </row>
    <row r="26" spans="1:3">
      <c r="B26" t="s">
        <v>123</v>
      </c>
    </row>
    <row r="27" spans="1:3">
      <c r="B27" t="s">
        <v>124</v>
      </c>
    </row>
    <row r="28" spans="1:3">
      <c r="B28" t="s">
        <v>125</v>
      </c>
    </row>
    <row r="29" spans="1:3">
      <c r="B29" t="s">
        <v>126</v>
      </c>
    </row>
    <row r="30" spans="1:3">
      <c r="B30" t="s">
        <v>127</v>
      </c>
    </row>
    <row r="32" spans="1:3">
      <c r="A32" t="s">
        <v>128</v>
      </c>
      <c r="B32" t="s">
        <v>129</v>
      </c>
    </row>
    <row r="33" spans="1:2">
      <c r="B33" t="s">
        <v>130</v>
      </c>
    </row>
    <row r="34" spans="1:2">
      <c r="B34" t="s">
        <v>131</v>
      </c>
    </row>
    <row r="36" spans="1:2">
      <c r="A36" t="s">
        <v>132</v>
      </c>
      <c r="B36" t="s">
        <v>133</v>
      </c>
    </row>
    <row r="37" spans="1:2">
      <c r="B37" t="s">
        <v>130</v>
      </c>
    </row>
    <row r="38" spans="1:2">
      <c r="B38" t="s">
        <v>131</v>
      </c>
    </row>
    <row r="40" spans="1:2">
      <c r="A40" t="s">
        <v>134</v>
      </c>
      <c r="B40" t="s">
        <v>138</v>
      </c>
    </row>
    <row r="41" spans="1:2">
      <c r="B41" t="s">
        <v>135</v>
      </c>
    </row>
    <row r="42" spans="1:2">
      <c r="B42" t="s">
        <v>139</v>
      </c>
    </row>
    <row r="43" spans="1:2">
      <c r="B43" t="s">
        <v>140</v>
      </c>
    </row>
    <row r="44" spans="1:2">
      <c r="B44" t="s">
        <v>141</v>
      </c>
    </row>
    <row r="45" spans="1:2">
      <c r="B45" t="s">
        <v>142</v>
      </c>
    </row>
    <row r="47" spans="1:2">
      <c r="A47" t="s">
        <v>136</v>
      </c>
      <c r="B47" t="s">
        <v>137</v>
      </c>
    </row>
    <row r="48" spans="1:2">
      <c r="B48" t="s">
        <v>143</v>
      </c>
    </row>
    <row r="49" spans="1:14">
      <c r="B49" t="s">
        <v>145</v>
      </c>
    </row>
    <row r="50" spans="1:14">
      <c r="B50" s="4" t="s">
        <v>144</v>
      </c>
      <c r="D50" s="5" t="s">
        <v>147</v>
      </c>
    </row>
    <row r="51" spans="1:14">
      <c r="B51" t="s">
        <v>146</v>
      </c>
      <c r="F51" t="s">
        <v>148</v>
      </c>
    </row>
    <row r="52" spans="1:14">
      <c r="B52" t="s">
        <v>149</v>
      </c>
    </row>
    <row r="53" spans="1:14">
      <c r="B53" t="s">
        <v>150</v>
      </c>
    </row>
    <row r="54" spans="1:14">
      <c r="B54" t="s">
        <v>151</v>
      </c>
    </row>
    <row r="55" spans="1:14">
      <c r="B55" t="s">
        <v>152</v>
      </c>
    </row>
    <row r="56" spans="1:14">
      <c r="B56" t="s">
        <v>153</v>
      </c>
    </row>
    <row r="57" spans="1:14">
      <c r="B57" t="s">
        <v>156</v>
      </c>
    </row>
    <row r="58" spans="1:14">
      <c r="B58" t="s">
        <v>154</v>
      </c>
    </row>
    <row r="59" spans="1:14">
      <c r="B59" t="s">
        <v>155</v>
      </c>
    </row>
    <row r="60" spans="1:14">
      <c r="B60" t="s">
        <v>157</v>
      </c>
      <c r="N60" t="s">
        <v>162</v>
      </c>
    </row>
    <row r="61" spans="1:14">
      <c r="B61" s="4" t="s">
        <v>160</v>
      </c>
    </row>
    <row r="62" spans="1:14">
      <c r="B62" s="4" t="s">
        <v>161</v>
      </c>
    </row>
    <row r="64" spans="1:14">
      <c r="A64" t="s">
        <v>159</v>
      </c>
      <c r="B64" t="s">
        <v>163</v>
      </c>
    </row>
    <row r="65" spans="2:2">
      <c r="B65" t="s">
        <v>166</v>
      </c>
    </row>
    <row r="67" spans="2:2">
      <c r="B67" t="s">
        <v>164</v>
      </c>
    </row>
    <row r="68" spans="2:2">
      <c r="B68" t="s">
        <v>165</v>
      </c>
    </row>
  </sheetData>
  <mergeCells count="1">
    <mergeCell ref="A1:J1"/>
  </mergeCells>
  <pageMargins left="0.25" right="0.25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8</vt:i4>
      </vt:variant>
    </vt:vector>
  </HeadingPairs>
  <TitlesOfParts>
    <vt:vector size="13" baseType="lpstr">
      <vt:lpstr>formulaire</vt:lpstr>
      <vt:lpstr>info.</vt:lpstr>
      <vt:lpstr>liste defilement</vt:lpstr>
      <vt:lpstr>Data</vt:lpstr>
      <vt:lpstr>m.emplois.</vt:lpstr>
      <vt:lpstr>Easter</vt:lpstr>
      <vt:lpstr>ItsaLeapYear</vt:lpstr>
      <vt:lpstr>Semaine01</vt:lpstr>
      <vt:lpstr>SpecialsDays</vt:lpstr>
      <vt:lpstr>ZoneA</vt:lpstr>
      <vt:lpstr>ZoneB</vt:lpstr>
      <vt:lpstr>ZoneC</vt:lpstr>
      <vt:lpstr>ZoneD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ambroise</dc:creator>
  <cp:lastModifiedBy>ambroise</cp:lastModifiedBy>
  <cp:lastPrinted>2012-07-16T11:16:04Z</cp:lastPrinted>
  <dcterms:created xsi:type="dcterms:W3CDTF">2012-04-27T11:12:58Z</dcterms:created>
  <dcterms:modified xsi:type="dcterms:W3CDTF">2012-07-19T09:46:01Z</dcterms:modified>
</cp:coreProperties>
</file>