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2735" windowHeight="86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B45" i="1"/>
  <c r="B44"/>
  <c r="AQ4"/>
  <c r="AM4"/>
  <c r="Z8"/>
  <c r="Z9"/>
  <c r="Z10"/>
  <c r="Z11"/>
  <c r="Z12"/>
  <c r="Z13"/>
  <c r="Z14"/>
  <c r="Z16"/>
  <c r="Z17"/>
  <c r="Z18"/>
  <c r="Z19"/>
  <c r="Z20"/>
  <c r="Z21"/>
  <c r="Z22"/>
  <c r="Z23"/>
  <c r="Z24"/>
  <c r="Z25"/>
  <c r="Z26"/>
  <c r="Z27"/>
  <c r="Z28"/>
  <c r="Z29"/>
  <c r="Z7"/>
  <c r="AA3"/>
  <c r="D47" l="1"/>
  <c r="Y30"/>
  <c r="AM3" s="1"/>
  <c r="AQ3" s="1"/>
  <c r="W33"/>
  <c r="B70"/>
  <c r="D48" l="1"/>
  <c r="D49" s="1"/>
  <c r="D50" l="1"/>
  <c r="D51" s="1"/>
  <c r="D44"/>
  <c r="D45" l="1"/>
  <c r="B46" s="1"/>
  <c r="D46" l="1"/>
  <c r="B53" l="1"/>
  <c r="D53" s="1"/>
  <c r="B54" l="1"/>
  <c r="D54" s="1"/>
  <c r="B55" l="1"/>
  <c r="D55" s="1"/>
  <c r="B56" s="1"/>
  <c r="D56" s="1"/>
  <c r="B57" s="1"/>
  <c r="D57" s="1"/>
  <c r="B58" s="1"/>
  <c r="D58" s="1"/>
  <c r="B59" s="1"/>
  <c r="D59" s="1"/>
  <c r="B60" s="1"/>
  <c r="D60" s="1"/>
  <c r="B61" s="1"/>
  <c r="D61" s="1"/>
  <c r="B62" s="1"/>
  <c r="D62" s="1"/>
  <c r="B63" s="1"/>
  <c r="D63" s="1"/>
  <c r="B64" s="1"/>
  <c r="D64" s="1"/>
  <c r="B65" s="1"/>
  <c r="D65" s="1"/>
  <c r="B66" s="1"/>
  <c r="D66" s="1"/>
</calcChain>
</file>

<file path=xl/sharedStrings.xml><?xml version="1.0" encoding="utf-8"?>
<sst xmlns="http://schemas.openxmlformats.org/spreadsheetml/2006/main" count="56" uniqueCount="42">
  <si>
    <t>37</t>
  </si>
  <si>
    <t>01</t>
  </si>
  <si>
    <t>Nombre</t>
  </si>
  <si>
    <t>Billets</t>
  </si>
  <si>
    <t>Pièces</t>
  </si>
  <si>
    <t>Total………..</t>
  </si>
  <si>
    <t>BANQUE DE L'AGRICULTURE</t>
  </si>
  <si>
    <t>ET DE</t>
  </si>
  <si>
    <t>DEVELOPPEMENT RURAL</t>
  </si>
  <si>
    <t>Total…..</t>
  </si>
  <si>
    <t>MONTANT EN LETTRES :..................................................................................... : مبلغ بالاحرف</t>
  </si>
  <si>
    <t>DETAIL DE MONNAIE                      تجـزيئ نـقـدى</t>
  </si>
  <si>
    <t>امضاء ودوغة القابض
Signature et cachet
du Caissier</t>
  </si>
  <si>
    <t>توقيع الجهة المودعة
Signature de la
Partie Versante</t>
  </si>
  <si>
    <t>Montant en Lettres : ……………………………………………..</t>
  </si>
  <si>
    <r>
      <t>Siège :</t>
    </r>
    <r>
      <rPr>
        <b/>
        <sz val="10"/>
        <color rgb="FFFF0000"/>
        <rFont val="Calibri"/>
        <family val="2"/>
        <scheme val="minor"/>
      </rPr>
      <t>…………………………………............…...</t>
    </r>
    <r>
      <rPr>
        <b/>
        <sz val="10"/>
        <color theme="1"/>
        <rFont val="Calibri"/>
        <family val="2"/>
        <scheme val="minor"/>
      </rPr>
      <t xml:space="preserve"> : وكالة</t>
    </r>
  </si>
  <si>
    <r>
      <t xml:space="preserve">Le : </t>
    </r>
    <r>
      <rPr>
        <b/>
        <sz val="10"/>
        <color rgb="FFFF0000"/>
        <rFont val="Calibri"/>
        <family val="2"/>
        <scheme val="minor"/>
      </rPr>
      <t>……………………………..………...........……</t>
    </r>
    <r>
      <rPr>
        <b/>
        <sz val="10"/>
        <color theme="1"/>
        <rFont val="Calibri"/>
        <family val="2"/>
        <scheme val="minor"/>
      </rPr>
      <t xml:space="preserve"> : فــي</t>
    </r>
  </si>
  <si>
    <r>
      <t xml:space="preserve">Monnaie : </t>
    </r>
    <r>
      <rPr>
        <b/>
        <sz val="10"/>
        <color rgb="FFFF0000"/>
        <rFont val="Calibri"/>
        <family val="2"/>
        <scheme val="minor"/>
      </rPr>
      <t>…………..…………….............……..</t>
    </r>
    <r>
      <rPr>
        <b/>
        <sz val="10"/>
        <color theme="1"/>
        <rFont val="Calibri"/>
        <family val="2"/>
        <scheme val="minor"/>
      </rPr>
      <t xml:space="preserve"> : نقــد</t>
    </r>
  </si>
  <si>
    <r>
      <t xml:space="preserve">اسم المودع
</t>
    </r>
    <r>
      <rPr>
        <sz val="10"/>
        <color rgb="FFFF0000"/>
        <rFont val="Calibri"/>
        <family val="2"/>
        <scheme val="minor"/>
      </rPr>
      <t xml:space="preserve"> ………...........……………………</t>
    </r>
    <r>
      <rPr>
        <sz val="10"/>
        <color theme="1"/>
        <rFont val="Calibri"/>
        <family val="2"/>
        <scheme val="minor"/>
      </rPr>
      <t xml:space="preserve"> :  Nom du remettant</t>
    </r>
  </si>
  <si>
    <r>
      <t xml:space="preserve">اسم الزبــون
</t>
    </r>
    <r>
      <rPr>
        <sz val="10"/>
        <color rgb="FFFF0000"/>
        <rFont val="Calibri"/>
        <family val="2"/>
        <scheme val="minor"/>
      </rPr>
      <t xml:space="preserve"> ……………………..…………</t>
    </r>
    <r>
      <rPr>
        <sz val="10"/>
        <color theme="1"/>
        <rFont val="Calibri"/>
        <family val="2"/>
        <scheme val="minor"/>
      </rPr>
      <t xml:space="preserve"> :  Nom du client</t>
    </r>
  </si>
  <si>
    <r>
      <t xml:space="preserve">رقم الحساب
</t>
    </r>
    <r>
      <rPr>
        <sz val="12"/>
        <color rgb="FFFF0000"/>
        <rFont val="Calibri"/>
        <family val="2"/>
        <scheme val="minor"/>
      </rPr>
      <t xml:space="preserve"> ………………………..…………</t>
    </r>
    <r>
      <rPr>
        <sz val="10"/>
        <color theme="1"/>
        <rFont val="Calibri"/>
        <family val="2"/>
        <scheme val="minor"/>
      </rPr>
      <t xml:space="preserve"> :  Compte N</t>
    </r>
  </si>
  <si>
    <t>...........................................................</t>
  </si>
  <si>
    <r>
      <t xml:space="preserve">الـعــنـوان
</t>
    </r>
    <r>
      <rPr>
        <sz val="12"/>
        <color rgb="FFFF0000"/>
        <rFont val="Calibri"/>
        <family val="2"/>
        <scheme val="minor"/>
      </rPr>
      <t xml:space="preserve"> …………………………..…………</t>
    </r>
    <r>
      <rPr>
        <sz val="10"/>
        <color theme="1"/>
        <rFont val="Calibri"/>
        <family val="2"/>
        <scheme val="minor"/>
      </rPr>
      <t xml:space="preserve"> :  Adresse</t>
    </r>
  </si>
  <si>
    <t>.........................................................</t>
  </si>
  <si>
    <t>..................................................................................................................</t>
  </si>
  <si>
    <t>Souk Naamane</t>
  </si>
  <si>
    <t>Espèce</t>
  </si>
  <si>
    <t>ـ</t>
  </si>
  <si>
    <t>1</t>
  </si>
  <si>
    <t xml:space="preserve">                                                          </t>
  </si>
  <si>
    <t>Monsieur</t>
  </si>
  <si>
    <t>banque</t>
  </si>
  <si>
    <t>souk Naamane</t>
  </si>
  <si>
    <t>331 990 500 20</t>
  </si>
  <si>
    <t>Total….</t>
  </si>
  <si>
    <t>je veut que le total se décompose dans les cases des billets et les pièces comme suivant</t>
  </si>
  <si>
    <t>je veut qu'il me donne nombre 
de billets et les pièces et le motant</t>
  </si>
  <si>
    <t>Comment faire ça ?</t>
  </si>
  <si>
    <t>Quand je remplis  elle me donne ça
et je l'imprime</t>
  </si>
  <si>
    <t>=GAUCHE(DROITE(A1;NBCAR(A1)-0);1)</t>
  </si>
  <si>
    <t>la solution est résolu</t>
  </si>
  <si>
    <t>=ENT($D$67/C44)
'=ENT(ARRONDI($D$67-SOMME($D$44:D44);2)/C45)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</si>
</sst>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d\-mm\-yyyy\ "/>
    <numFmt numFmtId="165" formatCode="#,##0.00_ ;\-#,##0.00\ "/>
  </numFmts>
  <fonts count="29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3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3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rgb="FFFF0000"/>
      <name val="Arial"/>
      <family val="2"/>
    </font>
    <font>
      <sz val="11"/>
      <color rgb="FF000000"/>
      <name val="Inherit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5C5C2"/>
      </left>
      <right/>
      <top/>
      <bottom/>
      <diagonal/>
    </border>
  </borders>
  <cellStyleXfs count="1">
    <xf numFmtId="0" fontId="0" fillId="0" borderId="0"/>
  </cellStyleXfs>
  <cellXfs count="167">
    <xf numFmtId="0" fontId="0" fillId="0" borderId="0" xfId="0"/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right" vertical="center"/>
    </xf>
    <xf numFmtId="0" fontId="0" fillId="0" borderId="0" xfId="0" applyAlignment="1"/>
    <xf numFmtId="0" fontId="11" fillId="0" borderId="0" xfId="0" applyFont="1"/>
    <xf numFmtId="0" fontId="13" fillId="0" borderId="1" xfId="0" applyFont="1" applyBorder="1" applyAlignment="1">
      <alignment horizontal="left"/>
    </xf>
    <xf numFmtId="0" fontId="8" fillId="0" borderId="0" xfId="0" applyFont="1" applyAlignment="1"/>
    <xf numFmtId="0" fontId="3" fillId="0" borderId="0" xfId="0" applyFont="1" applyAlignment="1">
      <alignment vertical="center"/>
    </xf>
    <xf numFmtId="164" fontId="3" fillId="0" borderId="0" xfId="0" applyNumberFormat="1" applyFont="1" applyAlignment="1"/>
    <xf numFmtId="0" fontId="0" fillId="0" borderId="0" xfId="0" applyBorder="1"/>
    <xf numFmtId="165" fontId="5" fillId="3" borderId="11" xfId="0" applyNumberFormat="1" applyFont="1" applyFill="1" applyBorder="1" applyAlignment="1">
      <alignment vertical="center"/>
    </xf>
    <xf numFmtId="0" fontId="0" fillId="0" borderId="18" xfId="0" applyBorder="1"/>
    <xf numFmtId="0" fontId="0" fillId="4" borderId="0" xfId="0" applyFill="1"/>
    <xf numFmtId="49" fontId="1" fillId="4" borderId="0" xfId="0" applyNumberFormat="1" applyFont="1" applyFill="1" applyAlignment="1">
      <alignment horizontal="center" vertical="center"/>
    </xf>
    <xf numFmtId="0" fontId="2" fillId="4" borderId="0" xfId="0" applyFont="1" applyFill="1"/>
    <xf numFmtId="0" fontId="10" fillId="4" borderId="0" xfId="0" applyFont="1" applyFill="1" applyAlignment="1">
      <alignment horizontal="left"/>
    </xf>
    <xf numFmtId="0" fontId="11" fillId="4" borderId="0" xfId="0" applyFont="1" applyFill="1"/>
    <xf numFmtId="0" fontId="16" fillId="4" borderId="0" xfId="0" applyFont="1" applyFill="1"/>
    <xf numFmtId="0" fontId="17" fillId="4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18" fillId="4" borderId="0" xfId="0" applyFont="1" applyFill="1"/>
    <xf numFmtId="0" fontId="16" fillId="4" borderId="0" xfId="0" applyFont="1" applyFill="1" applyAlignment="1">
      <alignment horizontal="left"/>
    </xf>
    <xf numFmtId="49" fontId="12" fillId="4" borderId="11" xfId="0" applyNumberFormat="1" applyFont="1" applyFill="1" applyBorder="1" applyAlignment="1">
      <alignment horizontal="center" vertical="center"/>
    </xf>
    <xf numFmtId="0" fontId="13" fillId="4" borderId="11" xfId="0" applyFont="1" applyFill="1" applyBorder="1"/>
    <xf numFmtId="165" fontId="5" fillId="4" borderId="11" xfId="0" applyNumberFormat="1" applyFont="1" applyFill="1" applyBorder="1" applyAlignment="1">
      <alignment vertical="center"/>
    </xf>
    <xf numFmtId="0" fontId="18" fillId="4" borderId="14" xfId="0" applyFont="1" applyFill="1" applyBorder="1"/>
    <xf numFmtId="49" fontId="19" fillId="4" borderId="0" xfId="0" applyNumberFormat="1" applyFont="1" applyFill="1" applyBorder="1" applyAlignment="1">
      <alignment horizontal="left" vertical="center"/>
    </xf>
    <xf numFmtId="0" fontId="5" fillId="4" borderId="18" xfId="0" applyFont="1" applyFill="1" applyBorder="1" applyAlignment="1">
      <alignment horizontal="right" vertical="center"/>
    </xf>
    <xf numFmtId="0" fontId="6" fillId="4" borderId="18" xfId="0" applyFont="1" applyFill="1" applyBorder="1" applyAlignment="1">
      <alignment vertical="center"/>
    </xf>
    <xf numFmtId="49" fontId="14" fillId="4" borderId="11" xfId="0" applyNumberFormat="1" applyFont="1" applyFill="1" applyBorder="1" applyAlignment="1">
      <alignment horizontal="center" vertical="center"/>
    </xf>
    <xf numFmtId="49" fontId="12" fillId="4" borderId="11" xfId="0" applyNumberFormat="1" applyFont="1" applyFill="1" applyBorder="1" applyAlignment="1">
      <alignment horizontal="center"/>
    </xf>
    <xf numFmtId="165" fontId="5" fillId="4" borderId="11" xfId="0" applyNumberFormat="1" applyFont="1" applyFill="1" applyBorder="1" applyAlignment="1">
      <alignment horizontal="center" vertical="center"/>
    </xf>
    <xf numFmtId="165" fontId="5" fillId="4" borderId="11" xfId="0" applyNumberFormat="1" applyFont="1" applyFill="1" applyBorder="1" applyAlignment="1">
      <alignment horizontal="right" vertical="center"/>
    </xf>
    <xf numFmtId="0" fontId="8" fillId="4" borderId="0" xfId="0" applyFont="1" applyFill="1" applyAlignment="1"/>
    <xf numFmtId="0" fontId="13" fillId="3" borderId="11" xfId="0" applyFont="1" applyFill="1" applyBorder="1" applyAlignment="1">
      <alignment horizontal="center"/>
    </xf>
    <xf numFmtId="165" fontId="5" fillId="3" borderId="11" xfId="0" applyNumberFormat="1" applyFont="1" applyFill="1" applyBorder="1" applyAlignment="1">
      <alignment horizontal="right" vertical="center"/>
    </xf>
    <xf numFmtId="0" fontId="0" fillId="3" borderId="11" xfId="0" applyFill="1" applyBorder="1"/>
    <xf numFmtId="49" fontId="1" fillId="4" borderId="0" xfId="0" applyNumberFormat="1" applyFont="1" applyFill="1" applyBorder="1" applyAlignment="1">
      <alignment horizontal="center" vertical="center"/>
    </xf>
    <xf numFmtId="0" fontId="13" fillId="4" borderId="22" xfId="0" applyFont="1" applyFill="1" applyBorder="1" applyAlignment="1">
      <alignment horizontal="left"/>
    </xf>
    <xf numFmtId="0" fontId="14" fillId="3" borderId="18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1" fillId="0" borderId="12" xfId="0" applyFont="1" applyBorder="1"/>
    <xf numFmtId="0" fontId="0" fillId="0" borderId="27" xfId="0" applyBorder="1"/>
    <xf numFmtId="0" fontId="0" fillId="0" borderId="6" xfId="0" applyBorder="1"/>
    <xf numFmtId="0" fontId="0" fillId="0" borderId="28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0" fontId="0" fillId="0" borderId="13" xfId="0" applyBorder="1"/>
    <xf numFmtId="0" fontId="0" fillId="0" borderId="12" xfId="0" applyBorder="1"/>
    <xf numFmtId="0" fontId="14" fillId="4" borderId="16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165" fontId="5" fillId="2" borderId="4" xfId="0" applyNumberFormat="1" applyFont="1" applyFill="1" applyBorder="1" applyAlignment="1">
      <alignment vertical="center"/>
    </xf>
    <xf numFmtId="0" fontId="0" fillId="0" borderId="10" xfId="0" applyBorder="1" applyAlignment="1"/>
    <xf numFmtId="0" fontId="0" fillId="0" borderId="5" xfId="0" applyBorder="1" applyAlignment="1"/>
    <xf numFmtId="0" fontId="0" fillId="4" borderId="0" xfId="0" applyFill="1" applyAlignment="1">
      <alignment horizontal="center"/>
    </xf>
    <xf numFmtId="0" fontId="2" fillId="4" borderId="0" xfId="0" applyFont="1" applyFill="1" applyAlignment="1">
      <alignment horizontal="left"/>
    </xf>
    <xf numFmtId="49" fontId="12" fillId="4" borderId="0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165" fontId="4" fillId="4" borderId="0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horizontal="left" vertical="center"/>
    </xf>
    <xf numFmtId="0" fontId="6" fillId="4" borderId="0" xfId="0" applyFont="1" applyFill="1" applyAlignment="1">
      <alignment vertical="center"/>
    </xf>
    <xf numFmtId="0" fontId="7" fillId="4" borderId="0" xfId="0" applyFont="1" applyFill="1" applyAlignment="1"/>
    <xf numFmtId="49" fontId="14" fillId="4" borderId="0" xfId="0" applyNumberFormat="1" applyFont="1" applyFill="1" applyBorder="1" applyAlignment="1">
      <alignment horizontal="center" vertical="center"/>
    </xf>
    <xf numFmtId="49" fontId="12" fillId="4" borderId="0" xfId="0" applyNumberFormat="1" applyFont="1" applyFill="1" applyBorder="1" applyAlignment="1">
      <alignment horizontal="center"/>
    </xf>
    <xf numFmtId="49" fontId="20" fillId="4" borderId="0" xfId="0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/>
    </xf>
    <xf numFmtId="0" fontId="9" fillId="4" borderId="0" xfId="0" applyFont="1" applyFill="1"/>
    <xf numFmtId="49" fontId="1" fillId="4" borderId="0" xfId="0" applyNumberFormat="1" applyFont="1" applyFill="1" applyAlignment="1">
      <alignment horizontal="right" vertical="center"/>
    </xf>
    <xf numFmtId="0" fontId="26" fillId="0" borderId="33" xfId="0" quotePrefix="1" applyFont="1" applyBorder="1" applyAlignment="1"/>
    <xf numFmtId="0" fontId="26" fillId="0" borderId="0" xfId="0" quotePrefix="1" applyFont="1" applyBorder="1" applyAlignment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27" fillId="0" borderId="0" xfId="0" applyFont="1" applyBorder="1" applyAlignment="1">
      <alignment vertical="center" wrapText="1"/>
    </xf>
    <xf numFmtId="0" fontId="27" fillId="0" borderId="12" xfId="0" quotePrefix="1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65" fontId="5" fillId="0" borderId="6" xfId="0" applyNumberFormat="1" applyFont="1" applyBorder="1" applyAlignment="1">
      <alignment vertical="center"/>
    </xf>
    <xf numFmtId="165" fontId="5" fillId="0" borderId="0" xfId="0" applyNumberFormat="1" applyFont="1" applyBorder="1" applyAlignment="1">
      <alignment vertical="center"/>
    </xf>
    <xf numFmtId="165" fontId="5" fillId="0" borderId="28" xfId="0" applyNumberFormat="1" applyFont="1" applyBorder="1" applyAlignment="1">
      <alignment vertical="center"/>
    </xf>
    <xf numFmtId="0" fontId="28" fillId="0" borderId="12" xfId="0" applyFont="1" applyBorder="1" applyAlignment="1">
      <alignment horizontal="center" wrapText="1"/>
    </xf>
    <xf numFmtId="0" fontId="28" fillId="0" borderId="13" xfId="0" applyFont="1" applyBorder="1" applyAlignment="1">
      <alignment horizontal="center" wrapText="1"/>
    </xf>
    <xf numFmtId="0" fontId="28" fillId="0" borderId="27" xfId="0" applyFont="1" applyBorder="1" applyAlignment="1">
      <alignment horizontal="center" wrapText="1"/>
    </xf>
    <xf numFmtId="0" fontId="28" fillId="0" borderId="7" xfId="0" applyFont="1" applyBorder="1" applyAlignment="1">
      <alignment horizontal="center" wrapText="1"/>
    </xf>
    <xf numFmtId="0" fontId="28" fillId="0" borderId="9" xfId="0" applyFont="1" applyBorder="1" applyAlignment="1">
      <alignment horizontal="center" wrapText="1"/>
    </xf>
    <xf numFmtId="0" fontId="28" fillId="0" borderId="8" xfId="0" applyFont="1" applyBorder="1" applyAlignment="1">
      <alignment horizontal="center" wrapText="1"/>
    </xf>
    <xf numFmtId="0" fontId="16" fillId="4" borderId="0" xfId="0" applyFont="1" applyFill="1" applyAlignment="1">
      <alignment horizontal="left"/>
    </xf>
    <xf numFmtId="0" fontId="10" fillId="4" borderId="0" xfId="0" applyFont="1" applyFill="1" applyBorder="1" applyAlignment="1">
      <alignment horizontal="left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6" fillId="0" borderId="33" xfId="0" quotePrefix="1" applyFont="1" applyBorder="1" applyAlignment="1">
      <alignment horizontal="center"/>
    </xf>
    <xf numFmtId="0" fontId="26" fillId="0" borderId="0" xfId="0" quotePrefix="1" applyFont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1" fillId="0" borderId="11" xfId="0" applyFont="1" applyBorder="1" applyAlignment="1">
      <alignment horizontal="center" wrapText="1"/>
    </xf>
    <xf numFmtId="0" fontId="21" fillId="0" borderId="32" xfId="0" applyFont="1" applyBorder="1" applyAlignment="1">
      <alignment horizontal="center" wrapText="1"/>
    </xf>
    <xf numFmtId="0" fontId="25" fillId="0" borderId="16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3" fillId="4" borderId="0" xfId="0" applyFon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/>
    </xf>
    <xf numFmtId="0" fontId="5" fillId="4" borderId="0" xfId="0" applyFont="1" applyFill="1" applyBorder="1" applyAlignment="1">
      <alignment horizontal="right" vertical="center"/>
    </xf>
    <xf numFmtId="0" fontId="15" fillId="0" borderId="11" xfId="0" applyFont="1" applyBorder="1" applyAlignment="1">
      <alignment horizontal="center" wrapText="1"/>
    </xf>
    <xf numFmtId="0" fontId="15" fillId="0" borderId="11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" fillId="4" borderId="0" xfId="0" applyFont="1" applyFill="1" applyAlignment="1">
      <alignment horizontal="left"/>
    </xf>
    <xf numFmtId="0" fontId="18" fillId="4" borderId="15" xfId="0" applyFont="1" applyFill="1" applyBorder="1" applyAlignment="1">
      <alignment horizontal="left" wrapText="1"/>
    </xf>
    <xf numFmtId="0" fontId="18" fillId="4" borderId="16" xfId="0" applyFont="1" applyFill="1" applyBorder="1" applyAlignment="1">
      <alignment horizontal="left" wrapText="1"/>
    </xf>
    <xf numFmtId="0" fontId="18" fillId="4" borderId="17" xfId="0" applyFont="1" applyFill="1" applyBorder="1" applyAlignment="1">
      <alignment horizontal="left" wrapText="1"/>
    </xf>
    <xf numFmtId="0" fontId="18" fillId="4" borderId="14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18" xfId="0" applyFont="1" applyFill="1" applyBorder="1" applyAlignment="1">
      <alignment horizontal="left" wrapText="1"/>
    </xf>
    <xf numFmtId="0" fontId="24" fillId="4" borderId="14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4" fillId="4" borderId="18" xfId="0" applyFont="1" applyFill="1" applyBorder="1" applyAlignment="1">
      <alignment horizontal="center" vertical="center"/>
    </xf>
    <xf numFmtId="0" fontId="24" fillId="4" borderId="19" xfId="0" applyFont="1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18" fillId="4" borderId="22" xfId="0" applyFont="1" applyFill="1" applyBorder="1" applyAlignment="1">
      <alignment horizontal="center" vertical="top" wrapText="1"/>
    </xf>
    <xf numFmtId="0" fontId="18" fillId="4" borderId="23" xfId="0" applyFont="1" applyFill="1" applyBorder="1" applyAlignment="1">
      <alignment horizontal="center" vertical="top"/>
    </xf>
    <xf numFmtId="0" fontId="18" fillId="4" borderId="24" xfId="0" applyFont="1" applyFill="1" applyBorder="1" applyAlignment="1">
      <alignment horizontal="center" vertical="top"/>
    </xf>
    <xf numFmtId="49" fontId="20" fillId="4" borderId="15" xfId="0" applyNumberFormat="1" applyFont="1" applyFill="1" applyBorder="1" applyAlignment="1">
      <alignment horizontal="center" vertical="top" wrapText="1"/>
    </xf>
    <xf numFmtId="49" fontId="20" fillId="4" borderId="17" xfId="0" applyNumberFormat="1" applyFont="1" applyFill="1" applyBorder="1" applyAlignment="1">
      <alignment horizontal="center" vertical="top"/>
    </xf>
    <xf numFmtId="49" fontId="20" fillId="4" borderId="14" xfId="0" applyNumberFormat="1" applyFont="1" applyFill="1" applyBorder="1" applyAlignment="1">
      <alignment horizontal="center" vertical="top"/>
    </xf>
    <xf numFmtId="49" fontId="20" fillId="4" borderId="18" xfId="0" applyNumberFormat="1" applyFont="1" applyFill="1" applyBorder="1" applyAlignment="1">
      <alignment horizontal="center" vertical="top"/>
    </xf>
    <xf numFmtId="49" fontId="20" fillId="4" borderId="19" xfId="0" applyNumberFormat="1" applyFont="1" applyFill="1" applyBorder="1" applyAlignment="1">
      <alignment horizontal="center" vertical="top"/>
    </xf>
    <xf numFmtId="49" fontId="20" fillId="4" borderId="21" xfId="0" applyNumberFormat="1" applyFont="1" applyFill="1" applyBorder="1" applyAlignment="1">
      <alignment horizontal="center" vertical="top"/>
    </xf>
    <xf numFmtId="0" fontId="10" fillId="4" borderId="22" xfId="0" applyFont="1" applyFill="1" applyBorder="1" applyAlignment="1">
      <alignment horizontal="center"/>
    </xf>
    <xf numFmtId="0" fontId="18" fillId="4" borderId="19" xfId="0" applyFont="1" applyFill="1" applyBorder="1" applyAlignment="1">
      <alignment horizontal="left" wrapText="1"/>
    </xf>
    <xf numFmtId="0" fontId="18" fillId="4" borderId="20" xfId="0" applyFont="1" applyFill="1" applyBorder="1" applyAlignment="1">
      <alignment horizontal="left" wrapText="1"/>
    </xf>
    <xf numFmtId="0" fontId="18" fillId="4" borderId="21" xfId="0" applyFont="1" applyFill="1" applyBorder="1" applyAlignment="1">
      <alignment horizontal="left" wrapText="1"/>
    </xf>
    <xf numFmtId="0" fontId="5" fillId="4" borderId="0" xfId="0" applyFont="1" applyFill="1" applyAlignment="1">
      <alignment horizontal="center"/>
    </xf>
    <xf numFmtId="0" fontId="10" fillId="4" borderId="0" xfId="0" applyFont="1" applyFill="1" applyBorder="1" applyAlignment="1">
      <alignment horizontal="center" vertical="center"/>
    </xf>
    <xf numFmtId="43" fontId="4" fillId="4" borderId="0" xfId="0" applyNumberFormat="1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5" fillId="0" borderId="6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43" fontId="5" fillId="0" borderId="29" xfId="0" applyNumberFormat="1" applyFont="1" applyBorder="1" applyAlignment="1">
      <alignment horizontal="center" vertical="center"/>
    </xf>
    <xf numFmtId="43" fontId="5" fillId="0" borderId="30" xfId="0" applyNumberFormat="1" applyFont="1" applyBorder="1" applyAlignment="1">
      <alignment horizontal="center" vertical="center"/>
    </xf>
    <xf numFmtId="43" fontId="5" fillId="0" borderId="31" xfId="0" applyNumberFormat="1" applyFont="1" applyBorder="1" applyAlignment="1">
      <alignment horizontal="center" vertical="center"/>
    </xf>
    <xf numFmtId="165" fontId="5" fillId="0" borderId="12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vertical="center"/>
    </xf>
    <xf numFmtId="165" fontId="5" fillId="0" borderId="27" xfId="0" applyNumberFormat="1" applyFont="1" applyBorder="1" applyAlignment="1">
      <alignment vertical="center"/>
    </xf>
    <xf numFmtId="0" fontId="1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47628</xdr:colOff>
      <xdr:row>14</xdr:row>
      <xdr:rowOff>28574</xdr:rowOff>
    </xdr:from>
    <xdr:to>
      <xdr:col>4</xdr:col>
      <xdr:colOff>47625</xdr:colOff>
      <xdr:row>14</xdr:row>
      <xdr:rowOff>171449</xdr:rowOff>
    </xdr:to>
    <xdr:cxnSp macro="">
      <xdr:nvCxnSpPr>
        <xdr:cNvPr id="7" name="Connecteur droit 6"/>
        <xdr:cNvCxnSpPr/>
      </xdr:nvCxnSpPr>
      <xdr:spPr>
        <a:xfrm rot="10800000" flipV="1">
          <a:off x="923928" y="2609849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14</xdr:row>
      <xdr:rowOff>19050</xdr:rowOff>
    </xdr:from>
    <xdr:to>
      <xdr:col>2</xdr:col>
      <xdr:colOff>190497</xdr:colOff>
      <xdr:row>14</xdr:row>
      <xdr:rowOff>161925</xdr:rowOff>
    </xdr:to>
    <xdr:cxnSp macro="">
      <xdr:nvCxnSpPr>
        <xdr:cNvPr id="10" name="Connecteur droit 9"/>
        <xdr:cNvCxnSpPr/>
      </xdr:nvCxnSpPr>
      <xdr:spPr>
        <a:xfrm rot="10800000" flipV="1">
          <a:off x="609600" y="260032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</xdr:colOff>
      <xdr:row>14</xdr:row>
      <xdr:rowOff>9525</xdr:rowOff>
    </xdr:from>
    <xdr:to>
      <xdr:col>3</xdr:col>
      <xdr:colOff>76197</xdr:colOff>
      <xdr:row>14</xdr:row>
      <xdr:rowOff>152400</xdr:rowOff>
    </xdr:to>
    <xdr:cxnSp macro="">
      <xdr:nvCxnSpPr>
        <xdr:cNvPr id="11" name="Connecteur droit 10"/>
        <xdr:cNvCxnSpPr/>
      </xdr:nvCxnSpPr>
      <xdr:spPr>
        <a:xfrm rot="10800000" flipV="1">
          <a:off x="771525" y="259080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14</xdr:row>
      <xdr:rowOff>28575</xdr:rowOff>
    </xdr:from>
    <xdr:to>
      <xdr:col>4</xdr:col>
      <xdr:colOff>180972</xdr:colOff>
      <xdr:row>15</xdr:row>
      <xdr:rowOff>0</xdr:rowOff>
    </xdr:to>
    <xdr:cxnSp macro="">
      <xdr:nvCxnSpPr>
        <xdr:cNvPr id="12" name="Connecteur droit 11"/>
        <xdr:cNvCxnSpPr/>
      </xdr:nvCxnSpPr>
      <xdr:spPr>
        <a:xfrm rot="10800000" flipV="1">
          <a:off x="1057275" y="260985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104775</xdr:colOff>
      <xdr:row>14</xdr:row>
      <xdr:rowOff>28575</xdr:rowOff>
    </xdr:from>
    <xdr:to>
      <xdr:col>6</xdr:col>
      <xdr:colOff>104772</xdr:colOff>
      <xdr:row>15</xdr:row>
      <xdr:rowOff>0</xdr:rowOff>
    </xdr:to>
    <xdr:cxnSp macro="">
      <xdr:nvCxnSpPr>
        <xdr:cNvPr id="13" name="Connecteur droit 12"/>
        <xdr:cNvCxnSpPr/>
      </xdr:nvCxnSpPr>
      <xdr:spPr>
        <a:xfrm rot="10800000" flipV="1">
          <a:off x="1343025" y="260985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14</xdr:row>
      <xdr:rowOff>38100</xdr:rowOff>
    </xdr:from>
    <xdr:to>
      <xdr:col>7</xdr:col>
      <xdr:colOff>47622</xdr:colOff>
      <xdr:row>15</xdr:row>
      <xdr:rowOff>9525</xdr:rowOff>
    </xdr:to>
    <xdr:cxnSp macro="">
      <xdr:nvCxnSpPr>
        <xdr:cNvPr id="14" name="Connecteur droit 13"/>
        <xdr:cNvCxnSpPr/>
      </xdr:nvCxnSpPr>
      <xdr:spPr>
        <a:xfrm rot="10800000" flipV="1">
          <a:off x="1466850" y="261937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14</xdr:row>
      <xdr:rowOff>19050</xdr:rowOff>
    </xdr:from>
    <xdr:to>
      <xdr:col>8</xdr:col>
      <xdr:colOff>161922</xdr:colOff>
      <xdr:row>14</xdr:row>
      <xdr:rowOff>161925</xdr:rowOff>
    </xdr:to>
    <xdr:cxnSp macro="">
      <xdr:nvCxnSpPr>
        <xdr:cNvPr id="15" name="Connecteur droit 14"/>
        <xdr:cNvCxnSpPr/>
      </xdr:nvCxnSpPr>
      <xdr:spPr>
        <a:xfrm rot="10800000" flipV="1">
          <a:off x="1762125" y="260032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152400</xdr:colOff>
      <xdr:row>14</xdr:row>
      <xdr:rowOff>19050</xdr:rowOff>
    </xdr:from>
    <xdr:to>
      <xdr:col>9</xdr:col>
      <xdr:colOff>152397</xdr:colOff>
      <xdr:row>14</xdr:row>
      <xdr:rowOff>161925</xdr:rowOff>
    </xdr:to>
    <xdr:cxnSp macro="">
      <xdr:nvCxnSpPr>
        <xdr:cNvPr id="16" name="Connecteur droit 15"/>
        <xdr:cNvCxnSpPr/>
      </xdr:nvCxnSpPr>
      <xdr:spPr>
        <a:xfrm rot="10800000" flipV="1">
          <a:off x="1933575" y="260032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14</xdr:row>
      <xdr:rowOff>19050</xdr:rowOff>
    </xdr:from>
    <xdr:to>
      <xdr:col>10</xdr:col>
      <xdr:colOff>123822</xdr:colOff>
      <xdr:row>14</xdr:row>
      <xdr:rowOff>161925</xdr:rowOff>
    </xdr:to>
    <xdr:cxnSp macro="">
      <xdr:nvCxnSpPr>
        <xdr:cNvPr id="17" name="Connecteur droit 16"/>
        <xdr:cNvCxnSpPr/>
      </xdr:nvCxnSpPr>
      <xdr:spPr>
        <a:xfrm rot="10800000" flipV="1">
          <a:off x="2085975" y="260032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14</xdr:row>
      <xdr:rowOff>28575</xdr:rowOff>
    </xdr:from>
    <xdr:to>
      <xdr:col>11</xdr:col>
      <xdr:colOff>66672</xdr:colOff>
      <xdr:row>15</xdr:row>
      <xdr:rowOff>0</xdr:rowOff>
    </xdr:to>
    <xdr:cxnSp macro="">
      <xdr:nvCxnSpPr>
        <xdr:cNvPr id="18" name="Connecteur droit 17"/>
        <xdr:cNvCxnSpPr/>
      </xdr:nvCxnSpPr>
      <xdr:spPr>
        <a:xfrm rot="10800000" flipV="1">
          <a:off x="2209800" y="260985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14</xdr:row>
      <xdr:rowOff>28575</xdr:rowOff>
    </xdr:from>
    <xdr:to>
      <xdr:col>11</xdr:col>
      <xdr:colOff>180972</xdr:colOff>
      <xdr:row>15</xdr:row>
      <xdr:rowOff>0</xdr:rowOff>
    </xdr:to>
    <xdr:cxnSp macro="">
      <xdr:nvCxnSpPr>
        <xdr:cNvPr id="19" name="Connecteur droit 18"/>
        <xdr:cNvCxnSpPr/>
      </xdr:nvCxnSpPr>
      <xdr:spPr>
        <a:xfrm rot="10800000" flipV="1">
          <a:off x="2324100" y="260985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14</xdr:row>
      <xdr:rowOff>19050</xdr:rowOff>
    </xdr:from>
    <xdr:to>
      <xdr:col>8</xdr:col>
      <xdr:colOff>38097</xdr:colOff>
      <xdr:row>14</xdr:row>
      <xdr:rowOff>161925</xdr:rowOff>
    </xdr:to>
    <xdr:cxnSp macro="">
      <xdr:nvCxnSpPr>
        <xdr:cNvPr id="20" name="Connecteur droit 19"/>
        <xdr:cNvCxnSpPr/>
      </xdr:nvCxnSpPr>
      <xdr:spPr>
        <a:xfrm rot="10800000" flipV="1">
          <a:off x="1638300" y="2600325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14</xdr:row>
      <xdr:rowOff>28575</xdr:rowOff>
    </xdr:from>
    <xdr:to>
      <xdr:col>5</xdr:col>
      <xdr:colOff>142872</xdr:colOff>
      <xdr:row>15</xdr:row>
      <xdr:rowOff>0</xdr:rowOff>
    </xdr:to>
    <xdr:cxnSp macro="">
      <xdr:nvCxnSpPr>
        <xdr:cNvPr id="21" name="Connecteur droit 20"/>
        <xdr:cNvCxnSpPr/>
      </xdr:nvCxnSpPr>
      <xdr:spPr>
        <a:xfrm rot="10800000" flipV="1">
          <a:off x="1200150" y="2609850"/>
          <a:ext cx="180972" cy="142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29</xdr:row>
      <xdr:rowOff>352426</xdr:rowOff>
    </xdr:from>
    <xdr:to>
      <xdr:col>10</xdr:col>
      <xdr:colOff>161925</xdr:colOff>
      <xdr:row>38</xdr:row>
      <xdr:rowOff>76200</xdr:rowOff>
    </xdr:to>
    <xdr:cxnSp macro="">
      <xdr:nvCxnSpPr>
        <xdr:cNvPr id="23" name="Connecteur droit avec flèche 22"/>
        <xdr:cNvCxnSpPr/>
      </xdr:nvCxnSpPr>
      <xdr:spPr>
        <a:xfrm rot="16200000" flipV="1">
          <a:off x="1404938" y="6367463"/>
          <a:ext cx="1781174" cy="1905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352426</xdr:colOff>
      <xdr:row>6</xdr:row>
      <xdr:rowOff>57150</xdr:rowOff>
    </xdr:from>
    <xdr:to>
      <xdr:col>16</xdr:col>
      <xdr:colOff>85726</xdr:colOff>
      <xdr:row>13</xdr:row>
      <xdr:rowOff>57152</xdr:rowOff>
    </xdr:to>
    <xdr:cxnSp macro="">
      <xdr:nvCxnSpPr>
        <xdr:cNvPr id="31" name="Connecteur droit avec flèche 30"/>
        <xdr:cNvCxnSpPr/>
      </xdr:nvCxnSpPr>
      <xdr:spPr>
        <a:xfrm rot="10800000" flipV="1">
          <a:off x="4038601" y="1247775"/>
          <a:ext cx="1724025" cy="1200152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123828</xdr:colOff>
      <xdr:row>38</xdr:row>
      <xdr:rowOff>238124</xdr:rowOff>
    </xdr:from>
    <xdr:to>
      <xdr:col>15</xdr:col>
      <xdr:colOff>133351</xdr:colOff>
      <xdr:row>47</xdr:row>
      <xdr:rowOff>57151</xdr:rowOff>
    </xdr:to>
    <xdr:cxnSp macro="">
      <xdr:nvCxnSpPr>
        <xdr:cNvPr id="36" name="Connecteur droit avec flèche 35"/>
        <xdr:cNvCxnSpPr/>
      </xdr:nvCxnSpPr>
      <xdr:spPr>
        <a:xfrm rot="10800000" flipV="1">
          <a:off x="428628" y="7410449"/>
          <a:ext cx="4619623" cy="1685927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190501</xdr:colOff>
      <xdr:row>38</xdr:row>
      <xdr:rowOff>219078</xdr:rowOff>
    </xdr:from>
    <xdr:to>
      <xdr:col>15</xdr:col>
      <xdr:colOff>114302</xdr:colOff>
      <xdr:row>57</xdr:row>
      <xdr:rowOff>190502</xdr:rowOff>
    </xdr:to>
    <xdr:cxnSp macro="">
      <xdr:nvCxnSpPr>
        <xdr:cNvPr id="40" name="Connecteur droit avec flèche 39"/>
        <xdr:cNvCxnSpPr/>
      </xdr:nvCxnSpPr>
      <xdr:spPr>
        <a:xfrm rot="10800000" flipV="1">
          <a:off x="495301" y="7391403"/>
          <a:ext cx="4533901" cy="3867149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114303</xdr:colOff>
      <xdr:row>38</xdr:row>
      <xdr:rowOff>238124</xdr:rowOff>
    </xdr:from>
    <xdr:to>
      <xdr:col>15</xdr:col>
      <xdr:colOff>123826</xdr:colOff>
      <xdr:row>45</xdr:row>
      <xdr:rowOff>123823</xdr:rowOff>
    </xdr:to>
    <xdr:cxnSp macro="">
      <xdr:nvCxnSpPr>
        <xdr:cNvPr id="43" name="Connecteur droit avec flèche 42"/>
        <xdr:cNvCxnSpPr/>
      </xdr:nvCxnSpPr>
      <xdr:spPr>
        <a:xfrm rot="10800000" flipV="1">
          <a:off x="2438403" y="7410449"/>
          <a:ext cx="2600323" cy="1352549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638175</xdr:colOff>
      <xdr:row>3</xdr:row>
      <xdr:rowOff>114300</xdr:rowOff>
    </xdr:from>
    <xdr:to>
      <xdr:col>24</xdr:col>
      <xdr:colOff>361950</xdr:colOff>
      <xdr:row>6</xdr:row>
      <xdr:rowOff>28575</xdr:rowOff>
    </xdr:to>
    <xdr:cxnSp macro="">
      <xdr:nvCxnSpPr>
        <xdr:cNvPr id="50" name="Connecteur droit avec flèche 49"/>
        <xdr:cNvCxnSpPr/>
      </xdr:nvCxnSpPr>
      <xdr:spPr>
        <a:xfrm flipV="1">
          <a:off x="8220075" y="695325"/>
          <a:ext cx="1981200" cy="50482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228600</xdr:colOff>
      <xdr:row>44</xdr:row>
      <xdr:rowOff>142876</xdr:rowOff>
    </xdr:from>
    <xdr:to>
      <xdr:col>17</xdr:col>
      <xdr:colOff>2</xdr:colOff>
      <xdr:row>58</xdr:row>
      <xdr:rowOff>95250</xdr:rowOff>
    </xdr:to>
    <xdr:cxnSp macro="">
      <xdr:nvCxnSpPr>
        <xdr:cNvPr id="24" name="Connecteur droit avec flèche 23"/>
        <xdr:cNvCxnSpPr/>
      </xdr:nvCxnSpPr>
      <xdr:spPr>
        <a:xfrm rot="10800000">
          <a:off x="828675" y="8562976"/>
          <a:ext cx="5391152" cy="2800349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190503</xdr:colOff>
      <xdr:row>43</xdr:row>
      <xdr:rowOff>95253</xdr:rowOff>
    </xdr:from>
    <xdr:to>
      <xdr:col>18</xdr:col>
      <xdr:colOff>390526</xdr:colOff>
      <xdr:row>57</xdr:row>
      <xdr:rowOff>114300</xdr:rowOff>
    </xdr:to>
    <xdr:cxnSp macro="">
      <xdr:nvCxnSpPr>
        <xdr:cNvPr id="30" name="Connecteur droit avec flèche 29"/>
        <xdr:cNvCxnSpPr/>
      </xdr:nvCxnSpPr>
      <xdr:spPr>
        <a:xfrm rot="10800000">
          <a:off x="790578" y="8315328"/>
          <a:ext cx="6448423" cy="2867022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%20PC\Cle\&#1575;&#1604;&#1578;&#1601;&#1602;&#1610;&#1591;\NumTex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  <sheetName val="Feuil1"/>
      <sheetName val="Feuil3"/>
    </sheetNames>
    <definedNames>
      <definedName name="NumText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70"/>
  <sheetViews>
    <sheetView showZeros="0" tabSelected="1" topLeftCell="A43" workbookViewId="0">
      <selection activeCell="Q56" sqref="Q56:X61"/>
    </sheetView>
  </sheetViews>
  <sheetFormatPr baseColWidth="10" defaultRowHeight="15"/>
  <cols>
    <col min="1" max="1" width="4.5703125" customWidth="1"/>
    <col min="2" max="2" width="4.42578125" customWidth="1"/>
    <col min="3" max="3" width="4.140625" customWidth="1"/>
    <col min="4" max="12" width="2.7109375" customWidth="1"/>
    <col min="13" max="13" width="17.7109375" customWidth="1"/>
    <col min="14" max="14" width="8.7109375" customWidth="1"/>
    <col min="15" max="15" width="9.7109375" customWidth="1"/>
    <col min="17" max="17" width="8.140625" customWidth="1"/>
    <col min="18" max="18" width="9.42578125" customWidth="1"/>
    <col min="19" max="19" width="11" customWidth="1"/>
    <col min="21" max="21" width="5.5703125" customWidth="1"/>
    <col min="22" max="22" width="6.42578125" customWidth="1"/>
    <col min="23" max="23" width="4.7109375" customWidth="1"/>
    <col min="24" max="24" width="5.7109375" customWidth="1"/>
    <col min="25" max="25" width="8.85546875" customWidth="1"/>
    <col min="26" max="26" width="14.140625" customWidth="1"/>
    <col min="28" max="28" width="10" customWidth="1"/>
    <col min="29" max="29" width="11.28515625" customWidth="1"/>
    <col min="31" max="31" width="16" bestFit="1" customWidth="1"/>
  </cols>
  <sheetData>
    <row r="1" spans="2:43">
      <c r="B1" s="107" t="s">
        <v>6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21" t="s">
        <v>11</v>
      </c>
      <c r="N1" s="121"/>
      <c r="O1" s="121"/>
      <c r="P1" s="7"/>
      <c r="W1" s="12"/>
      <c r="X1" s="13"/>
      <c r="Y1" s="14"/>
      <c r="Z1" s="14"/>
      <c r="AA1" s="115" t="s">
        <v>25</v>
      </c>
      <c r="AB1" s="115"/>
      <c r="AC1" s="115"/>
      <c r="AM1" s="108" t="s">
        <v>39</v>
      </c>
      <c r="AN1" s="109"/>
      <c r="AO1" s="109"/>
      <c r="AP1" s="109"/>
    </row>
    <row r="2" spans="2:43">
      <c r="B2" s="107" t="s">
        <v>7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3" t="s">
        <v>15</v>
      </c>
      <c r="N2" s="103"/>
      <c r="O2" s="103"/>
      <c r="P2" s="7"/>
      <c r="W2" s="12"/>
      <c r="X2" s="13"/>
      <c r="Y2" s="14"/>
      <c r="Z2" s="14"/>
      <c r="AA2" s="115"/>
      <c r="AB2" s="115"/>
      <c r="AC2" s="115"/>
    </row>
    <row r="3" spans="2:43" ht="15.75">
      <c r="B3" s="107" t="s">
        <v>8</v>
      </c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3" t="s">
        <v>16</v>
      </c>
      <c r="N3" s="103"/>
      <c r="O3" s="103"/>
      <c r="P3" s="8"/>
      <c r="W3" s="12"/>
      <c r="X3" s="13"/>
      <c r="Y3" s="14"/>
      <c r="Z3" s="14"/>
      <c r="AA3" s="116">
        <f ca="1">TODAY()</f>
        <v>41245</v>
      </c>
      <c r="AB3" s="116"/>
      <c r="AC3" s="116"/>
      <c r="AM3" s="78" t="str">
        <f>LEFT(RIGHT(Y30,LEN(Y30)-0),2)</f>
        <v>37</v>
      </c>
      <c r="AN3" s="79"/>
      <c r="AO3" s="79"/>
      <c r="AP3" s="79"/>
      <c r="AQ3">
        <f>AM3*1000</f>
        <v>37000</v>
      </c>
    </row>
    <row r="4" spans="2:43">
      <c r="B4" s="12"/>
      <c r="C4" s="12"/>
      <c r="D4" s="12"/>
      <c r="E4" s="12"/>
      <c r="F4" s="12"/>
      <c r="G4" s="12"/>
      <c r="H4" s="12"/>
      <c r="I4" s="13"/>
      <c r="J4" s="13"/>
      <c r="K4" s="13"/>
      <c r="L4" s="14"/>
      <c r="M4" s="103" t="s">
        <v>17</v>
      </c>
      <c r="N4" s="103"/>
      <c r="O4" s="103"/>
      <c r="P4" s="7"/>
      <c r="W4" s="12"/>
      <c r="X4" s="13"/>
      <c r="Y4" s="14"/>
      <c r="Z4" s="14"/>
      <c r="AA4" s="115" t="s">
        <v>26</v>
      </c>
      <c r="AB4" s="115"/>
      <c r="AC4" s="115"/>
      <c r="AM4" s="78" t="str">
        <f>LEFT(RIGHT(Y30,LEN(Y30)-2),1)</f>
        <v>8</v>
      </c>
      <c r="AQ4">
        <f t="shared" ref="AQ4" si="0">AM4*1000</f>
        <v>8000</v>
      </c>
    </row>
    <row r="5" spans="2:43" ht="16.5">
      <c r="B5" s="104" t="s">
        <v>2</v>
      </c>
      <c r="C5" s="104"/>
      <c r="D5" s="15"/>
      <c r="E5" s="15"/>
      <c r="F5" s="15"/>
      <c r="G5" s="15"/>
      <c r="H5" s="15"/>
      <c r="I5" s="16"/>
      <c r="J5" s="16"/>
      <c r="K5" s="16"/>
      <c r="L5" s="14"/>
      <c r="M5" s="17"/>
      <c r="N5" s="18"/>
      <c r="O5" s="19"/>
      <c r="P5" s="7"/>
      <c r="W5" s="12"/>
      <c r="X5" s="13"/>
      <c r="Y5" s="14"/>
      <c r="Z5" s="14"/>
      <c r="AA5" s="115"/>
      <c r="AB5" s="115"/>
      <c r="AC5" s="115"/>
    </row>
    <row r="6" spans="2:43">
      <c r="B6" s="38" t="s">
        <v>3</v>
      </c>
      <c r="C6" s="37"/>
      <c r="D6" s="13"/>
      <c r="E6" s="13"/>
      <c r="F6" s="13"/>
      <c r="G6" s="13"/>
      <c r="H6" s="13"/>
      <c r="I6" s="16"/>
      <c r="J6" s="16"/>
      <c r="K6" s="16"/>
      <c r="L6" s="12"/>
      <c r="M6" s="20"/>
      <c r="N6" s="21"/>
      <c r="O6" s="12"/>
      <c r="Q6" s="118" t="s">
        <v>38</v>
      </c>
      <c r="R6" s="119"/>
      <c r="S6" s="119"/>
      <c r="T6" s="119"/>
      <c r="W6" s="63" t="s">
        <v>27</v>
      </c>
      <c r="X6" s="13"/>
      <c r="Y6" s="14"/>
      <c r="Z6" s="14"/>
      <c r="AA6" s="64"/>
      <c r="AB6" s="12"/>
      <c r="AC6" s="12"/>
    </row>
    <row r="7" spans="2:43" ht="14.1" customHeight="1">
      <c r="B7" s="22"/>
      <c r="C7" s="40">
        <v>1000</v>
      </c>
      <c r="D7" s="23"/>
      <c r="E7" s="23"/>
      <c r="F7" s="23"/>
      <c r="G7" s="23"/>
      <c r="H7" s="23"/>
      <c r="I7" s="24"/>
      <c r="J7" s="24"/>
      <c r="K7" s="10"/>
      <c r="L7" s="10"/>
      <c r="M7" s="122" t="s">
        <v>18</v>
      </c>
      <c r="N7" s="123"/>
      <c r="O7" s="124"/>
      <c r="Q7" s="119"/>
      <c r="R7" s="119"/>
      <c r="S7" s="119"/>
      <c r="T7" s="120"/>
      <c r="W7" s="65" t="s">
        <v>0</v>
      </c>
      <c r="X7" s="66"/>
      <c r="Y7" s="67"/>
      <c r="Z7" s="68">
        <f t="shared" ref="Z7:Z14" si="1">IF(W7="","",(W7*C7))</f>
        <v>37000</v>
      </c>
      <c r="AA7" s="69"/>
      <c r="AB7" s="117" t="s">
        <v>30</v>
      </c>
      <c r="AC7" s="117"/>
    </row>
    <row r="8" spans="2:43" ht="14.1" customHeight="1">
      <c r="B8" s="22"/>
      <c r="C8" s="41">
        <v>500</v>
      </c>
      <c r="D8" s="23"/>
      <c r="E8" s="23"/>
      <c r="F8" s="23"/>
      <c r="G8" s="23"/>
      <c r="H8" s="23"/>
      <c r="I8" s="24"/>
      <c r="J8" s="24"/>
      <c r="K8" s="10"/>
      <c r="L8" s="10"/>
      <c r="M8" s="125"/>
      <c r="N8" s="126"/>
      <c r="O8" s="127"/>
      <c r="Q8" s="113" t="s">
        <v>37</v>
      </c>
      <c r="R8" s="113"/>
      <c r="S8" s="113"/>
      <c r="T8" s="113"/>
      <c r="W8" s="65" t="s">
        <v>1</v>
      </c>
      <c r="X8" s="66"/>
      <c r="Y8" s="67"/>
      <c r="Z8" s="68">
        <f t="shared" si="1"/>
        <v>500</v>
      </c>
      <c r="AA8" s="69"/>
      <c r="AB8" s="117"/>
      <c r="AC8" s="117"/>
    </row>
    <row r="9" spans="2:43" ht="14.1" customHeight="1">
      <c r="B9" s="22"/>
      <c r="C9" s="41">
        <v>200</v>
      </c>
      <c r="D9" s="23"/>
      <c r="E9" s="23"/>
      <c r="F9" s="23"/>
      <c r="G9" s="23"/>
      <c r="H9" s="23"/>
      <c r="I9" s="24"/>
      <c r="J9" s="24"/>
      <c r="K9" s="10"/>
      <c r="L9" s="10"/>
      <c r="M9" s="25"/>
      <c r="N9" s="26"/>
      <c r="O9" s="27"/>
      <c r="Q9" s="114"/>
      <c r="R9" s="114"/>
      <c r="S9" s="114"/>
      <c r="T9" s="114"/>
      <c r="W9" s="65" t="s">
        <v>1</v>
      </c>
      <c r="X9" s="66"/>
      <c r="Y9" s="67"/>
      <c r="Z9" s="68">
        <f t="shared" si="1"/>
        <v>200</v>
      </c>
      <c r="AA9" s="69"/>
      <c r="AB9" s="70"/>
      <c r="AC9" s="70"/>
    </row>
    <row r="10" spans="2:43" ht="14.1" customHeight="1">
      <c r="B10" s="22"/>
      <c r="C10" s="41">
        <v>100</v>
      </c>
      <c r="D10" s="23"/>
      <c r="E10" s="23"/>
      <c r="F10" s="23"/>
      <c r="G10" s="23"/>
      <c r="H10" s="23"/>
      <c r="I10" s="24"/>
      <c r="J10" s="24"/>
      <c r="K10" s="10"/>
      <c r="L10" s="10"/>
      <c r="M10" s="25"/>
      <c r="N10" s="26"/>
      <c r="O10" s="28"/>
      <c r="Q10" s="114"/>
      <c r="R10" s="114"/>
      <c r="S10" s="114"/>
      <c r="T10" s="114"/>
      <c r="W10" s="65"/>
      <c r="X10" s="66"/>
      <c r="Y10" s="67"/>
      <c r="Z10" s="68" t="str">
        <f t="shared" si="1"/>
        <v/>
      </c>
      <c r="AA10" s="69"/>
      <c r="AB10" s="70"/>
      <c r="AC10" s="70"/>
    </row>
    <row r="11" spans="2:43" ht="14.1" customHeight="1">
      <c r="B11" s="22"/>
      <c r="C11" s="41">
        <v>50</v>
      </c>
      <c r="D11" s="23"/>
      <c r="E11" s="23"/>
      <c r="F11" s="23"/>
      <c r="G11" s="23"/>
      <c r="H11" s="23"/>
      <c r="I11" s="24"/>
      <c r="J11" s="24"/>
      <c r="K11" s="10"/>
      <c r="L11" s="10"/>
      <c r="M11" s="125" t="s">
        <v>19</v>
      </c>
      <c r="N11" s="126"/>
      <c r="O11" s="127"/>
      <c r="Q11" s="114"/>
      <c r="R11" s="114"/>
      <c r="S11" s="114"/>
      <c r="T11" s="114"/>
      <c r="W11" s="65"/>
      <c r="X11" s="66"/>
      <c r="Y11" s="67"/>
      <c r="Z11" s="68" t="str">
        <f t="shared" si="1"/>
        <v/>
      </c>
      <c r="AA11" s="69"/>
      <c r="AB11" s="12"/>
      <c r="AC11" s="71"/>
    </row>
    <row r="12" spans="2:43" ht="14.1" customHeight="1">
      <c r="B12" s="22"/>
      <c r="C12" s="41">
        <v>20</v>
      </c>
      <c r="D12" s="23"/>
      <c r="E12" s="23"/>
      <c r="F12" s="23"/>
      <c r="G12" s="23"/>
      <c r="H12" s="23"/>
      <c r="I12" s="24"/>
      <c r="J12" s="24"/>
      <c r="K12" s="10"/>
      <c r="L12" s="10"/>
      <c r="M12" s="125"/>
      <c r="N12" s="126"/>
      <c r="O12" s="127"/>
      <c r="Q12" s="114"/>
      <c r="R12" s="114"/>
      <c r="S12" s="114"/>
      <c r="T12" s="114"/>
      <c r="W12" s="65"/>
      <c r="X12" s="66"/>
      <c r="Y12" s="67"/>
      <c r="Z12" s="68" t="str">
        <f t="shared" si="1"/>
        <v/>
      </c>
      <c r="AA12" s="69"/>
      <c r="AB12" s="110" t="s">
        <v>31</v>
      </c>
      <c r="AC12" s="110"/>
    </row>
    <row r="13" spans="2:43" ht="14.1" customHeight="1">
      <c r="B13" s="22"/>
      <c r="C13" s="41">
        <v>10</v>
      </c>
      <c r="D13" s="23"/>
      <c r="E13" s="23"/>
      <c r="F13" s="23"/>
      <c r="G13" s="23"/>
      <c r="H13" s="23"/>
      <c r="I13" s="24"/>
      <c r="J13" s="24"/>
      <c r="K13" s="10"/>
      <c r="L13" s="10"/>
      <c r="M13" s="128" t="s">
        <v>23</v>
      </c>
      <c r="N13" s="129"/>
      <c r="O13" s="130"/>
      <c r="W13" s="65"/>
      <c r="X13" s="66"/>
      <c r="Y13" s="67"/>
      <c r="Z13" s="68" t="str">
        <f t="shared" si="1"/>
        <v/>
      </c>
      <c r="AA13" s="69"/>
      <c r="AB13" s="110"/>
      <c r="AC13" s="110"/>
    </row>
    <row r="14" spans="2:43" ht="14.1" customHeight="1" thickBot="1">
      <c r="B14" s="22"/>
      <c r="C14" s="42">
        <v>5</v>
      </c>
      <c r="D14" s="23"/>
      <c r="E14" s="23"/>
      <c r="F14" s="23"/>
      <c r="G14" s="23"/>
      <c r="H14" s="23"/>
      <c r="I14" s="24"/>
      <c r="J14" s="24"/>
      <c r="K14" s="10"/>
      <c r="L14" s="10"/>
      <c r="M14" s="128"/>
      <c r="N14" s="129"/>
      <c r="O14" s="130"/>
      <c r="W14" s="65"/>
      <c r="X14" s="66"/>
      <c r="Y14" s="67"/>
      <c r="Z14" s="68" t="str">
        <f t="shared" si="1"/>
        <v/>
      </c>
      <c r="AA14" s="69"/>
      <c r="AB14" s="70"/>
      <c r="AC14" s="70"/>
    </row>
    <row r="15" spans="2:43" ht="14.1" customHeight="1" thickBot="1">
      <c r="B15" s="29" t="s">
        <v>4</v>
      </c>
      <c r="C15" s="39"/>
      <c r="D15" s="34"/>
      <c r="E15" s="34"/>
      <c r="F15" s="34"/>
      <c r="G15" s="34"/>
      <c r="H15" s="34"/>
      <c r="I15" s="10"/>
      <c r="J15" s="10"/>
      <c r="K15" s="10"/>
      <c r="L15" s="10"/>
      <c r="M15" s="125" t="s">
        <v>22</v>
      </c>
      <c r="N15" s="126"/>
      <c r="O15" s="127"/>
      <c r="W15" s="72" t="s">
        <v>4</v>
      </c>
      <c r="X15" s="66"/>
      <c r="Y15" s="67"/>
      <c r="Z15" s="68"/>
      <c r="AA15" s="69"/>
      <c r="AB15" s="147" t="s">
        <v>32</v>
      </c>
      <c r="AC15" s="147"/>
    </row>
    <row r="16" spans="2:43" ht="14.1" customHeight="1">
      <c r="B16" s="30"/>
      <c r="C16" s="43">
        <v>100</v>
      </c>
      <c r="D16" s="23"/>
      <c r="E16" s="23"/>
      <c r="F16" s="23"/>
      <c r="G16" s="23"/>
      <c r="H16" s="23"/>
      <c r="I16" s="24"/>
      <c r="J16" s="24"/>
      <c r="K16" s="10"/>
      <c r="L16" s="10"/>
      <c r="M16" s="125"/>
      <c r="N16" s="126"/>
      <c r="O16" s="127"/>
      <c r="W16" s="73" t="s">
        <v>28</v>
      </c>
      <c r="X16" s="66"/>
      <c r="Y16" s="67"/>
      <c r="Z16" s="68">
        <f t="shared" ref="Z16:Z29" si="2">IF(W16="","",(W16*C16))</f>
        <v>100</v>
      </c>
      <c r="AA16" s="69"/>
      <c r="AB16" s="70"/>
      <c r="AC16" s="70"/>
    </row>
    <row r="17" spans="1:29" ht="14.1" customHeight="1">
      <c r="B17" s="22"/>
      <c r="C17" s="41">
        <v>50</v>
      </c>
      <c r="D17" s="23"/>
      <c r="E17" s="23"/>
      <c r="F17" s="23"/>
      <c r="G17" s="23"/>
      <c r="H17" s="23"/>
      <c r="I17" s="31"/>
      <c r="J17" s="32"/>
      <c r="K17" s="35"/>
      <c r="L17" s="36"/>
      <c r="M17" s="128" t="s">
        <v>21</v>
      </c>
      <c r="N17" s="129"/>
      <c r="O17" s="130"/>
      <c r="W17" s="65" t="s">
        <v>28</v>
      </c>
      <c r="X17" s="66"/>
      <c r="Y17" s="67"/>
      <c r="Z17" s="68">
        <f t="shared" si="2"/>
        <v>50</v>
      </c>
      <c r="AA17" s="69"/>
      <c r="AB17" s="70"/>
      <c r="AC17" s="70"/>
    </row>
    <row r="18" spans="1:29" ht="14.1" customHeight="1">
      <c r="B18" s="22"/>
      <c r="C18" s="41">
        <v>20</v>
      </c>
      <c r="D18" s="23"/>
      <c r="E18" s="23"/>
      <c r="F18" s="23"/>
      <c r="G18" s="23"/>
      <c r="H18" s="23"/>
      <c r="I18" s="32"/>
      <c r="J18" s="32"/>
      <c r="K18" s="35"/>
      <c r="L18" s="36"/>
      <c r="M18" s="128"/>
      <c r="N18" s="129"/>
      <c r="O18" s="130"/>
      <c r="W18" s="65" t="s">
        <v>28</v>
      </c>
      <c r="X18" s="66"/>
      <c r="Y18" s="67"/>
      <c r="Z18" s="68">
        <f t="shared" si="2"/>
        <v>20</v>
      </c>
      <c r="AA18" s="69"/>
      <c r="AB18" s="147" t="s">
        <v>33</v>
      </c>
      <c r="AC18" s="147"/>
    </row>
    <row r="19" spans="1:29" ht="14.1" customHeight="1">
      <c r="B19" s="22"/>
      <c r="C19" s="41">
        <v>10</v>
      </c>
      <c r="D19" s="23"/>
      <c r="E19" s="23"/>
      <c r="F19" s="23"/>
      <c r="G19" s="23"/>
      <c r="H19" s="23"/>
      <c r="I19" s="32"/>
      <c r="J19" s="32"/>
      <c r="K19" s="35"/>
      <c r="L19" s="36"/>
      <c r="M19" s="125" t="s">
        <v>20</v>
      </c>
      <c r="N19" s="126"/>
      <c r="O19" s="127"/>
      <c r="W19" s="65" t="s">
        <v>28</v>
      </c>
      <c r="X19" s="66"/>
      <c r="Y19" s="67"/>
      <c r="Z19" s="68">
        <f t="shared" si="2"/>
        <v>10</v>
      </c>
      <c r="AA19" s="69"/>
      <c r="AB19" s="147"/>
      <c r="AC19" s="147"/>
    </row>
    <row r="20" spans="1:29" ht="14.1" customHeight="1">
      <c r="B20" s="22"/>
      <c r="C20" s="41">
        <v>5</v>
      </c>
      <c r="D20" s="23"/>
      <c r="E20" s="23"/>
      <c r="F20" s="23"/>
      <c r="G20" s="23"/>
      <c r="H20" s="23"/>
      <c r="I20" s="32"/>
      <c r="J20" s="32"/>
      <c r="K20" s="35"/>
      <c r="L20" s="36"/>
      <c r="M20" s="144"/>
      <c r="N20" s="145"/>
      <c r="O20" s="146"/>
      <c r="W20" s="65" t="s">
        <v>28</v>
      </c>
      <c r="X20" s="66"/>
      <c r="Y20" s="67"/>
      <c r="Z20" s="68">
        <f t="shared" si="2"/>
        <v>5</v>
      </c>
      <c r="AA20" s="69"/>
      <c r="AB20" s="70"/>
      <c r="AC20" s="70"/>
    </row>
    <row r="21" spans="1:29" ht="14.1" customHeight="1">
      <c r="B21" s="22"/>
      <c r="C21" s="41">
        <v>2</v>
      </c>
      <c r="D21" s="23"/>
      <c r="E21" s="23"/>
      <c r="F21" s="23"/>
      <c r="G21" s="23"/>
      <c r="H21" s="23"/>
      <c r="I21" s="32"/>
      <c r="J21" s="32"/>
      <c r="K21" s="35"/>
      <c r="L21" s="36"/>
      <c r="M21" s="134" t="s">
        <v>12</v>
      </c>
      <c r="N21" s="137" t="s">
        <v>13</v>
      </c>
      <c r="O21" s="138"/>
      <c r="W21" s="65" t="s">
        <v>28</v>
      </c>
      <c r="X21" s="66"/>
      <c r="Y21" s="67"/>
      <c r="Z21" s="68">
        <f t="shared" si="2"/>
        <v>2</v>
      </c>
      <c r="AA21" s="69"/>
      <c r="AB21" s="70"/>
      <c r="AC21" s="70"/>
    </row>
    <row r="22" spans="1:29" ht="14.1" customHeight="1">
      <c r="B22" s="22"/>
      <c r="C22" s="41">
        <v>1</v>
      </c>
      <c r="D22" s="23"/>
      <c r="E22" s="23"/>
      <c r="F22" s="23"/>
      <c r="G22" s="23"/>
      <c r="H22" s="23"/>
      <c r="I22" s="32"/>
      <c r="J22" s="32"/>
      <c r="K22" s="35"/>
      <c r="L22" s="36"/>
      <c r="M22" s="135"/>
      <c r="N22" s="139"/>
      <c r="O22" s="140"/>
      <c r="Q22" s="9"/>
      <c r="W22" s="65" t="s">
        <v>28</v>
      </c>
      <c r="X22" s="66"/>
      <c r="Y22" s="67"/>
      <c r="Z22" s="68">
        <f t="shared" si="2"/>
        <v>1</v>
      </c>
      <c r="AA22" s="69"/>
      <c r="AB22" s="70"/>
      <c r="AC22" s="70"/>
    </row>
    <row r="23" spans="1:29" ht="14.1" customHeight="1">
      <c r="B23" s="22"/>
      <c r="C23" s="41">
        <v>0.5</v>
      </c>
      <c r="D23" s="23"/>
      <c r="E23" s="23"/>
      <c r="F23" s="23"/>
      <c r="G23" s="23"/>
      <c r="H23" s="23"/>
      <c r="I23" s="32"/>
      <c r="J23" s="32"/>
      <c r="K23" s="35"/>
      <c r="L23" s="36"/>
      <c r="M23" s="135"/>
      <c r="N23" s="139"/>
      <c r="O23" s="140"/>
      <c r="W23" s="65" t="s">
        <v>28</v>
      </c>
      <c r="X23" s="66"/>
      <c r="Y23" s="67"/>
      <c r="Z23" s="68">
        <f t="shared" si="2"/>
        <v>0.5</v>
      </c>
      <c r="AA23" s="69"/>
      <c r="AB23" s="70"/>
      <c r="AC23" s="70"/>
    </row>
    <row r="24" spans="1:29" ht="14.1" customHeight="1">
      <c r="B24" s="22"/>
      <c r="C24" s="41">
        <v>0.25</v>
      </c>
      <c r="D24" s="23"/>
      <c r="E24" s="23"/>
      <c r="F24" s="23"/>
      <c r="G24" s="23"/>
      <c r="H24" s="23"/>
      <c r="I24" s="32"/>
      <c r="J24" s="32"/>
      <c r="K24" s="35"/>
      <c r="L24" s="36"/>
      <c r="M24" s="135"/>
      <c r="N24" s="139"/>
      <c r="O24" s="140"/>
      <c r="W24" s="65" t="s">
        <v>28</v>
      </c>
      <c r="X24" s="66"/>
      <c r="Y24" s="67"/>
      <c r="Z24" s="68">
        <f t="shared" si="2"/>
        <v>0.25</v>
      </c>
      <c r="AA24" s="69"/>
      <c r="AB24" s="70"/>
      <c r="AC24" s="70"/>
    </row>
    <row r="25" spans="1:29" ht="14.1" customHeight="1">
      <c r="B25" s="22"/>
      <c r="C25" s="41">
        <v>0.2</v>
      </c>
      <c r="D25" s="23"/>
      <c r="E25" s="23"/>
      <c r="F25" s="23"/>
      <c r="G25" s="23"/>
      <c r="H25" s="23"/>
      <c r="I25" s="32"/>
      <c r="J25" s="32"/>
      <c r="K25" s="35"/>
      <c r="L25" s="36"/>
      <c r="M25" s="135"/>
      <c r="N25" s="139"/>
      <c r="O25" s="140"/>
      <c r="W25" s="65" t="s">
        <v>28</v>
      </c>
      <c r="X25" s="66"/>
      <c r="Y25" s="67"/>
      <c r="Z25" s="68">
        <f t="shared" si="2"/>
        <v>0.2</v>
      </c>
      <c r="AA25" s="69"/>
      <c r="AB25" s="70"/>
      <c r="AC25" s="70"/>
    </row>
    <row r="26" spans="1:29" ht="14.1" customHeight="1">
      <c r="B26" s="22"/>
      <c r="C26" s="41">
        <v>0.1</v>
      </c>
      <c r="D26" s="23"/>
      <c r="E26" s="23"/>
      <c r="F26" s="23"/>
      <c r="G26" s="23"/>
      <c r="H26" s="23"/>
      <c r="I26" s="32"/>
      <c r="J26" s="32"/>
      <c r="K26" s="35"/>
      <c r="L26" s="36"/>
      <c r="M26" s="135"/>
      <c r="N26" s="139"/>
      <c r="O26" s="140"/>
      <c r="W26" s="65" t="s">
        <v>28</v>
      </c>
      <c r="X26" s="66"/>
      <c r="Y26" s="67"/>
      <c r="Z26" s="68">
        <f t="shared" si="2"/>
        <v>0.1</v>
      </c>
      <c r="AA26" s="69"/>
      <c r="AB26" s="70"/>
      <c r="AC26" s="70"/>
    </row>
    <row r="27" spans="1:29" ht="14.1" customHeight="1">
      <c r="B27" s="22"/>
      <c r="C27" s="41">
        <v>0.05</v>
      </c>
      <c r="D27" s="23"/>
      <c r="E27" s="23"/>
      <c r="F27" s="23"/>
      <c r="G27" s="23"/>
      <c r="H27" s="23"/>
      <c r="I27" s="32"/>
      <c r="J27" s="32"/>
      <c r="K27" s="35"/>
      <c r="L27" s="36"/>
      <c r="M27" s="135"/>
      <c r="N27" s="139"/>
      <c r="O27" s="140"/>
      <c r="W27" s="74"/>
      <c r="X27" s="66"/>
      <c r="Y27" s="67"/>
      <c r="Z27" s="68" t="str">
        <f t="shared" si="2"/>
        <v/>
      </c>
      <c r="AA27" s="69"/>
      <c r="AB27" s="70"/>
      <c r="AC27" s="70"/>
    </row>
    <row r="28" spans="1:29" ht="14.1" customHeight="1">
      <c r="B28" s="22"/>
      <c r="C28" s="41">
        <v>0.02</v>
      </c>
      <c r="D28" s="23"/>
      <c r="E28" s="23"/>
      <c r="F28" s="23"/>
      <c r="G28" s="23"/>
      <c r="H28" s="23"/>
      <c r="I28" s="32"/>
      <c r="J28" s="32"/>
      <c r="K28" s="35"/>
      <c r="L28" s="36"/>
      <c r="M28" s="135"/>
      <c r="N28" s="139"/>
      <c r="O28" s="140"/>
      <c r="W28" s="74"/>
      <c r="X28" s="66"/>
      <c r="Y28" s="67"/>
      <c r="Z28" s="68" t="str">
        <f t="shared" si="2"/>
        <v/>
      </c>
      <c r="AA28" s="69"/>
      <c r="AB28" s="70"/>
      <c r="AC28" s="70"/>
    </row>
    <row r="29" spans="1:29" ht="14.1" customHeight="1">
      <c r="B29" s="22"/>
      <c r="C29" s="44">
        <v>0.01</v>
      </c>
      <c r="D29" s="23"/>
      <c r="E29" s="23"/>
      <c r="F29" s="23"/>
      <c r="G29" s="23"/>
      <c r="H29" s="23"/>
      <c r="I29" s="32"/>
      <c r="J29" s="32"/>
      <c r="K29" s="35"/>
      <c r="L29" s="36"/>
      <c r="M29" s="135"/>
      <c r="N29" s="139"/>
      <c r="O29" s="140"/>
      <c r="W29" s="75"/>
      <c r="X29" s="66"/>
      <c r="Y29" s="67"/>
      <c r="Z29" s="68" t="str">
        <f t="shared" si="2"/>
        <v/>
      </c>
      <c r="AA29" s="76"/>
      <c r="AB29" s="70"/>
      <c r="AC29" s="70"/>
    </row>
    <row r="30" spans="1:29" ht="39" customHeight="1">
      <c r="A30" s="11"/>
      <c r="B30" s="105" t="s">
        <v>9</v>
      </c>
      <c r="C30" s="106"/>
      <c r="D30" s="143"/>
      <c r="E30" s="143"/>
      <c r="F30" s="143"/>
      <c r="G30" s="143"/>
      <c r="H30" s="143"/>
      <c r="I30" s="143"/>
      <c r="J30" s="143"/>
      <c r="K30" s="143"/>
      <c r="L30" s="143"/>
      <c r="M30" s="136"/>
      <c r="N30" s="141"/>
      <c r="O30" s="142"/>
      <c r="W30" s="148" t="s">
        <v>5</v>
      </c>
      <c r="X30" s="148"/>
      <c r="Y30" s="149">
        <f>SUM(Z7:Z30)</f>
        <v>37889.049999999996</v>
      </c>
      <c r="Z30" s="149"/>
      <c r="AA30" s="76"/>
      <c r="AB30" s="12"/>
      <c r="AC30" s="12"/>
    </row>
    <row r="31" spans="1:29" ht="15.75">
      <c r="B31" s="150" t="s">
        <v>10</v>
      </c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2"/>
      <c r="W31" s="12"/>
      <c r="X31" s="77"/>
      <c r="Y31" s="12"/>
      <c r="Z31" s="12"/>
      <c r="AA31" s="69"/>
      <c r="AB31" s="12"/>
      <c r="AC31" s="12"/>
    </row>
    <row r="32" spans="1:29">
      <c r="B32" s="153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5"/>
      <c r="W32" s="12"/>
      <c r="X32" s="77"/>
      <c r="Y32" s="12"/>
      <c r="Z32" s="12"/>
      <c r="AA32" s="12"/>
      <c r="AB32" s="12"/>
      <c r="AC32" s="12"/>
    </row>
    <row r="33" spans="2:34" ht="15.75">
      <c r="B33" s="131" t="s">
        <v>24</v>
      </c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3"/>
      <c r="R33" s="9"/>
      <c r="W33" s="110" t="str">
        <f>[1]!NumText(Y30,"DA")</f>
        <v xml:space="preserve">trente-sept mille huit cent quatre-vingt-neuf DA  </v>
      </c>
      <c r="X33" s="110"/>
      <c r="Y33" s="110"/>
      <c r="Z33" s="110"/>
      <c r="AA33" s="110"/>
      <c r="AB33" s="12"/>
      <c r="AC33" s="12"/>
    </row>
    <row r="34" spans="2:34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AC34" s="2" t="s">
        <v>29</v>
      </c>
    </row>
    <row r="35" spans="2:34" ht="15.7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33"/>
      <c r="O35" s="33"/>
      <c r="AC35" s="6"/>
      <c r="AD35" s="6"/>
      <c r="AE35" s="6"/>
      <c r="AF35" s="6"/>
      <c r="AG35" s="6"/>
      <c r="AH35" s="6"/>
    </row>
    <row r="36" spans="2:34">
      <c r="I36" s="1"/>
      <c r="J36" s="1"/>
      <c r="K36" s="1"/>
      <c r="L36" s="3"/>
      <c r="N36" s="3"/>
      <c r="O36" s="3"/>
      <c r="P36" s="3"/>
      <c r="AC36" s="1"/>
      <c r="AD36" s="3"/>
      <c r="AF36" s="3"/>
      <c r="AG36" s="3"/>
      <c r="AH36" s="3"/>
    </row>
    <row r="37" spans="2:34">
      <c r="I37" s="1"/>
      <c r="J37" s="1"/>
      <c r="K37" s="1"/>
      <c r="AC37" s="1"/>
    </row>
    <row r="38" spans="2:34">
      <c r="I38" s="1"/>
      <c r="J38" s="1"/>
      <c r="K38" s="1"/>
      <c r="AC38" s="1"/>
    </row>
    <row r="39" spans="2:34" ht="20.25" customHeight="1">
      <c r="I39" s="111" t="s">
        <v>35</v>
      </c>
      <c r="J39" s="111"/>
      <c r="K39" s="111"/>
      <c r="L39" s="111"/>
      <c r="M39" s="111"/>
      <c r="N39" s="111"/>
      <c r="O39" s="112"/>
      <c r="P39" s="158" t="s">
        <v>36</v>
      </c>
      <c r="Q39" s="159"/>
      <c r="R39" s="159"/>
      <c r="S39" s="159"/>
    </row>
    <row r="40" spans="2:34">
      <c r="I40" s="111"/>
      <c r="J40" s="111"/>
      <c r="K40" s="111"/>
      <c r="L40" s="111"/>
      <c r="M40" s="111"/>
      <c r="N40" s="111"/>
      <c r="O40" s="112"/>
      <c r="P40" s="158"/>
      <c r="Q40" s="159"/>
      <c r="R40" s="159"/>
      <c r="S40" s="159"/>
    </row>
    <row r="42" spans="2:34" ht="17.25" thickBot="1">
      <c r="B42" s="166" t="s">
        <v>2</v>
      </c>
      <c r="C42" s="166"/>
      <c r="D42" s="4"/>
    </row>
    <row r="43" spans="2:34" ht="15.75" thickBot="1">
      <c r="B43" s="5" t="s">
        <v>3</v>
      </c>
      <c r="C43" s="1"/>
      <c r="D43" s="4"/>
      <c r="E43" s="4"/>
    </row>
    <row r="44" spans="2:34" ht="15.75">
      <c r="B44" s="81">
        <f>INT($D$67/C44)</f>
        <v>0</v>
      </c>
      <c r="C44" s="56">
        <v>1000</v>
      </c>
      <c r="D44" s="163">
        <f t="shared" ref="D44:D48" si="3">IF(B44="","",(B44*C44))</f>
        <v>0</v>
      </c>
      <c r="E44" s="164"/>
      <c r="F44" s="164"/>
      <c r="G44" s="164"/>
      <c r="H44" s="164"/>
      <c r="I44" s="164"/>
      <c r="J44" s="164"/>
      <c r="K44" s="164"/>
      <c r="L44" s="165"/>
      <c r="M44" s="45"/>
      <c r="N44" s="54"/>
      <c r="O44" s="46"/>
    </row>
    <row r="45" spans="2:34" ht="15.75">
      <c r="B45" s="81">
        <f>INT(ROUND($D$67-SUM($D$44:D44),2)/C45)</f>
        <v>0</v>
      </c>
      <c r="C45" s="57">
        <v>500</v>
      </c>
      <c r="D45" s="94">
        <f t="shared" si="3"/>
        <v>0</v>
      </c>
      <c r="E45" s="95"/>
      <c r="F45" s="95"/>
      <c r="G45" s="95"/>
      <c r="H45" s="95"/>
      <c r="I45" s="95"/>
      <c r="J45" s="95"/>
      <c r="K45" s="95"/>
      <c r="L45" s="96"/>
      <c r="M45" s="47"/>
      <c r="N45" s="9"/>
      <c r="O45" s="48"/>
    </row>
    <row r="46" spans="2:34" ht="15.75">
      <c r="B46" s="80">
        <f>INT(ROUND($D$67-SUM($D$44:D45),2)/C46)</f>
        <v>1</v>
      </c>
      <c r="C46" s="57">
        <v>200</v>
      </c>
      <c r="D46" s="94">
        <f t="shared" si="3"/>
        <v>200</v>
      </c>
      <c r="E46" s="95"/>
      <c r="F46" s="95"/>
      <c r="G46" s="95"/>
      <c r="H46" s="95"/>
      <c r="I46" s="95"/>
      <c r="J46" s="95"/>
      <c r="K46" s="95"/>
      <c r="L46" s="96"/>
      <c r="M46" s="47"/>
      <c r="N46" s="9"/>
      <c r="O46" s="48"/>
    </row>
    <row r="47" spans="2:34" ht="15.75">
      <c r="B47" s="80"/>
      <c r="C47" s="57"/>
      <c r="D47" s="94" t="str">
        <f t="shared" si="3"/>
        <v/>
      </c>
      <c r="E47" s="95"/>
      <c r="F47" s="95"/>
      <c r="G47" s="95"/>
      <c r="H47" s="95"/>
      <c r="I47" s="95"/>
      <c r="J47" s="95"/>
      <c r="K47" s="95"/>
      <c r="L47" s="96"/>
      <c r="M47" s="47"/>
      <c r="N47" s="9"/>
      <c r="O47" s="48"/>
    </row>
    <row r="48" spans="2:34" ht="15.75">
      <c r="B48" s="80"/>
      <c r="C48" s="57"/>
      <c r="D48" s="94" t="str">
        <f t="shared" si="3"/>
        <v/>
      </c>
      <c r="E48" s="95"/>
      <c r="F48" s="95"/>
      <c r="G48" s="95"/>
      <c r="H48" s="95"/>
      <c r="I48" s="95"/>
      <c r="J48" s="95"/>
      <c r="K48" s="95"/>
      <c r="L48" s="96"/>
      <c r="M48" s="47"/>
      <c r="N48" s="9"/>
      <c r="O48" s="48"/>
    </row>
    <row r="49" spans="2:25" ht="15.75">
      <c r="B49" s="80"/>
      <c r="C49" s="57"/>
      <c r="D49" s="94" t="str">
        <f t="shared" ref="D49:D51" si="4">IF(B49="","",(B49*C49))</f>
        <v/>
      </c>
      <c r="E49" s="95"/>
      <c r="F49" s="95"/>
      <c r="G49" s="95"/>
      <c r="H49" s="95"/>
      <c r="I49" s="95"/>
      <c r="J49" s="95"/>
      <c r="K49" s="95"/>
      <c r="L49" s="96"/>
      <c r="M49" s="47"/>
      <c r="N49" s="9"/>
      <c r="O49" s="48"/>
    </row>
    <row r="50" spans="2:25" ht="15.75">
      <c r="B50" s="80"/>
      <c r="C50" s="57"/>
      <c r="D50" s="94" t="str">
        <f t="shared" si="4"/>
        <v/>
      </c>
      <c r="E50" s="95"/>
      <c r="F50" s="95"/>
      <c r="G50" s="95"/>
      <c r="H50" s="95"/>
      <c r="I50" s="95"/>
      <c r="J50" s="95"/>
      <c r="K50" s="95"/>
      <c r="L50" s="96"/>
      <c r="M50" s="47"/>
      <c r="N50" s="9"/>
      <c r="O50" s="48"/>
    </row>
    <row r="51" spans="2:25" ht="16.5" thickBot="1">
      <c r="B51" s="80"/>
      <c r="C51" s="57"/>
      <c r="D51" s="94" t="str">
        <f t="shared" si="4"/>
        <v/>
      </c>
      <c r="E51" s="95"/>
      <c r="F51" s="95"/>
      <c r="G51" s="95"/>
      <c r="H51" s="95"/>
      <c r="I51" s="95"/>
      <c r="J51" s="95"/>
      <c r="K51" s="95"/>
      <c r="L51" s="96"/>
      <c r="M51" s="47"/>
      <c r="N51" s="9"/>
      <c r="O51" s="48"/>
    </row>
    <row r="52" spans="2:25" ht="16.5" thickBot="1">
      <c r="B52" s="80"/>
      <c r="C52" s="59"/>
      <c r="D52" s="60"/>
      <c r="E52" s="61"/>
      <c r="F52" s="61"/>
      <c r="G52" s="61"/>
      <c r="H52" s="61"/>
      <c r="I52" s="61"/>
      <c r="J52" s="61"/>
      <c r="K52" s="61"/>
      <c r="L52" s="62"/>
      <c r="M52" s="47"/>
      <c r="N52" s="9"/>
      <c r="O52" s="48"/>
    </row>
    <row r="53" spans="2:25" ht="16.5" thickBot="1">
      <c r="B53" s="80">
        <f>INT(ROUND($D$67-SUM($D$44:D52),2)/C53)</f>
        <v>0</v>
      </c>
      <c r="C53" s="57">
        <v>100</v>
      </c>
      <c r="D53" s="94">
        <f t="shared" ref="D53" si="5">IF(B53="","",(B53*C53))</f>
        <v>0</v>
      </c>
      <c r="E53" s="95"/>
      <c r="F53" s="95"/>
      <c r="G53" s="95"/>
      <c r="H53" s="95"/>
      <c r="I53" s="95"/>
      <c r="J53" s="95"/>
      <c r="K53" s="95"/>
      <c r="L53" s="96"/>
      <c r="M53" s="47"/>
      <c r="N53" s="9"/>
      <c r="O53" s="48"/>
    </row>
    <row r="54" spans="2:25" ht="15.75" customHeight="1">
      <c r="B54" s="80">
        <f>INT(ROUND($D$67-SUM($D$44:D53),2)/C54)</f>
        <v>1</v>
      </c>
      <c r="C54" s="57">
        <v>50</v>
      </c>
      <c r="D54" s="94">
        <f t="shared" ref="D54" si="6">IF(B54="","",(B54*C54))</f>
        <v>50</v>
      </c>
      <c r="E54" s="95"/>
      <c r="F54" s="95"/>
      <c r="G54" s="95"/>
      <c r="H54" s="95"/>
      <c r="I54" s="95"/>
      <c r="J54" s="95"/>
      <c r="K54" s="95"/>
      <c r="L54" s="96"/>
      <c r="M54" s="47"/>
      <c r="N54" s="9"/>
      <c r="O54" s="48"/>
      <c r="Q54" s="97" t="s">
        <v>40</v>
      </c>
      <c r="R54" s="98"/>
      <c r="S54" s="98"/>
      <c r="T54" s="98"/>
      <c r="U54" s="98"/>
      <c r="V54" s="98"/>
      <c r="W54" s="98"/>
      <c r="X54" s="99"/>
    </row>
    <row r="55" spans="2:25" ht="16.5" thickBot="1">
      <c r="B55" s="80">
        <f>INT(ROUND($D$67-SUM($D$44:D54),2)/C55)</f>
        <v>0</v>
      </c>
      <c r="C55" s="57">
        <v>20</v>
      </c>
      <c r="D55" s="94">
        <f t="shared" ref="D55:D66" si="7">IF(B55="","",(B55*C55))</f>
        <v>0</v>
      </c>
      <c r="E55" s="95"/>
      <c r="F55" s="95"/>
      <c r="G55" s="95"/>
      <c r="H55" s="95"/>
      <c r="I55" s="95"/>
      <c r="J55" s="95"/>
      <c r="K55" s="95"/>
      <c r="L55" s="96"/>
      <c r="M55" s="47"/>
      <c r="N55" s="9"/>
      <c r="O55" s="48"/>
      <c r="Q55" s="100"/>
      <c r="R55" s="101"/>
      <c r="S55" s="101"/>
      <c r="T55" s="101"/>
      <c r="U55" s="101"/>
      <c r="V55" s="101"/>
      <c r="W55" s="101"/>
      <c r="X55" s="102"/>
    </row>
    <row r="56" spans="2:25" ht="15.75" customHeight="1">
      <c r="B56" s="80">
        <f>INT(ROUND($D$67-SUM($D$44:D55),2)/C56)</f>
        <v>0</v>
      </c>
      <c r="C56" s="57">
        <v>10</v>
      </c>
      <c r="D56" s="94">
        <f t="shared" si="7"/>
        <v>0</v>
      </c>
      <c r="E56" s="95"/>
      <c r="F56" s="95"/>
      <c r="G56" s="95"/>
      <c r="H56" s="95"/>
      <c r="I56" s="95"/>
      <c r="J56" s="95"/>
      <c r="K56" s="95"/>
      <c r="L56" s="96"/>
      <c r="M56" s="47"/>
      <c r="N56" s="9"/>
      <c r="O56" s="48"/>
      <c r="Q56" s="83" t="s">
        <v>41</v>
      </c>
      <c r="R56" s="84"/>
      <c r="S56" s="84"/>
      <c r="T56" s="84"/>
      <c r="U56" s="84"/>
      <c r="V56" s="84"/>
      <c r="W56" s="84"/>
      <c r="X56" s="85"/>
      <c r="Y56" s="82"/>
    </row>
    <row r="57" spans="2:25" ht="16.5" thickBot="1">
      <c r="B57" s="80">
        <f>INT(ROUND($D$67-SUM($D$44:D56),2)/C57)</f>
        <v>1</v>
      </c>
      <c r="C57" s="57">
        <v>5</v>
      </c>
      <c r="D57" s="94">
        <f t="shared" si="7"/>
        <v>5</v>
      </c>
      <c r="E57" s="95"/>
      <c r="F57" s="95"/>
      <c r="G57" s="95"/>
      <c r="H57" s="95"/>
      <c r="I57" s="95"/>
      <c r="J57" s="95"/>
      <c r="K57" s="95"/>
      <c r="L57" s="96"/>
      <c r="M57" s="49"/>
      <c r="N57" s="53"/>
      <c r="O57" s="50"/>
      <c r="Q57" s="86"/>
      <c r="R57" s="87"/>
      <c r="S57" s="87"/>
      <c r="T57" s="87"/>
      <c r="U57" s="87"/>
      <c r="V57" s="87"/>
      <c r="W57" s="87"/>
      <c r="X57" s="88"/>
      <c r="Y57" s="82"/>
    </row>
    <row r="58" spans="2:25" ht="15.75">
      <c r="B58" s="80">
        <f>INT(ROUND($D$67-SUM($D$44:D57),2)/C58)</f>
        <v>0</v>
      </c>
      <c r="C58" s="57">
        <v>2</v>
      </c>
      <c r="D58" s="94">
        <f t="shared" si="7"/>
        <v>0</v>
      </c>
      <c r="E58" s="95"/>
      <c r="F58" s="95"/>
      <c r="G58" s="95"/>
      <c r="H58" s="95"/>
      <c r="I58" s="95"/>
      <c r="J58" s="95"/>
      <c r="K58" s="95"/>
      <c r="L58" s="96"/>
      <c r="M58" s="51"/>
      <c r="N58" s="55"/>
      <c r="O58" s="46"/>
      <c r="Q58" s="86"/>
      <c r="R58" s="87"/>
      <c r="S58" s="87"/>
      <c r="T58" s="87"/>
      <c r="U58" s="87"/>
      <c r="V58" s="87"/>
      <c r="W58" s="87"/>
      <c r="X58" s="88"/>
      <c r="Y58" s="82"/>
    </row>
    <row r="59" spans="2:25" ht="15.75">
      <c r="B59" s="80">
        <f>INT(ROUND($D$67-SUM($D$44:D58),2)/C59)</f>
        <v>0</v>
      </c>
      <c r="C59" s="57">
        <v>1</v>
      </c>
      <c r="D59" s="94">
        <f t="shared" si="7"/>
        <v>0</v>
      </c>
      <c r="E59" s="95"/>
      <c r="F59" s="95"/>
      <c r="G59" s="95"/>
      <c r="H59" s="95"/>
      <c r="I59" s="95"/>
      <c r="J59" s="95"/>
      <c r="K59" s="95"/>
      <c r="L59" s="96"/>
      <c r="M59" s="52"/>
      <c r="N59" s="47"/>
      <c r="O59" s="48"/>
      <c r="Q59" s="86"/>
      <c r="R59" s="87"/>
      <c r="S59" s="87"/>
      <c r="T59" s="87"/>
      <c r="U59" s="87"/>
      <c r="V59" s="87"/>
      <c r="W59" s="87"/>
      <c r="X59" s="88"/>
      <c r="Y59" s="82"/>
    </row>
    <row r="60" spans="2:25" ht="15.75">
      <c r="B60" s="80">
        <f>INT(ROUND($D$67-SUM($D$44:D59),2)/C60)</f>
        <v>1</v>
      </c>
      <c r="C60" s="57">
        <v>0.5</v>
      </c>
      <c r="D60" s="94">
        <f t="shared" si="7"/>
        <v>0.5</v>
      </c>
      <c r="E60" s="95"/>
      <c r="F60" s="95"/>
      <c r="G60" s="95"/>
      <c r="H60" s="95"/>
      <c r="I60" s="95"/>
      <c r="J60" s="95"/>
      <c r="K60" s="95"/>
      <c r="L60" s="96"/>
      <c r="M60" s="52"/>
      <c r="N60" s="47"/>
      <c r="O60" s="48"/>
      <c r="Q60" s="86"/>
      <c r="R60" s="87"/>
      <c r="S60" s="87"/>
      <c r="T60" s="87"/>
      <c r="U60" s="87"/>
      <c r="V60" s="87"/>
      <c r="W60" s="87"/>
      <c r="X60" s="88"/>
    </row>
    <row r="61" spans="2:25" ht="16.5" thickBot="1">
      <c r="B61" s="80">
        <f>INT(ROUND($D$67-SUM($D$44:D60),2)/C61)</f>
        <v>0</v>
      </c>
      <c r="C61" s="57">
        <v>0.25</v>
      </c>
      <c r="D61" s="94">
        <f t="shared" si="7"/>
        <v>0</v>
      </c>
      <c r="E61" s="95"/>
      <c r="F61" s="95"/>
      <c r="G61" s="95"/>
      <c r="H61" s="95"/>
      <c r="I61" s="95"/>
      <c r="J61" s="95"/>
      <c r="K61" s="95"/>
      <c r="L61" s="96"/>
      <c r="M61" s="52"/>
      <c r="N61" s="47"/>
      <c r="O61" s="48"/>
      <c r="Q61" s="89"/>
      <c r="R61" s="90"/>
      <c r="S61" s="90"/>
      <c r="T61" s="90"/>
      <c r="U61" s="90"/>
      <c r="V61" s="90"/>
      <c r="W61" s="90"/>
      <c r="X61" s="91"/>
    </row>
    <row r="62" spans="2:25" ht="15.75">
      <c r="B62" s="80">
        <f>INT(ROUND($D$67-SUM($D$44:D61),2)/C62)</f>
        <v>0</v>
      </c>
      <c r="C62" s="57">
        <v>0.2</v>
      </c>
      <c r="D62" s="94">
        <f t="shared" si="7"/>
        <v>0</v>
      </c>
      <c r="E62" s="95"/>
      <c r="F62" s="95"/>
      <c r="G62" s="95"/>
      <c r="H62" s="95"/>
      <c r="I62" s="95"/>
      <c r="J62" s="95"/>
      <c r="K62" s="95"/>
      <c r="L62" s="96"/>
      <c r="M62" s="52"/>
      <c r="N62" s="47"/>
      <c r="O62" s="48"/>
    </row>
    <row r="63" spans="2:25" ht="15.75">
      <c r="B63" s="80">
        <f>INT(ROUND($D$67-SUM($D$44:D62),2)/C63)</f>
        <v>0</v>
      </c>
      <c r="C63" s="57">
        <v>0.1</v>
      </c>
      <c r="D63" s="94">
        <f t="shared" si="7"/>
        <v>0</v>
      </c>
      <c r="E63" s="95"/>
      <c r="F63" s="95"/>
      <c r="G63" s="95"/>
      <c r="H63" s="95"/>
      <c r="I63" s="95"/>
      <c r="J63" s="95"/>
      <c r="K63" s="95"/>
      <c r="L63" s="96"/>
      <c r="M63" s="52"/>
      <c r="N63" s="47"/>
      <c r="O63" s="48"/>
    </row>
    <row r="64" spans="2:25" ht="15.75">
      <c r="B64" s="80">
        <f>INT(ROUND($D$67-SUM($D$44:D63),2)/C64)</f>
        <v>0</v>
      </c>
      <c r="C64" s="57">
        <v>0.05</v>
      </c>
      <c r="D64" s="94">
        <f t="shared" si="7"/>
        <v>0</v>
      </c>
      <c r="E64" s="95"/>
      <c r="F64" s="95"/>
      <c r="G64" s="95"/>
      <c r="H64" s="95"/>
      <c r="I64" s="95"/>
      <c r="J64" s="95"/>
      <c r="K64" s="95"/>
      <c r="L64" s="96"/>
      <c r="M64" s="52"/>
      <c r="N64" s="47"/>
      <c r="O64" s="48"/>
    </row>
    <row r="65" spans="2:15" ht="15.75">
      <c r="B65" s="80">
        <f>INT(ROUND($D$67-SUM($D$44:D64),2)/C65)</f>
        <v>0</v>
      </c>
      <c r="C65" s="57">
        <v>0.02</v>
      </c>
      <c r="D65" s="94">
        <f t="shared" si="7"/>
        <v>0</v>
      </c>
      <c r="E65" s="95"/>
      <c r="F65" s="95"/>
      <c r="G65" s="95"/>
      <c r="H65" s="95"/>
      <c r="I65" s="95"/>
      <c r="J65" s="95"/>
      <c r="K65" s="95"/>
      <c r="L65" s="96"/>
      <c r="M65" s="52"/>
      <c r="N65" s="47"/>
      <c r="O65" s="48"/>
    </row>
    <row r="66" spans="2:15" ht="16.5" thickBot="1">
      <c r="B66" s="80">
        <f>INT(ROUND($D$67-SUM($D$44:D65),2)/C66)</f>
        <v>0</v>
      </c>
      <c r="C66" s="58">
        <v>0.01</v>
      </c>
      <c r="D66" s="94">
        <f t="shared" si="7"/>
        <v>0</v>
      </c>
      <c r="E66" s="95"/>
      <c r="F66" s="95"/>
      <c r="G66" s="95"/>
      <c r="H66" s="95"/>
      <c r="I66" s="95"/>
      <c r="J66" s="95"/>
      <c r="K66" s="95"/>
      <c r="L66" s="96"/>
      <c r="M66" s="52"/>
      <c r="N66" s="47"/>
      <c r="O66" s="48"/>
    </row>
    <row r="67" spans="2:15" ht="41.25" customHeight="1" thickBot="1">
      <c r="B67" s="92" t="s">
        <v>34</v>
      </c>
      <c r="C67" s="93"/>
      <c r="D67" s="160">
        <v>255.5</v>
      </c>
      <c r="E67" s="161"/>
      <c r="F67" s="161"/>
      <c r="G67" s="161"/>
      <c r="H67" s="161"/>
      <c r="I67" s="161"/>
      <c r="J67" s="161"/>
      <c r="K67" s="161"/>
      <c r="L67" s="162"/>
      <c r="M67" s="50"/>
      <c r="N67" s="49"/>
      <c r="O67" s="50"/>
    </row>
    <row r="68" spans="2:15">
      <c r="B68" s="156" t="s">
        <v>14</v>
      </c>
      <c r="C68" s="156"/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</row>
    <row r="69" spans="2:15"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</row>
    <row r="70" spans="2:15" ht="15.75">
      <c r="B70" s="157" t="str">
        <f>[1]!NumText(D67,"DA",2,"cts")</f>
        <v>deux cent cinquante-cinq DA 50 cts</v>
      </c>
      <c r="C70" s="157"/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</row>
  </sheetData>
  <mergeCells count="64">
    <mergeCell ref="B68:N69"/>
    <mergeCell ref="B70:N70"/>
    <mergeCell ref="D66:L66"/>
    <mergeCell ref="P39:S40"/>
    <mergeCell ref="D62:L62"/>
    <mergeCell ref="D63:L63"/>
    <mergeCell ref="D64:L64"/>
    <mergeCell ref="D65:L65"/>
    <mergeCell ref="D67:L67"/>
    <mergeCell ref="D57:L57"/>
    <mergeCell ref="D58:L58"/>
    <mergeCell ref="D59:L59"/>
    <mergeCell ref="D60:L60"/>
    <mergeCell ref="D44:L44"/>
    <mergeCell ref="D45:L45"/>
    <mergeCell ref="B42:C42"/>
    <mergeCell ref="AB15:AC15"/>
    <mergeCell ref="AB18:AC19"/>
    <mergeCell ref="W30:X30"/>
    <mergeCell ref="Y30:Z30"/>
    <mergeCell ref="B31:O32"/>
    <mergeCell ref="B33:O33"/>
    <mergeCell ref="M21:M30"/>
    <mergeCell ref="N21:O30"/>
    <mergeCell ref="D30:L30"/>
    <mergeCell ref="M17:O18"/>
    <mergeCell ref="M19:O20"/>
    <mergeCell ref="AM1:AP1"/>
    <mergeCell ref="W33:AA33"/>
    <mergeCell ref="I39:O40"/>
    <mergeCell ref="Q8:T12"/>
    <mergeCell ref="AA1:AC2"/>
    <mergeCell ref="AA3:AC3"/>
    <mergeCell ref="AA4:AC5"/>
    <mergeCell ref="AB7:AC8"/>
    <mergeCell ref="AB12:AC13"/>
    <mergeCell ref="Q6:T7"/>
    <mergeCell ref="M1:O1"/>
    <mergeCell ref="M7:O8"/>
    <mergeCell ref="M11:O12"/>
    <mergeCell ref="M13:O14"/>
    <mergeCell ref="M15:O16"/>
    <mergeCell ref="M2:O2"/>
    <mergeCell ref="M3:O3"/>
    <mergeCell ref="M4:O4"/>
    <mergeCell ref="B5:C5"/>
    <mergeCell ref="B30:C30"/>
    <mergeCell ref="B1:L1"/>
    <mergeCell ref="B2:L2"/>
    <mergeCell ref="B3:L3"/>
    <mergeCell ref="Q56:X61"/>
    <mergeCell ref="B67:C67"/>
    <mergeCell ref="D46:L46"/>
    <mergeCell ref="D47:L47"/>
    <mergeCell ref="D48:L48"/>
    <mergeCell ref="D49:L49"/>
    <mergeCell ref="D50:L50"/>
    <mergeCell ref="D54:L54"/>
    <mergeCell ref="D55:L55"/>
    <mergeCell ref="D56:L56"/>
    <mergeCell ref="D51:L51"/>
    <mergeCell ref="D53:L53"/>
    <mergeCell ref="D61:L61"/>
    <mergeCell ref="Q54:X55"/>
  </mergeCells>
  <pageMargins left="0.7" right="0.7" top="0.75" bottom="0.75" header="0.3" footer="0.3"/>
  <pageSetup paperSize="9" orientation="portrait" horizontalDpi="12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Edition classic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classic</dc:creator>
  <cp:lastModifiedBy>Edition classic</cp:lastModifiedBy>
  <dcterms:created xsi:type="dcterms:W3CDTF">2012-11-20T05:51:41Z</dcterms:created>
  <dcterms:modified xsi:type="dcterms:W3CDTF">2012-12-02T09:15:20Z</dcterms:modified>
</cp:coreProperties>
</file>