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defaultThemeVersion="124226"/>
  <bookViews>
    <workbookView xWindow="240" yWindow="60" windowWidth="18990" windowHeight="8640"/>
  </bookViews>
  <sheets>
    <sheet name="TDIO" sheetId="1" r:id="rId1"/>
    <sheet name="Planning" sheetId="2" r:id="rId2"/>
    <sheet name="Listes" sheetId="3" r:id="rId3"/>
  </sheets>
  <externalReferences>
    <externalReference r:id="rId4"/>
  </externalReferences>
  <definedNames>
    <definedName name="An">[1]Planning!$A$1</definedName>
    <definedName name="ColA">[1]Saisie!$B:$B</definedName>
    <definedName name="Debut">OFFSET([1]Saisie!$C$4,,,COUNTA([1]Saisie!$C:$C)-1)</definedName>
    <definedName name="Ferie">OFFSET([1]Listes!$E$2,,,COUNTA([1]Listes!$E:$E)-1)</definedName>
    <definedName name="Fin">OFFSET([1]Saisie!$D$4,,,COUNTA([1]Saisie!$D:$D)-1)</definedName>
    <definedName name="Mois">[1]Listes!$C$2:$C$13</definedName>
    <definedName name="Noms">OFFSET([1]Saisie!$B$4,,,COUNTA([1]Saisie!$B:$B)-1)</definedName>
  </definedNames>
  <calcPr calcId="125725"/>
  <customWorkbookViews>
    <customWorkbookView name="Aconsulting - Affichage personnalisé" guid="{0AFA24ED-9F4A-4926-B192-5398989CC4E7}" mergeInterval="0" personalView="1" maximized="1" xWindow="1" yWindow="1" windowWidth="1916" windowHeight="817" activeSheetId="1"/>
  </customWorkbookViews>
</workbook>
</file>

<file path=xl/calcChain.xml><?xml version="1.0" encoding="utf-8"?>
<calcChain xmlns="http://schemas.openxmlformats.org/spreadsheetml/2006/main">
  <c r="D7" i="1"/>
  <c r="A6" i="2" a="1"/>
  <c r="A6" s="1"/>
  <c r="A7" s="1" a="1"/>
  <c r="A7" s="1"/>
  <c r="B4"/>
  <c r="B5" s="1"/>
  <c r="B6" l="1"/>
  <c r="C4"/>
  <c r="C7" l="1"/>
  <c r="B7"/>
  <c r="C5"/>
  <c r="D4"/>
  <c r="C6"/>
  <c r="A8" a="1"/>
  <c r="A8" s="1"/>
  <c r="D8" l="1"/>
  <c r="B8"/>
  <c r="C8"/>
  <c r="D5"/>
  <c r="E4"/>
  <c r="E8" s="1"/>
  <c r="D6"/>
  <c r="A9" a="1"/>
  <c r="A9" s="1"/>
  <c r="A10" s="1" a="1"/>
  <c r="A10" s="1"/>
  <c r="A11" s="1" a="1"/>
  <c r="A11" s="1"/>
  <c r="D7"/>
  <c r="E11" l="1"/>
  <c r="C11"/>
  <c r="D11"/>
  <c r="B11"/>
  <c r="E9"/>
  <c r="C9"/>
  <c r="D9"/>
  <c r="B9"/>
  <c r="E5"/>
  <c r="F4"/>
  <c r="F10" s="1"/>
  <c r="E6"/>
  <c r="E7"/>
  <c r="D10"/>
  <c r="B10"/>
  <c r="E10"/>
  <c r="C10"/>
  <c r="A12" a="1"/>
  <c r="A12" s="1"/>
  <c r="F5" l="1"/>
  <c r="G4"/>
  <c r="F6"/>
  <c r="F7"/>
  <c r="F8"/>
  <c r="F9"/>
  <c r="F12"/>
  <c r="D12"/>
  <c r="B12"/>
  <c r="G12"/>
  <c r="E12"/>
  <c r="C12"/>
  <c r="A13" a="1"/>
  <c r="A13" s="1"/>
  <c r="F11"/>
  <c r="G13" l="1"/>
  <c r="E13"/>
  <c r="C13"/>
  <c r="F13"/>
  <c r="D13"/>
  <c r="B13"/>
  <c r="G5"/>
  <c r="H4"/>
  <c r="G6"/>
  <c r="G7"/>
  <c r="G8"/>
  <c r="G11"/>
  <c r="G9"/>
  <c r="G10"/>
  <c r="A14" a="1"/>
  <c r="A14" s="1"/>
  <c r="H5" l="1"/>
  <c r="I4"/>
  <c r="H6"/>
  <c r="H7"/>
  <c r="H8"/>
  <c r="H9"/>
  <c r="H11"/>
  <c r="H10"/>
  <c r="H12"/>
  <c r="H14"/>
  <c r="F14"/>
  <c r="D14"/>
  <c r="B14"/>
  <c r="I14"/>
  <c r="G14"/>
  <c r="E14"/>
  <c r="C14"/>
  <c r="A15" a="1"/>
  <c r="A15" s="1"/>
  <c r="H13"/>
  <c r="I15" l="1"/>
  <c r="G15"/>
  <c r="E15"/>
  <c r="C15"/>
  <c r="H15"/>
  <c r="F15"/>
  <c r="D15"/>
  <c r="B15"/>
  <c r="I5"/>
  <c r="J4"/>
  <c r="I6"/>
  <c r="I7"/>
  <c r="I8"/>
  <c r="I9"/>
  <c r="I10"/>
  <c r="I11"/>
  <c r="I12"/>
  <c r="I13"/>
  <c r="J5" l="1"/>
  <c r="K4"/>
  <c r="J6"/>
  <c r="J7"/>
  <c r="J8"/>
  <c r="J11"/>
  <c r="J10"/>
  <c r="J9"/>
  <c r="J12"/>
  <c r="J13"/>
  <c r="J14"/>
  <c r="J15"/>
  <c r="K5" l="1"/>
  <c r="L4"/>
  <c r="K6"/>
  <c r="K7"/>
  <c r="K8"/>
  <c r="K11"/>
  <c r="K9"/>
  <c r="K10"/>
  <c r="K12"/>
  <c r="K13"/>
  <c r="K14"/>
  <c r="K15"/>
  <c r="L5" l="1"/>
  <c r="M4"/>
  <c r="L6"/>
  <c r="L7"/>
  <c r="L8"/>
  <c r="L9"/>
  <c r="L11"/>
  <c r="L10"/>
  <c r="L12"/>
  <c r="L13"/>
  <c r="L14"/>
  <c r="L15"/>
  <c r="M5" l="1"/>
  <c r="N4"/>
  <c r="M6"/>
  <c r="M7"/>
  <c r="M8"/>
  <c r="M9"/>
  <c r="M10"/>
  <c r="M11"/>
  <c r="M12"/>
  <c r="M13"/>
  <c r="M14"/>
  <c r="M15"/>
  <c r="N5" l="1"/>
  <c r="O4"/>
  <c r="N6"/>
  <c r="N7"/>
  <c r="N8"/>
  <c r="N11"/>
  <c r="N10"/>
  <c r="N9"/>
  <c r="N12"/>
  <c r="N13"/>
  <c r="N14"/>
  <c r="N15"/>
  <c r="O5" l="1"/>
  <c r="P4"/>
  <c r="O6"/>
  <c r="O7"/>
  <c r="O8"/>
  <c r="O11"/>
  <c r="O9"/>
  <c r="O10"/>
  <c r="O12"/>
  <c r="O13"/>
  <c r="O14"/>
  <c r="O15"/>
  <c r="P5" l="1"/>
  <c r="Q4"/>
  <c r="P6"/>
  <c r="P7"/>
  <c r="P8"/>
  <c r="P9"/>
  <c r="P11"/>
  <c r="P10"/>
  <c r="P12"/>
  <c r="P13"/>
  <c r="P14"/>
  <c r="P15"/>
  <c r="Q5" l="1"/>
  <c r="R4"/>
  <c r="Q6"/>
  <c r="Q7"/>
  <c r="Q8"/>
  <c r="Q9"/>
  <c r="Q10"/>
  <c r="Q11"/>
  <c r="Q12"/>
  <c r="Q13"/>
  <c r="Q14"/>
  <c r="Q15"/>
  <c r="R5" l="1"/>
  <c r="S4"/>
  <c r="R6"/>
  <c r="R7"/>
  <c r="R8"/>
  <c r="R11"/>
  <c r="R10"/>
  <c r="R9"/>
  <c r="R12"/>
  <c r="R13"/>
  <c r="R14"/>
  <c r="R15"/>
  <c r="S5" l="1"/>
  <c r="T4"/>
  <c r="S6"/>
  <c r="S7"/>
  <c r="S8"/>
  <c r="S11"/>
  <c r="S9"/>
  <c r="S10"/>
  <c r="S12"/>
  <c r="S13"/>
  <c r="S14"/>
  <c r="S15"/>
  <c r="T5" l="1"/>
  <c r="U4"/>
  <c r="T6"/>
  <c r="T7"/>
  <c r="T8"/>
  <c r="T9"/>
  <c r="T11"/>
  <c r="T10"/>
  <c r="T12"/>
  <c r="T13"/>
  <c r="T14"/>
  <c r="T15"/>
  <c r="U5" l="1"/>
  <c r="V4"/>
  <c r="U6"/>
  <c r="U7"/>
  <c r="U8"/>
  <c r="U9"/>
  <c r="U10"/>
  <c r="U11"/>
  <c r="U12"/>
  <c r="U13"/>
  <c r="U14"/>
  <c r="U15"/>
  <c r="V5" l="1"/>
  <c r="W4"/>
  <c r="V6"/>
  <c r="V7"/>
  <c r="V8"/>
  <c r="V11"/>
  <c r="V10"/>
  <c r="V9"/>
  <c r="V12"/>
  <c r="V13"/>
  <c r="V14"/>
  <c r="V15"/>
  <c r="W5" l="1"/>
  <c r="X4"/>
  <c r="W6"/>
  <c r="W7"/>
  <c r="W8"/>
  <c r="W11"/>
  <c r="W9"/>
  <c r="W10"/>
  <c r="W12"/>
  <c r="W13"/>
  <c r="W14"/>
  <c r="W15"/>
  <c r="X5" l="1"/>
  <c r="Y4"/>
  <c r="X6"/>
  <c r="X7"/>
  <c r="X8"/>
  <c r="X9"/>
  <c r="X11"/>
  <c r="X10"/>
  <c r="X12"/>
  <c r="X13"/>
  <c r="X14"/>
  <c r="X15"/>
  <c r="Y5" l="1"/>
  <c r="Z4"/>
  <c r="Y6"/>
  <c r="Y7"/>
  <c r="Y8"/>
  <c r="Y9"/>
  <c r="Y10"/>
  <c r="Y11"/>
  <c r="Y12"/>
  <c r="Y13"/>
  <c r="Y14"/>
  <c r="Y15"/>
  <c r="Z5" l="1"/>
  <c r="AA4"/>
  <c r="Z6"/>
  <c r="Z7"/>
  <c r="Z8"/>
  <c r="Z11"/>
  <c r="Z10"/>
  <c r="Z9"/>
  <c r="Z12"/>
  <c r="Z13"/>
  <c r="Z14"/>
  <c r="Z15"/>
  <c r="AA5" l="1"/>
  <c r="AB4"/>
  <c r="AA6"/>
  <c r="AA7"/>
  <c r="AA8"/>
  <c r="AA11"/>
  <c r="AA9"/>
  <c r="AA10"/>
  <c r="AA12"/>
  <c r="AA13"/>
  <c r="AA14"/>
  <c r="AA15"/>
  <c r="AB5" l="1"/>
  <c r="AC4"/>
  <c r="AB6"/>
  <c r="AB7"/>
  <c r="AB8"/>
  <c r="AB9"/>
  <c r="AB11"/>
  <c r="AB10"/>
  <c r="AB12"/>
  <c r="AB13"/>
  <c r="AB14"/>
  <c r="AB15"/>
  <c r="AC5" l="1"/>
  <c r="AD4"/>
  <c r="AC6"/>
  <c r="AC7"/>
  <c r="AC8"/>
  <c r="AC9"/>
  <c r="AC10"/>
  <c r="AC11"/>
  <c r="AC12"/>
  <c r="AC13"/>
  <c r="AC14"/>
  <c r="AC15"/>
  <c r="E14" i="3"/>
  <c r="E13"/>
  <c r="E12"/>
  <c r="E11"/>
  <c r="E10"/>
  <c r="E6"/>
  <c r="E5"/>
  <c r="E3"/>
  <c r="E7" s="1"/>
  <c r="E2"/>
  <c r="AD5" i="2" l="1"/>
  <c r="AE4"/>
  <c r="AD6"/>
  <c r="AD7"/>
  <c r="AD8"/>
  <c r="AD11"/>
  <c r="AD10"/>
  <c r="AD9"/>
  <c r="AD12"/>
  <c r="AD13"/>
  <c r="AD14"/>
  <c r="AD15"/>
  <c r="E4" i="3"/>
  <c r="E8"/>
  <c r="E9" s="1"/>
  <c r="AE5" i="2" l="1"/>
  <c r="AF4"/>
  <c r="AE6"/>
  <c r="AE7"/>
  <c r="AE8"/>
  <c r="AE11"/>
  <c r="AE9"/>
  <c r="AE10"/>
  <c r="AE12"/>
  <c r="AE13"/>
  <c r="AE14"/>
  <c r="AE15"/>
  <c r="AF5" l="1"/>
  <c r="AF6"/>
  <c r="AF7"/>
  <c r="AF8"/>
  <c r="AF9"/>
  <c r="AF11"/>
  <c r="AF10"/>
  <c r="AF12"/>
  <c r="AF13"/>
  <c r="AF14"/>
  <c r="AF15"/>
</calcChain>
</file>

<file path=xl/comments1.xml><?xml version="1.0" encoding="utf-8"?>
<comments xmlns="http://schemas.openxmlformats.org/spreadsheetml/2006/main">
  <authors>
    <author>Nadine</author>
  </authors>
  <commentList>
    <comment ref="N2" authorId="0">
      <text>
        <r>
          <rPr>
            <b/>
            <sz val="9"/>
            <color indexed="81"/>
            <rFont val="Tahoma"/>
            <family val="2"/>
          </rPr>
          <t>Choisir un Mois</t>
        </r>
        <r>
          <rPr>
            <sz val="9"/>
            <color indexed="81"/>
            <rFont val="Tahoma"/>
            <family val="2"/>
          </rPr>
          <t xml:space="preserve">
</t>
        </r>
      </text>
    </comment>
  </commentList>
</comments>
</file>

<file path=xl/sharedStrings.xml><?xml version="1.0" encoding="utf-8"?>
<sst xmlns="http://schemas.openxmlformats.org/spreadsheetml/2006/main" count="72" uniqueCount="69">
  <si>
    <t>Date</t>
  </si>
  <si>
    <t>Nom :</t>
  </si>
  <si>
    <t>Prénom :</t>
  </si>
  <si>
    <t>Validation</t>
  </si>
  <si>
    <t>Nombre</t>
  </si>
  <si>
    <t>Directeur</t>
  </si>
  <si>
    <t>Commentaire</t>
  </si>
  <si>
    <t>Fin 
(dernier jour année)</t>
  </si>
  <si>
    <t xml:space="preserve">Fiche de congé </t>
  </si>
  <si>
    <r>
      <t>Début 
(1</t>
    </r>
    <r>
      <rPr>
        <b/>
        <vertAlign val="superscript"/>
        <sz val="11"/>
        <color theme="1"/>
        <rFont val="Calibri"/>
        <family val="2"/>
        <scheme val="minor"/>
      </rPr>
      <t>er</t>
    </r>
    <r>
      <rPr>
        <b/>
        <sz val="11"/>
        <color theme="1"/>
        <rFont val="Calibri"/>
        <family val="2"/>
        <scheme val="minor"/>
      </rPr>
      <t xml:space="preserve"> Jour)</t>
    </r>
  </si>
  <si>
    <t>Août</t>
  </si>
  <si>
    <t>Mois</t>
  </si>
  <si>
    <t>FERIES</t>
  </si>
  <si>
    <t>Adèle Pellegrin</t>
  </si>
  <si>
    <t>Janvier</t>
  </si>
  <si>
    <t>Premier de l'an</t>
  </si>
  <si>
    <t>Adrien Saulnier</t>
  </si>
  <si>
    <t>Février</t>
  </si>
  <si>
    <t>Pâques</t>
  </si>
  <si>
    <t>Anass Fahim</t>
  </si>
  <si>
    <t>Mars</t>
  </si>
  <si>
    <t>Lundi de Pâques</t>
  </si>
  <si>
    <t>Arnaud Bouquin</t>
  </si>
  <si>
    <t>Avril</t>
  </si>
  <si>
    <t>Fête du travail</t>
  </si>
  <si>
    <t>Astrid Meyer</t>
  </si>
  <si>
    <t>Mai</t>
  </si>
  <si>
    <t>Victoire 1945</t>
  </si>
  <si>
    <t>Benjamin Thomas</t>
  </si>
  <si>
    <t>Juin</t>
  </si>
  <si>
    <t>Ascension</t>
  </si>
  <si>
    <t>Benoît Franc</t>
  </si>
  <si>
    <t>Juillet</t>
  </si>
  <si>
    <t>Pentecôte</t>
  </si>
  <si>
    <t>Camille Drouet</t>
  </si>
  <si>
    <t>Lundi de Pentecôte</t>
  </si>
  <si>
    <t>Charles Mounet</t>
  </si>
  <si>
    <t>Septembre</t>
  </si>
  <si>
    <t>Fête nat.</t>
  </si>
  <si>
    <t>Corinne Mavides</t>
  </si>
  <si>
    <t>Octobre</t>
  </si>
  <si>
    <t>Assomption</t>
  </si>
  <si>
    <t>Deyda Bouziane</t>
  </si>
  <si>
    <t>Novembre</t>
  </si>
  <si>
    <t>Toussaint</t>
  </si>
  <si>
    <t>Fabienne Bedos</t>
  </si>
  <si>
    <t>Décembre</t>
  </si>
  <si>
    <t>Armistice</t>
  </si>
  <si>
    <t>Guillaume Carrard</t>
  </si>
  <si>
    <t>Noël</t>
  </si>
  <si>
    <t>Hanane Sadiki</t>
  </si>
  <si>
    <t>Laurent Grenouillet</t>
  </si>
  <si>
    <t>Ludovic Duval</t>
  </si>
  <si>
    <t>Mario Bardy</t>
  </si>
  <si>
    <t>Najat Zaidi</t>
  </si>
  <si>
    <t>Patrice Manilève</t>
  </si>
  <si>
    <t>Patrick Sebileau</t>
  </si>
  <si>
    <t>Philippe Baetz</t>
  </si>
  <si>
    <t>Phillipe Collado</t>
  </si>
  <si>
    <t>Siyan xie</t>
  </si>
  <si>
    <t>Téva Delar</t>
  </si>
  <si>
    <t>Tidiane Diop</t>
  </si>
  <si>
    <t>NOM</t>
  </si>
  <si>
    <t>mot de passe : directeur</t>
  </si>
  <si>
    <t>Prénom Nom</t>
  </si>
  <si>
    <t>Diop</t>
  </si>
  <si>
    <t>Tidiane</t>
  </si>
  <si>
    <t>LGRE</t>
  </si>
  <si>
    <t xml:space="preserve"> </t>
  </si>
</sst>
</file>

<file path=xl/styles.xml><?xml version="1.0" encoding="utf-8"?>
<styleSheet xmlns="http://schemas.openxmlformats.org/spreadsheetml/2006/main">
  <numFmts count="4">
    <numFmt numFmtId="164" formatCode="ddd\ * dd\-mm\-yy"/>
    <numFmt numFmtId="165" formatCode="dd"/>
    <numFmt numFmtId="166" formatCode="ddd"/>
    <numFmt numFmtId="167" formatCode="d/m;@"/>
  </numFmts>
  <fonts count="14">
    <font>
      <sz val="11"/>
      <color theme="1"/>
      <name val="Calibri"/>
      <family val="2"/>
      <scheme val="minor"/>
    </font>
    <font>
      <b/>
      <sz val="11"/>
      <color theme="1"/>
      <name val="Calibri"/>
      <family val="2"/>
      <scheme val="minor"/>
    </font>
    <font>
      <sz val="12"/>
      <color theme="1"/>
      <name val="Calibri"/>
      <family val="2"/>
      <scheme val="minor"/>
    </font>
    <font>
      <b/>
      <u/>
      <sz val="14"/>
      <color theme="1"/>
      <name val="Calibri"/>
      <family val="2"/>
      <scheme val="minor"/>
    </font>
    <font>
      <b/>
      <vertAlign val="superscript"/>
      <sz val="11"/>
      <color theme="1"/>
      <name val="Calibri"/>
      <family val="2"/>
      <scheme val="minor"/>
    </font>
    <font>
      <sz val="24"/>
      <name val="Times New Roman"/>
      <family val="1"/>
    </font>
    <font>
      <b/>
      <sz val="9"/>
      <color indexed="81"/>
      <name val="Tahoma"/>
      <family val="2"/>
    </font>
    <font>
      <sz val="9"/>
      <color indexed="81"/>
      <name val="Tahoma"/>
      <family val="2"/>
    </font>
    <font>
      <sz val="10"/>
      <name val="Arial"/>
      <family val="2"/>
    </font>
    <font>
      <b/>
      <sz val="10"/>
      <name val="Arial"/>
      <family val="2"/>
    </font>
    <font>
      <sz val="12"/>
      <name val="Arial"/>
      <family val="2"/>
    </font>
    <font>
      <b/>
      <sz val="14"/>
      <color indexed="10"/>
      <name val="Times New Roman"/>
      <family val="1"/>
    </font>
    <font>
      <sz val="14"/>
      <name val="Times New Roman"/>
      <family val="1"/>
    </font>
    <font>
      <b/>
      <sz val="10"/>
      <color indexed="9"/>
      <name val="Arial"/>
      <family val="2"/>
    </font>
  </fonts>
  <fills count="6">
    <fill>
      <patternFill patternType="none"/>
    </fill>
    <fill>
      <patternFill patternType="gray125"/>
    </fill>
    <fill>
      <patternFill patternType="solid">
        <fgColor theme="0" tint="-0.249977111117893"/>
        <bgColor indexed="64"/>
      </patternFill>
    </fill>
    <fill>
      <patternFill patternType="solid">
        <fgColor theme="0" tint="-0.14999847407452621"/>
        <bgColor indexed="64"/>
      </patternFill>
    </fill>
    <fill>
      <patternFill patternType="solid">
        <fgColor indexed="13"/>
        <bgColor indexed="64"/>
      </patternFill>
    </fill>
    <fill>
      <patternFill patternType="solid">
        <fgColor indexed="18"/>
        <bgColor indexed="64"/>
      </patternFill>
    </fill>
  </fills>
  <borders count="30">
    <border>
      <left/>
      <right/>
      <top/>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style="medium">
        <color indexed="64"/>
      </right>
      <top/>
      <bottom style="medium">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medium">
        <color indexed="64"/>
      </right>
      <top/>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style="medium">
        <color indexed="64"/>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s>
  <cellStyleXfs count="2">
    <xf numFmtId="0" fontId="0" fillId="0" borderId="0"/>
    <xf numFmtId="0" fontId="8" fillId="0" borderId="0"/>
  </cellStyleXfs>
  <cellXfs count="57">
    <xf numFmtId="0" fontId="0" fillId="0" borderId="0" xfId="0"/>
    <xf numFmtId="0" fontId="0" fillId="0" borderId="0" xfId="0" applyAlignment="1">
      <alignment wrapText="1"/>
    </xf>
    <xf numFmtId="0" fontId="2" fillId="0" borderId="0" xfId="0" applyFont="1"/>
    <xf numFmtId="0" fontId="3" fillId="0" borderId="0" xfId="0" applyFont="1"/>
    <xf numFmtId="0" fontId="0" fillId="0" borderId="7" xfId="0" applyBorder="1"/>
    <xf numFmtId="0" fontId="0" fillId="0" borderId="8" xfId="0" applyBorder="1"/>
    <xf numFmtId="0" fontId="0" fillId="0" borderId="0" xfId="0" applyBorder="1"/>
    <xf numFmtId="0" fontId="0" fillId="0" borderId="0" xfId="0" applyBorder="1" applyAlignment="1">
      <alignment vertical="center"/>
    </xf>
    <xf numFmtId="0" fontId="1" fillId="3" borderId="19" xfId="0" applyFont="1" applyFill="1" applyBorder="1"/>
    <xf numFmtId="0" fontId="1" fillId="3" borderId="18" xfId="0" applyFont="1" applyFill="1" applyBorder="1"/>
    <xf numFmtId="0" fontId="1" fillId="3" borderId="20" xfId="0" applyFont="1" applyFill="1" applyBorder="1"/>
    <xf numFmtId="0" fontId="1" fillId="3" borderId="1" xfId="0" applyFont="1" applyFill="1" applyBorder="1" applyAlignment="1">
      <alignment vertical="center"/>
    </xf>
    <xf numFmtId="0" fontId="1" fillId="3" borderId="2" xfId="0" applyFont="1" applyFill="1" applyBorder="1" applyAlignment="1">
      <alignment vertical="center"/>
    </xf>
    <xf numFmtId="0" fontId="9" fillId="0" borderId="0" xfId="1" applyFont="1" applyFill="1" applyBorder="1" applyAlignment="1">
      <alignment horizontal="center" vertical="center"/>
    </xf>
    <xf numFmtId="0" fontId="9" fillId="0" borderId="0" xfId="1" applyFont="1" applyBorder="1" applyAlignment="1">
      <alignment horizontal="center" vertical="center"/>
    </xf>
    <xf numFmtId="0" fontId="8" fillId="0" borderId="0" xfId="1"/>
    <xf numFmtId="0" fontId="8" fillId="0" borderId="0" xfId="1" applyBorder="1"/>
    <xf numFmtId="0" fontId="8" fillId="0" borderId="0" xfId="1" applyFont="1" applyBorder="1"/>
    <xf numFmtId="164" fontId="8" fillId="0" borderId="9" xfId="0" applyNumberFormat="1" applyFont="1" applyFill="1" applyBorder="1" applyAlignment="1">
      <alignment vertical="center"/>
    </xf>
    <xf numFmtId="14" fontId="10" fillId="0" borderId="23" xfId="0" applyNumberFormat="1" applyFont="1" applyBorder="1" applyAlignment="1">
      <alignment horizontal="left" vertical="center"/>
    </xf>
    <xf numFmtId="0" fontId="8" fillId="0" borderId="0" xfId="1" applyFill="1" applyBorder="1" applyAlignment="1">
      <alignment horizontal="left"/>
    </xf>
    <xf numFmtId="164" fontId="8" fillId="0" borderId="11" xfId="0" applyNumberFormat="1" applyFont="1" applyFill="1" applyBorder="1" applyAlignment="1">
      <alignment vertical="center"/>
    </xf>
    <xf numFmtId="0" fontId="10" fillId="0" borderId="6" xfId="0" applyFont="1" applyBorder="1" applyAlignment="1">
      <alignment horizontal="left" vertical="center"/>
    </xf>
    <xf numFmtId="0" fontId="11" fillId="4" borderId="24" xfId="0" applyFont="1" applyFill="1" applyBorder="1" applyAlignment="1">
      <alignment horizontal="center" vertical="center"/>
    </xf>
    <xf numFmtId="0" fontId="12" fillId="0" borderId="0" xfId="0" applyFont="1" applyAlignment="1">
      <alignment vertical="center"/>
    </xf>
    <xf numFmtId="165" fontId="8" fillId="0" borderId="0" xfId="0" applyNumberFormat="1" applyFont="1" applyBorder="1" applyAlignment="1">
      <alignment horizontal="center" vertical="center"/>
    </xf>
    <xf numFmtId="166" fontId="8" fillId="0" borderId="25" xfId="0" applyNumberFormat="1" applyFont="1" applyBorder="1" applyAlignment="1">
      <alignment horizontal="center" vertical="center"/>
    </xf>
    <xf numFmtId="166" fontId="8" fillId="0" borderId="26" xfId="0" applyNumberFormat="1" applyFont="1" applyBorder="1" applyAlignment="1">
      <alignment horizontal="center" vertical="center"/>
    </xf>
    <xf numFmtId="167" fontId="13" fillId="5" borderId="27" xfId="0" applyNumberFormat="1" applyFont="1" applyFill="1" applyBorder="1" applyAlignment="1">
      <alignment horizontal="center" vertical="center"/>
    </xf>
    <xf numFmtId="167" fontId="8" fillId="0" borderId="28" xfId="0" applyNumberFormat="1" applyFont="1" applyFill="1" applyBorder="1" applyAlignment="1">
      <alignment horizontal="center" vertical="center"/>
    </xf>
    <xf numFmtId="167" fontId="8" fillId="0" borderId="29" xfId="0" applyNumberFormat="1" applyFont="1" applyFill="1" applyBorder="1" applyAlignment="1">
      <alignment horizontal="center" vertical="center"/>
    </xf>
    <xf numFmtId="167" fontId="8" fillId="0" borderId="24" xfId="0" applyNumberFormat="1" applyFont="1" applyBorder="1" applyAlignment="1">
      <alignment horizontal="center" vertical="center"/>
    </xf>
    <xf numFmtId="0" fontId="8" fillId="0" borderId="8" xfId="0" applyNumberFormat="1" applyFont="1" applyBorder="1" applyAlignment="1">
      <alignment horizontal="center" vertical="center"/>
    </xf>
    <xf numFmtId="0" fontId="0" fillId="0" borderId="17" xfId="0" applyBorder="1" applyAlignment="1">
      <alignment horizontal="center"/>
    </xf>
    <xf numFmtId="0" fontId="0" fillId="0" borderId="10" xfId="0" applyBorder="1" applyAlignment="1">
      <alignment horizontal="center"/>
    </xf>
    <xf numFmtId="0" fontId="0" fillId="0" borderId="13" xfId="0" applyBorder="1" applyAlignment="1">
      <alignment horizontal="center"/>
    </xf>
    <xf numFmtId="0" fontId="0" fillId="0" borderId="9" xfId="0" applyBorder="1" applyAlignment="1">
      <alignment horizontal="center"/>
    </xf>
    <xf numFmtId="0" fontId="0" fillId="0" borderId="11" xfId="0" applyBorder="1" applyAlignment="1">
      <alignment horizontal="center"/>
    </xf>
    <xf numFmtId="14" fontId="0" fillId="0" borderId="16" xfId="0" applyNumberFormat="1" applyBorder="1" applyAlignment="1">
      <alignment horizontal="center"/>
    </xf>
    <xf numFmtId="14" fontId="0" fillId="0" borderId="15" xfId="0" applyNumberFormat="1" applyBorder="1" applyAlignment="1">
      <alignment horizontal="center"/>
    </xf>
    <xf numFmtId="0" fontId="0" fillId="0" borderId="0" xfId="0" applyAlignment="1">
      <alignment horizontal="center"/>
    </xf>
    <xf numFmtId="14" fontId="0" fillId="0" borderId="7" xfId="0" applyNumberFormat="1" applyBorder="1" applyAlignment="1">
      <alignment horizontal="center"/>
    </xf>
    <xf numFmtId="14" fontId="0" fillId="0" borderId="9" xfId="0" applyNumberFormat="1" applyBorder="1" applyAlignment="1">
      <alignment horizontal="center"/>
    </xf>
    <xf numFmtId="14" fontId="0" fillId="0" borderId="11" xfId="0" applyNumberFormat="1" applyBorder="1" applyAlignment="1">
      <alignment horizontal="center"/>
    </xf>
    <xf numFmtId="14" fontId="0" fillId="0" borderId="12" xfId="0" applyNumberFormat="1" applyBorder="1" applyAlignment="1">
      <alignment horizontal="center"/>
    </xf>
    <xf numFmtId="0" fontId="1" fillId="2" borderId="1" xfId="0" applyFont="1" applyFill="1" applyBorder="1" applyAlignment="1">
      <alignment horizontal="center" vertical="center"/>
    </xf>
    <xf numFmtId="0" fontId="1" fillId="2" borderId="14" xfId="0" applyFont="1" applyFill="1" applyBorder="1" applyAlignment="1">
      <alignment horizontal="center" vertical="center"/>
    </xf>
    <xf numFmtId="0" fontId="1" fillId="2" borderId="1" xfId="0" applyFont="1" applyFill="1" applyBorder="1" applyAlignment="1">
      <alignment horizontal="center" wrapText="1"/>
    </xf>
    <xf numFmtId="0" fontId="1" fillId="2" borderId="14" xfId="0" applyFont="1" applyFill="1" applyBorder="1" applyAlignment="1">
      <alignment horizontal="center" wrapText="1"/>
    </xf>
    <xf numFmtId="0" fontId="1" fillId="2" borderId="1" xfId="0" applyFont="1" applyFill="1" applyBorder="1" applyAlignment="1">
      <alignment horizontal="center" vertical="center" wrapText="1"/>
    </xf>
    <xf numFmtId="0" fontId="1" fillId="2" borderId="14" xfId="0" applyFont="1" applyFill="1" applyBorder="1" applyAlignment="1">
      <alignment horizontal="center" vertical="center" wrapText="1"/>
    </xf>
    <xf numFmtId="0" fontId="1" fillId="3" borderId="3" xfId="0" applyFont="1" applyFill="1" applyBorder="1" applyAlignment="1">
      <alignment horizontal="left" wrapText="1"/>
    </xf>
    <xf numFmtId="0" fontId="1" fillId="3" borderId="4" xfId="0" applyFont="1" applyFill="1" applyBorder="1" applyAlignment="1">
      <alignment horizontal="left" wrapText="1"/>
    </xf>
    <xf numFmtId="0" fontId="1" fillId="3" borderId="5" xfId="0" applyFont="1" applyFill="1" applyBorder="1" applyAlignment="1">
      <alignment horizontal="left" wrapText="1"/>
    </xf>
    <xf numFmtId="0" fontId="5" fillId="0" borderId="0" xfId="0" applyFont="1" applyAlignment="1">
      <alignment horizontal="center" vertical="center"/>
    </xf>
    <xf numFmtId="0" fontId="9" fillId="0" borderId="21" xfId="0" applyFont="1" applyBorder="1" applyAlignment="1">
      <alignment horizontal="center" vertical="center"/>
    </xf>
    <xf numFmtId="0" fontId="9" fillId="0" borderId="22" xfId="0" applyFont="1" applyBorder="1" applyAlignment="1">
      <alignment horizontal="center" vertical="center"/>
    </xf>
  </cellXfs>
  <cellStyles count="2">
    <cellStyle name="Normal" xfId="0" builtinId="0"/>
    <cellStyle name="Normal_Classeur2" xfId="1"/>
  </cellStyles>
  <dxfs count="3">
    <dxf>
      <fill>
        <patternFill>
          <bgColor indexed="22"/>
        </patternFill>
      </fill>
    </dxf>
    <dxf>
      <fill>
        <patternFill>
          <bgColor indexed="11"/>
        </patternFill>
      </fill>
    </dxf>
    <dxf>
      <font>
        <color theme="9" tint="0.59996337778862885"/>
      </font>
      <fill>
        <patternFill>
          <bgColor theme="9" tint="0.59996337778862885"/>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lanningCong&#233;s%20option%20a%202.0.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Saisie"/>
      <sheetName val="Planning"/>
      <sheetName val="Listes"/>
    </sheetNames>
    <sheetDataSet>
      <sheetData sheetId="0">
        <row r="3">
          <cell r="B3" t="str">
            <v>Noms</v>
          </cell>
          <cell r="C3" t="str">
            <v>Debut</v>
          </cell>
          <cell r="D3" t="str">
            <v>Fin</v>
          </cell>
        </row>
        <row r="4">
          <cell r="B4" t="str">
            <v>Anass Fahim</v>
          </cell>
          <cell r="C4">
            <v>41067</v>
          </cell>
          <cell r="D4">
            <v>41073</v>
          </cell>
        </row>
        <row r="5">
          <cell r="B5" t="str">
            <v>Laurent Grenouillet</v>
          </cell>
          <cell r="C5">
            <v>41074</v>
          </cell>
          <cell r="D5">
            <v>41087</v>
          </cell>
        </row>
        <row r="6">
          <cell r="B6" t="str">
            <v>Laurent Grenouillet</v>
          </cell>
          <cell r="C6">
            <v>41095</v>
          </cell>
          <cell r="D6">
            <v>41101</v>
          </cell>
        </row>
        <row r="7">
          <cell r="B7" t="str">
            <v>Tidiane Diop</v>
          </cell>
          <cell r="C7">
            <v>41124</v>
          </cell>
          <cell r="D7">
            <v>41136</v>
          </cell>
        </row>
        <row r="8">
          <cell r="B8" t="str">
            <v>Phillipe Collado</v>
          </cell>
          <cell r="C8">
            <v>41124</v>
          </cell>
          <cell r="D8">
            <v>41143</v>
          </cell>
        </row>
      </sheetData>
      <sheetData sheetId="1">
        <row r="1">
          <cell r="A1">
            <v>2012</v>
          </cell>
        </row>
      </sheetData>
      <sheetData sheetId="2">
        <row r="1">
          <cell r="E1" t="str">
            <v>FERIES</v>
          </cell>
        </row>
        <row r="2">
          <cell r="C2" t="str">
            <v>Janvier</v>
          </cell>
          <cell r="E2">
            <v>40909</v>
          </cell>
        </row>
        <row r="3">
          <cell r="C3" t="str">
            <v>Février</v>
          </cell>
          <cell r="E3">
            <v>41007</v>
          </cell>
        </row>
        <row r="4">
          <cell r="C4" t="str">
            <v>Mars</v>
          </cell>
          <cell r="E4">
            <v>41008</v>
          </cell>
        </row>
        <row r="5">
          <cell r="C5" t="str">
            <v>Avril</v>
          </cell>
          <cell r="E5">
            <v>41030</v>
          </cell>
        </row>
        <row r="6">
          <cell r="C6" t="str">
            <v>Mai</v>
          </cell>
          <cell r="E6">
            <v>41037</v>
          </cell>
        </row>
        <row r="7">
          <cell r="C7" t="str">
            <v>Juin</v>
          </cell>
          <cell r="E7">
            <v>41046</v>
          </cell>
        </row>
        <row r="8">
          <cell r="C8" t="str">
            <v>Juillet</v>
          </cell>
          <cell r="E8">
            <v>41056</v>
          </cell>
        </row>
        <row r="9">
          <cell r="C9" t="str">
            <v>Août</v>
          </cell>
          <cell r="E9">
            <v>41057</v>
          </cell>
        </row>
        <row r="10">
          <cell r="C10" t="str">
            <v>Septembre</v>
          </cell>
          <cell r="E10">
            <v>41104</v>
          </cell>
        </row>
        <row r="11">
          <cell r="C11" t="str">
            <v>Octobre</v>
          </cell>
          <cell r="E11">
            <v>41136</v>
          </cell>
        </row>
        <row r="12">
          <cell r="C12" t="str">
            <v>Novembre</v>
          </cell>
          <cell r="E12">
            <v>41214</v>
          </cell>
        </row>
        <row r="13">
          <cell r="C13" t="str">
            <v>Décembre</v>
          </cell>
          <cell r="E13">
            <v>41224</v>
          </cell>
        </row>
        <row r="14">
          <cell r="E14">
            <v>41268</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sheetPr codeName="Feuil1"/>
  <dimension ref="A2:K24"/>
  <sheetViews>
    <sheetView tabSelected="1" workbookViewId="0">
      <selection activeCell="G12" sqref="G12"/>
    </sheetView>
  </sheetViews>
  <sheetFormatPr baseColWidth="10" defaultRowHeight="15"/>
  <cols>
    <col min="3" max="3" width="21.5703125" customWidth="1"/>
    <col min="10" max="10" width="23" customWidth="1"/>
  </cols>
  <sheetData>
    <row r="2" spans="1:11" ht="18.75">
      <c r="A2" s="3" t="s">
        <v>8</v>
      </c>
    </row>
    <row r="4" spans="1:11" ht="16.5" thickBot="1">
      <c r="A4" s="2" t="s">
        <v>1</v>
      </c>
      <c r="B4" s="2" t="s">
        <v>65</v>
      </c>
      <c r="C4" s="2" t="s">
        <v>2</v>
      </c>
      <c r="D4" s="2" t="s">
        <v>66</v>
      </c>
      <c r="J4" s="6"/>
      <c r="K4" s="6"/>
    </row>
    <row r="5" spans="1:11" ht="17.25" customHeight="1">
      <c r="A5" s="45" t="s">
        <v>0</v>
      </c>
      <c r="B5" s="47" t="s">
        <v>9</v>
      </c>
      <c r="C5" s="47" t="s">
        <v>7</v>
      </c>
      <c r="D5" s="49" t="s">
        <v>4</v>
      </c>
      <c r="F5" s="51" t="s">
        <v>3</v>
      </c>
      <c r="G5" s="52"/>
      <c r="H5" s="53"/>
      <c r="I5" s="1"/>
      <c r="J5" s="11" t="s">
        <v>6</v>
      </c>
      <c r="K5" s="7"/>
    </row>
    <row r="6" spans="1:11" ht="17.25" customHeight="1" thickBot="1">
      <c r="A6" s="46"/>
      <c r="B6" s="48"/>
      <c r="C6" s="48"/>
      <c r="D6" s="50"/>
      <c r="F6" s="8" t="s">
        <v>4</v>
      </c>
      <c r="G6" s="9" t="s">
        <v>0</v>
      </c>
      <c r="H6" s="10" t="s">
        <v>5</v>
      </c>
      <c r="J6" s="12"/>
      <c r="K6" s="7"/>
    </row>
    <row r="7" spans="1:11">
      <c r="A7" s="38">
        <v>41094</v>
      </c>
      <c r="B7" s="39">
        <v>41128</v>
      </c>
      <c r="C7" s="39">
        <v>41137</v>
      </c>
      <c r="D7" s="33">
        <f>NETWORKDAYS(B7,C7,Listes!E2:E14)</f>
        <v>7</v>
      </c>
      <c r="E7" s="40"/>
      <c r="F7" s="36">
        <v>7</v>
      </c>
      <c r="G7" s="41">
        <v>41095</v>
      </c>
      <c r="H7" s="34" t="s">
        <v>67</v>
      </c>
      <c r="J7" s="4"/>
      <c r="K7" s="6"/>
    </row>
    <row r="8" spans="1:11">
      <c r="A8" s="42"/>
      <c r="B8" s="41"/>
      <c r="C8" s="41"/>
      <c r="D8" s="34"/>
      <c r="E8" s="40"/>
      <c r="F8" s="36"/>
      <c r="G8" s="41"/>
      <c r="H8" s="34"/>
      <c r="J8" s="4"/>
      <c r="K8" s="6"/>
    </row>
    <row r="9" spans="1:11">
      <c r="A9" s="42"/>
      <c r="B9" s="41"/>
      <c r="C9" s="41"/>
      <c r="D9" s="34"/>
      <c r="E9" s="40"/>
      <c r="F9" s="36"/>
      <c r="G9" s="41"/>
      <c r="H9" s="34"/>
      <c r="J9" s="4"/>
      <c r="K9" s="6"/>
    </row>
    <row r="10" spans="1:11">
      <c r="A10" s="42"/>
      <c r="B10" s="41"/>
      <c r="C10" s="41"/>
      <c r="D10" s="34"/>
      <c r="E10" s="40"/>
      <c r="F10" s="36"/>
      <c r="G10" s="41"/>
      <c r="H10" s="34"/>
      <c r="J10" s="4"/>
    </row>
    <row r="11" spans="1:11">
      <c r="A11" s="42"/>
      <c r="B11" s="41"/>
      <c r="C11" s="41"/>
      <c r="D11" s="34"/>
      <c r="E11" s="40"/>
      <c r="F11" s="36"/>
      <c r="G11" s="41"/>
      <c r="H11" s="34"/>
      <c r="J11" s="4"/>
    </row>
    <row r="12" spans="1:11">
      <c r="A12" s="42"/>
      <c r="B12" s="41"/>
      <c r="C12" s="41"/>
      <c r="D12" s="34"/>
      <c r="E12" s="40"/>
      <c r="F12" s="36"/>
      <c r="G12" s="41" t="s">
        <v>68</v>
      </c>
      <c r="H12" s="34"/>
      <c r="J12" s="4"/>
    </row>
    <row r="13" spans="1:11">
      <c r="A13" s="42"/>
      <c r="B13" s="41"/>
      <c r="C13" s="41"/>
      <c r="D13" s="34"/>
      <c r="E13" s="40"/>
      <c r="F13" s="36"/>
      <c r="G13" s="41"/>
      <c r="H13" s="34"/>
      <c r="J13" s="4"/>
    </row>
    <row r="14" spans="1:11">
      <c r="A14" s="42"/>
      <c r="B14" s="41"/>
      <c r="C14" s="41"/>
      <c r="D14" s="34"/>
      <c r="E14" s="40"/>
      <c r="F14" s="36"/>
      <c r="G14" s="41"/>
      <c r="H14" s="34"/>
      <c r="J14" s="4"/>
    </row>
    <row r="15" spans="1:11">
      <c r="A15" s="42"/>
      <c r="B15" s="41"/>
      <c r="C15" s="41"/>
      <c r="D15" s="34"/>
      <c r="E15" s="40"/>
      <c r="F15" s="36"/>
      <c r="G15" s="41"/>
      <c r="H15" s="34"/>
      <c r="J15" s="4"/>
    </row>
    <row r="16" spans="1:11">
      <c r="A16" s="42"/>
      <c r="B16" s="41"/>
      <c r="C16" s="41"/>
      <c r="D16" s="34"/>
      <c r="E16" s="40"/>
      <c r="F16" s="36"/>
      <c r="G16" s="41"/>
      <c r="H16" s="34"/>
      <c r="J16" s="4"/>
    </row>
    <row r="17" spans="1:10">
      <c r="A17" s="42"/>
      <c r="B17" s="41"/>
      <c r="C17" s="41"/>
      <c r="D17" s="34"/>
      <c r="E17" s="40"/>
      <c r="F17" s="36"/>
      <c r="G17" s="41"/>
      <c r="H17" s="34"/>
      <c r="J17" s="4"/>
    </row>
    <row r="18" spans="1:10">
      <c r="A18" s="42"/>
      <c r="B18" s="41"/>
      <c r="C18" s="41"/>
      <c r="D18" s="34"/>
      <c r="E18" s="40"/>
      <c r="F18" s="36"/>
      <c r="G18" s="41"/>
      <c r="H18" s="34"/>
      <c r="J18" s="4"/>
    </row>
    <row r="19" spans="1:10">
      <c r="A19" s="42"/>
      <c r="B19" s="41"/>
      <c r="C19" s="41"/>
      <c r="D19" s="34"/>
      <c r="E19" s="40"/>
      <c r="F19" s="36"/>
      <c r="G19" s="41"/>
      <c r="H19" s="34"/>
      <c r="J19" s="4"/>
    </row>
    <row r="20" spans="1:10">
      <c r="A20" s="42"/>
      <c r="B20" s="41"/>
      <c r="C20" s="41"/>
      <c r="D20" s="34"/>
      <c r="E20" s="40"/>
      <c r="F20" s="36"/>
      <c r="G20" s="41"/>
      <c r="H20" s="34"/>
      <c r="J20" s="4"/>
    </row>
    <row r="21" spans="1:10">
      <c r="A21" s="42"/>
      <c r="B21" s="41"/>
      <c r="C21" s="41"/>
      <c r="D21" s="34"/>
      <c r="E21" s="40"/>
      <c r="F21" s="36"/>
      <c r="G21" s="41"/>
      <c r="H21" s="34"/>
      <c r="J21" s="4"/>
    </row>
    <row r="22" spans="1:10" ht="15.75" thickBot="1">
      <c r="A22" s="43"/>
      <c r="B22" s="44"/>
      <c r="C22" s="44"/>
      <c r="D22" s="35"/>
      <c r="E22" s="40"/>
      <c r="F22" s="37"/>
      <c r="G22" s="44"/>
      <c r="H22" s="35"/>
      <c r="J22" s="5"/>
    </row>
    <row r="24" spans="1:10">
      <c r="F24" t="s">
        <v>63</v>
      </c>
    </row>
  </sheetData>
  <protectedRanges>
    <protectedRange password="F80F" sqref="F1:J1048576" name="Validation et commentaire"/>
  </protectedRanges>
  <customSheetViews>
    <customSheetView guid="{0AFA24ED-9F4A-4926-B192-5398989CC4E7}">
      <selection activeCell="G12" sqref="G12"/>
      <pageMargins left="0.7" right="0.7" top="0.75" bottom="0.75" header="0.3" footer="0.3"/>
    </customSheetView>
  </customSheetViews>
  <mergeCells count="5">
    <mergeCell ref="A5:A6"/>
    <mergeCell ref="B5:B6"/>
    <mergeCell ref="C5:C6"/>
    <mergeCell ref="D5:D6"/>
    <mergeCell ref="F5:H5"/>
  </mergeCell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2"/>
  <dimension ref="A1:AF15"/>
  <sheetViews>
    <sheetView workbookViewId="0">
      <selection activeCell="A39" sqref="A39"/>
    </sheetView>
  </sheetViews>
  <sheetFormatPr baseColWidth="10" defaultRowHeight="15"/>
  <cols>
    <col min="1" max="1" width="23" customWidth="1"/>
    <col min="2" max="32" width="6.7109375" customWidth="1"/>
  </cols>
  <sheetData>
    <row r="1" spans="1:32" ht="35.25" customHeight="1">
      <c r="A1" s="23">
        <v>2012</v>
      </c>
    </row>
    <row r="2" spans="1:32" ht="30.75">
      <c r="K2" s="24"/>
      <c r="L2" s="24"/>
      <c r="M2" s="24"/>
      <c r="N2" s="54" t="s">
        <v>10</v>
      </c>
      <c r="O2" s="54"/>
      <c r="P2" s="54"/>
      <c r="Q2" s="54"/>
    </row>
    <row r="3" spans="1:32" ht="15.75" thickBot="1">
      <c r="AE3" s="6"/>
    </row>
    <row r="4" spans="1:32">
      <c r="A4" s="25"/>
      <c r="B4" s="26">
        <f>DATE(An,MONTH(1&amp;N2),1)</f>
        <v>41122</v>
      </c>
      <c r="C4" s="27">
        <f>B4+1</f>
        <v>41123</v>
      </c>
      <c r="D4" s="27">
        <f t="shared" ref="D4:AF4" si="0">C4+1</f>
        <v>41124</v>
      </c>
      <c r="E4" s="27">
        <f t="shared" si="0"/>
        <v>41125</v>
      </c>
      <c r="F4" s="27">
        <f t="shared" si="0"/>
        <v>41126</v>
      </c>
      <c r="G4" s="27">
        <f t="shared" si="0"/>
        <v>41127</v>
      </c>
      <c r="H4" s="27">
        <f t="shared" si="0"/>
        <v>41128</v>
      </c>
      <c r="I4" s="27">
        <f t="shared" si="0"/>
        <v>41129</v>
      </c>
      <c r="J4" s="27">
        <f t="shared" si="0"/>
        <v>41130</v>
      </c>
      <c r="K4" s="27">
        <f t="shared" si="0"/>
        <v>41131</v>
      </c>
      <c r="L4" s="27">
        <f t="shared" si="0"/>
        <v>41132</v>
      </c>
      <c r="M4" s="27">
        <f>L4+1</f>
        <v>41133</v>
      </c>
      <c r="N4" s="27">
        <f t="shared" si="0"/>
        <v>41134</v>
      </c>
      <c r="O4" s="27">
        <f>N4+1</f>
        <v>41135</v>
      </c>
      <c r="P4" s="27">
        <f t="shared" si="0"/>
        <v>41136</v>
      </c>
      <c r="Q4" s="27">
        <f t="shared" si="0"/>
        <v>41137</v>
      </c>
      <c r="R4" s="27">
        <f t="shared" si="0"/>
        <v>41138</v>
      </c>
      <c r="S4" s="27">
        <f t="shared" si="0"/>
        <v>41139</v>
      </c>
      <c r="T4" s="27">
        <f t="shared" si="0"/>
        <v>41140</v>
      </c>
      <c r="U4" s="27">
        <f t="shared" si="0"/>
        <v>41141</v>
      </c>
      <c r="V4" s="27">
        <f t="shared" si="0"/>
        <v>41142</v>
      </c>
      <c r="W4" s="27">
        <f t="shared" si="0"/>
        <v>41143</v>
      </c>
      <c r="X4" s="27">
        <f t="shared" si="0"/>
        <v>41144</v>
      </c>
      <c r="Y4" s="27">
        <f t="shared" si="0"/>
        <v>41145</v>
      </c>
      <c r="Z4" s="27">
        <f t="shared" si="0"/>
        <v>41146</v>
      </c>
      <c r="AA4" s="27">
        <f t="shared" si="0"/>
        <v>41147</v>
      </c>
      <c r="AB4" s="27">
        <f t="shared" si="0"/>
        <v>41148</v>
      </c>
      <c r="AC4" s="27">
        <f t="shared" si="0"/>
        <v>41149</v>
      </c>
      <c r="AD4" s="27">
        <f t="shared" si="0"/>
        <v>41150</v>
      </c>
      <c r="AE4" s="27">
        <f t="shared" si="0"/>
        <v>41151</v>
      </c>
      <c r="AF4" s="27">
        <f t="shared" si="0"/>
        <v>41152</v>
      </c>
    </row>
    <row r="5" spans="1:32" ht="15.75" thickBot="1">
      <c r="A5" s="28" t="s">
        <v>62</v>
      </c>
      <c r="B5" s="29">
        <f>B4</f>
        <v>41122</v>
      </c>
      <c r="C5" s="30">
        <f t="shared" ref="C5:AF5" si="1">C4</f>
        <v>41123</v>
      </c>
      <c r="D5" s="30">
        <f t="shared" si="1"/>
        <v>41124</v>
      </c>
      <c r="E5" s="30">
        <f t="shared" si="1"/>
        <v>41125</v>
      </c>
      <c r="F5" s="30">
        <f t="shared" si="1"/>
        <v>41126</v>
      </c>
      <c r="G5" s="30">
        <f t="shared" si="1"/>
        <v>41127</v>
      </c>
      <c r="H5" s="30">
        <f t="shared" si="1"/>
        <v>41128</v>
      </c>
      <c r="I5" s="30">
        <f t="shared" si="1"/>
        <v>41129</v>
      </c>
      <c r="J5" s="30">
        <f t="shared" si="1"/>
        <v>41130</v>
      </c>
      <c r="K5" s="30">
        <f t="shared" si="1"/>
        <v>41131</v>
      </c>
      <c r="L5" s="30">
        <f t="shared" si="1"/>
        <v>41132</v>
      </c>
      <c r="M5" s="30">
        <f t="shared" si="1"/>
        <v>41133</v>
      </c>
      <c r="N5" s="30">
        <f t="shared" si="1"/>
        <v>41134</v>
      </c>
      <c r="O5" s="30">
        <f t="shared" si="1"/>
        <v>41135</v>
      </c>
      <c r="P5" s="30">
        <f t="shared" si="1"/>
        <v>41136</v>
      </c>
      <c r="Q5" s="30">
        <f t="shared" si="1"/>
        <v>41137</v>
      </c>
      <c r="R5" s="30">
        <f t="shared" si="1"/>
        <v>41138</v>
      </c>
      <c r="S5" s="30">
        <f t="shared" si="1"/>
        <v>41139</v>
      </c>
      <c r="T5" s="30">
        <f t="shared" si="1"/>
        <v>41140</v>
      </c>
      <c r="U5" s="30">
        <f t="shared" si="1"/>
        <v>41141</v>
      </c>
      <c r="V5" s="30">
        <f t="shared" si="1"/>
        <v>41142</v>
      </c>
      <c r="W5" s="30">
        <f t="shared" si="1"/>
        <v>41143</v>
      </c>
      <c r="X5" s="30">
        <f t="shared" si="1"/>
        <v>41144</v>
      </c>
      <c r="Y5" s="30">
        <f t="shared" si="1"/>
        <v>41145</v>
      </c>
      <c r="Z5" s="30">
        <f t="shared" si="1"/>
        <v>41146</v>
      </c>
      <c r="AA5" s="30">
        <f t="shared" si="1"/>
        <v>41147</v>
      </c>
      <c r="AB5" s="30">
        <f t="shared" si="1"/>
        <v>41148</v>
      </c>
      <c r="AC5" s="30">
        <f t="shared" si="1"/>
        <v>41149</v>
      </c>
      <c r="AD5" s="30">
        <f t="shared" si="1"/>
        <v>41150</v>
      </c>
      <c r="AE5" s="30">
        <f t="shared" si="1"/>
        <v>41151</v>
      </c>
      <c r="AF5" s="30">
        <f t="shared" si="1"/>
        <v>41152</v>
      </c>
    </row>
    <row r="6" spans="1:32">
      <c r="A6" s="31" t="e">
        <f t="array" aca="1" ref="A6" ca="1">INDEX(ColA,MIN(IF((MONTH(Debut)=MONTH(1&amp;$N$2))+(MONTH(Fin)=MONTH(1&amp;$N$2)),IF(COUNTIF(A$5:A5,Noms)=0,ROW(Noms)))))&amp;""</f>
        <v>#VALUE!</v>
      </c>
      <c r="B6" s="32" t="e">
        <f t="shared" ref="B6:K6" ca="1" si="2">SUMPRODUCT((Noms=$A6)*(B$4&gt;=Debut)*(B$4&lt;=Fin))</f>
        <v>#VALUE!</v>
      </c>
      <c r="C6" s="32" t="e">
        <f t="shared" ca="1" si="2"/>
        <v>#VALUE!</v>
      </c>
      <c r="D6" s="32" t="e">
        <f t="shared" ca="1" si="2"/>
        <v>#VALUE!</v>
      </c>
      <c r="E6" s="32" t="e">
        <f t="shared" ca="1" si="2"/>
        <v>#VALUE!</v>
      </c>
      <c r="F6" s="32" t="e">
        <f t="shared" ca="1" si="2"/>
        <v>#VALUE!</v>
      </c>
      <c r="G6" s="32" t="e">
        <f t="shared" ca="1" si="2"/>
        <v>#VALUE!</v>
      </c>
      <c r="H6" s="32" t="e">
        <f t="shared" ca="1" si="2"/>
        <v>#VALUE!</v>
      </c>
      <c r="I6" s="32" t="e">
        <f t="shared" ca="1" si="2"/>
        <v>#VALUE!</v>
      </c>
      <c r="J6" s="32" t="e">
        <f t="shared" ca="1" si="2"/>
        <v>#VALUE!</v>
      </c>
      <c r="K6" s="32" t="e">
        <f t="shared" ca="1" si="2"/>
        <v>#VALUE!</v>
      </c>
      <c r="L6" s="32" t="e">
        <f t="shared" ref="L6:U6" ca="1" si="3">SUMPRODUCT((Noms=$A6)*(L$4&gt;=Debut)*(L$4&lt;=Fin))</f>
        <v>#VALUE!</v>
      </c>
      <c r="M6" s="32" t="e">
        <f t="shared" ca="1" si="3"/>
        <v>#VALUE!</v>
      </c>
      <c r="N6" s="32" t="e">
        <f t="shared" ca="1" si="3"/>
        <v>#VALUE!</v>
      </c>
      <c r="O6" s="32" t="e">
        <f t="shared" ca="1" si="3"/>
        <v>#VALUE!</v>
      </c>
      <c r="P6" s="32" t="e">
        <f t="shared" ca="1" si="3"/>
        <v>#VALUE!</v>
      </c>
      <c r="Q6" s="32" t="e">
        <f t="shared" ca="1" si="3"/>
        <v>#VALUE!</v>
      </c>
      <c r="R6" s="32" t="e">
        <f t="shared" ca="1" si="3"/>
        <v>#VALUE!</v>
      </c>
      <c r="S6" s="32" t="e">
        <f t="shared" ca="1" si="3"/>
        <v>#VALUE!</v>
      </c>
      <c r="T6" s="32" t="e">
        <f t="shared" ca="1" si="3"/>
        <v>#VALUE!</v>
      </c>
      <c r="U6" s="32" t="e">
        <f t="shared" ca="1" si="3"/>
        <v>#VALUE!</v>
      </c>
      <c r="V6" s="32" t="e">
        <f t="shared" ref="V6:AF6" ca="1" si="4">SUMPRODUCT((Noms=$A6)*(V$4&gt;=Debut)*(V$4&lt;=Fin))</f>
        <v>#VALUE!</v>
      </c>
      <c r="W6" s="32" t="e">
        <f t="shared" ca="1" si="4"/>
        <v>#VALUE!</v>
      </c>
      <c r="X6" s="32" t="e">
        <f t="shared" ca="1" si="4"/>
        <v>#VALUE!</v>
      </c>
      <c r="Y6" s="32" t="e">
        <f t="shared" ca="1" si="4"/>
        <v>#VALUE!</v>
      </c>
      <c r="Z6" s="32" t="e">
        <f t="shared" ca="1" si="4"/>
        <v>#VALUE!</v>
      </c>
      <c r="AA6" s="32" t="e">
        <f t="shared" ca="1" si="4"/>
        <v>#VALUE!</v>
      </c>
      <c r="AB6" s="32" t="e">
        <f t="shared" ca="1" si="4"/>
        <v>#VALUE!</v>
      </c>
      <c r="AC6" s="32" t="e">
        <f t="shared" ca="1" si="4"/>
        <v>#VALUE!</v>
      </c>
      <c r="AD6" s="32" t="e">
        <f t="shared" ca="1" si="4"/>
        <v>#VALUE!</v>
      </c>
      <c r="AE6" s="32" t="e">
        <f t="shared" ca="1" si="4"/>
        <v>#VALUE!</v>
      </c>
      <c r="AF6" s="32" t="e">
        <f t="shared" ca="1" si="4"/>
        <v>#VALUE!</v>
      </c>
    </row>
    <row r="7" spans="1:32">
      <c r="A7" s="31" t="e">
        <f t="array" aca="1" ref="A7" ca="1">INDEX(ColA,MIN(IF((MONTH(Debut)=MONTH(1&amp;$N$2))+(MONTH(Fin)=MONTH(1&amp;$N$2)),IF(COUNTIF(A$5:A6,Noms)=0,ROW(Noms)))))&amp;""</f>
        <v>#VALUE!</v>
      </c>
      <c r="B7" s="32" t="e">
        <f t="shared" ref="B7:K7" ca="1" si="5">SUMPRODUCT((Noms=$A7)*(B$4&gt;=Debut)*(B$4&lt;=Fin))</f>
        <v>#VALUE!</v>
      </c>
      <c r="C7" s="32" t="e">
        <f t="shared" ca="1" si="5"/>
        <v>#VALUE!</v>
      </c>
      <c r="D7" s="32" t="e">
        <f t="shared" ca="1" si="5"/>
        <v>#VALUE!</v>
      </c>
      <c r="E7" s="32" t="e">
        <f t="shared" ca="1" si="5"/>
        <v>#VALUE!</v>
      </c>
      <c r="F7" s="32" t="e">
        <f t="shared" ca="1" si="5"/>
        <v>#VALUE!</v>
      </c>
      <c r="G7" s="32" t="e">
        <f t="shared" ca="1" si="5"/>
        <v>#VALUE!</v>
      </c>
      <c r="H7" s="32" t="e">
        <f t="shared" ca="1" si="5"/>
        <v>#VALUE!</v>
      </c>
      <c r="I7" s="32" t="e">
        <f t="shared" ca="1" si="5"/>
        <v>#VALUE!</v>
      </c>
      <c r="J7" s="32" t="e">
        <f t="shared" ca="1" si="5"/>
        <v>#VALUE!</v>
      </c>
      <c r="K7" s="32" t="e">
        <f t="shared" ca="1" si="5"/>
        <v>#VALUE!</v>
      </c>
      <c r="L7" s="32" t="e">
        <f t="shared" ref="L7:U7" ca="1" si="6">SUMPRODUCT((Noms=$A7)*(L$4&gt;=Debut)*(L$4&lt;=Fin))</f>
        <v>#VALUE!</v>
      </c>
      <c r="M7" s="32" t="e">
        <f t="shared" ca="1" si="6"/>
        <v>#VALUE!</v>
      </c>
      <c r="N7" s="32" t="e">
        <f t="shared" ca="1" si="6"/>
        <v>#VALUE!</v>
      </c>
      <c r="O7" s="32" t="e">
        <f t="shared" ca="1" si="6"/>
        <v>#VALUE!</v>
      </c>
      <c r="P7" s="32" t="e">
        <f t="shared" ca="1" si="6"/>
        <v>#VALUE!</v>
      </c>
      <c r="Q7" s="32" t="e">
        <f t="shared" ca="1" si="6"/>
        <v>#VALUE!</v>
      </c>
      <c r="R7" s="32" t="e">
        <f t="shared" ca="1" si="6"/>
        <v>#VALUE!</v>
      </c>
      <c r="S7" s="32" t="e">
        <f t="shared" ca="1" si="6"/>
        <v>#VALUE!</v>
      </c>
      <c r="T7" s="32" t="e">
        <f t="shared" ca="1" si="6"/>
        <v>#VALUE!</v>
      </c>
      <c r="U7" s="32" t="e">
        <f t="shared" ca="1" si="6"/>
        <v>#VALUE!</v>
      </c>
      <c r="V7" s="32" t="e">
        <f t="shared" ref="V7:AF7" ca="1" si="7">SUMPRODUCT((Noms=$A7)*(V$4&gt;=Debut)*(V$4&lt;=Fin))</f>
        <v>#VALUE!</v>
      </c>
      <c r="W7" s="32" t="e">
        <f t="shared" ca="1" si="7"/>
        <v>#VALUE!</v>
      </c>
      <c r="X7" s="32" t="e">
        <f t="shared" ca="1" si="7"/>
        <v>#VALUE!</v>
      </c>
      <c r="Y7" s="32" t="e">
        <f t="shared" ca="1" si="7"/>
        <v>#VALUE!</v>
      </c>
      <c r="Z7" s="32" t="e">
        <f t="shared" ca="1" si="7"/>
        <v>#VALUE!</v>
      </c>
      <c r="AA7" s="32" t="e">
        <f t="shared" ca="1" si="7"/>
        <v>#VALUE!</v>
      </c>
      <c r="AB7" s="32" t="e">
        <f t="shared" ca="1" si="7"/>
        <v>#VALUE!</v>
      </c>
      <c r="AC7" s="32" t="e">
        <f t="shared" ca="1" si="7"/>
        <v>#VALUE!</v>
      </c>
      <c r="AD7" s="32" t="e">
        <f t="shared" ca="1" si="7"/>
        <v>#VALUE!</v>
      </c>
      <c r="AE7" s="32" t="e">
        <f t="shared" ca="1" si="7"/>
        <v>#VALUE!</v>
      </c>
      <c r="AF7" s="32" t="e">
        <f t="shared" ca="1" si="7"/>
        <v>#VALUE!</v>
      </c>
    </row>
    <row r="8" spans="1:32">
      <c r="A8" s="31" t="e">
        <f t="array" aca="1" ref="A8" ca="1">INDEX(ColA,MIN(IF((MONTH(Debut)=MONTH(1&amp;$N$2))+(MONTH(Fin)=MONTH(1&amp;$N$2)),IF(COUNTIF(A$5:A7,Noms)=0,ROW(Noms)))))&amp;""</f>
        <v>#VALUE!</v>
      </c>
      <c r="B8" s="32" t="e">
        <f t="shared" ref="B8:K8" ca="1" si="8">SUMPRODUCT((Noms=$A8)*(B$4&gt;=Debut)*(B$4&lt;=Fin))</f>
        <v>#VALUE!</v>
      </c>
      <c r="C8" s="32" t="e">
        <f t="shared" ca="1" si="8"/>
        <v>#VALUE!</v>
      </c>
      <c r="D8" s="32" t="e">
        <f t="shared" ca="1" si="8"/>
        <v>#VALUE!</v>
      </c>
      <c r="E8" s="32" t="e">
        <f t="shared" ca="1" si="8"/>
        <v>#VALUE!</v>
      </c>
      <c r="F8" s="32" t="e">
        <f t="shared" ca="1" si="8"/>
        <v>#VALUE!</v>
      </c>
      <c r="G8" s="32" t="e">
        <f t="shared" ca="1" si="8"/>
        <v>#VALUE!</v>
      </c>
      <c r="H8" s="32" t="e">
        <f t="shared" ca="1" si="8"/>
        <v>#VALUE!</v>
      </c>
      <c r="I8" s="32" t="e">
        <f t="shared" ca="1" si="8"/>
        <v>#VALUE!</v>
      </c>
      <c r="J8" s="32" t="e">
        <f t="shared" ca="1" si="8"/>
        <v>#VALUE!</v>
      </c>
      <c r="K8" s="32" t="e">
        <f t="shared" ca="1" si="8"/>
        <v>#VALUE!</v>
      </c>
      <c r="L8" s="32" t="e">
        <f t="shared" ref="L8:U8" ca="1" si="9">SUMPRODUCT((Noms=$A8)*(L$4&gt;=Debut)*(L$4&lt;=Fin))</f>
        <v>#VALUE!</v>
      </c>
      <c r="M8" s="32" t="e">
        <f t="shared" ca="1" si="9"/>
        <v>#VALUE!</v>
      </c>
      <c r="N8" s="32" t="e">
        <f t="shared" ca="1" si="9"/>
        <v>#VALUE!</v>
      </c>
      <c r="O8" s="32" t="e">
        <f t="shared" ca="1" si="9"/>
        <v>#VALUE!</v>
      </c>
      <c r="P8" s="32" t="e">
        <f t="shared" ca="1" si="9"/>
        <v>#VALUE!</v>
      </c>
      <c r="Q8" s="32" t="e">
        <f t="shared" ca="1" si="9"/>
        <v>#VALUE!</v>
      </c>
      <c r="R8" s="32" t="e">
        <f t="shared" ca="1" si="9"/>
        <v>#VALUE!</v>
      </c>
      <c r="S8" s="32" t="e">
        <f t="shared" ca="1" si="9"/>
        <v>#VALUE!</v>
      </c>
      <c r="T8" s="32" t="e">
        <f t="shared" ca="1" si="9"/>
        <v>#VALUE!</v>
      </c>
      <c r="U8" s="32" t="e">
        <f t="shared" ca="1" si="9"/>
        <v>#VALUE!</v>
      </c>
      <c r="V8" s="32" t="e">
        <f t="shared" ref="V8:AF8" ca="1" si="10">SUMPRODUCT((Noms=$A8)*(V$4&gt;=Debut)*(V$4&lt;=Fin))</f>
        <v>#VALUE!</v>
      </c>
      <c r="W8" s="32" t="e">
        <f t="shared" ca="1" si="10"/>
        <v>#VALUE!</v>
      </c>
      <c r="X8" s="32" t="e">
        <f t="shared" ca="1" si="10"/>
        <v>#VALUE!</v>
      </c>
      <c r="Y8" s="32" t="e">
        <f t="shared" ca="1" si="10"/>
        <v>#VALUE!</v>
      </c>
      <c r="Z8" s="32" t="e">
        <f t="shared" ca="1" si="10"/>
        <v>#VALUE!</v>
      </c>
      <c r="AA8" s="32" t="e">
        <f t="shared" ca="1" si="10"/>
        <v>#VALUE!</v>
      </c>
      <c r="AB8" s="32" t="e">
        <f t="shared" ca="1" si="10"/>
        <v>#VALUE!</v>
      </c>
      <c r="AC8" s="32" t="e">
        <f t="shared" ca="1" si="10"/>
        <v>#VALUE!</v>
      </c>
      <c r="AD8" s="32" t="e">
        <f t="shared" ca="1" si="10"/>
        <v>#VALUE!</v>
      </c>
      <c r="AE8" s="32" t="e">
        <f t="shared" ca="1" si="10"/>
        <v>#VALUE!</v>
      </c>
      <c r="AF8" s="32" t="e">
        <f t="shared" ca="1" si="10"/>
        <v>#VALUE!</v>
      </c>
    </row>
    <row r="9" spans="1:32">
      <c r="A9" s="31" t="e">
        <f t="array" aca="1" ref="A9" ca="1">INDEX(ColA,MIN(IF((MONTH(Debut)=MONTH(1&amp;$N$2))+(MONTH(Fin)=MONTH(1&amp;$N$2)),IF(COUNTIF(A$5:A8,Noms)=0,ROW(Noms)))))&amp;""</f>
        <v>#VALUE!</v>
      </c>
      <c r="B9" s="32" t="e">
        <f t="shared" ref="B9:K9" ca="1" si="11">SUMPRODUCT((Noms=$A9)*(B$4&gt;=Debut)*(B$4&lt;=Fin))</f>
        <v>#VALUE!</v>
      </c>
      <c r="C9" s="32" t="e">
        <f t="shared" ca="1" si="11"/>
        <v>#VALUE!</v>
      </c>
      <c r="D9" s="32" t="e">
        <f t="shared" ca="1" si="11"/>
        <v>#VALUE!</v>
      </c>
      <c r="E9" s="32" t="e">
        <f t="shared" ca="1" si="11"/>
        <v>#VALUE!</v>
      </c>
      <c r="F9" s="32" t="e">
        <f t="shared" ca="1" si="11"/>
        <v>#VALUE!</v>
      </c>
      <c r="G9" s="32" t="e">
        <f t="shared" ca="1" si="11"/>
        <v>#VALUE!</v>
      </c>
      <c r="H9" s="32" t="e">
        <f t="shared" ca="1" si="11"/>
        <v>#VALUE!</v>
      </c>
      <c r="I9" s="32" t="e">
        <f t="shared" ca="1" si="11"/>
        <v>#VALUE!</v>
      </c>
      <c r="J9" s="32" t="e">
        <f t="shared" ca="1" si="11"/>
        <v>#VALUE!</v>
      </c>
      <c r="K9" s="32" t="e">
        <f t="shared" ca="1" si="11"/>
        <v>#VALUE!</v>
      </c>
      <c r="L9" s="32" t="e">
        <f t="shared" ref="L9:U9" ca="1" si="12">SUMPRODUCT((Noms=$A9)*(L$4&gt;=Debut)*(L$4&lt;=Fin))</f>
        <v>#VALUE!</v>
      </c>
      <c r="M9" s="32" t="e">
        <f t="shared" ca="1" si="12"/>
        <v>#VALUE!</v>
      </c>
      <c r="N9" s="32" t="e">
        <f t="shared" ca="1" si="12"/>
        <v>#VALUE!</v>
      </c>
      <c r="O9" s="32" t="e">
        <f t="shared" ca="1" si="12"/>
        <v>#VALUE!</v>
      </c>
      <c r="P9" s="32" t="e">
        <f t="shared" ca="1" si="12"/>
        <v>#VALUE!</v>
      </c>
      <c r="Q9" s="32" t="e">
        <f t="shared" ca="1" si="12"/>
        <v>#VALUE!</v>
      </c>
      <c r="R9" s="32" t="e">
        <f t="shared" ca="1" si="12"/>
        <v>#VALUE!</v>
      </c>
      <c r="S9" s="32" t="e">
        <f t="shared" ca="1" si="12"/>
        <v>#VALUE!</v>
      </c>
      <c r="T9" s="32" t="e">
        <f t="shared" ca="1" si="12"/>
        <v>#VALUE!</v>
      </c>
      <c r="U9" s="32" t="e">
        <f t="shared" ca="1" si="12"/>
        <v>#VALUE!</v>
      </c>
      <c r="V9" s="32" t="e">
        <f t="shared" ref="V9:AF9" ca="1" si="13">SUMPRODUCT((Noms=$A9)*(V$4&gt;=Debut)*(V$4&lt;=Fin))</f>
        <v>#VALUE!</v>
      </c>
      <c r="W9" s="32" t="e">
        <f t="shared" ca="1" si="13"/>
        <v>#VALUE!</v>
      </c>
      <c r="X9" s="32" t="e">
        <f t="shared" ca="1" si="13"/>
        <v>#VALUE!</v>
      </c>
      <c r="Y9" s="32" t="e">
        <f t="shared" ca="1" si="13"/>
        <v>#VALUE!</v>
      </c>
      <c r="Z9" s="32" t="e">
        <f t="shared" ca="1" si="13"/>
        <v>#VALUE!</v>
      </c>
      <c r="AA9" s="32" t="e">
        <f t="shared" ca="1" si="13"/>
        <v>#VALUE!</v>
      </c>
      <c r="AB9" s="32" t="e">
        <f t="shared" ca="1" si="13"/>
        <v>#VALUE!</v>
      </c>
      <c r="AC9" s="32" t="e">
        <f t="shared" ca="1" si="13"/>
        <v>#VALUE!</v>
      </c>
      <c r="AD9" s="32" t="e">
        <f t="shared" ca="1" si="13"/>
        <v>#VALUE!</v>
      </c>
      <c r="AE9" s="32" t="e">
        <f t="shared" ca="1" si="13"/>
        <v>#VALUE!</v>
      </c>
      <c r="AF9" s="32" t="e">
        <f t="shared" ca="1" si="13"/>
        <v>#VALUE!</v>
      </c>
    </row>
    <row r="10" spans="1:32">
      <c r="A10" s="31" t="e">
        <f t="array" aca="1" ref="A10" ca="1">INDEX(ColA,MIN(IF((MONTH(Debut)=MONTH(1&amp;$N$2))+(MONTH(Fin)=MONTH(1&amp;$N$2)),IF(COUNTIF(A$5:A9,Noms)=0,ROW(Noms)))))&amp;""</f>
        <v>#VALUE!</v>
      </c>
      <c r="B10" s="32" t="e">
        <f t="shared" ref="B10:K10" ca="1" si="14">SUMPRODUCT((Noms=$A10)*(B$4&gt;=Debut)*(B$4&lt;=Fin))</f>
        <v>#VALUE!</v>
      </c>
      <c r="C10" s="32" t="e">
        <f t="shared" ca="1" si="14"/>
        <v>#VALUE!</v>
      </c>
      <c r="D10" s="32" t="e">
        <f t="shared" ca="1" si="14"/>
        <v>#VALUE!</v>
      </c>
      <c r="E10" s="32" t="e">
        <f t="shared" ca="1" si="14"/>
        <v>#VALUE!</v>
      </c>
      <c r="F10" s="32" t="e">
        <f t="shared" ca="1" si="14"/>
        <v>#VALUE!</v>
      </c>
      <c r="G10" s="32" t="e">
        <f t="shared" ca="1" si="14"/>
        <v>#VALUE!</v>
      </c>
      <c r="H10" s="32" t="e">
        <f t="shared" ca="1" si="14"/>
        <v>#VALUE!</v>
      </c>
      <c r="I10" s="32" t="e">
        <f t="shared" ca="1" si="14"/>
        <v>#VALUE!</v>
      </c>
      <c r="J10" s="32" t="e">
        <f t="shared" ca="1" si="14"/>
        <v>#VALUE!</v>
      </c>
      <c r="K10" s="32" t="e">
        <f t="shared" ca="1" si="14"/>
        <v>#VALUE!</v>
      </c>
      <c r="L10" s="32" t="e">
        <f t="shared" ref="L10:U10" ca="1" si="15">SUMPRODUCT((Noms=$A10)*(L$4&gt;=Debut)*(L$4&lt;=Fin))</f>
        <v>#VALUE!</v>
      </c>
      <c r="M10" s="32" t="e">
        <f t="shared" ca="1" si="15"/>
        <v>#VALUE!</v>
      </c>
      <c r="N10" s="32" t="e">
        <f t="shared" ca="1" si="15"/>
        <v>#VALUE!</v>
      </c>
      <c r="O10" s="32" t="e">
        <f t="shared" ca="1" si="15"/>
        <v>#VALUE!</v>
      </c>
      <c r="P10" s="32" t="e">
        <f t="shared" ca="1" si="15"/>
        <v>#VALUE!</v>
      </c>
      <c r="Q10" s="32" t="e">
        <f t="shared" ca="1" si="15"/>
        <v>#VALUE!</v>
      </c>
      <c r="R10" s="32" t="e">
        <f t="shared" ca="1" si="15"/>
        <v>#VALUE!</v>
      </c>
      <c r="S10" s="32" t="e">
        <f t="shared" ca="1" si="15"/>
        <v>#VALUE!</v>
      </c>
      <c r="T10" s="32" t="e">
        <f t="shared" ca="1" si="15"/>
        <v>#VALUE!</v>
      </c>
      <c r="U10" s="32" t="e">
        <f t="shared" ca="1" si="15"/>
        <v>#VALUE!</v>
      </c>
      <c r="V10" s="32" t="e">
        <f t="shared" ref="V10:AF10" ca="1" si="16">SUMPRODUCT((Noms=$A10)*(V$4&gt;=Debut)*(V$4&lt;=Fin))</f>
        <v>#VALUE!</v>
      </c>
      <c r="W10" s="32" t="e">
        <f t="shared" ca="1" si="16"/>
        <v>#VALUE!</v>
      </c>
      <c r="X10" s="32" t="e">
        <f t="shared" ca="1" si="16"/>
        <v>#VALUE!</v>
      </c>
      <c r="Y10" s="32" t="e">
        <f t="shared" ca="1" si="16"/>
        <v>#VALUE!</v>
      </c>
      <c r="Z10" s="32" t="e">
        <f t="shared" ca="1" si="16"/>
        <v>#VALUE!</v>
      </c>
      <c r="AA10" s="32" t="e">
        <f t="shared" ca="1" si="16"/>
        <v>#VALUE!</v>
      </c>
      <c r="AB10" s="32" t="e">
        <f t="shared" ca="1" si="16"/>
        <v>#VALUE!</v>
      </c>
      <c r="AC10" s="32" t="e">
        <f t="shared" ca="1" si="16"/>
        <v>#VALUE!</v>
      </c>
      <c r="AD10" s="32" t="e">
        <f t="shared" ca="1" si="16"/>
        <v>#VALUE!</v>
      </c>
      <c r="AE10" s="32" t="e">
        <f t="shared" ca="1" si="16"/>
        <v>#VALUE!</v>
      </c>
      <c r="AF10" s="32" t="e">
        <f t="shared" ca="1" si="16"/>
        <v>#VALUE!</v>
      </c>
    </row>
    <row r="11" spans="1:32">
      <c r="A11" s="31" t="e">
        <f t="array" aca="1" ref="A11" ca="1">INDEX(ColA,MIN(IF((MONTH(Debut)=MONTH(1&amp;$N$2))+(MONTH(Fin)=MONTH(1&amp;$N$2)),IF(COUNTIF(A$5:A10,Noms)=0,ROW(Noms)))))&amp;""</f>
        <v>#VALUE!</v>
      </c>
      <c r="B11" s="32" t="e">
        <f t="shared" ref="B11:K11" ca="1" si="17">SUMPRODUCT((Noms=$A11)*(B$4&gt;=Debut)*(B$4&lt;=Fin))</f>
        <v>#VALUE!</v>
      </c>
      <c r="C11" s="32" t="e">
        <f t="shared" ca="1" si="17"/>
        <v>#VALUE!</v>
      </c>
      <c r="D11" s="32" t="e">
        <f t="shared" ca="1" si="17"/>
        <v>#VALUE!</v>
      </c>
      <c r="E11" s="32" t="e">
        <f t="shared" ca="1" si="17"/>
        <v>#VALUE!</v>
      </c>
      <c r="F11" s="32" t="e">
        <f t="shared" ca="1" si="17"/>
        <v>#VALUE!</v>
      </c>
      <c r="G11" s="32" t="e">
        <f t="shared" ca="1" si="17"/>
        <v>#VALUE!</v>
      </c>
      <c r="H11" s="32" t="e">
        <f t="shared" ca="1" si="17"/>
        <v>#VALUE!</v>
      </c>
      <c r="I11" s="32" t="e">
        <f t="shared" ca="1" si="17"/>
        <v>#VALUE!</v>
      </c>
      <c r="J11" s="32" t="e">
        <f t="shared" ca="1" si="17"/>
        <v>#VALUE!</v>
      </c>
      <c r="K11" s="32" t="e">
        <f t="shared" ca="1" si="17"/>
        <v>#VALUE!</v>
      </c>
      <c r="L11" s="32" t="e">
        <f t="shared" ref="L11:U11" ca="1" si="18">SUMPRODUCT((Noms=$A11)*(L$4&gt;=Debut)*(L$4&lt;=Fin))</f>
        <v>#VALUE!</v>
      </c>
      <c r="M11" s="32" t="e">
        <f t="shared" ca="1" si="18"/>
        <v>#VALUE!</v>
      </c>
      <c r="N11" s="32" t="e">
        <f t="shared" ca="1" si="18"/>
        <v>#VALUE!</v>
      </c>
      <c r="O11" s="32" t="e">
        <f t="shared" ca="1" si="18"/>
        <v>#VALUE!</v>
      </c>
      <c r="P11" s="32" t="e">
        <f t="shared" ca="1" si="18"/>
        <v>#VALUE!</v>
      </c>
      <c r="Q11" s="32" t="e">
        <f t="shared" ca="1" si="18"/>
        <v>#VALUE!</v>
      </c>
      <c r="R11" s="32" t="e">
        <f t="shared" ca="1" si="18"/>
        <v>#VALUE!</v>
      </c>
      <c r="S11" s="32" t="e">
        <f t="shared" ca="1" si="18"/>
        <v>#VALUE!</v>
      </c>
      <c r="T11" s="32" t="e">
        <f t="shared" ca="1" si="18"/>
        <v>#VALUE!</v>
      </c>
      <c r="U11" s="32" t="e">
        <f t="shared" ca="1" si="18"/>
        <v>#VALUE!</v>
      </c>
      <c r="V11" s="32" t="e">
        <f t="shared" ref="V11:AF11" ca="1" si="19">SUMPRODUCT((Noms=$A11)*(V$4&gt;=Debut)*(V$4&lt;=Fin))</f>
        <v>#VALUE!</v>
      </c>
      <c r="W11" s="32" t="e">
        <f t="shared" ca="1" si="19"/>
        <v>#VALUE!</v>
      </c>
      <c r="X11" s="32" t="e">
        <f t="shared" ca="1" si="19"/>
        <v>#VALUE!</v>
      </c>
      <c r="Y11" s="32" t="e">
        <f t="shared" ca="1" si="19"/>
        <v>#VALUE!</v>
      </c>
      <c r="Z11" s="32" t="e">
        <f t="shared" ca="1" si="19"/>
        <v>#VALUE!</v>
      </c>
      <c r="AA11" s="32" t="e">
        <f t="shared" ca="1" si="19"/>
        <v>#VALUE!</v>
      </c>
      <c r="AB11" s="32" t="e">
        <f t="shared" ca="1" si="19"/>
        <v>#VALUE!</v>
      </c>
      <c r="AC11" s="32" t="e">
        <f t="shared" ca="1" si="19"/>
        <v>#VALUE!</v>
      </c>
      <c r="AD11" s="32" t="e">
        <f t="shared" ca="1" si="19"/>
        <v>#VALUE!</v>
      </c>
      <c r="AE11" s="32" t="e">
        <f t="shared" ca="1" si="19"/>
        <v>#VALUE!</v>
      </c>
      <c r="AF11" s="32" t="e">
        <f t="shared" ca="1" si="19"/>
        <v>#VALUE!</v>
      </c>
    </row>
    <row r="12" spans="1:32">
      <c r="A12" s="31" t="e">
        <f t="array" aca="1" ref="A12" ca="1">INDEX(ColA,MIN(IF((MONTH(Debut)=MONTH(1&amp;$N$2))+(MONTH(Fin)=MONTH(1&amp;$N$2)),IF(COUNTIF(A$5:A11,Noms)=0,ROW(Noms)))))&amp;""</f>
        <v>#VALUE!</v>
      </c>
      <c r="B12" s="32" t="e">
        <f t="shared" ref="B12:K12" ca="1" si="20">SUMPRODUCT((Noms=$A12)*(B$4&gt;=Debut)*(B$4&lt;=Fin))</f>
        <v>#VALUE!</v>
      </c>
      <c r="C12" s="32" t="e">
        <f t="shared" ca="1" si="20"/>
        <v>#VALUE!</v>
      </c>
      <c r="D12" s="32" t="e">
        <f t="shared" ca="1" si="20"/>
        <v>#VALUE!</v>
      </c>
      <c r="E12" s="32" t="e">
        <f t="shared" ca="1" si="20"/>
        <v>#VALUE!</v>
      </c>
      <c r="F12" s="32" t="e">
        <f t="shared" ca="1" si="20"/>
        <v>#VALUE!</v>
      </c>
      <c r="G12" s="32" t="e">
        <f t="shared" ca="1" si="20"/>
        <v>#VALUE!</v>
      </c>
      <c r="H12" s="32" t="e">
        <f t="shared" ca="1" si="20"/>
        <v>#VALUE!</v>
      </c>
      <c r="I12" s="32" t="e">
        <f t="shared" ca="1" si="20"/>
        <v>#VALUE!</v>
      </c>
      <c r="J12" s="32" t="e">
        <f t="shared" ca="1" si="20"/>
        <v>#VALUE!</v>
      </c>
      <c r="K12" s="32" t="e">
        <f t="shared" ca="1" si="20"/>
        <v>#VALUE!</v>
      </c>
      <c r="L12" s="32" t="e">
        <f t="shared" ref="L12:U12" ca="1" si="21">SUMPRODUCT((Noms=$A12)*(L$4&gt;=Debut)*(L$4&lt;=Fin))</f>
        <v>#VALUE!</v>
      </c>
      <c r="M12" s="32" t="e">
        <f t="shared" ca="1" si="21"/>
        <v>#VALUE!</v>
      </c>
      <c r="N12" s="32" t="e">
        <f t="shared" ca="1" si="21"/>
        <v>#VALUE!</v>
      </c>
      <c r="O12" s="32" t="e">
        <f t="shared" ca="1" si="21"/>
        <v>#VALUE!</v>
      </c>
      <c r="P12" s="32" t="e">
        <f t="shared" ca="1" si="21"/>
        <v>#VALUE!</v>
      </c>
      <c r="Q12" s="32" t="e">
        <f t="shared" ca="1" si="21"/>
        <v>#VALUE!</v>
      </c>
      <c r="R12" s="32" t="e">
        <f t="shared" ca="1" si="21"/>
        <v>#VALUE!</v>
      </c>
      <c r="S12" s="32" t="e">
        <f t="shared" ca="1" si="21"/>
        <v>#VALUE!</v>
      </c>
      <c r="T12" s="32" t="e">
        <f t="shared" ca="1" si="21"/>
        <v>#VALUE!</v>
      </c>
      <c r="U12" s="32" t="e">
        <f t="shared" ca="1" si="21"/>
        <v>#VALUE!</v>
      </c>
      <c r="V12" s="32" t="e">
        <f t="shared" ref="V12:AF12" ca="1" si="22">SUMPRODUCT((Noms=$A12)*(V$4&gt;=Debut)*(V$4&lt;=Fin))</f>
        <v>#VALUE!</v>
      </c>
      <c r="W12" s="32" t="e">
        <f t="shared" ca="1" si="22"/>
        <v>#VALUE!</v>
      </c>
      <c r="X12" s="32" t="e">
        <f t="shared" ca="1" si="22"/>
        <v>#VALUE!</v>
      </c>
      <c r="Y12" s="32" t="e">
        <f t="shared" ca="1" si="22"/>
        <v>#VALUE!</v>
      </c>
      <c r="Z12" s="32" t="e">
        <f t="shared" ca="1" si="22"/>
        <v>#VALUE!</v>
      </c>
      <c r="AA12" s="32" t="e">
        <f t="shared" ca="1" si="22"/>
        <v>#VALUE!</v>
      </c>
      <c r="AB12" s="32" t="e">
        <f t="shared" ca="1" si="22"/>
        <v>#VALUE!</v>
      </c>
      <c r="AC12" s="32" t="e">
        <f t="shared" ca="1" si="22"/>
        <v>#VALUE!</v>
      </c>
      <c r="AD12" s="32" t="e">
        <f t="shared" ca="1" si="22"/>
        <v>#VALUE!</v>
      </c>
      <c r="AE12" s="32" t="e">
        <f t="shared" ca="1" si="22"/>
        <v>#VALUE!</v>
      </c>
      <c r="AF12" s="32" t="e">
        <f t="shared" ca="1" si="22"/>
        <v>#VALUE!</v>
      </c>
    </row>
    <row r="13" spans="1:32">
      <c r="A13" s="31" t="e">
        <f t="array" aca="1" ref="A13" ca="1">INDEX(ColA,MIN(IF((MONTH(Debut)=MONTH(1&amp;$N$2))+(MONTH(Fin)=MONTH(1&amp;$N$2)),IF(COUNTIF(A$5:A12,Noms)=0,ROW(Noms)))))&amp;""</f>
        <v>#VALUE!</v>
      </c>
      <c r="B13" s="32" t="e">
        <f t="shared" ref="B13:K13" ca="1" si="23">SUMPRODUCT((Noms=$A13)*(B$4&gt;=Debut)*(B$4&lt;=Fin))</f>
        <v>#VALUE!</v>
      </c>
      <c r="C13" s="32" t="e">
        <f t="shared" ca="1" si="23"/>
        <v>#VALUE!</v>
      </c>
      <c r="D13" s="32" t="e">
        <f t="shared" ca="1" si="23"/>
        <v>#VALUE!</v>
      </c>
      <c r="E13" s="32" t="e">
        <f t="shared" ca="1" si="23"/>
        <v>#VALUE!</v>
      </c>
      <c r="F13" s="32" t="e">
        <f t="shared" ca="1" si="23"/>
        <v>#VALUE!</v>
      </c>
      <c r="G13" s="32" t="e">
        <f t="shared" ca="1" si="23"/>
        <v>#VALUE!</v>
      </c>
      <c r="H13" s="32" t="e">
        <f t="shared" ca="1" si="23"/>
        <v>#VALUE!</v>
      </c>
      <c r="I13" s="32" t="e">
        <f t="shared" ca="1" si="23"/>
        <v>#VALUE!</v>
      </c>
      <c r="J13" s="32" t="e">
        <f t="shared" ca="1" si="23"/>
        <v>#VALUE!</v>
      </c>
      <c r="K13" s="32" t="e">
        <f t="shared" ca="1" si="23"/>
        <v>#VALUE!</v>
      </c>
      <c r="L13" s="32" t="e">
        <f t="shared" ref="L13:U13" ca="1" si="24">SUMPRODUCT((Noms=$A13)*(L$4&gt;=Debut)*(L$4&lt;=Fin))</f>
        <v>#VALUE!</v>
      </c>
      <c r="M13" s="32" t="e">
        <f t="shared" ca="1" si="24"/>
        <v>#VALUE!</v>
      </c>
      <c r="N13" s="32" t="e">
        <f t="shared" ca="1" si="24"/>
        <v>#VALUE!</v>
      </c>
      <c r="O13" s="32" t="e">
        <f t="shared" ca="1" si="24"/>
        <v>#VALUE!</v>
      </c>
      <c r="P13" s="32" t="e">
        <f t="shared" ca="1" si="24"/>
        <v>#VALUE!</v>
      </c>
      <c r="Q13" s="32" t="e">
        <f t="shared" ca="1" si="24"/>
        <v>#VALUE!</v>
      </c>
      <c r="R13" s="32" t="e">
        <f t="shared" ca="1" si="24"/>
        <v>#VALUE!</v>
      </c>
      <c r="S13" s="32" t="e">
        <f t="shared" ca="1" si="24"/>
        <v>#VALUE!</v>
      </c>
      <c r="T13" s="32" t="e">
        <f t="shared" ca="1" si="24"/>
        <v>#VALUE!</v>
      </c>
      <c r="U13" s="32" t="e">
        <f t="shared" ca="1" si="24"/>
        <v>#VALUE!</v>
      </c>
      <c r="V13" s="32" t="e">
        <f t="shared" ref="V13:AF13" ca="1" si="25">SUMPRODUCT((Noms=$A13)*(V$4&gt;=Debut)*(V$4&lt;=Fin))</f>
        <v>#VALUE!</v>
      </c>
      <c r="W13" s="32" t="e">
        <f t="shared" ca="1" si="25"/>
        <v>#VALUE!</v>
      </c>
      <c r="X13" s="32" t="e">
        <f t="shared" ca="1" si="25"/>
        <v>#VALUE!</v>
      </c>
      <c r="Y13" s="32" t="e">
        <f t="shared" ca="1" si="25"/>
        <v>#VALUE!</v>
      </c>
      <c r="Z13" s="32" t="e">
        <f t="shared" ca="1" si="25"/>
        <v>#VALUE!</v>
      </c>
      <c r="AA13" s="32" t="e">
        <f t="shared" ca="1" si="25"/>
        <v>#VALUE!</v>
      </c>
      <c r="AB13" s="32" t="e">
        <f t="shared" ca="1" si="25"/>
        <v>#VALUE!</v>
      </c>
      <c r="AC13" s="32" t="e">
        <f t="shared" ca="1" si="25"/>
        <v>#VALUE!</v>
      </c>
      <c r="AD13" s="32" t="e">
        <f t="shared" ca="1" si="25"/>
        <v>#VALUE!</v>
      </c>
      <c r="AE13" s="32" t="e">
        <f t="shared" ca="1" si="25"/>
        <v>#VALUE!</v>
      </c>
      <c r="AF13" s="32" t="e">
        <f t="shared" ca="1" si="25"/>
        <v>#VALUE!</v>
      </c>
    </row>
    <row r="14" spans="1:32">
      <c r="A14" s="31" t="e">
        <f t="array" aca="1" ref="A14" ca="1">INDEX(ColA,MIN(IF((MONTH(Debut)=MONTH(1&amp;$N$2))+(MONTH(Fin)=MONTH(1&amp;$N$2)),IF(COUNTIF(A$5:A13,Noms)=0,ROW(Noms)))))&amp;""</f>
        <v>#VALUE!</v>
      </c>
      <c r="B14" s="32" t="e">
        <f t="shared" ref="B14:K14" ca="1" si="26">SUMPRODUCT((Noms=$A14)*(B$4&gt;=Debut)*(B$4&lt;=Fin))</f>
        <v>#VALUE!</v>
      </c>
      <c r="C14" s="32" t="e">
        <f t="shared" ca="1" si="26"/>
        <v>#VALUE!</v>
      </c>
      <c r="D14" s="32" t="e">
        <f t="shared" ca="1" si="26"/>
        <v>#VALUE!</v>
      </c>
      <c r="E14" s="32" t="e">
        <f t="shared" ca="1" si="26"/>
        <v>#VALUE!</v>
      </c>
      <c r="F14" s="32" t="e">
        <f t="shared" ca="1" si="26"/>
        <v>#VALUE!</v>
      </c>
      <c r="G14" s="32" t="e">
        <f t="shared" ca="1" si="26"/>
        <v>#VALUE!</v>
      </c>
      <c r="H14" s="32" t="e">
        <f t="shared" ca="1" si="26"/>
        <v>#VALUE!</v>
      </c>
      <c r="I14" s="32" t="e">
        <f t="shared" ca="1" si="26"/>
        <v>#VALUE!</v>
      </c>
      <c r="J14" s="32" t="e">
        <f t="shared" ca="1" si="26"/>
        <v>#VALUE!</v>
      </c>
      <c r="K14" s="32" t="e">
        <f t="shared" ca="1" si="26"/>
        <v>#VALUE!</v>
      </c>
      <c r="L14" s="32" t="e">
        <f t="shared" ref="L14:U14" ca="1" si="27">SUMPRODUCT((Noms=$A14)*(L$4&gt;=Debut)*(L$4&lt;=Fin))</f>
        <v>#VALUE!</v>
      </c>
      <c r="M14" s="32" t="e">
        <f t="shared" ca="1" si="27"/>
        <v>#VALUE!</v>
      </c>
      <c r="N14" s="32" t="e">
        <f t="shared" ca="1" si="27"/>
        <v>#VALUE!</v>
      </c>
      <c r="O14" s="32" t="e">
        <f t="shared" ca="1" si="27"/>
        <v>#VALUE!</v>
      </c>
      <c r="P14" s="32" t="e">
        <f t="shared" ca="1" si="27"/>
        <v>#VALUE!</v>
      </c>
      <c r="Q14" s="32" t="e">
        <f t="shared" ca="1" si="27"/>
        <v>#VALUE!</v>
      </c>
      <c r="R14" s="32" t="e">
        <f t="shared" ca="1" si="27"/>
        <v>#VALUE!</v>
      </c>
      <c r="S14" s="32" t="e">
        <f t="shared" ca="1" si="27"/>
        <v>#VALUE!</v>
      </c>
      <c r="T14" s="32" t="e">
        <f t="shared" ca="1" si="27"/>
        <v>#VALUE!</v>
      </c>
      <c r="U14" s="32" t="e">
        <f t="shared" ca="1" si="27"/>
        <v>#VALUE!</v>
      </c>
      <c r="V14" s="32" t="e">
        <f t="shared" ref="V14:AF14" ca="1" si="28">SUMPRODUCT((Noms=$A14)*(V$4&gt;=Debut)*(V$4&lt;=Fin))</f>
        <v>#VALUE!</v>
      </c>
      <c r="W14" s="32" t="e">
        <f t="shared" ca="1" si="28"/>
        <v>#VALUE!</v>
      </c>
      <c r="X14" s="32" t="e">
        <f t="shared" ca="1" si="28"/>
        <v>#VALUE!</v>
      </c>
      <c r="Y14" s="32" t="e">
        <f t="shared" ca="1" si="28"/>
        <v>#VALUE!</v>
      </c>
      <c r="Z14" s="32" t="e">
        <f t="shared" ca="1" si="28"/>
        <v>#VALUE!</v>
      </c>
      <c r="AA14" s="32" t="e">
        <f t="shared" ca="1" si="28"/>
        <v>#VALUE!</v>
      </c>
      <c r="AB14" s="32" t="e">
        <f t="shared" ca="1" si="28"/>
        <v>#VALUE!</v>
      </c>
      <c r="AC14" s="32" t="e">
        <f t="shared" ca="1" si="28"/>
        <v>#VALUE!</v>
      </c>
      <c r="AD14" s="32" t="e">
        <f t="shared" ca="1" si="28"/>
        <v>#VALUE!</v>
      </c>
      <c r="AE14" s="32" t="e">
        <f t="shared" ca="1" si="28"/>
        <v>#VALUE!</v>
      </c>
      <c r="AF14" s="32" t="e">
        <f t="shared" ca="1" si="28"/>
        <v>#VALUE!</v>
      </c>
    </row>
    <row r="15" spans="1:32">
      <c r="A15" s="31" t="e">
        <f t="array" aca="1" ref="A15" ca="1">INDEX(ColA,MIN(IF((MONTH(Debut)=MONTH(1&amp;$N$2))+(MONTH(Fin)=MONTH(1&amp;$N$2)),IF(COUNTIF(A$5:A14,Noms)=0,ROW(Noms)))))&amp;""</f>
        <v>#VALUE!</v>
      </c>
      <c r="B15" s="32" t="e">
        <f t="shared" ref="B15:K15" ca="1" si="29">SUMPRODUCT((Noms=$A15)*(B$4&gt;=Debut)*(B$4&lt;=Fin))</f>
        <v>#VALUE!</v>
      </c>
      <c r="C15" s="32" t="e">
        <f t="shared" ca="1" si="29"/>
        <v>#VALUE!</v>
      </c>
      <c r="D15" s="32" t="e">
        <f t="shared" ca="1" si="29"/>
        <v>#VALUE!</v>
      </c>
      <c r="E15" s="32" t="e">
        <f t="shared" ca="1" si="29"/>
        <v>#VALUE!</v>
      </c>
      <c r="F15" s="32" t="e">
        <f t="shared" ca="1" si="29"/>
        <v>#VALUE!</v>
      </c>
      <c r="G15" s="32" t="e">
        <f t="shared" ca="1" si="29"/>
        <v>#VALUE!</v>
      </c>
      <c r="H15" s="32" t="e">
        <f t="shared" ca="1" si="29"/>
        <v>#VALUE!</v>
      </c>
      <c r="I15" s="32" t="e">
        <f t="shared" ca="1" si="29"/>
        <v>#VALUE!</v>
      </c>
      <c r="J15" s="32" t="e">
        <f t="shared" ca="1" si="29"/>
        <v>#VALUE!</v>
      </c>
      <c r="K15" s="32" t="e">
        <f t="shared" ca="1" si="29"/>
        <v>#VALUE!</v>
      </c>
      <c r="L15" s="32" t="e">
        <f t="shared" ref="L15:U15" ca="1" si="30">SUMPRODUCT((Noms=$A15)*(L$4&gt;=Debut)*(L$4&lt;=Fin))</f>
        <v>#VALUE!</v>
      </c>
      <c r="M15" s="32" t="e">
        <f t="shared" ca="1" si="30"/>
        <v>#VALUE!</v>
      </c>
      <c r="N15" s="32" t="e">
        <f t="shared" ca="1" si="30"/>
        <v>#VALUE!</v>
      </c>
      <c r="O15" s="32" t="e">
        <f t="shared" ca="1" si="30"/>
        <v>#VALUE!</v>
      </c>
      <c r="P15" s="32" t="e">
        <f t="shared" ca="1" si="30"/>
        <v>#VALUE!</v>
      </c>
      <c r="Q15" s="32" t="e">
        <f t="shared" ca="1" si="30"/>
        <v>#VALUE!</v>
      </c>
      <c r="R15" s="32" t="e">
        <f t="shared" ca="1" si="30"/>
        <v>#VALUE!</v>
      </c>
      <c r="S15" s="32" t="e">
        <f t="shared" ca="1" si="30"/>
        <v>#VALUE!</v>
      </c>
      <c r="T15" s="32" t="e">
        <f t="shared" ca="1" si="30"/>
        <v>#VALUE!</v>
      </c>
      <c r="U15" s="32" t="e">
        <f t="shared" ca="1" si="30"/>
        <v>#VALUE!</v>
      </c>
      <c r="V15" s="32" t="e">
        <f t="shared" ref="V15:AF15" ca="1" si="31">SUMPRODUCT((Noms=$A15)*(V$4&gt;=Debut)*(V$4&lt;=Fin))</f>
        <v>#VALUE!</v>
      </c>
      <c r="W15" s="32" t="e">
        <f t="shared" ca="1" si="31"/>
        <v>#VALUE!</v>
      </c>
      <c r="X15" s="32" t="e">
        <f t="shared" ca="1" si="31"/>
        <v>#VALUE!</v>
      </c>
      <c r="Y15" s="32" t="e">
        <f t="shared" ca="1" si="31"/>
        <v>#VALUE!</v>
      </c>
      <c r="Z15" s="32" t="e">
        <f t="shared" ca="1" si="31"/>
        <v>#VALUE!</v>
      </c>
      <c r="AA15" s="32" t="e">
        <f t="shared" ca="1" si="31"/>
        <v>#VALUE!</v>
      </c>
      <c r="AB15" s="32" t="e">
        <f t="shared" ca="1" si="31"/>
        <v>#VALUE!</v>
      </c>
      <c r="AC15" s="32" t="e">
        <f t="shared" ca="1" si="31"/>
        <v>#VALUE!</v>
      </c>
      <c r="AD15" s="32" t="e">
        <f t="shared" ca="1" si="31"/>
        <v>#VALUE!</v>
      </c>
      <c r="AE15" s="32" t="e">
        <f t="shared" ca="1" si="31"/>
        <v>#VALUE!</v>
      </c>
      <c r="AF15" s="32" t="e">
        <f t="shared" ca="1" si="31"/>
        <v>#VALUE!</v>
      </c>
    </row>
  </sheetData>
  <customSheetViews>
    <customSheetView guid="{0AFA24ED-9F4A-4926-B192-5398989CC4E7}">
      <selection activeCell="A39" sqref="A39"/>
      <pageMargins left="0.7" right="0.7" top="0.75" bottom="0.75" header="0.3" footer="0.3"/>
    </customSheetView>
  </customSheetViews>
  <mergeCells count="1">
    <mergeCell ref="N2:Q2"/>
  </mergeCells>
  <conditionalFormatting sqref="B6:AF15">
    <cfRule type="cellIs" dxfId="2" priority="3" stopIfTrue="1" operator="equal">
      <formula>1</formula>
    </cfRule>
  </conditionalFormatting>
  <conditionalFormatting sqref="B4:AF5">
    <cfRule type="expression" dxfId="1" priority="1" stopIfTrue="1">
      <formula>COUNTIF(Ferie,B$4)</formula>
    </cfRule>
    <cfRule type="expression" dxfId="0" priority="2" stopIfTrue="1">
      <formula>WEEKDAY(B$4,2)&gt;5</formula>
    </cfRule>
  </conditionalFormatting>
  <dataValidations count="1">
    <dataValidation type="list" allowBlank="1" showInputMessage="1" showErrorMessage="1" sqref="N2">
      <formula1>Mois</formula1>
    </dataValidation>
  </dataValidations>
  <pageMargins left="0.7" right="0.7" top="0.75" bottom="0.75" header="0.3" footer="0.3"/>
  <legacyDrawing r:id="rId1"/>
</worksheet>
</file>

<file path=xl/worksheets/sheet3.xml><?xml version="1.0" encoding="utf-8"?>
<worksheet xmlns="http://schemas.openxmlformats.org/spreadsheetml/2006/main" xmlns:r="http://schemas.openxmlformats.org/officeDocument/2006/relationships">
  <sheetPr codeName="Feuil3"/>
  <dimension ref="A1:F41"/>
  <sheetViews>
    <sheetView workbookViewId="0">
      <selection activeCell="A2" sqref="A2"/>
    </sheetView>
  </sheetViews>
  <sheetFormatPr baseColWidth="10" defaultColWidth="11.42578125" defaultRowHeight="15"/>
  <cols>
    <col min="1" max="1" width="10.28515625" customWidth="1"/>
    <col min="2" max="2" width="5" customWidth="1"/>
    <col min="3" max="3" width="11.42578125" style="15"/>
    <col min="4" max="4" width="4" style="15" customWidth="1"/>
    <col min="5" max="5" width="12.28515625" style="15" bestFit="1" customWidth="1"/>
    <col min="6" max="6" width="22.7109375" style="15" bestFit="1" customWidth="1"/>
    <col min="7" max="256" width="11.42578125" style="15"/>
    <col min="257" max="257" width="10.28515625" style="15" customWidth="1"/>
    <col min="258" max="258" width="5" style="15" customWidth="1"/>
    <col min="259" max="259" width="11.42578125" style="15"/>
    <col min="260" max="260" width="4" style="15" customWidth="1"/>
    <col min="261" max="261" width="12.28515625" style="15" bestFit="1" customWidth="1"/>
    <col min="262" max="262" width="22.7109375" style="15" bestFit="1" customWidth="1"/>
    <col min="263" max="512" width="11.42578125" style="15"/>
    <col min="513" max="513" width="10.28515625" style="15" customWidth="1"/>
    <col min="514" max="514" width="5" style="15" customWidth="1"/>
    <col min="515" max="515" width="11.42578125" style="15"/>
    <col min="516" max="516" width="4" style="15" customWidth="1"/>
    <col min="517" max="517" width="12.28515625" style="15" bestFit="1" customWidth="1"/>
    <col min="518" max="518" width="22.7109375" style="15" bestFit="1" customWidth="1"/>
    <col min="519" max="768" width="11.42578125" style="15"/>
    <col min="769" max="769" width="10.28515625" style="15" customWidth="1"/>
    <col min="770" max="770" width="5" style="15" customWidth="1"/>
    <col min="771" max="771" width="11.42578125" style="15"/>
    <col min="772" max="772" width="4" style="15" customWidth="1"/>
    <col min="773" max="773" width="12.28515625" style="15" bestFit="1" customWidth="1"/>
    <col min="774" max="774" width="22.7109375" style="15" bestFit="1" customWidth="1"/>
    <col min="775" max="1024" width="11.42578125" style="15"/>
    <col min="1025" max="1025" width="10.28515625" style="15" customWidth="1"/>
    <col min="1026" max="1026" width="5" style="15" customWidth="1"/>
    <col min="1027" max="1027" width="11.42578125" style="15"/>
    <col min="1028" max="1028" width="4" style="15" customWidth="1"/>
    <col min="1029" max="1029" width="12.28515625" style="15" bestFit="1" customWidth="1"/>
    <col min="1030" max="1030" width="22.7109375" style="15" bestFit="1" customWidth="1"/>
    <col min="1031" max="1280" width="11.42578125" style="15"/>
    <col min="1281" max="1281" width="10.28515625" style="15" customWidth="1"/>
    <col min="1282" max="1282" width="5" style="15" customWidth="1"/>
    <col min="1283" max="1283" width="11.42578125" style="15"/>
    <col min="1284" max="1284" width="4" style="15" customWidth="1"/>
    <col min="1285" max="1285" width="12.28515625" style="15" bestFit="1" customWidth="1"/>
    <col min="1286" max="1286" width="22.7109375" style="15" bestFit="1" customWidth="1"/>
    <col min="1287" max="1536" width="11.42578125" style="15"/>
    <col min="1537" max="1537" width="10.28515625" style="15" customWidth="1"/>
    <col min="1538" max="1538" width="5" style="15" customWidth="1"/>
    <col min="1539" max="1539" width="11.42578125" style="15"/>
    <col min="1540" max="1540" width="4" style="15" customWidth="1"/>
    <col min="1541" max="1541" width="12.28515625" style="15" bestFit="1" customWidth="1"/>
    <col min="1542" max="1542" width="22.7109375" style="15" bestFit="1" customWidth="1"/>
    <col min="1543" max="1792" width="11.42578125" style="15"/>
    <col min="1793" max="1793" width="10.28515625" style="15" customWidth="1"/>
    <col min="1794" max="1794" width="5" style="15" customWidth="1"/>
    <col min="1795" max="1795" width="11.42578125" style="15"/>
    <col min="1796" max="1796" width="4" style="15" customWidth="1"/>
    <col min="1797" max="1797" width="12.28515625" style="15" bestFit="1" customWidth="1"/>
    <col min="1798" max="1798" width="22.7109375" style="15" bestFit="1" customWidth="1"/>
    <col min="1799" max="2048" width="11.42578125" style="15"/>
    <col min="2049" max="2049" width="10.28515625" style="15" customWidth="1"/>
    <col min="2050" max="2050" width="5" style="15" customWidth="1"/>
    <col min="2051" max="2051" width="11.42578125" style="15"/>
    <col min="2052" max="2052" width="4" style="15" customWidth="1"/>
    <col min="2053" max="2053" width="12.28515625" style="15" bestFit="1" customWidth="1"/>
    <col min="2054" max="2054" width="22.7109375" style="15" bestFit="1" customWidth="1"/>
    <col min="2055" max="2304" width="11.42578125" style="15"/>
    <col min="2305" max="2305" width="10.28515625" style="15" customWidth="1"/>
    <col min="2306" max="2306" width="5" style="15" customWidth="1"/>
    <col min="2307" max="2307" width="11.42578125" style="15"/>
    <col min="2308" max="2308" width="4" style="15" customWidth="1"/>
    <col min="2309" max="2309" width="12.28515625" style="15" bestFit="1" customWidth="1"/>
    <col min="2310" max="2310" width="22.7109375" style="15" bestFit="1" customWidth="1"/>
    <col min="2311" max="2560" width="11.42578125" style="15"/>
    <col min="2561" max="2561" width="10.28515625" style="15" customWidth="1"/>
    <col min="2562" max="2562" width="5" style="15" customWidth="1"/>
    <col min="2563" max="2563" width="11.42578125" style="15"/>
    <col min="2564" max="2564" width="4" style="15" customWidth="1"/>
    <col min="2565" max="2565" width="12.28515625" style="15" bestFit="1" customWidth="1"/>
    <col min="2566" max="2566" width="22.7109375" style="15" bestFit="1" customWidth="1"/>
    <col min="2567" max="2816" width="11.42578125" style="15"/>
    <col min="2817" max="2817" width="10.28515625" style="15" customWidth="1"/>
    <col min="2818" max="2818" width="5" style="15" customWidth="1"/>
    <col min="2819" max="2819" width="11.42578125" style="15"/>
    <col min="2820" max="2820" width="4" style="15" customWidth="1"/>
    <col min="2821" max="2821" width="12.28515625" style="15" bestFit="1" customWidth="1"/>
    <col min="2822" max="2822" width="22.7109375" style="15" bestFit="1" customWidth="1"/>
    <col min="2823" max="3072" width="11.42578125" style="15"/>
    <col min="3073" max="3073" width="10.28515625" style="15" customWidth="1"/>
    <col min="3074" max="3074" width="5" style="15" customWidth="1"/>
    <col min="3075" max="3075" width="11.42578125" style="15"/>
    <col min="3076" max="3076" width="4" style="15" customWidth="1"/>
    <col min="3077" max="3077" width="12.28515625" style="15" bestFit="1" customWidth="1"/>
    <col min="3078" max="3078" width="22.7109375" style="15" bestFit="1" customWidth="1"/>
    <col min="3079" max="3328" width="11.42578125" style="15"/>
    <col min="3329" max="3329" width="10.28515625" style="15" customWidth="1"/>
    <col min="3330" max="3330" width="5" style="15" customWidth="1"/>
    <col min="3331" max="3331" width="11.42578125" style="15"/>
    <col min="3332" max="3332" width="4" style="15" customWidth="1"/>
    <col min="3333" max="3333" width="12.28515625" style="15" bestFit="1" customWidth="1"/>
    <col min="3334" max="3334" width="22.7109375" style="15" bestFit="1" customWidth="1"/>
    <col min="3335" max="3584" width="11.42578125" style="15"/>
    <col min="3585" max="3585" width="10.28515625" style="15" customWidth="1"/>
    <col min="3586" max="3586" width="5" style="15" customWidth="1"/>
    <col min="3587" max="3587" width="11.42578125" style="15"/>
    <col min="3588" max="3588" width="4" style="15" customWidth="1"/>
    <col min="3589" max="3589" width="12.28515625" style="15" bestFit="1" customWidth="1"/>
    <col min="3590" max="3590" width="22.7109375" style="15" bestFit="1" customWidth="1"/>
    <col min="3591" max="3840" width="11.42578125" style="15"/>
    <col min="3841" max="3841" width="10.28515625" style="15" customWidth="1"/>
    <col min="3842" max="3842" width="5" style="15" customWidth="1"/>
    <col min="3843" max="3843" width="11.42578125" style="15"/>
    <col min="3844" max="3844" width="4" style="15" customWidth="1"/>
    <col min="3845" max="3845" width="12.28515625" style="15" bestFit="1" customWidth="1"/>
    <col min="3846" max="3846" width="22.7109375" style="15" bestFit="1" customWidth="1"/>
    <col min="3847" max="4096" width="11.42578125" style="15"/>
    <col min="4097" max="4097" width="10.28515625" style="15" customWidth="1"/>
    <col min="4098" max="4098" width="5" style="15" customWidth="1"/>
    <col min="4099" max="4099" width="11.42578125" style="15"/>
    <col min="4100" max="4100" width="4" style="15" customWidth="1"/>
    <col min="4101" max="4101" width="12.28515625" style="15" bestFit="1" customWidth="1"/>
    <col min="4102" max="4102" width="22.7109375" style="15" bestFit="1" customWidth="1"/>
    <col min="4103" max="4352" width="11.42578125" style="15"/>
    <col min="4353" max="4353" width="10.28515625" style="15" customWidth="1"/>
    <col min="4354" max="4354" width="5" style="15" customWidth="1"/>
    <col min="4355" max="4355" width="11.42578125" style="15"/>
    <col min="4356" max="4356" width="4" style="15" customWidth="1"/>
    <col min="4357" max="4357" width="12.28515625" style="15" bestFit="1" customWidth="1"/>
    <col min="4358" max="4358" width="22.7109375" style="15" bestFit="1" customWidth="1"/>
    <col min="4359" max="4608" width="11.42578125" style="15"/>
    <col min="4609" max="4609" width="10.28515625" style="15" customWidth="1"/>
    <col min="4610" max="4610" width="5" style="15" customWidth="1"/>
    <col min="4611" max="4611" width="11.42578125" style="15"/>
    <col min="4612" max="4612" width="4" style="15" customWidth="1"/>
    <col min="4613" max="4613" width="12.28515625" style="15" bestFit="1" customWidth="1"/>
    <col min="4614" max="4614" width="22.7109375" style="15" bestFit="1" customWidth="1"/>
    <col min="4615" max="4864" width="11.42578125" style="15"/>
    <col min="4865" max="4865" width="10.28515625" style="15" customWidth="1"/>
    <col min="4866" max="4866" width="5" style="15" customWidth="1"/>
    <col min="4867" max="4867" width="11.42578125" style="15"/>
    <col min="4868" max="4868" width="4" style="15" customWidth="1"/>
    <col min="4869" max="4869" width="12.28515625" style="15" bestFit="1" customWidth="1"/>
    <col min="4870" max="4870" width="22.7109375" style="15" bestFit="1" customWidth="1"/>
    <col min="4871" max="5120" width="11.42578125" style="15"/>
    <col min="5121" max="5121" width="10.28515625" style="15" customWidth="1"/>
    <col min="5122" max="5122" width="5" style="15" customWidth="1"/>
    <col min="5123" max="5123" width="11.42578125" style="15"/>
    <col min="5124" max="5124" width="4" style="15" customWidth="1"/>
    <col min="5125" max="5125" width="12.28515625" style="15" bestFit="1" customWidth="1"/>
    <col min="5126" max="5126" width="22.7109375" style="15" bestFit="1" customWidth="1"/>
    <col min="5127" max="5376" width="11.42578125" style="15"/>
    <col min="5377" max="5377" width="10.28515625" style="15" customWidth="1"/>
    <col min="5378" max="5378" width="5" style="15" customWidth="1"/>
    <col min="5379" max="5379" width="11.42578125" style="15"/>
    <col min="5380" max="5380" width="4" style="15" customWidth="1"/>
    <col min="5381" max="5381" width="12.28515625" style="15" bestFit="1" customWidth="1"/>
    <col min="5382" max="5382" width="22.7109375" style="15" bestFit="1" customWidth="1"/>
    <col min="5383" max="5632" width="11.42578125" style="15"/>
    <col min="5633" max="5633" width="10.28515625" style="15" customWidth="1"/>
    <col min="5634" max="5634" width="5" style="15" customWidth="1"/>
    <col min="5635" max="5635" width="11.42578125" style="15"/>
    <col min="5636" max="5636" width="4" style="15" customWidth="1"/>
    <col min="5637" max="5637" width="12.28515625" style="15" bestFit="1" customWidth="1"/>
    <col min="5638" max="5638" width="22.7109375" style="15" bestFit="1" customWidth="1"/>
    <col min="5639" max="5888" width="11.42578125" style="15"/>
    <col min="5889" max="5889" width="10.28515625" style="15" customWidth="1"/>
    <col min="5890" max="5890" width="5" style="15" customWidth="1"/>
    <col min="5891" max="5891" width="11.42578125" style="15"/>
    <col min="5892" max="5892" width="4" style="15" customWidth="1"/>
    <col min="5893" max="5893" width="12.28515625" style="15" bestFit="1" customWidth="1"/>
    <col min="5894" max="5894" width="22.7109375" style="15" bestFit="1" customWidth="1"/>
    <col min="5895" max="6144" width="11.42578125" style="15"/>
    <col min="6145" max="6145" width="10.28515625" style="15" customWidth="1"/>
    <col min="6146" max="6146" width="5" style="15" customWidth="1"/>
    <col min="6147" max="6147" width="11.42578125" style="15"/>
    <col min="6148" max="6148" width="4" style="15" customWidth="1"/>
    <col min="6149" max="6149" width="12.28515625" style="15" bestFit="1" customWidth="1"/>
    <col min="6150" max="6150" width="22.7109375" style="15" bestFit="1" customWidth="1"/>
    <col min="6151" max="6400" width="11.42578125" style="15"/>
    <col min="6401" max="6401" width="10.28515625" style="15" customWidth="1"/>
    <col min="6402" max="6402" width="5" style="15" customWidth="1"/>
    <col min="6403" max="6403" width="11.42578125" style="15"/>
    <col min="6404" max="6404" width="4" style="15" customWidth="1"/>
    <col min="6405" max="6405" width="12.28515625" style="15" bestFit="1" customWidth="1"/>
    <col min="6406" max="6406" width="22.7109375" style="15" bestFit="1" customWidth="1"/>
    <col min="6407" max="6656" width="11.42578125" style="15"/>
    <col min="6657" max="6657" width="10.28515625" style="15" customWidth="1"/>
    <col min="6658" max="6658" width="5" style="15" customWidth="1"/>
    <col min="6659" max="6659" width="11.42578125" style="15"/>
    <col min="6660" max="6660" width="4" style="15" customWidth="1"/>
    <col min="6661" max="6661" width="12.28515625" style="15" bestFit="1" customWidth="1"/>
    <col min="6662" max="6662" width="22.7109375" style="15" bestFit="1" customWidth="1"/>
    <col min="6663" max="6912" width="11.42578125" style="15"/>
    <col min="6913" max="6913" width="10.28515625" style="15" customWidth="1"/>
    <col min="6914" max="6914" width="5" style="15" customWidth="1"/>
    <col min="6915" max="6915" width="11.42578125" style="15"/>
    <col min="6916" max="6916" width="4" style="15" customWidth="1"/>
    <col min="6917" max="6917" width="12.28515625" style="15" bestFit="1" customWidth="1"/>
    <col min="6918" max="6918" width="22.7109375" style="15" bestFit="1" customWidth="1"/>
    <col min="6919" max="7168" width="11.42578125" style="15"/>
    <col min="7169" max="7169" width="10.28515625" style="15" customWidth="1"/>
    <col min="7170" max="7170" width="5" style="15" customWidth="1"/>
    <col min="7171" max="7171" width="11.42578125" style="15"/>
    <col min="7172" max="7172" width="4" style="15" customWidth="1"/>
    <col min="7173" max="7173" width="12.28515625" style="15" bestFit="1" customWidth="1"/>
    <col min="7174" max="7174" width="22.7109375" style="15" bestFit="1" customWidth="1"/>
    <col min="7175" max="7424" width="11.42578125" style="15"/>
    <col min="7425" max="7425" width="10.28515625" style="15" customWidth="1"/>
    <col min="7426" max="7426" width="5" style="15" customWidth="1"/>
    <col min="7427" max="7427" width="11.42578125" style="15"/>
    <col min="7428" max="7428" width="4" style="15" customWidth="1"/>
    <col min="7429" max="7429" width="12.28515625" style="15" bestFit="1" customWidth="1"/>
    <col min="7430" max="7430" width="22.7109375" style="15" bestFit="1" customWidth="1"/>
    <col min="7431" max="7680" width="11.42578125" style="15"/>
    <col min="7681" max="7681" width="10.28515625" style="15" customWidth="1"/>
    <col min="7682" max="7682" width="5" style="15" customWidth="1"/>
    <col min="7683" max="7683" width="11.42578125" style="15"/>
    <col min="7684" max="7684" width="4" style="15" customWidth="1"/>
    <col min="7685" max="7685" width="12.28515625" style="15" bestFit="1" customWidth="1"/>
    <col min="7686" max="7686" width="22.7109375" style="15" bestFit="1" customWidth="1"/>
    <col min="7687" max="7936" width="11.42578125" style="15"/>
    <col min="7937" max="7937" width="10.28515625" style="15" customWidth="1"/>
    <col min="7938" max="7938" width="5" style="15" customWidth="1"/>
    <col min="7939" max="7939" width="11.42578125" style="15"/>
    <col min="7940" max="7940" width="4" style="15" customWidth="1"/>
    <col min="7941" max="7941" width="12.28515625" style="15" bestFit="1" customWidth="1"/>
    <col min="7942" max="7942" width="22.7109375" style="15" bestFit="1" customWidth="1"/>
    <col min="7943" max="8192" width="11.42578125" style="15"/>
    <col min="8193" max="8193" width="10.28515625" style="15" customWidth="1"/>
    <col min="8194" max="8194" width="5" style="15" customWidth="1"/>
    <col min="8195" max="8195" width="11.42578125" style="15"/>
    <col min="8196" max="8196" width="4" style="15" customWidth="1"/>
    <col min="8197" max="8197" width="12.28515625" style="15" bestFit="1" customWidth="1"/>
    <col min="8198" max="8198" width="22.7109375" style="15" bestFit="1" customWidth="1"/>
    <col min="8199" max="8448" width="11.42578125" style="15"/>
    <col min="8449" max="8449" width="10.28515625" style="15" customWidth="1"/>
    <col min="8450" max="8450" width="5" style="15" customWidth="1"/>
    <col min="8451" max="8451" width="11.42578125" style="15"/>
    <col min="8452" max="8452" width="4" style="15" customWidth="1"/>
    <col min="8453" max="8453" width="12.28515625" style="15" bestFit="1" customWidth="1"/>
    <col min="8454" max="8454" width="22.7109375" style="15" bestFit="1" customWidth="1"/>
    <col min="8455" max="8704" width="11.42578125" style="15"/>
    <col min="8705" max="8705" width="10.28515625" style="15" customWidth="1"/>
    <col min="8706" max="8706" width="5" style="15" customWidth="1"/>
    <col min="8707" max="8707" width="11.42578125" style="15"/>
    <col min="8708" max="8708" width="4" style="15" customWidth="1"/>
    <col min="8709" max="8709" width="12.28515625" style="15" bestFit="1" customWidth="1"/>
    <col min="8710" max="8710" width="22.7109375" style="15" bestFit="1" customWidth="1"/>
    <col min="8711" max="8960" width="11.42578125" style="15"/>
    <col min="8961" max="8961" width="10.28515625" style="15" customWidth="1"/>
    <col min="8962" max="8962" width="5" style="15" customWidth="1"/>
    <col min="8963" max="8963" width="11.42578125" style="15"/>
    <col min="8964" max="8964" width="4" style="15" customWidth="1"/>
    <col min="8965" max="8965" width="12.28515625" style="15" bestFit="1" customWidth="1"/>
    <col min="8966" max="8966" width="22.7109375" style="15" bestFit="1" customWidth="1"/>
    <col min="8967" max="9216" width="11.42578125" style="15"/>
    <col min="9217" max="9217" width="10.28515625" style="15" customWidth="1"/>
    <col min="9218" max="9218" width="5" style="15" customWidth="1"/>
    <col min="9219" max="9219" width="11.42578125" style="15"/>
    <col min="9220" max="9220" width="4" style="15" customWidth="1"/>
    <col min="9221" max="9221" width="12.28515625" style="15" bestFit="1" customWidth="1"/>
    <col min="9222" max="9222" width="22.7109375" style="15" bestFit="1" customWidth="1"/>
    <col min="9223" max="9472" width="11.42578125" style="15"/>
    <col min="9473" max="9473" width="10.28515625" style="15" customWidth="1"/>
    <col min="9474" max="9474" width="5" style="15" customWidth="1"/>
    <col min="9475" max="9475" width="11.42578125" style="15"/>
    <col min="9476" max="9476" width="4" style="15" customWidth="1"/>
    <col min="9477" max="9477" width="12.28515625" style="15" bestFit="1" customWidth="1"/>
    <col min="9478" max="9478" width="22.7109375" style="15" bestFit="1" customWidth="1"/>
    <col min="9479" max="9728" width="11.42578125" style="15"/>
    <col min="9729" max="9729" width="10.28515625" style="15" customWidth="1"/>
    <col min="9730" max="9730" width="5" style="15" customWidth="1"/>
    <col min="9731" max="9731" width="11.42578125" style="15"/>
    <col min="9732" max="9732" width="4" style="15" customWidth="1"/>
    <col min="9733" max="9733" width="12.28515625" style="15" bestFit="1" customWidth="1"/>
    <col min="9734" max="9734" width="22.7109375" style="15" bestFit="1" customWidth="1"/>
    <col min="9735" max="9984" width="11.42578125" style="15"/>
    <col min="9985" max="9985" width="10.28515625" style="15" customWidth="1"/>
    <col min="9986" max="9986" width="5" style="15" customWidth="1"/>
    <col min="9987" max="9987" width="11.42578125" style="15"/>
    <col min="9988" max="9988" width="4" style="15" customWidth="1"/>
    <col min="9989" max="9989" width="12.28515625" style="15" bestFit="1" customWidth="1"/>
    <col min="9990" max="9990" width="22.7109375" style="15" bestFit="1" customWidth="1"/>
    <col min="9991" max="10240" width="11.42578125" style="15"/>
    <col min="10241" max="10241" width="10.28515625" style="15" customWidth="1"/>
    <col min="10242" max="10242" width="5" style="15" customWidth="1"/>
    <col min="10243" max="10243" width="11.42578125" style="15"/>
    <col min="10244" max="10244" width="4" style="15" customWidth="1"/>
    <col min="10245" max="10245" width="12.28515625" style="15" bestFit="1" customWidth="1"/>
    <col min="10246" max="10246" width="22.7109375" style="15" bestFit="1" customWidth="1"/>
    <col min="10247" max="10496" width="11.42578125" style="15"/>
    <col min="10497" max="10497" width="10.28515625" style="15" customWidth="1"/>
    <col min="10498" max="10498" width="5" style="15" customWidth="1"/>
    <col min="10499" max="10499" width="11.42578125" style="15"/>
    <col min="10500" max="10500" width="4" style="15" customWidth="1"/>
    <col min="10501" max="10501" width="12.28515625" style="15" bestFit="1" customWidth="1"/>
    <col min="10502" max="10502" width="22.7109375" style="15" bestFit="1" customWidth="1"/>
    <col min="10503" max="10752" width="11.42578125" style="15"/>
    <col min="10753" max="10753" width="10.28515625" style="15" customWidth="1"/>
    <col min="10754" max="10754" width="5" style="15" customWidth="1"/>
    <col min="10755" max="10755" width="11.42578125" style="15"/>
    <col min="10756" max="10756" width="4" style="15" customWidth="1"/>
    <col min="10757" max="10757" width="12.28515625" style="15" bestFit="1" customWidth="1"/>
    <col min="10758" max="10758" width="22.7109375" style="15" bestFit="1" customWidth="1"/>
    <col min="10759" max="11008" width="11.42578125" style="15"/>
    <col min="11009" max="11009" width="10.28515625" style="15" customWidth="1"/>
    <col min="11010" max="11010" width="5" style="15" customWidth="1"/>
    <col min="11011" max="11011" width="11.42578125" style="15"/>
    <col min="11012" max="11012" width="4" style="15" customWidth="1"/>
    <col min="11013" max="11013" width="12.28515625" style="15" bestFit="1" customWidth="1"/>
    <col min="11014" max="11014" width="22.7109375" style="15" bestFit="1" customWidth="1"/>
    <col min="11015" max="11264" width="11.42578125" style="15"/>
    <col min="11265" max="11265" width="10.28515625" style="15" customWidth="1"/>
    <col min="11266" max="11266" width="5" style="15" customWidth="1"/>
    <col min="11267" max="11267" width="11.42578125" style="15"/>
    <col min="11268" max="11268" width="4" style="15" customWidth="1"/>
    <col min="11269" max="11269" width="12.28515625" style="15" bestFit="1" customWidth="1"/>
    <col min="11270" max="11270" width="22.7109375" style="15" bestFit="1" customWidth="1"/>
    <col min="11271" max="11520" width="11.42578125" style="15"/>
    <col min="11521" max="11521" width="10.28515625" style="15" customWidth="1"/>
    <col min="11522" max="11522" width="5" style="15" customWidth="1"/>
    <col min="11523" max="11523" width="11.42578125" style="15"/>
    <col min="11524" max="11524" width="4" style="15" customWidth="1"/>
    <col min="11525" max="11525" width="12.28515625" style="15" bestFit="1" customWidth="1"/>
    <col min="11526" max="11526" width="22.7109375" style="15" bestFit="1" customWidth="1"/>
    <col min="11527" max="11776" width="11.42578125" style="15"/>
    <col min="11777" max="11777" width="10.28515625" style="15" customWidth="1"/>
    <col min="11778" max="11778" width="5" style="15" customWidth="1"/>
    <col min="11779" max="11779" width="11.42578125" style="15"/>
    <col min="11780" max="11780" width="4" style="15" customWidth="1"/>
    <col min="11781" max="11781" width="12.28515625" style="15" bestFit="1" customWidth="1"/>
    <col min="11782" max="11782" width="22.7109375" style="15" bestFit="1" customWidth="1"/>
    <col min="11783" max="12032" width="11.42578125" style="15"/>
    <col min="12033" max="12033" width="10.28515625" style="15" customWidth="1"/>
    <col min="12034" max="12034" width="5" style="15" customWidth="1"/>
    <col min="12035" max="12035" width="11.42578125" style="15"/>
    <col min="12036" max="12036" width="4" style="15" customWidth="1"/>
    <col min="12037" max="12037" width="12.28515625" style="15" bestFit="1" customWidth="1"/>
    <col min="12038" max="12038" width="22.7109375" style="15" bestFit="1" customWidth="1"/>
    <col min="12039" max="12288" width="11.42578125" style="15"/>
    <col min="12289" max="12289" width="10.28515625" style="15" customWidth="1"/>
    <col min="12290" max="12290" width="5" style="15" customWidth="1"/>
    <col min="12291" max="12291" width="11.42578125" style="15"/>
    <col min="12292" max="12292" width="4" style="15" customWidth="1"/>
    <col min="12293" max="12293" width="12.28515625" style="15" bestFit="1" customWidth="1"/>
    <col min="12294" max="12294" width="22.7109375" style="15" bestFit="1" customWidth="1"/>
    <col min="12295" max="12544" width="11.42578125" style="15"/>
    <col min="12545" max="12545" width="10.28515625" style="15" customWidth="1"/>
    <col min="12546" max="12546" width="5" style="15" customWidth="1"/>
    <col min="12547" max="12547" width="11.42578125" style="15"/>
    <col min="12548" max="12548" width="4" style="15" customWidth="1"/>
    <col min="12549" max="12549" width="12.28515625" style="15" bestFit="1" customWidth="1"/>
    <col min="12550" max="12550" width="22.7109375" style="15" bestFit="1" customWidth="1"/>
    <col min="12551" max="12800" width="11.42578125" style="15"/>
    <col min="12801" max="12801" width="10.28515625" style="15" customWidth="1"/>
    <col min="12802" max="12802" width="5" style="15" customWidth="1"/>
    <col min="12803" max="12803" width="11.42578125" style="15"/>
    <col min="12804" max="12804" width="4" style="15" customWidth="1"/>
    <col min="12805" max="12805" width="12.28515625" style="15" bestFit="1" customWidth="1"/>
    <col min="12806" max="12806" width="22.7109375" style="15" bestFit="1" customWidth="1"/>
    <col min="12807" max="13056" width="11.42578125" style="15"/>
    <col min="13057" max="13057" width="10.28515625" style="15" customWidth="1"/>
    <col min="13058" max="13058" width="5" style="15" customWidth="1"/>
    <col min="13059" max="13059" width="11.42578125" style="15"/>
    <col min="13060" max="13060" width="4" style="15" customWidth="1"/>
    <col min="13061" max="13061" width="12.28515625" style="15" bestFit="1" customWidth="1"/>
    <col min="13062" max="13062" width="22.7109375" style="15" bestFit="1" customWidth="1"/>
    <col min="13063" max="13312" width="11.42578125" style="15"/>
    <col min="13313" max="13313" width="10.28515625" style="15" customWidth="1"/>
    <col min="13314" max="13314" width="5" style="15" customWidth="1"/>
    <col min="13315" max="13315" width="11.42578125" style="15"/>
    <col min="13316" max="13316" width="4" style="15" customWidth="1"/>
    <col min="13317" max="13317" width="12.28515625" style="15" bestFit="1" customWidth="1"/>
    <col min="13318" max="13318" width="22.7109375" style="15" bestFit="1" customWidth="1"/>
    <col min="13319" max="13568" width="11.42578125" style="15"/>
    <col min="13569" max="13569" width="10.28515625" style="15" customWidth="1"/>
    <col min="13570" max="13570" width="5" style="15" customWidth="1"/>
    <col min="13571" max="13571" width="11.42578125" style="15"/>
    <col min="13572" max="13572" width="4" style="15" customWidth="1"/>
    <col min="13573" max="13573" width="12.28515625" style="15" bestFit="1" customWidth="1"/>
    <col min="13574" max="13574" width="22.7109375" style="15" bestFit="1" customWidth="1"/>
    <col min="13575" max="13824" width="11.42578125" style="15"/>
    <col min="13825" max="13825" width="10.28515625" style="15" customWidth="1"/>
    <col min="13826" max="13826" width="5" style="15" customWidth="1"/>
    <col min="13827" max="13827" width="11.42578125" style="15"/>
    <col min="13828" max="13828" width="4" style="15" customWidth="1"/>
    <col min="13829" max="13829" width="12.28515625" style="15" bestFit="1" customWidth="1"/>
    <col min="13830" max="13830" width="22.7109375" style="15" bestFit="1" customWidth="1"/>
    <col min="13831" max="14080" width="11.42578125" style="15"/>
    <col min="14081" max="14081" width="10.28515625" style="15" customWidth="1"/>
    <col min="14082" max="14082" width="5" style="15" customWidth="1"/>
    <col min="14083" max="14083" width="11.42578125" style="15"/>
    <col min="14084" max="14084" width="4" style="15" customWidth="1"/>
    <col min="14085" max="14085" width="12.28515625" style="15" bestFit="1" customWidth="1"/>
    <col min="14086" max="14086" width="22.7109375" style="15" bestFit="1" customWidth="1"/>
    <col min="14087" max="14336" width="11.42578125" style="15"/>
    <col min="14337" max="14337" width="10.28515625" style="15" customWidth="1"/>
    <col min="14338" max="14338" width="5" style="15" customWidth="1"/>
    <col min="14339" max="14339" width="11.42578125" style="15"/>
    <col min="14340" max="14340" width="4" style="15" customWidth="1"/>
    <col min="14341" max="14341" width="12.28515625" style="15" bestFit="1" customWidth="1"/>
    <col min="14342" max="14342" width="22.7109375" style="15" bestFit="1" customWidth="1"/>
    <col min="14343" max="14592" width="11.42578125" style="15"/>
    <col min="14593" max="14593" width="10.28515625" style="15" customWidth="1"/>
    <col min="14594" max="14594" width="5" style="15" customWidth="1"/>
    <col min="14595" max="14595" width="11.42578125" style="15"/>
    <col min="14596" max="14596" width="4" style="15" customWidth="1"/>
    <col min="14597" max="14597" width="12.28515625" style="15" bestFit="1" customWidth="1"/>
    <col min="14598" max="14598" width="22.7109375" style="15" bestFit="1" customWidth="1"/>
    <col min="14599" max="14848" width="11.42578125" style="15"/>
    <col min="14849" max="14849" width="10.28515625" style="15" customWidth="1"/>
    <col min="14850" max="14850" width="5" style="15" customWidth="1"/>
    <col min="14851" max="14851" width="11.42578125" style="15"/>
    <col min="14852" max="14852" width="4" style="15" customWidth="1"/>
    <col min="14853" max="14853" width="12.28515625" style="15" bestFit="1" customWidth="1"/>
    <col min="14854" max="14854" width="22.7109375" style="15" bestFit="1" customWidth="1"/>
    <col min="14855" max="15104" width="11.42578125" style="15"/>
    <col min="15105" max="15105" width="10.28515625" style="15" customWidth="1"/>
    <col min="15106" max="15106" width="5" style="15" customWidth="1"/>
    <col min="15107" max="15107" width="11.42578125" style="15"/>
    <col min="15108" max="15108" width="4" style="15" customWidth="1"/>
    <col min="15109" max="15109" width="12.28515625" style="15" bestFit="1" customWidth="1"/>
    <col min="15110" max="15110" width="22.7109375" style="15" bestFit="1" customWidth="1"/>
    <col min="15111" max="15360" width="11.42578125" style="15"/>
    <col min="15361" max="15361" width="10.28515625" style="15" customWidth="1"/>
    <col min="15362" max="15362" width="5" style="15" customWidth="1"/>
    <col min="15363" max="15363" width="11.42578125" style="15"/>
    <col min="15364" max="15364" width="4" style="15" customWidth="1"/>
    <col min="15365" max="15365" width="12.28515625" style="15" bestFit="1" customWidth="1"/>
    <col min="15366" max="15366" width="22.7109375" style="15" bestFit="1" customWidth="1"/>
    <col min="15367" max="15616" width="11.42578125" style="15"/>
    <col min="15617" max="15617" width="10.28515625" style="15" customWidth="1"/>
    <col min="15618" max="15618" width="5" style="15" customWidth="1"/>
    <col min="15619" max="15619" width="11.42578125" style="15"/>
    <col min="15620" max="15620" width="4" style="15" customWidth="1"/>
    <col min="15621" max="15621" width="12.28515625" style="15" bestFit="1" customWidth="1"/>
    <col min="15622" max="15622" width="22.7109375" style="15" bestFit="1" customWidth="1"/>
    <col min="15623" max="15872" width="11.42578125" style="15"/>
    <col min="15873" max="15873" width="10.28515625" style="15" customWidth="1"/>
    <col min="15874" max="15874" width="5" style="15" customWidth="1"/>
    <col min="15875" max="15875" width="11.42578125" style="15"/>
    <col min="15876" max="15876" width="4" style="15" customWidth="1"/>
    <col min="15877" max="15877" width="12.28515625" style="15" bestFit="1" customWidth="1"/>
    <col min="15878" max="15878" width="22.7109375" style="15" bestFit="1" customWidth="1"/>
    <col min="15879" max="16128" width="11.42578125" style="15"/>
    <col min="16129" max="16129" width="10.28515625" style="15" customWidth="1"/>
    <col min="16130" max="16130" width="5" style="15" customWidth="1"/>
    <col min="16131" max="16131" width="11.42578125" style="15"/>
    <col min="16132" max="16132" width="4" style="15" customWidth="1"/>
    <col min="16133" max="16133" width="12.28515625" style="15" bestFit="1" customWidth="1"/>
    <col min="16134" max="16134" width="22.7109375" style="15" bestFit="1" customWidth="1"/>
    <col min="16135" max="16384" width="11.42578125" style="15"/>
  </cols>
  <sheetData>
    <row r="1" spans="1:6" ht="20.100000000000001" customHeight="1" thickBot="1">
      <c r="A1" s="13" t="s">
        <v>64</v>
      </c>
      <c r="B1" s="14"/>
      <c r="C1" s="14" t="s">
        <v>11</v>
      </c>
      <c r="D1" s="14"/>
      <c r="E1" s="55" t="s">
        <v>12</v>
      </c>
      <c r="F1" s="56"/>
    </row>
    <row r="2" spans="1:6">
      <c r="A2" s="16" t="s">
        <v>13</v>
      </c>
      <c r="B2" s="16"/>
      <c r="C2" s="17" t="s">
        <v>14</v>
      </c>
      <c r="D2" s="16"/>
      <c r="E2" s="18">
        <f>DATE(An,1,1)</f>
        <v>40909</v>
      </c>
      <c r="F2" s="19" t="s">
        <v>15</v>
      </c>
    </row>
    <row r="3" spans="1:6">
      <c r="A3" s="16" t="s">
        <v>16</v>
      </c>
      <c r="B3" s="16"/>
      <c r="C3" s="17" t="s">
        <v>17</v>
      </c>
      <c r="D3" s="16"/>
      <c r="E3" s="18">
        <f>DATE(An,3,29.56+0.979*MOD(204-11*MOD(An,19),30)-WEEKDAY(DATE(An,3,28.56+0.979*MOD(204-11*MOD(An,19),30))))</f>
        <v>41007</v>
      </c>
      <c r="F3" s="19" t="s">
        <v>18</v>
      </c>
    </row>
    <row r="4" spans="1:6">
      <c r="A4" s="16" t="s">
        <v>19</v>
      </c>
      <c r="B4" s="16"/>
      <c r="C4" s="16" t="s">
        <v>20</v>
      </c>
      <c r="D4" s="16"/>
      <c r="E4" s="18">
        <f>E3+1</f>
        <v>41008</v>
      </c>
      <c r="F4" s="19" t="s">
        <v>21</v>
      </c>
    </row>
    <row r="5" spans="1:6">
      <c r="A5" s="16" t="s">
        <v>22</v>
      </c>
      <c r="B5" s="16"/>
      <c r="C5" s="16" t="s">
        <v>23</v>
      </c>
      <c r="D5" s="16"/>
      <c r="E5" s="18">
        <f>DATE(An,5,1)</f>
        <v>41030</v>
      </c>
      <c r="F5" s="19" t="s">
        <v>24</v>
      </c>
    </row>
    <row r="6" spans="1:6">
      <c r="A6" s="16" t="s">
        <v>25</v>
      </c>
      <c r="B6" s="16"/>
      <c r="C6" s="16" t="s">
        <v>26</v>
      </c>
      <c r="D6" s="16"/>
      <c r="E6" s="18">
        <f>DATE(An,5,8)</f>
        <v>41037</v>
      </c>
      <c r="F6" s="19" t="s">
        <v>27</v>
      </c>
    </row>
    <row r="7" spans="1:6">
      <c r="A7" s="16" t="s">
        <v>28</v>
      </c>
      <c r="B7" s="16"/>
      <c r="C7" s="16" t="s">
        <v>29</v>
      </c>
      <c r="D7" s="16"/>
      <c r="E7" s="18">
        <f>E3+39</f>
        <v>41046</v>
      </c>
      <c r="F7" s="19" t="s">
        <v>30</v>
      </c>
    </row>
    <row r="8" spans="1:6">
      <c r="A8" s="20" t="s">
        <v>31</v>
      </c>
      <c r="B8" s="16"/>
      <c r="C8" s="16" t="s">
        <v>32</v>
      </c>
      <c r="D8" s="16"/>
      <c r="E8" s="18">
        <f>E3+49</f>
        <v>41056</v>
      </c>
      <c r="F8" s="19" t="s">
        <v>33</v>
      </c>
    </row>
    <row r="9" spans="1:6">
      <c r="A9" s="16" t="s">
        <v>34</v>
      </c>
      <c r="B9" s="16"/>
      <c r="C9" s="16" t="s">
        <v>10</v>
      </c>
      <c r="D9" s="16"/>
      <c r="E9" s="18">
        <f>E8+1</f>
        <v>41057</v>
      </c>
      <c r="F9" s="19" t="s">
        <v>35</v>
      </c>
    </row>
    <row r="10" spans="1:6">
      <c r="A10" s="16" t="s">
        <v>36</v>
      </c>
      <c r="B10" s="16"/>
      <c r="C10" s="16" t="s">
        <v>37</v>
      </c>
      <c r="D10" s="16"/>
      <c r="E10" s="18">
        <f>DATE(An,7,14)</f>
        <v>41104</v>
      </c>
      <c r="F10" s="19" t="s">
        <v>38</v>
      </c>
    </row>
    <row r="11" spans="1:6">
      <c r="A11" s="16" t="s">
        <v>39</v>
      </c>
      <c r="B11" s="16"/>
      <c r="C11" s="16" t="s">
        <v>40</v>
      </c>
      <c r="D11" s="16"/>
      <c r="E11" s="18">
        <f>DATE(An,8,15)</f>
        <v>41136</v>
      </c>
      <c r="F11" s="19" t="s">
        <v>41</v>
      </c>
    </row>
    <row r="12" spans="1:6">
      <c r="A12" s="16" t="s">
        <v>42</v>
      </c>
      <c r="B12" s="16"/>
      <c r="C12" s="16" t="s">
        <v>43</v>
      </c>
      <c r="D12" s="16"/>
      <c r="E12" s="18">
        <f>DATE(An,11,1)</f>
        <v>41214</v>
      </c>
      <c r="F12" s="19" t="s">
        <v>44</v>
      </c>
    </row>
    <row r="13" spans="1:6">
      <c r="A13" s="20" t="s">
        <v>45</v>
      </c>
      <c r="B13" s="16"/>
      <c r="C13" s="16" t="s">
        <v>46</v>
      </c>
      <c r="D13" s="16"/>
      <c r="E13" s="18">
        <f>DATE(An,11,11)</f>
        <v>41224</v>
      </c>
      <c r="F13" s="19" t="s">
        <v>47</v>
      </c>
    </row>
    <row r="14" spans="1:6" ht="15.75" thickBot="1">
      <c r="A14" s="16" t="s">
        <v>48</v>
      </c>
      <c r="B14" s="16"/>
      <c r="C14" s="16"/>
      <c r="D14" s="16"/>
      <c r="E14" s="21">
        <f>DATE(An,12,25)</f>
        <v>41268</v>
      </c>
      <c r="F14" s="22" t="s">
        <v>49</v>
      </c>
    </row>
    <row r="15" spans="1:6" ht="12.75">
      <c r="A15" s="16" t="s">
        <v>50</v>
      </c>
      <c r="B15" s="16"/>
      <c r="C15" s="16"/>
      <c r="D15" s="16"/>
    </row>
    <row r="16" spans="1:6" ht="12.75">
      <c r="A16" s="16" t="s">
        <v>51</v>
      </c>
      <c r="B16" s="16"/>
      <c r="C16" s="16"/>
      <c r="D16" s="16"/>
    </row>
    <row r="17" spans="1:4" ht="12.75">
      <c r="A17" s="16" t="s">
        <v>52</v>
      </c>
      <c r="B17" s="16"/>
      <c r="C17" s="16"/>
      <c r="D17" s="16"/>
    </row>
    <row r="18" spans="1:4" ht="12.75">
      <c r="A18" s="16" t="s">
        <v>53</v>
      </c>
      <c r="B18" s="16"/>
      <c r="C18" s="16"/>
      <c r="D18" s="16"/>
    </row>
    <row r="19" spans="1:4" ht="12.75">
      <c r="A19" s="16" t="s">
        <v>54</v>
      </c>
      <c r="B19" s="16"/>
      <c r="C19" s="16"/>
      <c r="D19" s="16"/>
    </row>
    <row r="20" spans="1:4" ht="12.75">
      <c r="A20" s="16" t="s">
        <v>55</v>
      </c>
      <c r="B20" s="16"/>
      <c r="C20" s="16"/>
      <c r="D20" s="16"/>
    </row>
    <row r="21" spans="1:4" ht="12.75">
      <c r="A21" s="16" t="s">
        <v>56</v>
      </c>
      <c r="B21" s="16"/>
      <c r="C21" s="16"/>
      <c r="D21" s="16"/>
    </row>
    <row r="22" spans="1:4" ht="12.75">
      <c r="A22" s="16" t="s">
        <v>57</v>
      </c>
      <c r="B22" s="16"/>
      <c r="C22" s="16"/>
      <c r="D22" s="16"/>
    </row>
    <row r="23" spans="1:4" ht="12.75">
      <c r="A23" s="20" t="s">
        <v>58</v>
      </c>
      <c r="B23" s="16"/>
      <c r="C23" s="16"/>
      <c r="D23" s="16"/>
    </row>
    <row r="24" spans="1:4" ht="12.75">
      <c r="A24" s="16" t="s">
        <v>59</v>
      </c>
      <c r="B24" s="16"/>
      <c r="C24" s="16"/>
      <c r="D24" s="16"/>
    </row>
    <row r="25" spans="1:4" ht="12.75">
      <c r="A25" s="16" t="s">
        <v>60</v>
      </c>
      <c r="B25" s="16"/>
      <c r="C25" s="16"/>
      <c r="D25" s="16"/>
    </row>
    <row r="26" spans="1:4" ht="12.75">
      <c r="A26" s="16" t="s">
        <v>61</v>
      </c>
      <c r="B26" s="16"/>
      <c r="C26" s="16"/>
      <c r="D26" s="16"/>
    </row>
    <row r="27" spans="1:4" ht="12.75">
      <c r="A27" s="16"/>
      <c r="B27" s="16"/>
      <c r="C27" s="16"/>
      <c r="D27" s="16"/>
    </row>
    <row r="28" spans="1:4" ht="12.75">
      <c r="A28" s="20"/>
      <c r="B28" s="16"/>
      <c r="C28" s="16"/>
      <c r="D28" s="16"/>
    </row>
    <row r="29" spans="1:4" ht="12.75">
      <c r="A29" s="16"/>
      <c r="B29" s="16"/>
      <c r="C29" s="16"/>
      <c r="D29" s="16"/>
    </row>
    <row r="30" spans="1:4" ht="12.75">
      <c r="A30" s="16"/>
      <c r="B30" s="16"/>
      <c r="C30" s="16"/>
      <c r="D30" s="16"/>
    </row>
    <row r="31" spans="1:4" ht="12.75">
      <c r="A31" s="16"/>
      <c r="B31" s="16"/>
      <c r="C31" s="16"/>
      <c r="D31" s="16"/>
    </row>
    <row r="32" spans="1:4" ht="12.75">
      <c r="A32" s="16"/>
      <c r="B32" s="16"/>
      <c r="C32" s="16"/>
      <c r="D32" s="16"/>
    </row>
    <row r="33" spans="1:4" ht="12.75">
      <c r="A33" s="16"/>
      <c r="B33" s="16"/>
      <c r="C33" s="16"/>
      <c r="D33" s="16"/>
    </row>
    <row r="34" spans="1:4" ht="12.75">
      <c r="A34" s="16"/>
      <c r="B34" s="16"/>
      <c r="C34" s="16"/>
      <c r="D34" s="16"/>
    </row>
    <row r="35" spans="1:4" ht="12.75">
      <c r="A35" s="16"/>
      <c r="B35" s="16"/>
      <c r="C35" s="16"/>
      <c r="D35" s="16"/>
    </row>
    <row r="36" spans="1:4" ht="12.75">
      <c r="A36" s="15"/>
      <c r="B36" s="15"/>
    </row>
    <row r="37" spans="1:4" ht="12.75">
      <c r="A37" s="15"/>
      <c r="B37" s="15"/>
    </row>
    <row r="38" spans="1:4" ht="12.75">
      <c r="A38" s="15"/>
      <c r="B38" s="15"/>
    </row>
    <row r="39" spans="1:4" ht="12.75">
      <c r="A39" s="15"/>
      <c r="B39" s="15"/>
    </row>
    <row r="40" spans="1:4">
      <c r="B40" s="15"/>
    </row>
    <row r="41" spans="1:4">
      <c r="B41" s="15"/>
    </row>
  </sheetData>
  <customSheetViews>
    <customSheetView guid="{0AFA24ED-9F4A-4926-B192-5398989CC4E7}">
      <selection activeCell="A2" sqref="A2"/>
      <pageMargins left="0.7" right="0.7" top="0.75" bottom="0.75" header="0.3" footer="0.3"/>
    </customSheetView>
  </customSheetViews>
  <mergeCells count="1">
    <mergeCell ref="E1:F1"/>
  </mergeCells>
  <dataValidations count="1">
    <dataValidation type="list" allowBlank="1" showInputMessage="1" showErrorMessage="1" sqref="A31 IW31 SS31 ACO31 AMK31 AWG31 BGC31 BPY31 BZU31 CJQ31 CTM31 DDI31 DNE31 DXA31 EGW31 EQS31 FAO31 FKK31 FUG31 GEC31 GNY31 GXU31 HHQ31 HRM31 IBI31 ILE31 IVA31 JEW31 JOS31 JYO31 KIK31 KSG31 LCC31 LLY31 LVU31 MFQ31 MPM31 MZI31 NJE31 NTA31 OCW31 OMS31 OWO31 PGK31 PQG31 QAC31 QJY31 QTU31 RDQ31 RNM31 RXI31 SHE31 SRA31 TAW31 TKS31 TUO31 UEK31 UOG31 UYC31 VHY31 VRU31 WBQ31 WLM31 WVI31 A65567 IW65567 SS65567 ACO65567 AMK65567 AWG65567 BGC65567 BPY65567 BZU65567 CJQ65567 CTM65567 DDI65567 DNE65567 DXA65567 EGW65567 EQS65567 FAO65567 FKK65567 FUG65567 GEC65567 GNY65567 GXU65567 HHQ65567 HRM65567 IBI65567 ILE65567 IVA65567 JEW65567 JOS65567 JYO65567 KIK65567 KSG65567 LCC65567 LLY65567 LVU65567 MFQ65567 MPM65567 MZI65567 NJE65567 NTA65567 OCW65567 OMS65567 OWO65567 PGK65567 PQG65567 QAC65567 QJY65567 QTU65567 RDQ65567 RNM65567 RXI65567 SHE65567 SRA65567 TAW65567 TKS65567 TUO65567 UEK65567 UOG65567 UYC65567 VHY65567 VRU65567 WBQ65567 WLM65567 WVI65567 A131103 IW131103 SS131103 ACO131103 AMK131103 AWG131103 BGC131103 BPY131103 BZU131103 CJQ131103 CTM131103 DDI131103 DNE131103 DXA131103 EGW131103 EQS131103 FAO131103 FKK131103 FUG131103 GEC131103 GNY131103 GXU131103 HHQ131103 HRM131103 IBI131103 ILE131103 IVA131103 JEW131103 JOS131103 JYO131103 KIK131103 KSG131103 LCC131103 LLY131103 LVU131103 MFQ131103 MPM131103 MZI131103 NJE131103 NTA131103 OCW131103 OMS131103 OWO131103 PGK131103 PQG131103 QAC131103 QJY131103 QTU131103 RDQ131103 RNM131103 RXI131103 SHE131103 SRA131103 TAW131103 TKS131103 TUO131103 UEK131103 UOG131103 UYC131103 VHY131103 VRU131103 WBQ131103 WLM131103 WVI131103 A196639 IW196639 SS196639 ACO196639 AMK196639 AWG196639 BGC196639 BPY196639 BZU196639 CJQ196639 CTM196639 DDI196639 DNE196639 DXA196639 EGW196639 EQS196639 FAO196639 FKK196639 FUG196639 GEC196639 GNY196639 GXU196639 HHQ196639 HRM196639 IBI196639 ILE196639 IVA196639 JEW196639 JOS196639 JYO196639 KIK196639 KSG196639 LCC196639 LLY196639 LVU196639 MFQ196639 MPM196639 MZI196639 NJE196639 NTA196639 OCW196639 OMS196639 OWO196639 PGK196639 PQG196639 QAC196639 QJY196639 QTU196639 RDQ196639 RNM196639 RXI196639 SHE196639 SRA196639 TAW196639 TKS196639 TUO196639 UEK196639 UOG196639 UYC196639 VHY196639 VRU196639 WBQ196639 WLM196639 WVI196639 A262175 IW262175 SS262175 ACO262175 AMK262175 AWG262175 BGC262175 BPY262175 BZU262175 CJQ262175 CTM262175 DDI262175 DNE262175 DXA262175 EGW262175 EQS262175 FAO262175 FKK262175 FUG262175 GEC262175 GNY262175 GXU262175 HHQ262175 HRM262175 IBI262175 ILE262175 IVA262175 JEW262175 JOS262175 JYO262175 KIK262175 KSG262175 LCC262175 LLY262175 LVU262175 MFQ262175 MPM262175 MZI262175 NJE262175 NTA262175 OCW262175 OMS262175 OWO262175 PGK262175 PQG262175 QAC262175 QJY262175 QTU262175 RDQ262175 RNM262175 RXI262175 SHE262175 SRA262175 TAW262175 TKS262175 TUO262175 UEK262175 UOG262175 UYC262175 VHY262175 VRU262175 WBQ262175 WLM262175 WVI262175 A327711 IW327711 SS327711 ACO327711 AMK327711 AWG327711 BGC327711 BPY327711 BZU327711 CJQ327711 CTM327711 DDI327711 DNE327711 DXA327711 EGW327711 EQS327711 FAO327711 FKK327711 FUG327711 GEC327711 GNY327711 GXU327711 HHQ327711 HRM327711 IBI327711 ILE327711 IVA327711 JEW327711 JOS327711 JYO327711 KIK327711 KSG327711 LCC327711 LLY327711 LVU327711 MFQ327711 MPM327711 MZI327711 NJE327711 NTA327711 OCW327711 OMS327711 OWO327711 PGK327711 PQG327711 QAC327711 QJY327711 QTU327711 RDQ327711 RNM327711 RXI327711 SHE327711 SRA327711 TAW327711 TKS327711 TUO327711 UEK327711 UOG327711 UYC327711 VHY327711 VRU327711 WBQ327711 WLM327711 WVI327711 A393247 IW393247 SS393247 ACO393247 AMK393247 AWG393247 BGC393247 BPY393247 BZU393247 CJQ393247 CTM393247 DDI393247 DNE393247 DXA393247 EGW393247 EQS393247 FAO393247 FKK393247 FUG393247 GEC393247 GNY393247 GXU393247 HHQ393247 HRM393247 IBI393247 ILE393247 IVA393247 JEW393247 JOS393247 JYO393247 KIK393247 KSG393247 LCC393247 LLY393247 LVU393247 MFQ393247 MPM393247 MZI393247 NJE393247 NTA393247 OCW393247 OMS393247 OWO393247 PGK393247 PQG393247 QAC393247 QJY393247 QTU393247 RDQ393247 RNM393247 RXI393247 SHE393247 SRA393247 TAW393247 TKS393247 TUO393247 UEK393247 UOG393247 UYC393247 VHY393247 VRU393247 WBQ393247 WLM393247 WVI393247 A458783 IW458783 SS458783 ACO458783 AMK458783 AWG458783 BGC458783 BPY458783 BZU458783 CJQ458783 CTM458783 DDI458783 DNE458783 DXA458783 EGW458783 EQS458783 FAO458783 FKK458783 FUG458783 GEC458783 GNY458783 GXU458783 HHQ458783 HRM458783 IBI458783 ILE458783 IVA458783 JEW458783 JOS458783 JYO458783 KIK458783 KSG458783 LCC458783 LLY458783 LVU458783 MFQ458783 MPM458783 MZI458783 NJE458783 NTA458783 OCW458783 OMS458783 OWO458783 PGK458783 PQG458783 QAC458783 QJY458783 QTU458783 RDQ458783 RNM458783 RXI458783 SHE458783 SRA458783 TAW458783 TKS458783 TUO458783 UEK458783 UOG458783 UYC458783 VHY458783 VRU458783 WBQ458783 WLM458783 WVI458783 A524319 IW524319 SS524319 ACO524319 AMK524319 AWG524319 BGC524319 BPY524319 BZU524319 CJQ524319 CTM524319 DDI524319 DNE524319 DXA524319 EGW524319 EQS524319 FAO524319 FKK524319 FUG524319 GEC524319 GNY524319 GXU524319 HHQ524319 HRM524319 IBI524319 ILE524319 IVA524319 JEW524319 JOS524319 JYO524319 KIK524319 KSG524319 LCC524319 LLY524319 LVU524319 MFQ524319 MPM524319 MZI524319 NJE524319 NTA524319 OCW524319 OMS524319 OWO524319 PGK524319 PQG524319 QAC524319 QJY524319 QTU524319 RDQ524319 RNM524319 RXI524319 SHE524319 SRA524319 TAW524319 TKS524319 TUO524319 UEK524319 UOG524319 UYC524319 VHY524319 VRU524319 WBQ524319 WLM524319 WVI524319 A589855 IW589855 SS589855 ACO589855 AMK589855 AWG589855 BGC589855 BPY589855 BZU589855 CJQ589855 CTM589855 DDI589855 DNE589855 DXA589855 EGW589855 EQS589855 FAO589855 FKK589855 FUG589855 GEC589855 GNY589855 GXU589855 HHQ589855 HRM589855 IBI589855 ILE589855 IVA589855 JEW589855 JOS589855 JYO589855 KIK589855 KSG589855 LCC589855 LLY589855 LVU589855 MFQ589855 MPM589855 MZI589855 NJE589855 NTA589855 OCW589855 OMS589855 OWO589855 PGK589855 PQG589855 QAC589855 QJY589855 QTU589855 RDQ589855 RNM589855 RXI589855 SHE589855 SRA589855 TAW589855 TKS589855 TUO589855 UEK589855 UOG589855 UYC589855 VHY589855 VRU589855 WBQ589855 WLM589855 WVI589855 A655391 IW655391 SS655391 ACO655391 AMK655391 AWG655391 BGC655391 BPY655391 BZU655391 CJQ655391 CTM655391 DDI655391 DNE655391 DXA655391 EGW655391 EQS655391 FAO655391 FKK655391 FUG655391 GEC655391 GNY655391 GXU655391 HHQ655391 HRM655391 IBI655391 ILE655391 IVA655391 JEW655391 JOS655391 JYO655391 KIK655391 KSG655391 LCC655391 LLY655391 LVU655391 MFQ655391 MPM655391 MZI655391 NJE655391 NTA655391 OCW655391 OMS655391 OWO655391 PGK655391 PQG655391 QAC655391 QJY655391 QTU655391 RDQ655391 RNM655391 RXI655391 SHE655391 SRA655391 TAW655391 TKS655391 TUO655391 UEK655391 UOG655391 UYC655391 VHY655391 VRU655391 WBQ655391 WLM655391 WVI655391 A720927 IW720927 SS720927 ACO720927 AMK720927 AWG720927 BGC720927 BPY720927 BZU720927 CJQ720927 CTM720927 DDI720927 DNE720927 DXA720927 EGW720927 EQS720927 FAO720927 FKK720927 FUG720927 GEC720927 GNY720927 GXU720927 HHQ720927 HRM720927 IBI720927 ILE720927 IVA720927 JEW720927 JOS720927 JYO720927 KIK720927 KSG720927 LCC720927 LLY720927 LVU720927 MFQ720927 MPM720927 MZI720927 NJE720927 NTA720927 OCW720927 OMS720927 OWO720927 PGK720927 PQG720927 QAC720927 QJY720927 QTU720927 RDQ720927 RNM720927 RXI720927 SHE720927 SRA720927 TAW720927 TKS720927 TUO720927 UEK720927 UOG720927 UYC720927 VHY720927 VRU720927 WBQ720927 WLM720927 WVI720927 A786463 IW786463 SS786463 ACO786463 AMK786463 AWG786463 BGC786463 BPY786463 BZU786463 CJQ786463 CTM786463 DDI786463 DNE786463 DXA786463 EGW786463 EQS786463 FAO786463 FKK786463 FUG786463 GEC786463 GNY786463 GXU786463 HHQ786463 HRM786463 IBI786463 ILE786463 IVA786463 JEW786463 JOS786463 JYO786463 KIK786463 KSG786463 LCC786463 LLY786463 LVU786463 MFQ786463 MPM786463 MZI786463 NJE786463 NTA786463 OCW786463 OMS786463 OWO786463 PGK786463 PQG786463 QAC786463 QJY786463 QTU786463 RDQ786463 RNM786463 RXI786463 SHE786463 SRA786463 TAW786463 TKS786463 TUO786463 UEK786463 UOG786463 UYC786463 VHY786463 VRU786463 WBQ786463 WLM786463 WVI786463 A851999 IW851999 SS851999 ACO851999 AMK851999 AWG851999 BGC851999 BPY851999 BZU851999 CJQ851999 CTM851999 DDI851999 DNE851999 DXA851999 EGW851999 EQS851999 FAO851999 FKK851999 FUG851999 GEC851999 GNY851999 GXU851999 HHQ851999 HRM851999 IBI851999 ILE851999 IVA851999 JEW851999 JOS851999 JYO851999 KIK851999 KSG851999 LCC851999 LLY851999 LVU851999 MFQ851999 MPM851999 MZI851999 NJE851999 NTA851999 OCW851999 OMS851999 OWO851999 PGK851999 PQG851999 QAC851999 QJY851999 QTU851999 RDQ851999 RNM851999 RXI851999 SHE851999 SRA851999 TAW851999 TKS851999 TUO851999 UEK851999 UOG851999 UYC851999 VHY851999 VRU851999 WBQ851999 WLM851999 WVI851999 A917535 IW917535 SS917535 ACO917535 AMK917535 AWG917535 BGC917535 BPY917535 BZU917535 CJQ917535 CTM917535 DDI917535 DNE917535 DXA917535 EGW917535 EQS917535 FAO917535 FKK917535 FUG917535 GEC917535 GNY917535 GXU917535 HHQ917535 HRM917535 IBI917535 ILE917535 IVA917535 JEW917535 JOS917535 JYO917535 KIK917535 KSG917535 LCC917535 LLY917535 LVU917535 MFQ917535 MPM917535 MZI917535 NJE917535 NTA917535 OCW917535 OMS917535 OWO917535 PGK917535 PQG917535 QAC917535 QJY917535 QTU917535 RDQ917535 RNM917535 RXI917535 SHE917535 SRA917535 TAW917535 TKS917535 TUO917535 UEK917535 UOG917535 UYC917535 VHY917535 VRU917535 WBQ917535 WLM917535 WVI917535 A983071 IW983071 SS983071 ACO983071 AMK983071 AWG983071 BGC983071 BPY983071 BZU983071 CJQ983071 CTM983071 DDI983071 DNE983071 DXA983071 EGW983071 EQS983071 FAO983071 FKK983071 FUG983071 GEC983071 GNY983071 GXU983071 HHQ983071 HRM983071 IBI983071 ILE983071 IVA983071 JEW983071 JOS983071 JYO983071 KIK983071 KSG983071 LCC983071 LLY983071 LVU983071 MFQ983071 MPM983071 MZI983071 NJE983071 NTA983071 OCW983071 OMS983071 OWO983071 PGK983071 PQG983071 QAC983071 QJY983071 QTU983071 RDQ983071 RNM983071 RXI983071 SHE983071 SRA983071 TAW983071 TKS983071 TUO983071 UEK983071 UOG983071 UYC983071 VHY983071 VRU983071 WBQ983071 WLM983071 WVI983071">
      <formula1>$A$2:$A$29</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TDIO</vt:lpstr>
      <vt:lpstr>Planning</vt:lpstr>
      <vt:lpstr>Listes</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Aconsulting</dc:creator>
  <cp:lastModifiedBy>Aconsulting</cp:lastModifiedBy>
  <dcterms:created xsi:type="dcterms:W3CDTF">2012-07-04T07:45:47Z</dcterms:created>
  <dcterms:modified xsi:type="dcterms:W3CDTF">2012-07-05T16:43:41Z</dcterms:modified>
</cp:coreProperties>
</file>