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ersons/person.xml" ContentType="application/vnd.ms-excel.person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n.renault\Downloads\"/>
    </mc:Choice>
  </mc:AlternateContent>
  <xr:revisionPtr revIDLastSave="0" documentId="13_ncr:1_{F737987D-0480-4B0C-95BD-E3B8ED8AB01F}" xr6:coauthVersionLast="47" xr6:coauthVersionMax="47" xr10:uidLastSave="{00000000-0000-0000-0000-000000000000}"/>
  <bookViews>
    <workbookView xWindow="28680" yWindow="-120" windowWidth="29040" windowHeight="15720" tabRatio="678" activeTab="1" xr2:uid="{5E0763B8-CEE1-48AF-961D-CAB0C7AEA567}"/>
  </bookViews>
  <sheets>
    <sheet name="Inputs" sheetId="1" r:id="rId1"/>
    <sheet name="TCD" sheetId="3" r:id="rId2"/>
  </sheets>
  <definedNames>
    <definedName name="_xlnm._FilterDatabase" localSheetId="0" hidden="1">Inputs!$A$1:$H$111</definedName>
  </definedNames>
  <calcPr calcId="191029"/>
  <pivotCaches>
    <pivotCache cacheId="1219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2" i="1" l="1"/>
  <c r="G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H2" i="1"/>
  <c r="H3" i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B94" i="1"/>
  <c r="B93" i="1"/>
  <c r="B92" i="1"/>
  <c r="B104" i="1"/>
  <c r="B105" i="1"/>
  <c r="B100" i="1"/>
  <c r="B103" i="1"/>
  <c r="B101" i="1"/>
  <c r="B102" i="1"/>
  <c r="B98" i="1"/>
  <c r="B95" i="1"/>
  <c r="B96" i="1"/>
  <c r="B106" i="1"/>
  <c r="B99" i="1"/>
  <c r="B107" i="1"/>
  <c r="B109" i="1"/>
  <c r="B110" i="1"/>
  <c r="B111" i="1"/>
  <c r="B108" i="1"/>
  <c r="B87" i="1"/>
  <c r="B69" i="1"/>
  <c r="B78" i="1"/>
  <c r="B88" i="1"/>
  <c r="B89" i="1"/>
  <c r="B97" i="1"/>
  <c r="A94" i="1"/>
  <c r="A93" i="1"/>
  <c r="A92" i="1"/>
  <c r="A104" i="1"/>
  <c r="A105" i="1"/>
  <c r="A100" i="1"/>
  <c r="A103" i="1"/>
  <c r="A101" i="1"/>
  <c r="A102" i="1"/>
  <c r="A98" i="1"/>
  <c r="A95" i="1"/>
  <c r="A96" i="1"/>
  <c r="A106" i="1"/>
  <c r="A99" i="1"/>
  <c r="A107" i="1"/>
  <c r="A109" i="1"/>
  <c r="A110" i="1"/>
  <c r="A111" i="1"/>
  <c r="A108" i="1"/>
  <c r="A87" i="1"/>
  <c r="A69" i="1"/>
  <c r="A78" i="1"/>
  <c r="A88" i="1"/>
  <c r="A89" i="1"/>
  <c r="A97" i="1"/>
  <c r="A67" i="1" l="1"/>
  <c r="B67" i="1"/>
  <c r="A68" i="1"/>
  <c r="B68" i="1"/>
  <c r="A66" i="1"/>
  <c r="B66" i="1"/>
  <c r="A64" i="1"/>
  <c r="B64" i="1"/>
  <c r="A54" i="1"/>
  <c r="B54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65" i="1"/>
  <c r="B53" i="1"/>
  <c r="B57" i="1"/>
  <c r="B58" i="1"/>
  <c r="B59" i="1"/>
  <c r="B2" i="1"/>
  <c r="A3" i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65" i="1"/>
  <c r="A53" i="1"/>
  <c r="A57" i="1"/>
  <c r="A58" i="1"/>
  <c r="A59" i="1"/>
  <c r="A60" i="1"/>
  <c r="A62" i="1"/>
  <c r="A55" i="1"/>
  <c r="A56" i="1"/>
  <c r="A63" i="1"/>
  <c r="A61" i="1"/>
  <c r="B3" i="1" l="1"/>
  <c r="A2" i="1"/>
  <c r="B60" i="1" l="1"/>
  <c r="B62" i="1"/>
  <c r="B55" i="1"/>
  <c r="B56" i="1"/>
  <c r="B63" i="1"/>
  <c r="B61" i="1"/>
  <c r="A70" i="1"/>
  <c r="B70" i="1"/>
  <c r="A71" i="1"/>
  <c r="B71" i="1"/>
  <c r="A73" i="1"/>
  <c r="B73" i="1"/>
  <c r="A72" i="1"/>
  <c r="B72" i="1"/>
  <c r="A75" i="1"/>
  <c r="B75" i="1"/>
  <c r="A76" i="1"/>
  <c r="B76" i="1"/>
  <c r="A77" i="1"/>
  <c r="B77" i="1"/>
  <c r="A74" i="1"/>
  <c r="B74" i="1"/>
  <c r="A83" i="1"/>
  <c r="B83" i="1"/>
  <c r="A80" i="1"/>
  <c r="B80" i="1"/>
  <c r="A81" i="1"/>
  <c r="B81" i="1"/>
  <c r="A82" i="1"/>
  <c r="B82" i="1"/>
  <c r="A86" i="1"/>
  <c r="B86" i="1"/>
  <c r="A84" i="1"/>
  <c r="B84" i="1"/>
  <c r="A79" i="1"/>
  <c r="B79" i="1"/>
  <c r="A90" i="1"/>
  <c r="B90" i="1"/>
  <c r="A91" i="1"/>
  <c r="B91" i="1"/>
  <c r="A85" i="1"/>
  <c r="B85" i="1"/>
</calcChain>
</file>

<file path=xl/sharedStrings.xml><?xml version="1.0" encoding="utf-8"?>
<sst xmlns="http://schemas.openxmlformats.org/spreadsheetml/2006/main" count="12" uniqueCount="12">
  <si>
    <t>Year</t>
  </si>
  <si>
    <t>Month</t>
  </si>
  <si>
    <t>Departure Date</t>
  </si>
  <si>
    <t xml:space="preserve">Arrival Date </t>
  </si>
  <si>
    <t>Date et heure prévues de départ</t>
  </si>
  <si>
    <t>Date et heure prévues de d'arrivée</t>
  </si>
  <si>
    <t>Temps de retard au départ</t>
  </si>
  <si>
    <t>Temps de retard à l'arrivée</t>
  </si>
  <si>
    <t>Étiquettes de lignes</t>
  </si>
  <si>
    <t>Total général</t>
  </si>
  <si>
    <t>Nombre de Temps de retard au départ</t>
  </si>
  <si>
    <t>Nombre de Temps de retard à l'arrivée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</si>
</sst>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5" formatCode="[h]:mm"/>
    <numFmt numFmtId="167" formatCode="[hh]:mm"/>
  </numFmts>
  <fonts count="4" x14ac:knownFonts="1">
    <font>
      <sz val="11"/>
      <color theme="1"/>
      <name val="Calibri"/>
      <family val="2"/>
      <scheme val="minor"/>
    </font>
    <font>
      <b/>
      <sz val="14"/>
      <name val="Calibri"/>
      <family val="2"/>
      <scheme val="minor"/>
    </font>
    <font>
      <sz val="8"/>
      <name val="Calibri"/>
      <family val="2"/>
      <scheme val="minor"/>
    </font>
    <font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C000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2" borderId="3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22" fontId="0" fillId="0" borderId="0" xfId="0" applyNumberFormat="1" applyAlignment="1">
      <alignment horizontal="center" vertical="center"/>
    </xf>
    <xf numFmtId="0" fontId="3" fillId="0" borderId="0" xfId="0" applyFont="1"/>
    <xf numFmtId="22" fontId="1" fillId="3" borderId="1" xfId="0" applyNumberFormat="1" applyFont="1" applyFill="1" applyBorder="1" applyAlignment="1">
      <alignment horizontal="center" vertical="center" wrapText="1"/>
    </xf>
    <xf numFmtId="22" fontId="0" fillId="0" borderId="0" xfId="0" applyNumberFormat="1" applyAlignment="1">
      <alignment horizontal="center" vertical="center" wrapText="1"/>
    </xf>
    <xf numFmtId="14" fontId="1" fillId="0" borderId="2" xfId="0" applyNumberFormat="1" applyFont="1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22" fontId="0" fillId="4" borderId="0" xfId="0" applyNumberFormat="1" applyFill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65" fontId="1" fillId="0" borderId="2" xfId="0" applyNumberFormat="1" applyFont="1" applyFill="1" applyBorder="1" applyAlignment="1">
      <alignment horizontal="center" vertical="center" wrapText="1"/>
    </xf>
    <xf numFmtId="167" fontId="1" fillId="0" borderId="2" xfId="0" applyNumberFormat="1" applyFont="1" applyFill="1" applyBorder="1" applyAlignment="1">
      <alignment horizontal="center" vertical="center" wrapText="1"/>
    </xf>
    <xf numFmtId="165" fontId="0" fillId="0" borderId="0" xfId="0" applyNumberFormat="1" applyFill="1" applyAlignment="1">
      <alignment horizontal="center" vertical="center"/>
    </xf>
    <xf numFmtId="167" fontId="0" fillId="0" borderId="0" xfId="0" applyNumberFormat="1" applyFill="1" applyAlignment="1">
      <alignment horizontal="center" vertical="center"/>
    </xf>
    <xf numFmtId="167" fontId="0" fillId="5" borderId="0" xfId="0" applyNumberFormat="1" applyFill="1" applyAlignment="1">
      <alignment horizontal="center" vertical="center" wrapText="1"/>
    </xf>
  </cellXfs>
  <cellStyles count="1">
    <cellStyle name="Normal" xfId="0" builtinId="0"/>
  </cellStyles>
  <dxfs count="13">
    <dxf>
      <numFmt numFmtId="167" formatCode="[hh]:mm"/>
      <fill>
        <patternFill patternType="solid">
          <fgColor indexed="64"/>
          <bgColor rgb="FFFFC000"/>
        </patternFill>
      </fill>
      <alignment horizontal="center" vertical="center" textRotation="0" wrapText="1" indent="0" justifyLastLine="0" shrinkToFit="0" readingOrder="0"/>
    </dxf>
    <dxf>
      <numFmt numFmtId="167" formatCode="[hh]:mm"/>
      <fill>
        <patternFill patternType="solid">
          <fgColor indexed="64"/>
          <bgColor rgb="FFFFC000"/>
        </patternFill>
      </fill>
      <alignment horizontal="center" vertical="center" textRotation="0" wrapText="1" indent="0" justifyLastLine="0" shrinkToFit="0" readingOrder="0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27" formatCode="dd/mm/yyyy\ hh:mm"/>
      <alignment horizontal="center" vertical="center" textRotation="0" wrapText="0" indent="0" justifyLastLine="0" shrinkToFit="0" readingOrder="0"/>
    </dxf>
    <dxf>
      <numFmt numFmtId="27" formatCode="dd/mm/yyyy\ hh:mm"/>
      <fill>
        <patternFill patternType="solid">
          <fgColor indexed="64"/>
          <bgColor theme="7" tint="0.39997558519241921"/>
        </patternFill>
      </fill>
      <alignment horizontal="center" vertical="center" textRotation="0" wrapText="0" indent="0" justifyLastLine="0" shrinkToFit="0" readingOrder="0"/>
    </dxf>
    <dxf>
      <numFmt numFmtId="27" formatCode="dd/mm/yyyy\ hh:mm"/>
      <alignment horizontal="center" vertical="center" textRotation="0" wrapText="0" indent="0" justifyLastLine="0" shrinkToFit="0" readingOrder="0"/>
    </dxf>
    <dxf>
      <numFmt numFmtId="27" formatCode="dd/mm/yyyy\ hh:mm"/>
      <fill>
        <patternFill patternType="solid">
          <fgColor indexed="64"/>
          <bgColor theme="7" tint="0.39997558519241921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microsoft.com/office/2017/10/relationships/person" Target="persons/perso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openxmlformats.org/officeDocument/2006/relationships/customXml" Target="../customXml/item3.xml"/><Relationship Id="rId5" Type="http://schemas.openxmlformats.org/officeDocument/2006/relationships/styles" Target="styles.xml"/><Relationship Id="rId10" Type="http://schemas.openxmlformats.org/officeDocument/2006/relationships/customXml" Target="../customXml/item2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Nicolas RENAULT" refreshedDate="45847.694686805553" createdVersion="8" refreshedVersion="8" minRefreshableVersion="3" recordCount="110" xr:uid="{ACED8069-A23B-4711-99CC-DF7484E64DAB}">
  <cacheSource type="worksheet">
    <worksheetSource name="Tableau2"/>
  </cacheSource>
  <cacheFields count="9">
    <cacheField name="Year" numFmtId="0">
      <sharedItems containsSemiMixedTypes="0" containsString="0" containsNumber="1" containsInteger="1" minValue="2025" maxValue="2025"/>
    </cacheField>
    <cacheField name="Month" numFmtId="0">
      <sharedItems containsSemiMixedTypes="0" containsString="0" containsNumber="1" containsInteger="1" minValue="1" maxValue="7" count="7">
        <n v="1"/>
        <n v="2"/>
        <n v="3"/>
        <n v="4"/>
        <n v="5"/>
        <n v="6"/>
        <n v="7" u="1"/>
      </sharedItems>
    </cacheField>
    <cacheField name="Date et heure prévues de départ" numFmtId="22">
      <sharedItems containsSemiMixedTypes="0" containsNonDate="0" containsDate="1" containsString="0" minDate="2024-12-19T08:48:00" maxDate="2025-06-06T08:48:00"/>
    </cacheField>
    <cacheField name="Date et heure prévues de d'arrivée" numFmtId="22">
      <sharedItems containsSemiMixedTypes="0" containsNonDate="0" containsDate="1" containsString="0" minDate="2025-01-03T09:16:48" maxDate="2025-06-07T06:16:48"/>
    </cacheField>
    <cacheField name="Departure Date" numFmtId="22">
      <sharedItems containsSemiMixedTypes="0" containsNonDate="0" containsDate="1" containsString="0" minDate="2024-12-19T10:00:00" maxDate="2025-06-06T10:00:00"/>
    </cacheField>
    <cacheField name="Arrival Date " numFmtId="22">
      <sharedItems containsSemiMixedTypes="0" containsNonDate="0" containsDate="1" containsString="0" minDate="2025-01-03T10:00:00" maxDate="2025-06-07T07:00:00"/>
    </cacheField>
    <cacheField name="Temps de retard au départ" numFmtId="167">
      <sharedItems containsDate="1" containsMixedTypes="1" minDate="1899-12-30T00:48:00" maxDate="1899-12-30T06:48:00"/>
    </cacheField>
    <cacheField name="Temps de retard à l'arrivée" numFmtId="167">
      <sharedItems containsDate="1" containsMixedTypes="1" minDate="1899-12-30T00:16:48" maxDate="1899-12-30T04:16:48"/>
    </cacheField>
    <cacheField name="% retard" numFmtId="0" formula="#NAME? /'Departure Date'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10">
  <r>
    <n v="2025"/>
    <x v="0"/>
    <d v="2025-01-02T09:42:00"/>
    <d v="2025-01-03T09:16:48"/>
    <d v="2025-01-02T08:30:00"/>
    <d v="2025-01-03T10:00:00"/>
    <d v="1899-12-30T01:12:00"/>
    <s v=""/>
  </r>
  <r>
    <n v="2025"/>
    <x v="0"/>
    <d v="2024-12-19T08:48:00"/>
    <d v="2025-01-06T08:56:48"/>
    <d v="2024-12-19T10:00:00"/>
    <d v="2025-01-06T04:40:00"/>
    <s v=""/>
    <d v="1899-12-30T04:16:48"/>
  </r>
  <r>
    <n v="2025"/>
    <x v="0"/>
    <d v="2025-01-02T05:48:00"/>
    <d v="2025-01-06T05:26:48"/>
    <d v="2025-01-02T07:00:00"/>
    <d v="2025-01-06T06:10:00"/>
    <s v=""/>
    <s v=""/>
  </r>
  <r>
    <n v="2025"/>
    <x v="0"/>
    <d v="2025-01-06T10:48:00"/>
    <d v="2025-01-06T09:16:48"/>
    <d v="2025-01-06T06:00:00"/>
    <d v="2025-01-06T10:00:00"/>
    <d v="1899-12-30T04:48:00"/>
    <s v=""/>
  </r>
  <r>
    <n v="2025"/>
    <x v="0"/>
    <d v="2025-01-06T10:33:00"/>
    <d v="2025-01-06T16:01:48"/>
    <d v="2025-01-06T11:45:00"/>
    <d v="2025-01-06T16:45:00"/>
    <s v=""/>
    <s v=""/>
  </r>
  <r>
    <n v="2025"/>
    <x v="0"/>
    <d v="2025-01-03T07:18:00"/>
    <d v="2025-01-06T16:16:48"/>
    <d v="2025-01-03T08:30:00"/>
    <d v="2025-01-06T17:00:00"/>
    <s v=""/>
    <s v=""/>
  </r>
  <r>
    <n v="2025"/>
    <x v="0"/>
    <d v="2025-01-06T07:18:00"/>
    <d v="2025-01-07T07:16:48"/>
    <d v="2025-01-06T08:30:00"/>
    <d v="2025-01-07T08:00:00"/>
    <s v=""/>
    <s v=""/>
  </r>
  <r>
    <n v="2025"/>
    <x v="1"/>
    <d v="2025-02-07T08:33:00"/>
    <d v="2025-02-08T07:46:48"/>
    <d v="2025-02-07T09:45:00"/>
    <d v="2025-02-08T08:30:00"/>
    <s v=""/>
    <s v=""/>
  </r>
  <r>
    <n v="2025"/>
    <x v="1"/>
    <d v="2025-02-03T04:48:00"/>
    <d v="2025-02-08T11:01:48"/>
    <d v="2025-02-03T06:00:00"/>
    <d v="2025-02-08T11:45:00"/>
    <s v=""/>
    <s v=""/>
  </r>
  <r>
    <n v="2025"/>
    <x v="1"/>
    <d v="2025-02-03T04:48:00"/>
    <d v="2025-02-08T11:01:48"/>
    <d v="2025-02-03T06:00:00"/>
    <d v="2025-02-08T11:45:00"/>
    <s v=""/>
    <s v=""/>
  </r>
  <r>
    <n v="2025"/>
    <x v="1"/>
    <d v="2025-02-03T12:48:00"/>
    <d v="2025-02-08T11:01:48"/>
    <d v="2025-02-03T06:00:00"/>
    <d v="2025-02-08T11:45:00"/>
    <d v="1899-12-30T06:48:00"/>
    <s v=""/>
  </r>
  <r>
    <n v="2025"/>
    <x v="1"/>
    <d v="2025-02-03T04:48:00"/>
    <d v="2025-02-08T11:01:48"/>
    <d v="2025-02-03T06:00:00"/>
    <d v="2025-02-08T11:45:00"/>
    <s v=""/>
    <s v=""/>
  </r>
  <r>
    <n v="2025"/>
    <x v="1"/>
    <d v="2025-02-07T05:48:00"/>
    <d v="2025-02-08T17:16:48"/>
    <d v="2025-02-07T07:00:00"/>
    <d v="2025-02-08T18:00:00"/>
    <s v=""/>
    <s v=""/>
  </r>
  <r>
    <n v="2025"/>
    <x v="1"/>
    <d v="2025-02-07T05:48:00"/>
    <d v="2025-02-10T05:16:48"/>
    <d v="2025-02-07T07:00:00"/>
    <d v="2025-02-10T06:00:00"/>
    <s v=""/>
    <s v=""/>
  </r>
  <r>
    <n v="2025"/>
    <x v="1"/>
    <d v="2025-02-07T05:48:00"/>
    <d v="2025-02-10T05:31:48"/>
    <d v="2025-02-07T07:00:00"/>
    <d v="2025-02-10T06:15:00"/>
    <s v=""/>
    <s v=""/>
  </r>
  <r>
    <n v="2025"/>
    <x v="1"/>
    <d v="2025-02-10T04:48:00"/>
    <d v="2025-02-10T09:16:48"/>
    <d v="2025-02-10T06:00:00"/>
    <d v="2025-02-10T10:00:00"/>
    <s v=""/>
    <s v=""/>
  </r>
  <r>
    <n v="2025"/>
    <x v="1"/>
    <d v="2025-02-10T08:18:00"/>
    <d v="2025-02-10T14:01:48"/>
    <d v="2025-02-10T09:30:00"/>
    <d v="2025-02-10T13:45:00"/>
    <s v=""/>
    <d v="1899-12-30T00:16:48"/>
  </r>
  <r>
    <n v="2025"/>
    <x v="1"/>
    <d v="2025-02-10T08:18:00"/>
    <d v="2025-02-10T15:16:48"/>
    <d v="2025-02-10T09:30:00"/>
    <d v="2025-02-10T16:00:00"/>
    <s v=""/>
    <s v=""/>
  </r>
  <r>
    <n v="2025"/>
    <x v="1"/>
    <d v="2025-02-07T07:18:00"/>
    <d v="2025-02-10T15:51:48"/>
    <d v="2025-02-07T08:30:00"/>
    <d v="2025-02-10T16:35:00"/>
    <s v=""/>
    <s v=""/>
  </r>
  <r>
    <n v="2025"/>
    <x v="1"/>
    <d v="2025-02-07T07:18:00"/>
    <d v="2025-02-10T16:01:48"/>
    <d v="2025-02-07T08:30:00"/>
    <d v="2025-02-10T16:45:00"/>
    <s v=""/>
    <s v=""/>
  </r>
  <r>
    <n v="2025"/>
    <x v="1"/>
    <d v="2025-02-07T07:18:00"/>
    <d v="2025-02-10T16:01:48"/>
    <d v="2025-02-07T08:30:00"/>
    <d v="2025-02-10T16:45:00"/>
    <s v=""/>
    <s v=""/>
  </r>
  <r>
    <n v="2025"/>
    <x v="1"/>
    <d v="2025-02-10T07:18:00"/>
    <d v="2025-02-11T07:16:48"/>
    <d v="2025-02-10T08:30:00"/>
    <d v="2025-02-11T08:00:00"/>
    <s v=""/>
    <s v=""/>
  </r>
  <r>
    <n v="2025"/>
    <x v="1"/>
    <d v="2025-02-10T07:18:00"/>
    <d v="2025-02-11T07:46:48"/>
    <d v="2025-02-10T08:30:00"/>
    <d v="2025-02-11T08:30:00"/>
    <s v=""/>
    <s v=""/>
  </r>
  <r>
    <n v="2025"/>
    <x v="1"/>
    <d v="2025-02-11T03:48:00"/>
    <d v="2025-02-11T08:16:48"/>
    <d v="2025-02-11T05:00:00"/>
    <d v="2025-02-11T09:00:00"/>
    <s v=""/>
    <s v=""/>
  </r>
  <r>
    <n v="2025"/>
    <x v="1"/>
    <d v="2025-02-11T03:48:00"/>
    <d v="2025-02-11T08:16:48"/>
    <d v="2025-02-11T05:00:00"/>
    <d v="2025-02-11T09:00:00"/>
    <s v=""/>
    <s v=""/>
  </r>
  <r>
    <n v="2025"/>
    <x v="1"/>
    <d v="2025-02-10T07:18:00"/>
    <d v="2025-02-11T08:31:48"/>
    <d v="2025-02-10T08:30:00"/>
    <d v="2025-02-11T09:15:00"/>
    <s v=""/>
    <s v=""/>
  </r>
  <r>
    <n v="2025"/>
    <x v="1"/>
    <d v="2025-02-06T15:18:00"/>
    <d v="2025-02-12T03:16:48"/>
    <d v="2025-02-06T16:30:00"/>
    <d v="2025-02-12T04:00:00"/>
    <s v=""/>
    <s v=""/>
  </r>
  <r>
    <n v="2025"/>
    <x v="2"/>
    <d v="2025-03-05T12:48:00"/>
    <d v="2025-03-05T17:16:48"/>
    <d v="2025-03-05T14:00:00"/>
    <d v="2025-03-05T18:00:00"/>
    <s v=""/>
    <s v=""/>
  </r>
  <r>
    <n v="2025"/>
    <x v="2"/>
    <d v="2025-03-04T06:48:00"/>
    <d v="2025-03-06T05:16:48"/>
    <d v="2025-03-04T07:00:00"/>
    <d v="2025-03-06T06:00:00"/>
    <s v=""/>
    <s v=""/>
  </r>
  <r>
    <n v="2025"/>
    <x v="2"/>
    <d v="2025-03-05T10:18:00"/>
    <d v="2025-03-06T06:36:48"/>
    <d v="2025-03-05T08:30:00"/>
    <d v="2025-03-06T07:20:00"/>
    <d v="1899-12-30T01:48:00"/>
    <s v=""/>
  </r>
  <r>
    <n v="2025"/>
    <x v="2"/>
    <d v="2025-03-05T21:48:00"/>
    <d v="2025-03-06T07:16:48"/>
    <d v="2025-03-05T18:00:00"/>
    <d v="2025-03-06T08:00:00"/>
    <d v="1899-12-30T03:48:00"/>
    <s v=""/>
  </r>
  <r>
    <n v="2025"/>
    <x v="2"/>
    <d v="2025-03-05T09:48:00"/>
    <d v="2025-03-06T07:16:48"/>
    <d v="2025-03-05T09:00:00"/>
    <d v="2025-03-06T08:00:00"/>
    <d v="1899-12-30T00:48:00"/>
    <s v=""/>
  </r>
  <r>
    <n v="2025"/>
    <x v="2"/>
    <d v="2025-03-05T08:48:00"/>
    <d v="2025-03-06T09:16:48"/>
    <d v="2025-03-05T10:00:00"/>
    <d v="2025-03-06T08:00:00"/>
    <s v=""/>
    <d v="1899-12-30T01:16:48"/>
  </r>
  <r>
    <n v="2025"/>
    <x v="2"/>
    <d v="2025-03-05T07:33:00"/>
    <d v="2025-03-06T07:46:48"/>
    <d v="2025-03-05T08:45:00"/>
    <d v="2025-03-06T08:30:00"/>
    <s v=""/>
    <s v=""/>
  </r>
  <r>
    <n v="2025"/>
    <x v="2"/>
    <d v="2025-03-05T07:18:00"/>
    <d v="2025-03-06T08:06:48"/>
    <d v="2025-03-05T08:30:00"/>
    <d v="2025-03-06T08:50:00"/>
    <s v=""/>
    <s v=""/>
  </r>
  <r>
    <n v="2025"/>
    <x v="2"/>
    <d v="2025-03-05T11:48:00"/>
    <d v="2025-03-06T12:16:48"/>
    <d v="2025-03-05T13:00:00"/>
    <d v="2025-03-06T11:00:00"/>
    <s v=""/>
    <d v="1899-12-30T01:16:48"/>
  </r>
  <r>
    <n v="2025"/>
    <x v="2"/>
    <d v="2025-03-06T08:18:00"/>
    <d v="2025-03-06T15:31:48"/>
    <d v="2025-03-06T09:30:00"/>
    <d v="2025-03-06T16:15:00"/>
    <s v=""/>
    <s v=""/>
  </r>
  <r>
    <n v="2025"/>
    <x v="2"/>
    <d v="2025-02-21T08:48:00"/>
    <d v="2025-03-07T04:16:48"/>
    <d v="2025-02-21T10:00:00"/>
    <d v="2025-03-07T05:00:00"/>
    <s v=""/>
    <s v=""/>
  </r>
  <r>
    <n v="2025"/>
    <x v="2"/>
    <d v="2025-03-04T06:18:00"/>
    <d v="2025-03-07T04:16:48"/>
    <d v="2025-03-04T07:30:00"/>
    <d v="2025-03-07T05:00:00"/>
    <s v=""/>
    <s v=""/>
  </r>
  <r>
    <n v="2025"/>
    <x v="2"/>
    <d v="2025-03-04T06:18:00"/>
    <d v="2025-03-07T04:16:48"/>
    <d v="2025-03-04T07:30:00"/>
    <d v="2025-03-07T05:00:00"/>
    <s v=""/>
    <s v=""/>
  </r>
  <r>
    <n v="2025"/>
    <x v="2"/>
    <d v="2025-03-04T06:18:00"/>
    <d v="2025-03-07T04:16:48"/>
    <d v="2025-03-04T07:30:00"/>
    <d v="2025-03-07T05:00:00"/>
    <s v=""/>
    <s v=""/>
  </r>
  <r>
    <n v="2025"/>
    <x v="2"/>
    <d v="2025-03-05T05:48:00"/>
    <d v="2025-03-07T06:01:48"/>
    <d v="2025-03-05T07:00:00"/>
    <d v="2025-03-07T06:45:00"/>
    <s v=""/>
    <s v=""/>
  </r>
  <r>
    <n v="2025"/>
    <x v="2"/>
    <d v="2025-03-06T07:18:00"/>
    <d v="2025-03-07T06:16:48"/>
    <d v="2025-03-06T08:30:00"/>
    <d v="2025-03-07T07:00:00"/>
    <s v=""/>
    <s v=""/>
  </r>
  <r>
    <n v="2025"/>
    <x v="2"/>
    <d v="2025-03-06T06:48:00"/>
    <d v="2025-03-07T06:16:48"/>
    <d v="2025-03-06T08:00:00"/>
    <d v="2025-03-07T07:00:00"/>
    <s v=""/>
    <s v=""/>
  </r>
  <r>
    <n v="2025"/>
    <x v="2"/>
    <d v="2025-03-06T07:48:00"/>
    <d v="2025-03-07T07:16:48"/>
    <d v="2025-03-06T09:00:00"/>
    <d v="2025-03-07T08:00:00"/>
    <s v=""/>
    <s v=""/>
  </r>
  <r>
    <n v="2025"/>
    <x v="2"/>
    <d v="2025-03-05T05:48:00"/>
    <d v="2025-03-07T07:16:48"/>
    <d v="2025-03-05T07:00:00"/>
    <d v="2025-03-07T08:00:00"/>
    <s v=""/>
    <s v=""/>
  </r>
  <r>
    <n v="2025"/>
    <x v="2"/>
    <d v="2025-03-05T05:48:00"/>
    <d v="2025-03-07T07:16:48"/>
    <d v="2025-03-05T07:00:00"/>
    <d v="2025-03-07T08:00:00"/>
    <s v=""/>
    <s v=""/>
  </r>
  <r>
    <n v="2025"/>
    <x v="2"/>
    <d v="2025-03-06T07:18:00"/>
    <d v="2025-03-07T08:31:48"/>
    <d v="2025-03-06T08:30:00"/>
    <d v="2025-03-07T09:15:00"/>
    <s v=""/>
    <s v=""/>
  </r>
  <r>
    <n v="2025"/>
    <x v="2"/>
    <d v="2025-03-06T07:18:00"/>
    <d v="2025-03-07T08:31:48"/>
    <d v="2025-03-06T08:30:00"/>
    <d v="2025-03-07T09:15:00"/>
    <s v=""/>
    <s v=""/>
  </r>
  <r>
    <n v="2025"/>
    <x v="2"/>
    <d v="2025-03-06T07:18:00"/>
    <d v="2025-03-07T08:46:48"/>
    <d v="2025-03-06T08:30:00"/>
    <d v="2025-03-07T09:30:00"/>
    <s v=""/>
    <s v=""/>
  </r>
  <r>
    <n v="2025"/>
    <x v="2"/>
    <d v="2025-03-06T09:48:00"/>
    <d v="2025-03-07T08:46:48"/>
    <d v="2025-03-06T09:00:00"/>
    <d v="2025-03-07T09:30:00"/>
    <d v="1899-12-30T00:48:00"/>
    <s v=""/>
  </r>
  <r>
    <n v="2025"/>
    <x v="3"/>
    <d v="2025-04-08T06:48:00"/>
    <d v="2025-04-09T06:16:48"/>
    <d v="2025-04-08T08:00:00"/>
    <d v="2025-04-09T07:00:00"/>
    <s v=""/>
    <s v=""/>
  </r>
  <r>
    <n v="2025"/>
    <x v="3"/>
    <d v="2025-04-08T16:08:00"/>
    <d v="2025-04-09T08:16:48"/>
    <d v="2025-04-08T17:20:00"/>
    <d v="2025-04-09T07:00:00"/>
    <s v=""/>
    <d v="1899-12-30T01:16:48"/>
  </r>
  <r>
    <n v="2025"/>
    <x v="3"/>
    <d v="2025-04-08T06:48:00"/>
    <d v="2025-04-09T09:16:48"/>
    <d v="2025-04-08T08:00:00"/>
    <d v="2025-04-09T07:00:00"/>
    <s v=""/>
    <d v="1899-12-30T02:16:48"/>
  </r>
  <r>
    <n v="2025"/>
    <x v="3"/>
    <d v="2025-04-08T07:28:00"/>
    <d v="2025-04-09T06:16:48"/>
    <d v="2025-04-08T08:40:00"/>
    <d v="2025-04-09T07:00:00"/>
    <s v=""/>
    <s v=""/>
  </r>
  <r>
    <n v="2025"/>
    <x v="3"/>
    <d v="2025-04-08T07:18:00"/>
    <d v="2025-04-09T08:16:48"/>
    <d v="2025-04-08T08:30:00"/>
    <d v="2025-04-09T09:00:00"/>
    <s v=""/>
    <s v=""/>
  </r>
  <r>
    <n v="2025"/>
    <x v="3"/>
    <d v="2025-04-08T07:48:00"/>
    <d v="2025-04-09T08:16:48"/>
    <d v="2025-04-08T09:00:00"/>
    <d v="2025-04-09T09:00:00"/>
    <s v=""/>
    <s v=""/>
  </r>
  <r>
    <n v="2025"/>
    <x v="3"/>
    <d v="2025-04-08T09:48:00"/>
    <d v="2025-04-09T09:16:48"/>
    <d v="2025-04-08T11:00:00"/>
    <d v="2025-04-09T10:00:00"/>
    <s v=""/>
    <s v=""/>
  </r>
  <r>
    <n v="2025"/>
    <x v="3"/>
    <d v="2025-04-08T09:33:00"/>
    <d v="2025-04-09T09:16:48"/>
    <d v="2025-04-08T10:45:00"/>
    <d v="2025-04-09T10:00:00"/>
    <s v=""/>
    <s v=""/>
  </r>
  <r>
    <n v="2025"/>
    <x v="3"/>
    <d v="2025-04-03T20:48:00"/>
    <d v="2025-04-09T09:16:48"/>
    <d v="2025-04-03T22:00:00"/>
    <d v="2025-04-09T10:00:00"/>
    <s v=""/>
    <s v=""/>
  </r>
  <r>
    <n v="2025"/>
    <x v="3"/>
    <d v="2025-04-08T10:48:00"/>
    <d v="2025-04-09T10:16:48"/>
    <d v="2025-04-08T12:00:00"/>
    <d v="2025-04-09T11:00:00"/>
    <s v=""/>
    <s v=""/>
  </r>
  <r>
    <n v="2025"/>
    <x v="3"/>
    <d v="2025-04-08T14:48:00"/>
    <d v="2025-04-09T14:16:48"/>
    <d v="2025-04-08T16:00:00"/>
    <d v="2025-04-09T15:00:00"/>
    <s v=""/>
    <s v=""/>
  </r>
  <r>
    <n v="2025"/>
    <x v="3"/>
    <d v="2025-04-09T08:48:00"/>
    <d v="2025-04-09T15:46:48"/>
    <d v="2025-04-09T10:00:00"/>
    <d v="2025-04-09T16:30:00"/>
    <s v=""/>
    <s v=""/>
  </r>
  <r>
    <n v="2025"/>
    <x v="3"/>
    <d v="2025-04-07T08:18:00"/>
    <d v="2025-04-10T06:16:48"/>
    <d v="2025-04-07T09:30:00"/>
    <d v="2025-04-10T07:00:00"/>
    <s v=""/>
    <s v=""/>
  </r>
  <r>
    <n v="2025"/>
    <x v="3"/>
    <d v="2025-04-09T08:33:00"/>
    <d v="2025-04-10T06:16:48"/>
    <d v="2025-04-09T09:45:00"/>
    <d v="2025-04-10T07:00:00"/>
    <s v=""/>
    <s v=""/>
  </r>
  <r>
    <n v="2025"/>
    <x v="3"/>
    <d v="2025-04-08T05:48:00"/>
    <d v="2025-04-10T06:16:48"/>
    <d v="2025-04-08T07:00:00"/>
    <d v="2025-04-10T07:00:00"/>
    <s v=""/>
    <s v=""/>
  </r>
  <r>
    <n v="2025"/>
    <x v="3"/>
    <d v="2025-04-08T05:48:00"/>
    <d v="2025-04-10T06:16:48"/>
    <d v="2025-04-08T07:00:00"/>
    <d v="2025-04-10T07:00:00"/>
    <s v=""/>
    <s v=""/>
  </r>
  <r>
    <n v="2025"/>
    <x v="4"/>
    <d v="2025-05-12T06:48:00"/>
    <d v="2025-05-14T06:16:48"/>
    <d v="2025-05-12T08:00:00"/>
    <d v="2025-05-14T07:00:00"/>
    <s v=""/>
    <s v=""/>
  </r>
  <r>
    <n v="2025"/>
    <x v="4"/>
    <d v="2025-05-13T09:48:00"/>
    <d v="2025-05-14T07:16:48"/>
    <d v="2025-05-13T09:00:00"/>
    <d v="2025-05-14T08:00:00"/>
    <d v="1899-12-30T00:48:00"/>
    <s v=""/>
  </r>
  <r>
    <n v="2025"/>
    <x v="4"/>
    <d v="2025-05-13T07:48:00"/>
    <d v="2025-05-14T07:16:48"/>
    <d v="2025-05-13T09:00:00"/>
    <d v="2025-05-14T08:00:00"/>
    <s v=""/>
    <s v=""/>
  </r>
  <r>
    <n v="2025"/>
    <x v="4"/>
    <d v="2025-05-13T10:03:00"/>
    <d v="2025-05-14T07:46:48"/>
    <d v="2025-05-13T09:15:00"/>
    <d v="2025-05-14T08:30:00"/>
    <d v="1899-12-30T00:48:00"/>
    <s v=""/>
  </r>
  <r>
    <n v="2025"/>
    <x v="4"/>
    <d v="2025-05-13T07:18:00"/>
    <d v="2025-05-14T08:46:48"/>
    <d v="2025-05-13T08:30:00"/>
    <d v="2025-05-14T09:30:00"/>
    <s v=""/>
    <s v=""/>
  </r>
  <r>
    <n v="2025"/>
    <x v="4"/>
    <d v="2025-05-14T08:18:00"/>
    <d v="2025-05-14T14:46:48"/>
    <d v="2025-05-14T09:30:00"/>
    <d v="2025-05-14T15:30:00"/>
    <s v=""/>
    <s v=""/>
  </r>
  <r>
    <n v="2025"/>
    <x v="4"/>
    <d v="2025-05-14T06:48:00"/>
    <d v="2025-05-15T06:16:48"/>
    <d v="2025-05-14T08:00:00"/>
    <d v="2025-05-15T07:00:00"/>
    <s v=""/>
    <s v=""/>
  </r>
  <r>
    <n v="2025"/>
    <x v="4"/>
    <d v="2025-05-14T06:48:00"/>
    <d v="2025-05-15T06:16:48"/>
    <d v="2025-05-14T08:00:00"/>
    <d v="2025-05-15T07:00:00"/>
    <s v=""/>
    <s v=""/>
  </r>
  <r>
    <n v="2025"/>
    <x v="4"/>
    <d v="2025-05-14T07:18:00"/>
    <d v="2025-05-15T06:16:48"/>
    <d v="2025-05-14T08:30:00"/>
    <d v="2025-05-15T07:00:00"/>
    <s v=""/>
    <s v=""/>
  </r>
  <r>
    <n v="2025"/>
    <x v="4"/>
    <d v="2025-05-13T05:48:00"/>
    <d v="2025-05-15T08:16:48"/>
    <d v="2025-05-13T07:00:00"/>
    <d v="2025-05-15T07:00:00"/>
    <s v=""/>
    <d v="1899-12-30T01:16:48"/>
  </r>
  <r>
    <n v="2025"/>
    <x v="4"/>
    <d v="2025-05-14T07:48:00"/>
    <d v="2025-05-15T09:16:48"/>
    <d v="2025-05-14T09:00:00"/>
    <d v="2025-05-15T08:00:00"/>
    <s v=""/>
    <d v="1899-12-30T01:16:48"/>
  </r>
  <r>
    <n v="2025"/>
    <x v="4"/>
    <d v="2025-05-14T07:18:00"/>
    <d v="2025-05-15T08:16:48"/>
    <d v="2025-05-14T08:30:00"/>
    <d v="2025-05-15T09:00:00"/>
    <s v=""/>
    <s v=""/>
  </r>
  <r>
    <n v="2025"/>
    <x v="4"/>
    <d v="2025-05-14T08:18:00"/>
    <d v="2025-05-15T08:16:48"/>
    <d v="2025-05-14T09:30:00"/>
    <d v="2025-05-15T09:00:00"/>
    <s v=""/>
    <s v=""/>
  </r>
  <r>
    <n v="2025"/>
    <x v="4"/>
    <d v="2025-05-14T07:18:00"/>
    <d v="2025-05-15T08:16:48"/>
    <d v="2025-05-14T08:30:00"/>
    <d v="2025-05-15T09:00:00"/>
    <s v=""/>
    <s v=""/>
  </r>
  <r>
    <n v="2025"/>
    <x v="4"/>
    <d v="2025-05-14T09:03:00"/>
    <d v="2025-05-15T08:41:48"/>
    <d v="2025-05-14T10:15:00"/>
    <d v="2025-05-15T09:25:00"/>
    <s v=""/>
    <s v=""/>
  </r>
  <r>
    <n v="2025"/>
    <x v="4"/>
    <d v="2025-05-14T10:48:00"/>
    <d v="2025-05-15T10:16:48"/>
    <d v="2025-05-14T12:00:00"/>
    <d v="2025-05-15T11:00:00"/>
    <s v=""/>
    <s v=""/>
  </r>
  <r>
    <n v="2025"/>
    <x v="4"/>
    <d v="2025-05-09T20:48:00"/>
    <d v="2025-05-15T15:16:48"/>
    <d v="2025-05-09T22:00:00"/>
    <d v="2025-05-15T16:00:00"/>
    <s v=""/>
    <s v=""/>
  </r>
  <r>
    <n v="2025"/>
    <x v="4"/>
    <d v="2025-05-15T12:18:00"/>
    <d v="2025-05-15T17:16:48"/>
    <d v="2025-05-15T13:30:00"/>
    <d v="2025-05-15T18:00:00"/>
    <s v=""/>
    <s v=""/>
  </r>
  <r>
    <n v="2025"/>
    <x v="4"/>
    <d v="2025-05-13T06:18:00"/>
    <d v="2025-05-16T06:16:48"/>
    <d v="2025-05-13T07:30:00"/>
    <d v="2025-05-16T07:00:00"/>
    <s v=""/>
    <s v=""/>
  </r>
  <r>
    <n v="2025"/>
    <x v="4"/>
    <d v="2025-05-14T05:48:00"/>
    <d v="2025-05-16T06:16:48"/>
    <d v="2025-05-14T07:00:00"/>
    <d v="2025-05-16T07:00:00"/>
    <s v=""/>
    <s v=""/>
  </r>
  <r>
    <n v="2025"/>
    <x v="4"/>
    <d v="2025-05-15T05:48:00"/>
    <d v="2025-05-16T06:16:48"/>
    <d v="2025-05-15T07:00:00"/>
    <d v="2025-05-16T07:00:00"/>
    <s v=""/>
    <s v=""/>
  </r>
  <r>
    <n v="2025"/>
    <x v="4"/>
    <d v="2025-05-15T07:18:00"/>
    <d v="2025-05-16T07:16:48"/>
    <d v="2025-05-15T08:30:00"/>
    <d v="2025-05-16T08:00:00"/>
    <s v=""/>
    <s v=""/>
  </r>
  <r>
    <n v="2025"/>
    <x v="4"/>
    <d v="2025-05-15T09:03:00"/>
    <d v="2025-05-16T07:41:48"/>
    <d v="2025-05-15T10:15:00"/>
    <d v="2025-05-16T08:25:00"/>
    <s v=""/>
    <s v=""/>
  </r>
  <r>
    <n v="2025"/>
    <x v="5"/>
    <d v="2025-06-04T07:18:00"/>
    <d v="2025-06-05T10:16:48"/>
    <d v="2025-06-04T08:30:00"/>
    <d v="2025-06-05T11:00:00"/>
    <s v=""/>
    <s v=""/>
  </r>
  <r>
    <n v="2025"/>
    <x v="5"/>
    <d v="2025-06-04T07:18:00"/>
    <d v="2025-06-05T10:36:48"/>
    <d v="2025-06-04T08:30:00"/>
    <d v="2025-06-05T11:20:00"/>
    <s v=""/>
    <s v=""/>
  </r>
  <r>
    <n v="2025"/>
    <x v="5"/>
    <d v="2025-06-04T14:48:00"/>
    <d v="2025-06-05T13:16:48"/>
    <d v="2025-06-04T16:00:00"/>
    <d v="2025-06-05T14:00:00"/>
    <s v=""/>
    <s v=""/>
  </r>
  <r>
    <n v="2025"/>
    <x v="5"/>
    <d v="2025-06-05T06:48:00"/>
    <d v="2025-06-06T06:16:48"/>
    <d v="2025-06-05T08:00:00"/>
    <d v="2025-06-06T07:00:00"/>
    <s v=""/>
    <s v=""/>
  </r>
  <r>
    <n v="2025"/>
    <x v="5"/>
    <d v="2025-06-05T07:18:00"/>
    <d v="2025-06-06T06:16:48"/>
    <d v="2025-06-05T08:30:00"/>
    <d v="2025-06-06T07:00:00"/>
    <s v=""/>
    <s v=""/>
  </r>
  <r>
    <n v="2025"/>
    <x v="5"/>
    <d v="2025-06-04T04:48:00"/>
    <d v="2025-06-06T06:16:48"/>
    <d v="2025-06-04T06:00:00"/>
    <d v="2025-06-06T07:00:00"/>
    <s v=""/>
    <s v=""/>
  </r>
  <r>
    <n v="2025"/>
    <x v="5"/>
    <d v="2025-06-05T07:48:00"/>
    <d v="2025-06-06T07:16:48"/>
    <d v="2025-06-05T09:00:00"/>
    <d v="2025-06-06T08:00:00"/>
    <s v=""/>
    <s v=""/>
  </r>
  <r>
    <n v="2025"/>
    <x v="5"/>
    <d v="2025-06-05T08:18:00"/>
    <d v="2025-06-06T07:16:48"/>
    <d v="2025-06-05T09:30:00"/>
    <d v="2025-06-06T08:00:00"/>
    <s v=""/>
    <s v=""/>
  </r>
  <r>
    <n v="2025"/>
    <x v="5"/>
    <d v="2025-06-05T10:33:00"/>
    <d v="2025-06-06T07:16:48"/>
    <d v="2025-06-05T09:45:00"/>
    <d v="2025-06-06T08:00:00"/>
    <d v="1899-12-30T00:48:00"/>
    <s v=""/>
  </r>
  <r>
    <n v="2025"/>
    <x v="5"/>
    <d v="2025-06-04T22:48:00"/>
    <d v="2025-06-06T07:16:48"/>
    <d v="2025-06-05T00:00:00"/>
    <d v="2025-06-06T08:00:00"/>
    <s v=""/>
    <s v=""/>
  </r>
  <r>
    <n v="2025"/>
    <x v="5"/>
    <d v="2025-06-05T09:18:00"/>
    <d v="2025-06-06T07:16:48"/>
    <d v="2025-06-05T08:30:00"/>
    <d v="2025-06-06T08:00:00"/>
    <d v="1899-12-30T00:48:00"/>
    <s v=""/>
  </r>
  <r>
    <n v="2025"/>
    <x v="5"/>
    <d v="2025-06-05T07:18:00"/>
    <d v="2025-06-06T07:31:48"/>
    <d v="2025-06-05T08:30:00"/>
    <d v="2025-06-06T08:15:00"/>
    <s v=""/>
    <s v=""/>
  </r>
  <r>
    <n v="2025"/>
    <x v="5"/>
    <d v="2025-06-05T07:18:00"/>
    <d v="2025-06-06T08:16:48"/>
    <d v="2025-06-05T08:30:00"/>
    <d v="2025-06-06T09:00:00"/>
    <s v=""/>
    <s v=""/>
  </r>
  <r>
    <n v="2025"/>
    <x v="5"/>
    <d v="2025-06-05T07:48:00"/>
    <d v="2025-06-06T10:46:48"/>
    <d v="2025-06-05T09:00:00"/>
    <d v="2025-06-06T09:30:00"/>
    <s v=""/>
    <d v="1899-12-30T01:16:48"/>
  </r>
  <r>
    <n v="2025"/>
    <x v="5"/>
    <d v="2025-06-05T10:18:00"/>
    <d v="2025-06-06T11:16:48"/>
    <d v="2025-06-05T11:30:00"/>
    <d v="2025-06-06T10:00:00"/>
    <s v=""/>
    <d v="1899-12-30T01:16:48"/>
  </r>
  <r>
    <n v="2025"/>
    <x v="5"/>
    <d v="2025-06-05T10:18:00"/>
    <d v="2025-06-06T09:16:48"/>
    <d v="2025-06-05T11:30:00"/>
    <d v="2025-06-06T10:00:00"/>
    <s v=""/>
    <s v=""/>
  </r>
  <r>
    <n v="2025"/>
    <x v="5"/>
    <d v="2025-06-06T08:48:00"/>
    <d v="2025-06-06T16:51:48"/>
    <d v="2025-06-06T10:00:00"/>
    <d v="2025-06-06T15:35:00"/>
    <s v=""/>
    <d v="1899-12-30T01:16:48"/>
  </r>
  <r>
    <n v="2025"/>
    <x v="5"/>
    <d v="2025-06-06T06:48:00"/>
    <d v="2025-06-07T06:16:48"/>
    <d v="2025-06-06T08:00:00"/>
    <d v="2025-06-07T07:00:00"/>
    <s v=""/>
    <s v=""/>
  </r>
  <r>
    <n v="2025"/>
    <x v="5"/>
    <d v="2025-06-06T06:48:00"/>
    <d v="2025-06-07T06:16:48"/>
    <d v="2025-06-06T08:00:00"/>
    <d v="2025-06-07T07:00:00"/>
    <s v=""/>
    <s v=""/>
  </r>
  <r>
    <n v="2025"/>
    <x v="5"/>
    <d v="2025-06-06T07:18:00"/>
    <d v="2025-06-07T06:16:48"/>
    <d v="2025-06-06T08:30:00"/>
    <d v="2025-06-07T07:00:00"/>
    <s v=""/>
    <s v="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CB41EED-B666-4B36-9D1D-5AE29DF90B5F}" name="Tableau croisé dynamique2" cacheId="1219" applyNumberFormats="0" applyBorderFormats="0" applyFontFormats="0" applyPatternFormats="0" applyAlignmentFormats="0" applyWidthHeightFormats="1" dataCaption="Valeurs" showMissing="0" updatedVersion="8" minRefreshableVersion="3" useAutoFormatting="1" itemPrintTitles="1" createdVersion="8" indent="0" outline="1" outlineData="1" multipleFieldFilters="0">
  <location ref="A3:C10" firstHeaderRow="0" firstDataRow="1" firstDataCol="1"/>
  <pivotFields count="9">
    <pivotField showAll="0"/>
    <pivotField axis="axisRow" showAll="0">
      <items count="8">
        <item x="0"/>
        <item x="1"/>
        <item x="2"/>
        <item x="3"/>
        <item x="4"/>
        <item x="5"/>
        <item m="1" x="6"/>
        <item t="default"/>
      </items>
    </pivotField>
    <pivotField numFmtId="22" showAll="0"/>
    <pivotField showAll="0"/>
    <pivotField numFmtId="22" showAll="0"/>
    <pivotField showAll="0"/>
    <pivotField dataField="1" numFmtId="167" showAll="0"/>
    <pivotField dataField="1" showAll="0"/>
    <pivotField dragToRow="0" dragToCol="0" dragToPage="0" showAll="0" defaultSubtotal="0"/>
  </pivotFields>
  <rowFields count="1">
    <field x="1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Fields count="1">
    <field x="-2"/>
  </colFields>
  <colItems count="2">
    <i>
      <x/>
    </i>
    <i i="1">
      <x v="1"/>
    </i>
  </colItems>
  <dataFields count="2">
    <dataField name="Nombre de Temps de retard au départ" fld="6" subtotal="count" baseField="0" baseItem="0"/>
    <dataField name="Nombre de Temps de retard à l'arrivée" fld="7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45784BC-99A0-4B54-9EBD-3FE90617EACC}" name="Tableau2" displayName="Tableau2" ref="A1:H111" totalsRowShown="0" dataDxfId="10">
  <autoFilter ref="A1:H111" xr:uid="{845784BC-99A0-4B54-9EBD-3FE90617EACC}"/>
  <tableColumns count="8">
    <tableColumn id="1" xr3:uid="{606AB09B-BB16-4287-92A6-01592BB10623}" name="Year" dataDxfId="12"/>
    <tableColumn id="2" xr3:uid="{82DD9B85-4304-4A04-AE57-4022BB780618}" name="Month" dataDxfId="11"/>
    <tableColumn id="12" xr3:uid="{8EB4BFB4-B529-4B1D-B0B9-011FB70B240F}" name="Date et heure prévues de départ" dataDxfId="9"/>
    <tableColumn id="13" xr3:uid="{4718AAF0-5306-41D3-8C8D-C3D3D8BF17CA}" name="Date et heure prévues de d'arrivée" dataDxfId="7"/>
    <tableColumn id="14" xr3:uid="{43E54A05-3A24-48D2-9796-438E8C0E6C3C}" name="Departure Date" dataDxfId="8"/>
    <tableColumn id="15" xr3:uid="{E7F22F6B-C61E-4E14-AAA5-81E1B2721DAE}" name="Arrival Date " dataDxfId="6"/>
    <tableColumn id="17" xr3:uid="{6DC6CF5F-CF1B-42B8-BFD1-1A635E3E977E}" name="Temps de retard au départ" dataDxfId="0">
      <calculatedColumnFormula>IFERROR(IF(Tableau2[[#This Row],[Departure Date]]-Tableau2[[#This Row],[Date et heure prévues de départ]]&lt;0,ABS(Tableau2[[#This Row],[Departure Date]]-Tableau2[[#This Row],[Date et heure prévues de départ]]),""),"")</calculatedColumnFormula>
    </tableColumn>
    <tableColumn id="19" xr3:uid="{5BE060FC-F479-4A42-A82E-70F84DEDCEC0}" name="Temps de retard à l'arrivée" dataDxfId="1">
      <calculatedColumnFormula>IFERROR(IF(Tableau2[[#This Row],[Arrival Date ]]-Tableau2[[#This Row],[Date et heure prévues de d''arrivée]]&lt;0,ABS(Tableau2[[#This Row],[Arrival Date ]]-Tableau2[[#This Row],[Date et heure prévues de d''arrivée]]),""),"")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A74508-DC9E-4D13-A600-3FDAD039A6B4}">
  <sheetPr codeName="Feuil1">
    <tabColor rgb="FF92D050"/>
  </sheetPr>
  <dimension ref="A1:H1190"/>
  <sheetViews>
    <sheetView zoomScale="90" zoomScaleNormal="90" workbookViewId="0">
      <pane ySplit="1" topLeftCell="A2" activePane="bottomLeft" state="frozen"/>
      <selection activeCell="I1" sqref="I1"/>
      <selection pane="bottomLeft" activeCell="G8" sqref="G8"/>
    </sheetView>
  </sheetViews>
  <sheetFormatPr baseColWidth="10" defaultRowHeight="15" x14ac:dyDescent="0.25"/>
  <cols>
    <col min="1" max="2" width="11.42578125" style="3"/>
    <col min="3" max="4" width="22.7109375" style="9" customWidth="1"/>
    <col min="5" max="5" width="21.5703125" style="4" customWidth="1"/>
    <col min="6" max="6" width="17.5703125" style="4" customWidth="1"/>
    <col min="7" max="7" width="14.85546875" style="16" customWidth="1"/>
    <col min="8" max="8" width="16.140625" style="17" customWidth="1"/>
  </cols>
  <sheetData>
    <row r="1" spans="1:8" ht="57" thickBot="1" x14ac:dyDescent="0.3">
      <c r="A1" s="1" t="s">
        <v>0</v>
      </c>
      <c r="B1" s="2" t="s">
        <v>1</v>
      </c>
      <c r="C1" s="8" t="s">
        <v>4</v>
      </c>
      <c r="D1" s="8" t="s">
        <v>5</v>
      </c>
      <c r="E1" s="6" t="s">
        <v>2</v>
      </c>
      <c r="F1" s="6" t="s">
        <v>3</v>
      </c>
      <c r="G1" s="14" t="s">
        <v>6</v>
      </c>
      <c r="H1" s="15" t="s">
        <v>7</v>
      </c>
    </row>
    <row r="2" spans="1:8" x14ac:dyDescent="0.25">
      <c r="A2" s="3">
        <f t="shared" ref="A2:A8" si="0">IF(F2&lt;&gt;"",YEAR(F2),"")</f>
        <v>2025</v>
      </c>
      <c r="B2" s="3">
        <f t="shared" ref="B2:B8" si="1">IF(F2&lt;&gt;"",MONTH(F2),"")</f>
        <v>1</v>
      </c>
      <c r="C2" s="10">
        <v>45659.404166666667</v>
      </c>
      <c r="D2" s="10">
        <v>45660.386666666665</v>
      </c>
      <c r="E2" s="7">
        <v>45659.354166666664</v>
      </c>
      <c r="F2" s="7">
        <v>45660.416666666664</v>
      </c>
      <c r="G2" s="18">
        <f>IFERROR(IF(Tableau2[[#This Row],[Departure Date]]-Tableau2[[#This Row],[Date et heure prévues de départ]]&lt;0,ABS(Tableau2[[#This Row],[Departure Date]]-Tableau2[[#This Row],[Date et heure prévues de départ]]),""),"")</f>
        <v>5.0000000002910383E-2</v>
      </c>
      <c r="H2" s="18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3" spans="1:8" x14ac:dyDescent="0.25">
      <c r="A3" s="3">
        <f t="shared" si="0"/>
        <v>2025</v>
      </c>
      <c r="B3" s="3">
        <f t="shared" si="1"/>
        <v>1</v>
      </c>
      <c r="C3" s="10">
        <v>45645.366666666661</v>
      </c>
      <c r="D3" s="10">
        <v>45663.372777777775</v>
      </c>
      <c r="E3" s="7">
        <v>45645.416666666664</v>
      </c>
      <c r="F3" s="7">
        <v>45663.194444444445</v>
      </c>
      <c r="G3" s="18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3" s="18">
        <f>IFERROR(IF(Tableau2[[#This Row],[Arrival Date ]]-Tableau2[[#This Row],[Date et heure prévues de d''arrivée]]&lt;0,ABS(Tableau2[[#This Row],[Arrival Date ]]-Tableau2[[#This Row],[Date et heure prévues de d''arrivée]]),""),"")</f>
        <v>0.17833333332964685</v>
      </c>
    </row>
    <row r="4" spans="1:8" x14ac:dyDescent="0.25">
      <c r="A4" s="3">
        <f t="shared" si="0"/>
        <v>2025</v>
      </c>
      <c r="B4" s="3">
        <f t="shared" si="1"/>
        <v>1</v>
      </c>
      <c r="C4" s="10">
        <v>45659.241666666661</v>
      </c>
      <c r="D4" s="10">
        <v>45663.226944444446</v>
      </c>
      <c r="E4" s="7">
        <v>45659.291666666664</v>
      </c>
      <c r="F4" s="7">
        <v>45663.256944444445</v>
      </c>
      <c r="G4" s="18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4" s="18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5" spans="1:8" x14ac:dyDescent="0.25">
      <c r="A5" s="3">
        <f t="shared" si="0"/>
        <v>2025</v>
      </c>
      <c r="B5" s="3">
        <f t="shared" si="1"/>
        <v>1</v>
      </c>
      <c r="C5" s="10">
        <v>45663.45</v>
      </c>
      <c r="D5" s="10">
        <v>45663.386666666665</v>
      </c>
      <c r="E5" s="7">
        <v>45663.25</v>
      </c>
      <c r="F5" s="7">
        <v>45663.416666666664</v>
      </c>
      <c r="G5" s="18">
        <f>IFERROR(IF(Tableau2[[#This Row],[Departure Date]]-Tableau2[[#This Row],[Date et heure prévues de départ]]&lt;0,ABS(Tableau2[[#This Row],[Departure Date]]-Tableau2[[#This Row],[Date et heure prévues de départ]]),""),"")</f>
        <v>0.19999999999708962</v>
      </c>
      <c r="H5" s="18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6" spans="1:8" x14ac:dyDescent="0.25">
      <c r="A6" s="3">
        <f t="shared" si="0"/>
        <v>2025</v>
      </c>
      <c r="B6" s="3">
        <f t="shared" si="1"/>
        <v>1</v>
      </c>
      <c r="C6" s="10">
        <v>45663.439583333333</v>
      </c>
      <c r="D6" s="10">
        <v>45663.667916666665</v>
      </c>
      <c r="E6" s="7">
        <v>45663.489583333336</v>
      </c>
      <c r="F6" s="7">
        <v>45663.697916666664</v>
      </c>
      <c r="G6" s="18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6" s="18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7" spans="1:8" x14ac:dyDescent="0.25">
      <c r="A7" s="3">
        <f t="shared" si="0"/>
        <v>2025</v>
      </c>
      <c r="B7" s="3">
        <f t="shared" si="1"/>
        <v>1</v>
      </c>
      <c r="C7" s="10">
        <v>45660.304166666661</v>
      </c>
      <c r="D7" s="10">
        <v>45663.678333333337</v>
      </c>
      <c r="E7" s="7">
        <v>45660.354166666664</v>
      </c>
      <c r="F7" s="7">
        <v>45663.708333333336</v>
      </c>
      <c r="G7" s="18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7" s="18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8" spans="1:8" x14ac:dyDescent="0.25">
      <c r="A8" s="3">
        <f t="shared" si="0"/>
        <v>2025</v>
      </c>
      <c r="B8" s="3">
        <f t="shared" si="1"/>
        <v>1</v>
      </c>
      <c r="C8" s="10">
        <v>45663.304166666661</v>
      </c>
      <c r="D8" s="10">
        <v>45664.303333333337</v>
      </c>
      <c r="E8" s="7">
        <v>45663.354166666664</v>
      </c>
      <c r="F8" s="7">
        <v>45664.333333333336</v>
      </c>
      <c r="G8" s="18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8" s="18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9" spans="1:8" x14ac:dyDescent="0.25">
      <c r="A9" s="3">
        <f t="shared" ref="A9:A28" si="2">IF(F9&lt;&gt;"",YEAR(F9),"")</f>
        <v>2025</v>
      </c>
      <c r="B9" s="3">
        <f t="shared" ref="B9:B28" si="3">IF(F9&lt;&gt;"",MONTH(F9),"")</f>
        <v>2</v>
      </c>
      <c r="C9" s="10">
        <v>45695.356249999997</v>
      </c>
      <c r="D9" s="10">
        <v>45696.324166666665</v>
      </c>
      <c r="E9" s="4">
        <v>45695.40625</v>
      </c>
      <c r="F9" s="4">
        <v>45696.354166666664</v>
      </c>
      <c r="G9" s="18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9" s="18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10" spans="1:8" x14ac:dyDescent="0.25">
      <c r="A10" s="3">
        <f t="shared" si="2"/>
        <v>2025</v>
      </c>
      <c r="B10" s="3">
        <f t="shared" si="3"/>
        <v>2</v>
      </c>
      <c r="C10" s="10">
        <v>45691.199999999997</v>
      </c>
      <c r="D10" s="10">
        <v>45696.459583333337</v>
      </c>
      <c r="E10" s="4">
        <v>45691.25</v>
      </c>
      <c r="F10" s="4">
        <v>45696.489583333336</v>
      </c>
      <c r="G10" s="18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10" s="18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11" spans="1:8" x14ac:dyDescent="0.25">
      <c r="A11" s="3">
        <f t="shared" si="2"/>
        <v>2025</v>
      </c>
      <c r="B11" s="3">
        <f t="shared" si="3"/>
        <v>2</v>
      </c>
      <c r="C11" s="10">
        <v>45691.199999999997</v>
      </c>
      <c r="D11" s="10">
        <v>45696.459583333337</v>
      </c>
      <c r="E11" s="4">
        <v>45691.25</v>
      </c>
      <c r="F11" s="4">
        <v>45696.489583333336</v>
      </c>
      <c r="G11" s="18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11" s="18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12" spans="1:8" x14ac:dyDescent="0.25">
      <c r="A12" s="3">
        <f t="shared" si="2"/>
        <v>2025</v>
      </c>
      <c r="B12" s="3">
        <f t="shared" si="3"/>
        <v>2</v>
      </c>
      <c r="C12" s="10">
        <v>45691.533333333333</v>
      </c>
      <c r="D12" s="10">
        <v>45696.459583333337</v>
      </c>
      <c r="E12" s="4">
        <v>45691.25</v>
      </c>
      <c r="F12" s="4">
        <v>45696.489583333336</v>
      </c>
      <c r="G12" s="18">
        <f>IFERROR(IF(Tableau2[[#This Row],[Departure Date]]-Tableau2[[#This Row],[Date et heure prévues de départ]]&lt;0,ABS(Tableau2[[#This Row],[Departure Date]]-Tableau2[[#This Row],[Date et heure prévues de départ]]),""),"")</f>
        <v>0.28333333333284827</v>
      </c>
      <c r="H12" s="18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13" spans="1:8" x14ac:dyDescent="0.25">
      <c r="A13" s="3">
        <f t="shared" si="2"/>
        <v>2025</v>
      </c>
      <c r="B13" s="3">
        <f t="shared" si="3"/>
        <v>2</v>
      </c>
      <c r="C13" s="10">
        <v>45691.199999999997</v>
      </c>
      <c r="D13" s="10">
        <v>45696.459583333337</v>
      </c>
      <c r="E13" s="4">
        <v>45691.25</v>
      </c>
      <c r="F13" s="4">
        <v>45696.489583333336</v>
      </c>
      <c r="G13" s="18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13" s="18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14" spans="1:8" x14ac:dyDescent="0.25">
      <c r="A14" s="3">
        <f t="shared" si="2"/>
        <v>2025</v>
      </c>
      <c r="B14" s="3">
        <f t="shared" si="3"/>
        <v>2</v>
      </c>
      <c r="C14" s="10">
        <v>45695.241666666661</v>
      </c>
      <c r="D14" s="10">
        <v>45696.72</v>
      </c>
      <c r="E14" s="4">
        <v>45695.291666666664</v>
      </c>
      <c r="F14" s="4">
        <v>45696.75</v>
      </c>
      <c r="G14" s="18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14" s="18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15" spans="1:8" x14ac:dyDescent="0.25">
      <c r="A15" s="3">
        <f t="shared" si="2"/>
        <v>2025</v>
      </c>
      <c r="B15" s="3">
        <f t="shared" si="3"/>
        <v>2</v>
      </c>
      <c r="C15" s="10">
        <v>45695.241666666661</v>
      </c>
      <c r="D15" s="10">
        <v>45698.22</v>
      </c>
      <c r="E15" s="4">
        <v>45695.291666666664</v>
      </c>
      <c r="F15" s="4">
        <v>45698.25</v>
      </c>
      <c r="G15" s="18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15" s="18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16" spans="1:8" x14ac:dyDescent="0.25">
      <c r="A16" s="3">
        <f t="shared" si="2"/>
        <v>2025</v>
      </c>
      <c r="B16" s="3">
        <f t="shared" si="3"/>
        <v>2</v>
      </c>
      <c r="C16" s="10">
        <v>45695.241666666661</v>
      </c>
      <c r="D16" s="10">
        <v>45698.230416666665</v>
      </c>
      <c r="E16" s="4">
        <v>45695.291666666664</v>
      </c>
      <c r="F16" s="4">
        <v>45698.260416666664</v>
      </c>
      <c r="G16" s="18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16" s="18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17" spans="1:8" x14ac:dyDescent="0.25">
      <c r="A17" s="3">
        <f t="shared" si="2"/>
        <v>2025</v>
      </c>
      <c r="B17" s="3">
        <f t="shared" si="3"/>
        <v>2</v>
      </c>
      <c r="C17" s="10">
        <v>45698.2</v>
      </c>
      <c r="D17" s="10">
        <v>45698.386666666665</v>
      </c>
      <c r="E17" s="4">
        <v>45698.25</v>
      </c>
      <c r="F17" s="4">
        <v>45698.416666666664</v>
      </c>
      <c r="G17" s="18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17" s="18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18" spans="1:8" x14ac:dyDescent="0.25">
      <c r="A18" s="3">
        <f t="shared" si="2"/>
        <v>2025</v>
      </c>
      <c r="B18" s="3">
        <f t="shared" si="3"/>
        <v>2</v>
      </c>
      <c r="C18" s="10">
        <v>45698.345833333333</v>
      </c>
      <c r="D18" s="10">
        <v>45698.584583333337</v>
      </c>
      <c r="E18" s="4">
        <v>45698.395833333336</v>
      </c>
      <c r="F18" s="4">
        <v>45698.572916666664</v>
      </c>
      <c r="G18" s="18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18" s="18">
        <f>IFERROR(IF(Tableau2[[#This Row],[Arrival Date ]]-Tableau2[[#This Row],[Date et heure prévues de d''arrivée]]&lt;0,ABS(Tableau2[[#This Row],[Arrival Date ]]-Tableau2[[#This Row],[Date et heure prévues de d''arrivée]]),""),"")</f>
        <v>1.1666666672681458E-2</v>
      </c>
    </row>
    <row r="19" spans="1:8" x14ac:dyDescent="0.25">
      <c r="A19" s="3">
        <f t="shared" si="2"/>
        <v>2025</v>
      </c>
      <c r="B19" s="3">
        <f t="shared" si="3"/>
        <v>2</v>
      </c>
      <c r="C19" s="10">
        <v>45698.345833333333</v>
      </c>
      <c r="D19" s="10">
        <v>45698.636666666665</v>
      </c>
      <c r="E19" s="4">
        <v>45698.395833333336</v>
      </c>
      <c r="F19" s="4">
        <v>45698.666666666664</v>
      </c>
      <c r="G19" s="18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19" s="18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20" spans="1:8" x14ac:dyDescent="0.25">
      <c r="A20" s="3">
        <f t="shared" si="2"/>
        <v>2025</v>
      </c>
      <c r="B20" s="3">
        <f t="shared" si="3"/>
        <v>2</v>
      </c>
      <c r="C20" s="10">
        <v>45695.304166666661</v>
      </c>
      <c r="D20" s="10">
        <v>45698.66097222222</v>
      </c>
      <c r="E20" s="4">
        <v>45695.354166666664</v>
      </c>
      <c r="F20" s="4">
        <v>45698.690972222219</v>
      </c>
      <c r="G20" s="18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20" s="18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21" spans="1:8" x14ac:dyDescent="0.25">
      <c r="A21" s="3">
        <f t="shared" si="2"/>
        <v>2025</v>
      </c>
      <c r="B21" s="3">
        <f t="shared" si="3"/>
        <v>2</v>
      </c>
      <c r="C21" s="10">
        <v>45695.304166666661</v>
      </c>
      <c r="D21" s="10">
        <v>45698.667916666665</v>
      </c>
      <c r="E21" s="4">
        <v>45695.354166666664</v>
      </c>
      <c r="F21" s="4">
        <v>45698.697916666664</v>
      </c>
      <c r="G21" s="18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21" s="18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22" spans="1:8" x14ac:dyDescent="0.25">
      <c r="A22" s="3">
        <f t="shared" si="2"/>
        <v>2025</v>
      </c>
      <c r="B22" s="3">
        <f t="shared" si="3"/>
        <v>2</v>
      </c>
      <c r="C22" s="10">
        <v>45695.304166666661</v>
      </c>
      <c r="D22" s="10">
        <v>45698.667916666665</v>
      </c>
      <c r="E22" s="4">
        <v>45695.354166666664</v>
      </c>
      <c r="F22" s="4">
        <v>45698.697916666664</v>
      </c>
      <c r="G22" s="18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22" s="18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23" spans="1:8" x14ac:dyDescent="0.25">
      <c r="A23" s="3">
        <f t="shared" si="2"/>
        <v>2025</v>
      </c>
      <c r="B23" s="3">
        <f t="shared" si="3"/>
        <v>2</v>
      </c>
      <c r="C23" s="10">
        <v>45698.304166666661</v>
      </c>
      <c r="D23" s="10">
        <v>45699.303333333337</v>
      </c>
      <c r="E23" s="4">
        <v>45698.354166666664</v>
      </c>
      <c r="F23" s="4">
        <v>45699.333333333336</v>
      </c>
      <c r="G23" s="18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23" s="18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24" spans="1:8" x14ac:dyDescent="0.25">
      <c r="A24" s="3">
        <f t="shared" si="2"/>
        <v>2025</v>
      </c>
      <c r="B24" s="3">
        <f t="shared" si="3"/>
        <v>2</v>
      </c>
      <c r="C24" s="10">
        <v>45698.304166666661</v>
      </c>
      <c r="D24" s="10">
        <v>45699.324166666665</v>
      </c>
      <c r="E24" s="4">
        <v>45698.354166666664</v>
      </c>
      <c r="F24" s="4">
        <v>45699.354166666664</v>
      </c>
      <c r="G24" s="18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24" s="18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25" spans="1:8" x14ac:dyDescent="0.25">
      <c r="A25" s="3">
        <f t="shared" si="2"/>
        <v>2025</v>
      </c>
      <c r="B25" s="3">
        <f t="shared" si="3"/>
        <v>2</v>
      </c>
      <c r="C25" s="10">
        <v>45699.158333333333</v>
      </c>
      <c r="D25" s="10">
        <v>45699.345000000001</v>
      </c>
      <c r="E25" s="4">
        <v>45699.208333333336</v>
      </c>
      <c r="F25" s="4">
        <v>45699.375</v>
      </c>
      <c r="G25" s="18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25" s="18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26" spans="1:8" x14ac:dyDescent="0.25">
      <c r="A26" s="3">
        <f t="shared" si="2"/>
        <v>2025</v>
      </c>
      <c r="B26" s="3">
        <f t="shared" si="3"/>
        <v>2</v>
      </c>
      <c r="C26" s="10">
        <v>45699.158333333333</v>
      </c>
      <c r="D26" s="10">
        <v>45699.345000000001</v>
      </c>
      <c r="E26" s="4">
        <v>45699.208333333336</v>
      </c>
      <c r="F26" s="4">
        <v>45699.375</v>
      </c>
      <c r="G26" s="18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26" s="18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27" spans="1:8" x14ac:dyDescent="0.25">
      <c r="A27" s="3">
        <f t="shared" si="2"/>
        <v>2025</v>
      </c>
      <c r="B27" s="3">
        <f t="shared" si="3"/>
        <v>2</v>
      </c>
      <c r="C27" s="10">
        <v>45698.304166666661</v>
      </c>
      <c r="D27" s="10">
        <v>45699.355416666665</v>
      </c>
      <c r="E27" s="4">
        <v>45698.354166666664</v>
      </c>
      <c r="F27" s="4">
        <v>45699.385416666664</v>
      </c>
      <c r="G27" s="18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27" s="18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28" spans="1:8" x14ac:dyDescent="0.25">
      <c r="A28" s="3">
        <f t="shared" si="2"/>
        <v>2025</v>
      </c>
      <c r="B28" s="3">
        <f t="shared" si="3"/>
        <v>2</v>
      </c>
      <c r="C28" s="10">
        <v>45694.637499999997</v>
      </c>
      <c r="D28" s="10">
        <v>45700.136666666665</v>
      </c>
      <c r="E28" s="4">
        <v>45694.6875</v>
      </c>
      <c r="F28" s="4">
        <v>45700.166666666664</v>
      </c>
      <c r="G28" s="18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28" s="18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29" spans="1:8" x14ac:dyDescent="0.25">
      <c r="A29" s="3">
        <f t="shared" ref="A29:A44" si="4">IF(F29&lt;&gt;"",YEAR(F29),"")</f>
        <v>2025</v>
      </c>
      <c r="B29" s="3">
        <f t="shared" ref="B29:B44" si="5">IF(F29&lt;&gt;"",MONTH(F29),"")</f>
        <v>3</v>
      </c>
      <c r="C29" s="10">
        <v>45721.533333333333</v>
      </c>
      <c r="D29" s="10">
        <v>45721.72</v>
      </c>
      <c r="E29" s="4">
        <v>45721.583333333336</v>
      </c>
      <c r="F29" s="4">
        <v>45721.75</v>
      </c>
      <c r="G29" s="18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29" s="18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30" spans="1:8" x14ac:dyDescent="0.25">
      <c r="A30" s="3">
        <f t="shared" si="4"/>
        <v>2025</v>
      </c>
      <c r="B30" s="3">
        <f t="shared" si="5"/>
        <v>3</v>
      </c>
      <c r="C30" s="10">
        <v>45720.283333333333</v>
      </c>
      <c r="D30" s="10">
        <v>45722.22</v>
      </c>
      <c r="E30" s="7">
        <v>45720.291666666664</v>
      </c>
      <c r="F30" s="7">
        <v>45722.25</v>
      </c>
      <c r="G30" s="18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30" s="18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31" spans="1:8" x14ac:dyDescent="0.25">
      <c r="A31" s="3">
        <f t="shared" si="4"/>
        <v>2025</v>
      </c>
      <c r="B31" s="3">
        <f t="shared" si="5"/>
        <v>3</v>
      </c>
      <c r="C31" s="10">
        <v>45721.429166666669</v>
      </c>
      <c r="D31" s="10">
        <v>45722.275555555556</v>
      </c>
      <c r="E31" s="4">
        <v>45721.354166666664</v>
      </c>
      <c r="F31" s="4">
        <v>45722.305555555555</v>
      </c>
      <c r="G31" s="18">
        <f>IFERROR(IF(Tableau2[[#This Row],[Departure Date]]-Tableau2[[#This Row],[Date et heure prévues de départ]]&lt;0,ABS(Tableau2[[#This Row],[Departure Date]]-Tableau2[[#This Row],[Date et heure prévues de départ]]),""),"")</f>
        <v>7.5000000004365575E-2</v>
      </c>
      <c r="H31" s="18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32" spans="1:8" x14ac:dyDescent="0.25">
      <c r="A32" s="3">
        <f t="shared" si="4"/>
        <v>2025</v>
      </c>
      <c r="B32" s="3">
        <f t="shared" si="5"/>
        <v>3</v>
      </c>
      <c r="C32" s="10">
        <v>45721.908333333333</v>
      </c>
      <c r="D32" s="10">
        <v>45722.303333333337</v>
      </c>
      <c r="E32" s="4">
        <v>45721.75</v>
      </c>
      <c r="F32" s="4">
        <v>45722.333333333336</v>
      </c>
      <c r="G32" s="18">
        <f>IFERROR(IF(Tableau2[[#This Row],[Departure Date]]-Tableau2[[#This Row],[Date et heure prévues de départ]]&lt;0,ABS(Tableau2[[#This Row],[Departure Date]]-Tableau2[[#This Row],[Date et heure prévues de départ]]),""),"")</f>
        <v>0.15833333333284827</v>
      </c>
      <c r="H32" s="18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33" spans="1:8" x14ac:dyDescent="0.25">
      <c r="A33" s="3">
        <f t="shared" si="4"/>
        <v>2025</v>
      </c>
      <c r="B33" s="3">
        <f t="shared" si="5"/>
        <v>3</v>
      </c>
      <c r="C33" s="10">
        <v>45721.408333333333</v>
      </c>
      <c r="D33" s="10">
        <v>45722.303333333337</v>
      </c>
      <c r="E33" s="4">
        <v>45721.375</v>
      </c>
      <c r="F33" s="4">
        <v>45722.333333333336</v>
      </c>
      <c r="G33" s="18">
        <f>IFERROR(IF(Tableau2[[#This Row],[Departure Date]]-Tableau2[[#This Row],[Date et heure prévues de départ]]&lt;0,ABS(Tableau2[[#This Row],[Departure Date]]-Tableau2[[#This Row],[Date et heure prévues de départ]]),""),"")</f>
        <v>3.3333333332848269E-2</v>
      </c>
      <c r="H33" s="18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34" spans="1:8" x14ac:dyDescent="0.25">
      <c r="A34" s="3">
        <f t="shared" si="4"/>
        <v>2025</v>
      </c>
      <c r="B34" s="3">
        <f t="shared" si="5"/>
        <v>3</v>
      </c>
      <c r="C34" s="10">
        <v>45721.366666666661</v>
      </c>
      <c r="D34" s="10">
        <v>45722.386666666665</v>
      </c>
      <c r="E34" s="4">
        <v>45721.416666666664</v>
      </c>
      <c r="F34" s="4">
        <v>45722.333333333336</v>
      </c>
      <c r="G34" s="18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34" s="18">
        <f>IFERROR(IF(Tableau2[[#This Row],[Arrival Date ]]-Tableau2[[#This Row],[Date et heure prévues de d''arrivée]]&lt;0,ABS(Tableau2[[#This Row],[Arrival Date ]]-Tableau2[[#This Row],[Date et heure prévues de d''arrivée]]),""),"")</f>
        <v>5.3333333329646848E-2</v>
      </c>
    </row>
    <row r="35" spans="1:8" x14ac:dyDescent="0.25">
      <c r="A35" s="3">
        <f t="shared" si="4"/>
        <v>2025</v>
      </c>
      <c r="B35" s="3">
        <f t="shared" si="5"/>
        <v>3</v>
      </c>
      <c r="C35" s="10">
        <v>45721.314583333333</v>
      </c>
      <c r="D35" s="10">
        <v>45722.324166666665</v>
      </c>
      <c r="E35" s="4">
        <v>45721.364583333336</v>
      </c>
      <c r="F35" s="4">
        <v>45722.354166666664</v>
      </c>
      <c r="G35" s="18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35" s="18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36" spans="1:8" x14ac:dyDescent="0.25">
      <c r="A36" s="3">
        <f t="shared" si="4"/>
        <v>2025</v>
      </c>
      <c r="B36" s="3">
        <f t="shared" si="5"/>
        <v>3</v>
      </c>
      <c r="C36" s="10">
        <v>45721.304166666661</v>
      </c>
      <c r="D36" s="10">
        <v>45722.338055555556</v>
      </c>
      <c r="E36" s="4">
        <v>45721.354166666664</v>
      </c>
      <c r="F36" s="4">
        <v>45722.368055555555</v>
      </c>
      <c r="G36" s="18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36" s="18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37" spans="1:8" x14ac:dyDescent="0.25">
      <c r="A37" s="3">
        <f t="shared" si="4"/>
        <v>2025</v>
      </c>
      <c r="B37" s="3">
        <f t="shared" si="5"/>
        <v>3</v>
      </c>
      <c r="C37" s="10">
        <v>45721.491666666661</v>
      </c>
      <c r="D37" s="10">
        <v>45722.511666666665</v>
      </c>
      <c r="E37" s="4">
        <v>45721.541666666664</v>
      </c>
      <c r="F37" s="4">
        <v>45722.458333333336</v>
      </c>
      <c r="G37" s="18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37" s="18">
        <f>IFERROR(IF(Tableau2[[#This Row],[Arrival Date ]]-Tableau2[[#This Row],[Date et heure prévues de d''arrivée]]&lt;0,ABS(Tableau2[[#This Row],[Arrival Date ]]-Tableau2[[#This Row],[Date et heure prévues de d''arrivée]]),""),"")</f>
        <v>5.3333333329646848E-2</v>
      </c>
    </row>
    <row r="38" spans="1:8" x14ac:dyDescent="0.25">
      <c r="A38" s="3">
        <f t="shared" si="4"/>
        <v>2025</v>
      </c>
      <c r="B38" s="3">
        <f t="shared" si="5"/>
        <v>3</v>
      </c>
      <c r="C38" s="10">
        <v>45722.345833333333</v>
      </c>
      <c r="D38" s="10">
        <v>45722.647083333337</v>
      </c>
      <c r="E38" s="4">
        <v>45722.395833333336</v>
      </c>
      <c r="F38" s="4">
        <v>45722.677083333336</v>
      </c>
      <c r="G38" s="18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38" s="18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39" spans="1:8" x14ac:dyDescent="0.25">
      <c r="A39" s="3">
        <f t="shared" si="4"/>
        <v>2025</v>
      </c>
      <c r="B39" s="3">
        <f t="shared" si="5"/>
        <v>3</v>
      </c>
      <c r="C39" s="10">
        <v>45709.366666666661</v>
      </c>
      <c r="D39" s="10">
        <v>45723.178333333337</v>
      </c>
      <c r="E39" s="4">
        <v>45709.416666666664</v>
      </c>
      <c r="F39" s="4">
        <v>45723.208333333336</v>
      </c>
      <c r="G39" s="18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39" s="18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40" spans="1:8" x14ac:dyDescent="0.25">
      <c r="A40" s="3">
        <f t="shared" si="4"/>
        <v>2025</v>
      </c>
      <c r="B40" s="3">
        <f t="shared" si="5"/>
        <v>3</v>
      </c>
      <c r="C40" s="10">
        <v>45720.262499999997</v>
      </c>
      <c r="D40" s="10">
        <v>45723.178333333337</v>
      </c>
      <c r="E40" s="7">
        <v>45720.3125</v>
      </c>
      <c r="F40" s="7">
        <v>45723.208333333336</v>
      </c>
      <c r="G40" s="18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40" s="18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41" spans="1:8" x14ac:dyDescent="0.25">
      <c r="A41" s="3">
        <f t="shared" si="4"/>
        <v>2025</v>
      </c>
      <c r="B41" s="3">
        <f t="shared" si="5"/>
        <v>3</v>
      </c>
      <c r="C41" s="10">
        <v>45720.262499999997</v>
      </c>
      <c r="D41" s="10">
        <v>45723.178333333337</v>
      </c>
      <c r="E41" s="7">
        <v>45720.3125</v>
      </c>
      <c r="F41" s="7">
        <v>45723.208333333336</v>
      </c>
      <c r="G41" s="18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41" s="18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42" spans="1:8" x14ac:dyDescent="0.25">
      <c r="A42" s="3">
        <f t="shared" si="4"/>
        <v>2025</v>
      </c>
      <c r="B42" s="3">
        <f t="shared" si="5"/>
        <v>3</v>
      </c>
      <c r="C42" s="10">
        <v>45720.262499999997</v>
      </c>
      <c r="D42" s="10">
        <v>45723.178333333337</v>
      </c>
      <c r="E42" s="7">
        <v>45720.3125</v>
      </c>
      <c r="F42" s="7">
        <v>45723.208333333336</v>
      </c>
      <c r="G42" s="18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42" s="18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43" spans="1:8" x14ac:dyDescent="0.25">
      <c r="A43" s="3">
        <f t="shared" si="4"/>
        <v>2025</v>
      </c>
      <c r="B43" s="3">
        <f t="shared" si="5"/>
        <v>3</v>
      </c>
      <c r="C43" s="10">
        <v>45721.241666666661</v>
      </c>
      <c r="D43" s="10">
        <v>45723.251250000001</v>
      </c>
      <c r="E43" s="7">
        <v>45721.291666666664</v>
      </c>
      <c r="F43" s="7">
        <v>45723.28125</v>
      </c>
      <c r="G43" s="18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43" s="18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44" spans="1:8" x14ac:dyDescent="0.25">
      <c r="A44" s="3">
        <f t="shared" si="4"/>
        <v>2025</v>
      </c>
      <c r="B44" s="3">
        <f t="shared" si="5"/>
        <v>3</v>
      </c>
      <c r="C44" s="10">
        <v>45722.304166666661</v>
      </c>
      <c r="D44" s="10">
        <v>45723.261666666665</v>
      </c>
      <c r="E44" s="4">
        <v>45722.354166666664</v>
      </c>
      <c r="F44" s="4">
        <v>45723.291666666664</v>
      </c>
      <c r="G44" s="18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44" s="18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45" spans="1:8" x14ac:dyDescent="0.25">
      <c r="A45" s="3">
        <f t="shared" ref="A45:A52" si="6">IF(F45&lt;&gt;"",YEAR(F45),"")</f>
        <v>2025</v>
      </c>
      <c r="B45" s="3">
        <f t="shared" ref="B45:B52" si="7">IF(F45&lt;&gt;"",MONTH(F45),"")</f>
        <v>3</v>
      </c>
      <c r="C45" s="10">
        <v>45722.283333333333</v>
      </c>
      <c r="D45" s="10">
        <v>45723.261666666665</v>
      </c>
      <c r="E45" s="4">
        <v>45722.333333333336</v>
      </c>
      <c r="F45" s="4">
        <v>45723.291666666664</v>
      </c>
      <c r="G45" s="18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45" s="18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46" spans="1:8" x14ac:dyDescent="0.25">
      <c r="A46" s="3">
        <f t="shared" si="6"/>
        <v>2025</v>
      </c>
      <c r="B46" s="3">
        <f t="shared" si="7"/>
        <v>3</v>
      </c>
      <c r="C46" s="10">
        <v>45722.324999999997</v>
      </c>
      <c r="D46" s="10">
        <v>45723.303333333337</v>
      </c>
      <c r="E46" s="4">
        <v>45722.375</v>
      </c>
      <c r="F46" s="4">
        <v>45723.333333333336</v>
      </c>
      <c r="G46" s="18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46" s="18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47" spans="1:8" x14ac:dyDescent="0.25">
      <c r="A47" s="3">
        <f t="shared" si="6"/>
        <v>2025</v>
      </c>
      <c r="B47" s="3">
        <f t="shared" si="7"/>
        <v>3</v>
      </c>
      <c r="C47" s="10">
        <v>45721.241666666661</v>
      </c>
      <c r="D47" s="10">
        <v>45723.303333333337</v>
      </c>
      <c r="E47" s="7">
        <v>45721.291666666664</v>
      </c>
      <c r="F47" s="7">
        <v>45723.333333333336</v>
      </c>
      <c r="G47" s="18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47" s="18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48" spans="1:8" x14ac:dyDescent="0.25">
      <c r="A48" s="3">
        <f t="shared" si="6"/>
        <v>2025</v>
      </c>
      <c r="B48" s="3">
        <f t="shared" si="7"/>
        <v>3</v>
      </c>
      <c r="C48" s="10">
        <v>45721.241666666661</v>
      </c>
      <c r="D48" s="10">
        <v>45723.303333333337</v>
      </c>
      <c r="E48" s="7">
        <v>45721.291666666664</v>
      </c>
      <c r="F48" s="7">
        <v>45723.333333333336</v>
      </c>
      <c r="G48" s="18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48" s="18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49" spans="1:8" x14ac:dyDescent="0.25">
      <c r="A49" s="3">
        <f t="shared" si="6"/>
        <v>2025</v>
      </c>
      <c r="B49" s="3">
        <f t="shared" si="7"/>
        <v>3</v>
      </c>
      <c r="C49" s="10">
        <v>45722.304166666661</v>
      </c>
      <c r="D49" s="10">
        <v>45723.355416666665</v>
      </c>
      <c r="E49" s="4">
        <v>45722.354166666664</v>
      </c>
      <c r="F49" s="4">
        <v>45723.385416666664</v>
      </c>
      <c r="G49" s="18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49" s="18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50" spans="1:8" x14ac:dyDescent="0.25">
      <c r="A50" s="3">
        <f t="shared" si="6"/>
        <v>2025</v>
      </c>
      <c r="B50" s="3">
        <f t="shared" si="7"/>
        <v>3</v>
      </c>
      <c r="C50" s="10">
        <v>45722.304166666661</v>
      </c>
      <c r="D50" s="10">
        <v>45723.355416666665</v>
      </c>
      <c r="E50" s="4">
        <v>45722.354166666664</v>
      </c>
      <c r="F50" s="4">
        <v>45723.385416666664</v>
      </c>
      <c r="G50" s="18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50" s="18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51" spans="1:8" x14ac:dyDescent="0.25">
      <c r="A51" s="3">
        <f t="shared" si="6"/>
        <v>2025</v>
      </c>
      <c r="B51" s="3">
        <f t="shared" si="7"/>
        <v>3</v>
      </c>
      <c r="C51" s="10">
        <v>45722.304166666661</v>
      </c>
      <c r="D51" s="10">
        <v>45723.365833333337</v>
      </c>
      <c r="E51" s="4">
        <v>45722.354166666664</v>
      </c>
      <c r="F51" s="4">
        <v>45723.395833333336</v>
      </c>
      <c r="G51" s="18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51" s="18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52" spans="1:8" x14ac:dyDescent="0.25">
      <c r="A52" s="3">
        <f t="shared" si="6"/>
        <v>2025</v>
      </c>
      <c r="B52" s="3">
        <f t="shared" si="7"/>
        <v>3</v>
      </c>
      <c r="C52" s="10">
        <v>45722.408333333333</v>
      </c>
      <c r="D52" s="10">
        <v>45723.365833333337</v>
      </c>
      <c r="E52" s="4">
        <v>45722.375</v>
      </c>
      <c r="F52" s="4">
        <v>45723.395833333336</v>
      </c>
      <c r="G52" s="18">
        <f>IFERROR(IF(Tableau2[[#This Row],[Departure Date]]-Tableau2[[#This Row],[Date et heure prévues de départ]]&lt;0,ABS(Tableau2[[#This Row],[Departure Date]]-Tableau2[[#This Row],[Date et heure prévues de départ]]),""),"")</f>
        <v>3.3333333332848269E-2</v>
      </c>
      <c r="H52" s="18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53" spans="1:8" x14ac:dyDescent="0.25">
      <c r="A53" s="3">
        <f t="shared" ref="A53:A68" si="8">IF(F53&lt;&gt;"",YEAR(F53),"")</f>
        <v>2025</v>
      </c>
      <c r="B53" s="3">
        <f t="shared" ref="B53:B68" si="9">IF(F53&lt;&gt;"",MONTH(F53),"")</f>
        <v>4</v>
      </c>
      <c r="C53" s="10">
        <v>45755.283333333333</v>
      </c>
      <c r="D53" s="10">
        <v>45756.261666666665</v>
      </c>
      <c r="E53" s="4">
        <v>45755.333333333336</v>
      </c>
      <c r="F53" s="4">
        <v>45756.291666666664</v>
      </c>
      <c r="G53" s="18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53" s="18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54" spans="1:8" x14ac:dyDescent="0.25">
      <c r="A54" s="3">
        <f t="shared" si="8"/>
        <v>2025</v>
      </c>
      <c r="B54" s="3">
        <f t="shared" si="9"/>
        <v>4</v>
      </c>
      <c r="C54" s="10">
        <v>45755.672222222216</v>
      </c>
      <c r="D54" s="10">
        <v>45756.345000000001</v>
      </c>
      <c r="E54" s="4">
        <v>45755.722222222219</v>
      </c>
      <c r="F54" s="4">
        <v>45756.291666666664</v>
      </c>
      <c r="G54" s="18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54" s="18">
        <f>IFERROR(IF(Tableau2[[#This Row],[Arrival Date ]]-Tableau2[[#This Row],[Date et heure prévues de d''arrivée]]&lt;0,ABS(Tableau2[[#This Row],[Arrival Date ]]-Tableau2[[#This Row],[Date et heure prévues de d''arrivée]]),""),"")</f>
        <v>5.3333333336922806E-2</v>
      </c>
    </row>
    <row r="55" spans="1:8" x14ac:dyDescent="0.25">
      <c r="A55" s="3">
        <f t="shared" si="8"/>
        <v>2025</v>
      </c>
      <c r="B55" s="3">
        <f t="shared" si="9"/>
        <v>4</v>
      </c>
      <c r="C55" s="10">
        <v>45755.283333333333</v>
      </c>
      <c r="D55" s="10">
        <v>45756.386666666665</v>
      </c>
      <c r="E55" s="4">
        <v>45755.333333333336</v>
      </c>
      <c r="F55" s="4">
        <v>45756.291666666664</v>
      </c>
      <c r="G55" s="18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55" s="18">
        <f>IFERROR(IF(Tableau2[[#This Row],[Arrival Date ]]-Tableau2[[#This Row],[Date et heure prévues de d''arrivée]]&lt;0,ABS(Tableau2[[#This Row],[Arrival Date ]]-Tableau2[[#This Row],[Date et heure prévues de d''arrivée]]),""),"")</f>
        <v>9.5000000001164153E-2</v>
      </c>
    </row>
    <row r="56" spans="1:8" x14ac:dyDescent="0.25">
      <c r="A56" s="3">
        <f t="shared" si="8"/>
        <v>2025</v>
      </c>
      <c r="B56" s="3">
        <f t="shared" si="9"/>
        <v>4</v>
      </c>
      <c r="C56" s="10">
        <v>45755.311111111107</v>
      </c>
      <c r="D56" s="10">
        <v>45756.261666666665</v>
      </c>
      <c r="E56" s="4">
        <v>45755.361111111109</v>
      </c>
      <c r="F56" s="4">
        <v>45756.291666666664</v>
      </c>
      <c r="G56" s="18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56" s="18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57" spans="1:8" x14ac:dyDescent="0.25">
      <c r="A57" s="3">
        <f t="shared" si="8"/>
        <v>2025</v>
      </c>
      <c r="B57" s="3">
        <f t="shared" si="9"/>
        <v>4</v>
      </c>
      <c r="C57" s="10">
        <v>45755.304166666661</v>
      </c>
      <c r="D57" s="10">
        <v>45756.345000000001</v>
      </c>
      <c r="E57" s="4">
        <v>45755.354166666664</v>
      </c>
      <c r="F57" s="4">
        <v>45756.375</v>
      </c>
      <c r="G57" s="18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57" s="18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58" spans="1:8" x14ac:dyDescent="0.25">
      <c r="A58" s="3">
        <f t="shared" si="8"/>
        <v>2025</v>
      </c>
      <c r="B58" s="3">
        <f t="shared" si="9"/>
        <v>4</v>
      </c>
      <c r="C58" s="10">
        <v>45755.324999999997</v>
      </c>
      <c r="D58" s="10">
        <v>45756.345000000001</v>
      </c>
      <c r="E58" s="4">
        <v>45755.375</v>
      </c>
      <c r="F58" s="4">
        <v>45756.375</v>
      </c>
      <c r="G58" s="18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58" s="18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59" spans="1:8" x14ac:dyDescent="0.25">
      <c r="A59" s="3">
        <f t="shared" si="8"/>
        <v>2025</v>
      </c>
      <c r="B59" s="3">
        <f t="shared" si="9"/>
        <v>4</v>
      </c>
      <c r="C59" s="10">
        <v>45755.408333333333</v>
      </c>
      <c r="D59" s="10">
        <v>45756.386666666665</v>
      </c>
      <c r="E59" s="4">
        <v>45755.458333333336</v>
      </c>
      <c r="F59" s="4">
        <v>45756.416666666664</v>
      </c>
      <c r="G59" s="18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59" s="18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60" spans="1:8" x14ac:dyDescent="0.25">
      <c r="A60" s="3">
        <f t="shared" si="8"/>
        <v>2025</v>
      </c>
      <c r="B60" s="3">
        <f t="shared" si="9"/>
        <v>4</v>
      </c>
      <c r="C60" s="10">
        <v>45755.397916666661</v>
      </c>
      <c r="D60" s="10">
        <v>45756.386666666665</v>
      </c>
      <c r="E60" s="4">
        <v>45755.447916666664</v>
      </c>
      <c r="F60" s="4">
        <v>45756.416666666664</v>
      </c>
      <c r="G60" s="18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60" s="18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61" spans="1:8" x14ac:dyDescent="0.25">
      <c r="A61" s="3">
        <f t="shared" si="8"/>
        <v>2025</v>
      </c>
      <c r="B61" s="3">
        <f t="shared" si="9"/>
        <v>4</v>
      </c>
      <c r="C61" s="10">
        <v>45750.866666666661</v>
      </c>
      <c r="D61" s="10">
        <v>45756.386666666665</v>
      </c>
      <c r="E61" s="4">
        <v>45750.916666666664</v>
      </c>
      <c r="F61" s="4">
        <v>45756.416666666664</v>
      </c>
      <c r="G61" s="18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61" s="18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62" spans="1:8" x14ac:dyDescent="0.25">
      <c r="A62" s="3">
        <f t="shared" si="8"/>
        <v>2025</v>
      </c>
      <c r="B62" s="3">
        <f t="shared" si="9"/>
        <v>4</v>
      </c>
      <c r="C62" s="10">
        <v>45755.45</v>
      </c>
      <c r="D62" s="10">
        <v>45756.428333333337</v>
      </c>
      <c r="E62" s="4">
        <v>45755.5</v>
      </c>
      <c r="F62" s="4">
        <v>45756.458333333336</v>
      </c>
      <c r="G62" s="18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62" s="18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63" spans="1:8" x14ac:dyDescent="0.25">
      <c r="A63" s="3">
        <f t="shared" si="8"/>
        <v>2025</v>
      </c>
      <c r="B63" s="3">
        <f t="shared" si="9"/>
        <v>4</v>
      </c>
      <c r="C63" s="10">
        <v>45755.616666666661</v>
      </c>
      <c r="D63" s="10">
        <v>45756.595000000001</v>
      </c>
      <c r="E63" s="4">
        <v>45755.666666666664</v>
      </c>
      <c r="F63" s="4">
        <v>45756.625</v>
      </c>
      <c r="G63" s="18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63" s="18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64" spans="1:8" x14ac:dyDescent="0.25">
      <c r="A64" s="3">
        <f t="shared" si="8"/>
        <v>2025</v>
      </c>
      <c r="B64" s="3">
        <f t="shared" si="9"/>
        <v>4</v>
      </c>
      <c r="C64" s="10">
        <v>45756.366666666661</v>
      </c>
      <c r="D64" s="10">
        <v>45756.657500000001</v>
      </c>
      <c r="E64" s="4">
        <v>45756.416666666664</v>
      </c>
      <c r="F64" s="4">
        <v>45756.6875</v>
      </c>
      <c r="G64" s="18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64" s="18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65" spans="1:8" x14ac:dyDescent="0.25">
      <c r="A65" s="3">
        <f t="shared" si="8"/>
        <v>2025</v>
      </c>
      <c r="B65" s="3">
        <f t="shared" si="9"/>
        <v>4</v>
      </c>
      <c r="C65" s="10">
        <v>45754.345833333333</v>
      </c>
      <c r="D65" s="10">
        <v>45757.261666666665</v>
      </c>
      <c r="E65" s="4">
        <v>45754.395833333336</v>
      </c>
      <c r="F65" s="4">
        <v>45757.291666666664</v>
      </c>
      <c r="G65" s="18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65" s="18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66" spans="1:8" x14ac:dyDescent="0.25">
      <c r="A66" s="3">
        <f t="shared" si="8"/>
        <v>2025</v>
      </c>
      <c r="B66" s="3">
        <f t="shared" si="9"/>
        <v>4</v>
      </c>
      <c r="C66" s="10">
        <v>45756.356249999997</v>
      </c>
      <c r="D66" s="10">
        <v>45757.261666666665</v>
      </c>
      <c r="E66" s="4">
        <v>45756.40625</v>
      </c>
      <c r="F66" s="4">
        <v>45757.291666666664</v>
      </c>
      <c r="G66" s="18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66" s="18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67" spans="1:8" x14ac:dyDescent="0.25">
      <c r="A67" s="3">
        <f t="shared" si="8"/>
        <v>2025</v>
      </c>
      <c r="B67" s="3">
        <f t="shared" si="9"/>
        <v>4</v>
      </c>
      <c r="C67" s="10">
        <v>45755.241666666661</v>
      </c>
      <c r="D67" s="10">
        <v>45757.261666666665</v>
      </c>
      <c r="E67" s="7">
        <v>45755.291666666664</v>
      </c>
      <c r="F67" s="7">
        <v>45757.291666666664</v>
      </c>
      <c r="G67" s="18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67" s="18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68" spans="1:8" x14ac:dyDescent="0.25">
      <c r="A68" s="3">
        <f t="shared" si="8"/>
        <v>2025</v>
      </c>
      <c r="B68" s="3">
        <f t="shared" si="9"/>
        <v>4</v>
      </c>
      <c r="C68" s="10">
        <v>45755.241666666661</v>
      </c>
      <c r="D68" s="10">
        <v>45757.261666666665</v>
      </c>
      <c r="E68" s="7">
        <v>45755.291666666664</v>
      </c>
      <c r="F68" s="7">
        <v>45757.291666666664</v>
      </c>
      <c r="G68" s="18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68" s="18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69" spans="1:8" x14ac:dyDescent="0.25">
      <c r="A69" s="3">
        <f t="shared" ref="A69:A71" si="10">IF(F69&lt;&gt;"",YEAR(F69),"")</f>
        <v>2025</v>
      </c>
      <c r="B69" s="3">
        <f t="shared" ref="B69:B91" si="11">IF(F69&lt;&gt;"",MONTH(F69),"")</f>
        <v>5</v>
      </c>
      <c r="C69" s="10">
        <v>45789.283333333333</v>
      </c>
      <c r="D69" s="10">
        <v>45791.261666666665</v>
      </c>
      <c r="E69" s="4">
        <v>45789.333333333336</v>
      </c>
      <c r="F69" s="4">
        <v>45791.291666666664</v>
      </c>
      <c r="G69" s="18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69" s="18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70" spans="1:8" x14ac:dyDescent="0.25">
      <c r="A70" s="3">
        <f t="shared" si="10"/>
        <v>2025</v>
      </c>
      <c r="B70" s="3">
        <f t="shared" si="11"/>
        <v>5</v>
      </c>
      <c r="C70" s="10">
        <v>45790.408333333333</v>
      </c>
      <c r="D70" s="10">
        <v>45791.303333333337</v>
      </c>
      <c r="E70" s="4">
        <v>45790.375</v>
      </c>
      <c r="F70" s="4">
        <v>45791.333333333336</v>
      </c>
      <c r="G70" s="18">
        <f>IFERROR(IF(Tableau2[[#This Row],[Departure Date]]-Tableau2[[#This Row],[Date et heure prévues de départ]]&lt;0,ABS(Tableau2[[#This Row],[Departure Date]]-Tableau2[[#This Row],[Date et heure prévues de départ]]),""),"")</f>
        <v>3.3333333332848269E-2</v>
      </c>
      <c r="H70" s="18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71" spans="1:8" x14ac:dyDescent="0.25">
      <c r="A71" s="3">
        <f t="shared" si="10"/>
        <v>2025</v>
      </c>
      <c r="B71" s="3">
        <f t="shared" si="11"/>
        <v>5</v>
      </c>
      <c r="C71" s="10">
        <v>45790.324999999997</v>
      </c>
      <c r="D71" s="10">
        <v>45791.303333333337</v>
      </c>
      <c r="E71" s="4">
        <v>45790.375</v>
      </c>
      <c r="F71" s="4">
        <v>45791.333333333336</v>
      </c>
      <c r="G71" s="18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71" s="18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72" spans="1:8" x14ac:dyDescent="0.25">
      <c r="A72" s="3">
        <f t="shared" ref="A72:A91" si="12">IF(F72&lt;&gt;"",YEAR(F72),"")</f>
        <v>2025</v>
      </c>
      <c r="B72" s="3">
        <f t="shared" si="11"/>
        <v>5</v>
      </c>
      <c r="C72" s="10">
        <v>45790.418749999997</v>
      </c>
      <c r="D72" s="10">
        <v>45791.324166666665</v>
      </c>
      <c r="E72" s="4">
        <v>45790.385416666664</v>
      </c>
      <c r="F72" s="4">
        <v>45791.354166666664</v>
      </c>
      <c r="G72" s="18">
        <f>IFERROR(IF(Tableau2[[#This Row],[Departure Date]]-Tableau2[[#This Row],[Date et heure prévues de départ]]&lt;0,ABS(Tableau2[[#This Row],[Departure Date]]-Tableau2[[#This Row],[Date et heure prévues de départ]]),""),"")</f>
        <v>3.3333333332848269E-2</v>
      </c>
      <c r="H72" s="18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73" spans="1:8" x14ac:dyDescent="0.25">
      <c r="A73" s="3">
        <f t="shared" si="12"/>
        <v>2025</v>
      </c>
      <c r="B73" s="3">
        <f t="shared" si="11"/>
        <v>5</v>
      </c>
      <c r="C73" s="10">
        <v>45790.304166666661</v>
      </c>
      <c r="D73" s="10">
        <v>45791.365833333337</v>
      </c>
      <c r="E73" s="4">
        <v>45790.354166666664</v>
      </c>
      <c r="F73" s="4">
        <v>45791.395833333336</v>
      </c>
      <c r="G73" s="18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73" s="18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74" spans="1:8" x14ac:dyDescent="0.25">
      <c r="A74" s="3">
        <f t="shared" si="12"/>
        <v>2025</v>
      </c>
      <c r="B74" s="3">
        <f t="shared" si="11"/>
        <v>5</v>
      </c>
      <c r="C74" s="10">
        <v>45791.345833333333</v>
      </c>
      <c r="D74" s="10">
        <v>45791.615833333337</v>
      </c>
      <c r="E74" s="4">
        <v>45791.395833333336</v>
      </c>
      <c r="F74" s="4">
        <v>45791.645833333336</v>
      </c>
      <c r="G74" s="18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74" s="18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75" spans="1:8" x14ac:dyDescent="0.25">
      <c r="A75" s="3">
        <f t="shared" si="12"/>
        <v>2025</v>
      </c>
      <c r="B75" s="3">
        <f t="shared" si="11"/>
        <v>5</v>
      </c>
      <c r="C75" s="10">
        <v>45791.283333333333</v>
      </c>
      <c r="D75" s="10">
        <v>45792.261666666665</v>
      </c>
      <c r="E75" s="4">
        <v>45791.333333333336</v>
      </c>
      <c r="F75" s="4">
        <v>45792.291666666664</v>
      </c>
      <c r="G75" s="18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75" s="18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76" spans="1:8" x14ac:dyDescent="0.25">
      <c r="A76" s="3">
        <f t="shared" si="12"/>
        <v>2025</v>
      </c>
      <c r="B76" s="3">
        <f t="shared" si="11"/>
        <v>5</v>
      </c>
      <c r="C76" s="10">
        <v>45791.283333333333</v>
      </c>
      <c r="D76" s="10">
        <v>45792.261666666665</v>
      </c>
      <c r="E76" s="4">
        <v>45791.333333333336</v>
      </c>
      <c r="F76" s="4">
        <v>45792.291666666664</v>
      </c>
      <c r="G76" s="18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76" s="18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77" spans="1:8" x14ac:dyDescent="0.25">
      <c r="A77" s="3">
        <f t="shared" si="12"/>
        <v>2025</v>
      </c>
      <c r="B77" s="3">
        <f t="shared" si="11"/>
        <v>5</v>
      </c>
      <c r="C77" s="10">
        <v>45791.304166666661</v>
      </c>
      <c r="D77" s="10">
        <v>45792.261666666665</v>
      </c>
      <c r="E77" s="4">
        <v>45791.354166666664</v>
      </c>
      <c r="F77" s="4">
        <v>45792.291666666664</v>
      </c>
      <c r="G77" s="18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77" s="18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78" spans="1:8" x14ac:dyDescent="0.25">
      <c r="A78" s="3">
        <f t="shared" si="12"/>
        <v>2025</v>
      </c>
      <c r="B78" s="3">
        <f t="shared" si="11"/>
        <v>5</v>
      </c>
      <c r="C78" s="10">
        <v>45790.241666666661</v>
      </c>
      <c r="D78" s="10">
        <v>45792.345000000001</v>
      </c>
      <c r="E78" s="4">
        <v>45790.291666666664</v>
      </c>
      <c r="F78" s="4">
        <v>45792.291666666664</v>
      </c>
      <c r="G78" s="18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78" s="18">
        <f>IFERROR(IF(Tableau2[[#This Row],[Arrival Date ]]-Tableau2[[#This Row],[Date et heure prévues de d''arrivée]]&lt;0,ABS(Tableau2[[#This Row],[Arrival Date ]]-Tableau2[[#This Row],[Date et heure prévues de d''arrivée]]),""),"")</f>
        <v>5.3333333336922806E-2</v>
      </c>
    </row>
    <row r="79" spans="1:8" x14ac:dyDescent="0.25">
      <c r="A79" s="3">
        <f t="shared" si="12"/>
        <v>2025</v>
      </c>
      <c r="B79" s="3">
        <f t="shared" si="11"/>
        <v>5</v>
      </c>
      <c r="C79" s="10">
        <v>45791.324999999997</v>
      </c>
      <c r="D79" s="10">
        <v>45792.386666666665</v>
      </c>
      <c r="E79" s="4">
        <v>45791.375</v>
      </c>
      <c r="F79" s="4">
        <v>45792.333333333336</v>
      </c>
      <c r="G79" s="18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79" s="18">
        <f>IFERROR(IF(Tableau2[[#This Row],[Arrival Date ]]-Tableau2[[#This Row],[Date et heure prévues de d''arrivée]]&lt;0,ABS(Tableau2[[#This Row],[Arrival Date ]]-Tableau2[[#This Row],[Date et heure prévues de d''arrivée]]),""),"")</f>
        <v>5.3333333329646848E-2</v>
      </c>
    </row>
    <row r="80" spans="1:8" x14ac:dyDescent="0.25">
      <c r="A80" s="3">
        <f t="shared" si="12"/>
        <v>2025</v>
      </c>
      <c r="B80" s="3">
        <f t="shared" si="11"/>
        <v>5</v>
      </c>
      <c r="C80" s="10">
        <v>45791.304166666661</v>
      </c>
      <c r="D80" s="10">
        <v>45792.345000000001</v>
      </c>
      <c r="E80" s="4">
        <v>45791.354166666664</v>
      </c>
      <c r="F80" s="4">
        <v>45792.375</v>
      </c>
      <c r="G80" s="18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80" s="18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81" spans="1:8" x14ac:dyDescent="0.25">
      <c r="A81" s="3">
        <f t="shared" si="12"/>
        <v>2025</v>
      </c>
      <c r="B81" s="3">
        <f t="shared" si="11"/>
        <v>5</v>
      </c>
      <c r="C81" s="10">
        <v>45791.345833333333</v>
      </c>
      <c r="D81" s="10">
        <v>45792.345000000001</v>
      </c>
      <c r="E81" s="4">
        <v>45791.395833333336</v>
      </c>
      <c r="F81" s="4">
        <v>45792.375</v>
      </c>
      <c r="G81" s="18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81" s="18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82" spans="1:8" x14ac:dyDescent="0.25">
      <c r="A82" s="3">
        <f t="shared" si="12"/>
        <v>2025</v>
      </c>
      <c r="B82" s="3">
        <f t="shared" si="11"/>
        <v>5</v>
      </c>
      <c r="C82" s="10">
        <v>45791.304166666661</v>
      </c>
      <c r="D82" s="10">
        <v>45792.345000000001</v>
      </c>
      <c r="E82" s="4">
        <v>45791.354166666664</v>
      </c>
      <c r="F82" s="4">
        <v>45792.375</v>
      </c>
      <c r="G82" s="18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82" s="18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83" spans="1:8" x14ac:dyDescent="0.25">
      <c r="A83" s="3">
        <f t="shared" si="12"/>
        <v>2025</v>
      </c>
      <c r="B83" s="3">
        <f t="shared" si="11"/>
        <v>5</v>
      </c>
      <c r="C83" s="10">
        <v>45791.377083333333</v>
      </c>
      <c r="D83" s="10">
        <v>45792.362361111111</v>
      </c>
      <c r="E83" s="4">
        <v>45791.427083333336</v>
      </c>
      <c r="F83" s="4">
        <v>45792.392361111109</v>
      </c>
      <c r="G83" s="18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83" s="18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84" spans="1:8" x14ac:dyDescent="0.25">
      <c r="A84" s="3">
        <f t="shared" si="12"/>
        <v>2025</v>
      </c>
      <c r="B84" s="3">
        <f t="shared" si="11"/>
        <v>5</v>
      </c>
      <c r="C84" s="10">
        <v>45791.45</v>
      </c>
      <c r="D84" s="10">
        <v>45792.428333333337</v>
      </c>
      <c r="E84" s="4">
        <v>45791.5</v>
      </c>
      <c r="F84" s="4">
        <v>45792.458333333336</v>
      </c>
      <c r="G84" s="18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84" s="18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85" spans="1:8" x14ac:dyDescent="0.25">
      <c r="A85" s="3">
        <f t="shared" si="12"/>
        <v>2025</v>
      </c>
      <c r="B85" s="3">
        <f t="shared" si="11"/>
        <v>5</v>
      </c>
      <c r="C85" s="10">
        <v>45786.866666666661</v>
      </c>
      <c r="D85" s="10">
        <v>45792.636666666665</v>
      </c>
      <c r="E85" s="4">
        <v>45786.916666666664</v>
      </c>
      <c r="F85" s="4">
        <v>45792.666666666664</v>
      </c>
      <c r="G85" s="18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85" s="18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86" spans="1:8" x14ac:dyDescent="0.25">
      <c r="A86" s="3">
        <f t="shared" si="12"/>
        <v>2025</v>
      </c>
      <c r="B86" s="3">
        <f t="shared" si="11"/>
        <v>5</v>
      </c>
      <c r="C86" s="10">
        <v>45792.512499999997</v>
      </c>
      <c r="D86" s="10">
        <v>45792.72</v>
      </c>
      <c r="E86" s="4">
        <v>45792.5625</v>
      </c>
      <c r="F86" s="4">
        <v>45792.75</v>
      </c>
      <c r="G86" s="18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86" s="18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87" spans="1:8" x14ac:dyDescent="0.25">
      <c r="A87" s="3">
        <f t="shared" si="12"/>
        <v>2025</v>
      </c>
      <c r="B87" s="3">
        <f t="shared" si="11"/>
        <v>5</v>
      </c>
      <c r="C87" s="10">
        <v>45790.262499999997</v>
      </c>
      <c r="D87" s="10">
        <v>45793.261666666665</v>
      </c>
      <c r="E87" s="4">
        <v>45790.3125</v>
      </c>
      <c r="F87" s="4">
        <v>45793.291666666664</v>
      </c>
      <c r="G87" s="18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87" s="18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88" spans="1:8" x14ac:dyDescent="0.25">
      <c r="A88" s="3">
        <f t="shared" si="12"/>
        <v>2025</v>
      </c>
      <c r="B88" s="3">
        <f t="shared" si="11"/>
        <v>5</v>
      </c>
      <c r="C88" s="10">
        <v>45791.241666666661</v>
      </c>
      <c r="D88" s="10">
        <v>45793.261666666665</v>
      </c>
      <c r="E88" s="4">
        <v>45791.291666666664</v>
      </c>
      <c r="F88" s="4">
        <v>45793.291666666664</v>
      </c>
      <c r="G88" s="18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88" s="18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89" spans="1:8" x14ac:dyDescent="0.25">
      <c r="A89" s="3">
        <f t="shared" si="12"/>
        <v>2025</v>
      </c>
      <c r="B89" s="3">
        <f t="shared" si="11"/>
        <v>5</v>
      </c>
      <c r="C89" s="10">
        <v>45792.241666666661</v>
      </c>
      <c r="D89" s="10">
        <v>45793.261666666665</v>
      </c>
      <c r="E89" s="4">
        <v>45792.291666666664</v>
      </c>
      <c r="F89" s="4">
        <v>45793.291666666664</v>
      </c>
      <c r="G89" s="18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89" s="18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90" spans="1:8" x14ac:dyDescent="0.25">
      <c r="A90" s="3">
        <f t="shared" si="12"/>
        <v>2025</v>
      </c>
      <c r="B90" s="3">
        <f t="shared" si="11"/>
        <v>5</v>
      </c>
      <c r="C90" s="10">
        <v>45792.304166666661</v>
      </c>
      <c r="D90" s="10">
        <v>45793.303333333337</v>
      </c>
      <c r="E90" s="4">
        <v>45792.354166666664</v>
      </c>
      <c r="F90" s="4">
        <v>45793.333333333336</v>
      </c>
      <c r="G90" s="18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90" s="18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91" spans="1:8" x14ac:dyDescent="0.25">
      <c r="A91" s="3">
        <f t="shared" si="12"/>
        <v>2025</v>
      </c>
      <c r="B91" s="3">
        <f t="shared" si="11"/>
        <v>5</v>
      </c>
      <c r="C91" s="10">
        <v>45792.377083333333</v>
      </c>
      <c r="D91" s="10">
        <v>45793.320694444446</v>
      </c>
      <c r="E91" s="4">
        <v>45792.427083333336</v>
      </c>
      <c r="F91" s="4">
        <v>45793.350694444445</v>
      </c>
      <c r="G91" s="18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91" s="18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92" spans="1:8" x14ac:dyDescent="0.25">
      <c r="A92" s="3">
        <f t="shared" ref="A92:A111" si="13">IF(F92&lt;&gt;"",YEAR(F92),"")</f>
        <v>2025</v>
      </c>
      <c r="B92" s="3">
        <f t="shared" ref="B92:B111" si="14">IF(F92&lt;&gt;"",MONTH(F92),"")</f>
        <v>6</v>
      </c>
      <c r="C92" s="10">
        <v>45812.304166666661</v>
      </c>
      <c r="D92" s="10">
        <v>45813.428333333337</v>
      </c>
      <c r="E92" s="4">
        <v>45812.354166666664</v>
      </c>
      <c r="F92" s="4">
        <v>45813.458333333336</v>
      </c>
      <c r="G92" s="18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92" s="18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93" spans="1:8" x14ac:dyDescent="0.25">
      <c r="A93" s="3">
        <f t="shared" si="13"/>
        <v>2025</v>
      </c>
      <c r="B93" s="3">
        <f t="shared" si="14"/>
        <v>6</v>
      </c>
      <c r="C93" s="10">
        <v>45812.304166666661</v>
      </c>
      <c r="D93" s="10">
        <v>45813.44222222222</v>
      </c>
      <c r="E93" s="4">
        <v>45812.354166666664</v>
      </c>
      <c r="F93" s="4">
        <v>45813.472222222219</v>
      </c>
      <c r="G93" s="18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93" s="18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94" spans="1:8" x14ac:dyDescent="0.25">
      <c r="A94" s="3">
        <f t="shared" si="13"/>
        <v>2025</v>
      </c>
      <c r="B94" s="3">
        <f t="shared" si="14"/>
        <v>6</v>
      </c>
      <c r="C94" s="10">
        <v>45812.616666666661</v>
      </c>
      <c r="D94" s="10">
        <v>45813.553333333337</v>
      </c>
      <c r="E94" s="4">
        <v>45812.666666666664</v>
      </c>
      <c r="F94" s="4">
        <v>45813.583333333336</v>
      </c>
      <c r="G94" s="18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94" s="18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95" spans="1:8" x14ac:dyDescent="0.25">
      <c r="A95" s="3">
        <f t="shared" si="13"/>
        <v>2025</v>
      </c>
      <c r="B95" s="3">
        <f t="shared" si="14"/>
        <v>6</v>
      </c>
      <c r="C95" s="10">
        <v>45813.283333333333</v>
      </c>
      <c r="D95" s="10">
        <v>45814.261666666665</v>
      </c>
      <c r="E95" s="4">
        <v>45813.333333333336</v>
      </c>
      <c r="F95" s="4">
        <v>45814.291666666664</v>
      </c>
      <c r="G95" s="18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95" s="18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96" spans="1:8" x14ac:dyDescent="0.25">
      <c r="A96" s="3">
        <f t="shared" si="13"/>
        <v>2025</v>
      </c>
      <c r="B96" s="3">
        <f t="shared" si="14"/>
        <v>6</v>
      </c>
      <c r="C96" s="10">
        <v>45813.304166666661</v>
      </c>
      <c r="D96" s="10">
        <v>45814.261666666665</v>
      </c>
      <c r="E96" s="4">
        <v>45813.354166666664</v>
      </c>
      <c r="F96" s="4">
        <v>45814.291666666664</v>
      </c>
      <c r="G96" s="18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96" s="18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97" spans="1:8" x14ac:dyDescent="0.25">
      <c r="A97" s="3">
        <f t="shared" si="13"/>
        <v>2025</v>
      </c>
      <c r="B97" s="3">
        <f t="shared" si="14"/>
        <v>6</v>
      </c>
      <c r="C97" s="10">
        <v>45812.2</v>
      </c>
      <c r="D97" s="10">
        <v>45814.261666666665</v>
      </c>
      <c r="E97" s="4">
        <v>45812.25</v>
      </c>
      <c r="F97" s="4">
        <v>45814.291666666664</v>
      </c>
      <c r="G97" s="18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97" s="18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98" spans="1:8" x14ac:dyDescent="0.25">
      <c r="A98" s="3">
        <f t="shared" si="13"/>
        <v>2025</v>
      </c>
      <c r="B98" s="3">
        <f t="shared" si="14"/>
        <v>6</v>
      </c>
      <c r="C98" s="10">
        <v>45813.324999999997</v>
      </c>
      <c r="D98" s="10">
        <v>45814.303333333337</v>
      </c>
      <c r="E98" s="4">
        <v>45813.375</v>
      </c>
      <c r="F98" s="4">
        <v>45814.333333333336</v>
      </c>
      <c r="G98" s="18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98" s="18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99" spans="1:8" x14ac:dyDescent="0.25">
      <c r="A99" s="3">
        <f t="shared" si="13"/>
        <v>2025</v>
      </c>
      <c r="B99" s="3">
        <f t="shared" si="14"/>
        <v>6</v>
      </c>
      <c r="C99" s="10">
        <v>45813.345833333333</v>
      </c>
      <c r="D99" s="10">
        <v>45814.303333333337</v>
      </c>
      <c r="E99" s="4">
        <v>45813.395833333336</v>
      </c>
      <c r="F99" s="4">
        <v>45814.333333333336</v>
      </c>
      <c r="G99" s="18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99" s="18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100" spans="1:8" x14ac:dyDescent="0.25">
      <c r="A100" s="3">
        <f t="shared" si="13"/>
        <v>2025</v>
      </c>
      <c r="B100" s="3">
        <f t="shared" si="14"/>
        <v>6</v>
      </c>
      <c r="C100" s="10">
        <v>45813.439583333333</v>
      </c>
      <c r="D100" s="10">
        <v>45814.303333333337</v>
      </c>
      <c r="E100" s="4">
        <v>45813.40625</v>
      </c>
      <c r="F100" s="4">
        <v>45814.333333333336</v>
      </c>
      <c r="G100" s="18">
        <f>IFERROR(IF(Tableau2[[#This Row],[Departure Date]]-Tableau2[[#This Row],[Date et heure prévues de départ]]&lt;0,ABS(Tableau2[[#This Row],[Departure Date]]-Tableau2[[#This Row],[Date et heure prévues de départ]]),""),"")</f>
        <v>3.3333333332848269E-2</v>
      </c>
      <c r="H100" s="18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101" spans="1:8" x14ac:dyDescent="0.25">
      <c r="A101" s="3">
        <f t="shared" si="13"/>
        <v>2025</v>
      </c>
      <c r="B101" s="3">
        <f t="shared" si="14"/>
        <v>6</v>
      </c>
      <c r="C101" s="10">
        <v>45812.95</v>
      </c>
      <c r="D101" s="10">
        <v>45814.303333333337</v>
      </c>
      <c r="E101" s="4">
        <v>45813</v>
      </c>
      <c r="F101" s="4">
        <v>45814.333333333336</v>
      </c>
      <c r="G101" s="18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101" s="18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102" spans="1:8" x14ac:dyDescent="0.25">
      <c r="A102" s="3">
        <f t="shared" si="13"/>
        <v>2025</v>
      </c>
      <c r="B102" s="3">
        <f t="shared" si="14"/>
        <v>6</v>
      </c>
      <c r="C102" s="10">
        <v>45813.387499999997</v>
      </c>
      <c r="D102" s="10">
        <v>45814.303333333337</v>
      </c>
      <c r="E102" s="4">
        <v>45813.354166666664</v>
      </c>
      <c r="F102" s="4">
        <v>45814.333333333336</v>
      </c>
      <c r="G102" s="18">
        <f>IFERROR(IF(Tableau2[[#This Row],[Departure Date]]-Tableau2[[#This Row],[Date et heure prévues de départ]]&lt;0,ABS(Tableau2[[#This Row],[Departure Date]]-Tableau2[[#This Row],[Date et heure prévues de départ]]),""),"")</f>
        <v>3.3333333332848269E-2</v>
      </c>
      <c r="H102" s="18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103" spans="1:8" x14ac:dyDescent="0.25">
      <c r="A103" s="3">
        <f t="shared" si="13"/>
        <v>2025</v>
      </c>
      <c r="B103" s="3">
        <f t="shared" si="14"/>
        <v>6</v>
      </c>
      <c r="C103" s="10">
        <v>45813.304166666661</v>
      </c>
      <c r="D103" s="10">
        <v>45814.313750000001</v>
      </c>
      <c r="E103" s="4">
        <v>45813.354166666664</v>
      </c>
      <c r="F103" s="4">
        <v>45814.34375</v>
      </c>
      <c r="G103" s="18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103" s="18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104" spans="1:8" x14ac:dyDescent="0.25">
      <c r="A104" s="3">
        <f t="shared" si="13"/>
        <v>2025</v>
      </c>
      <c r="B104" s="3">
        <f t="shared" si="14"/>
        <v>6</v>
      </c>
      <c r="C104" s="10">
        <v>45813.304166666661</v>
      </c>
      <c r="D104" s="10">
        <v>45814.345000000001</v>
      </c>
      <c r="E104" s="4">
        <v>45813.354166666664</v>
      </c>
      <c r="F104" s="4">
        <v>45814.375</v>
      </c>
      <c r="G104" s="18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104" s="18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105" spans="1:8" x14ac:dyDescent="0.25">
      <c r="A105" s="3">
        <f t="shared" si="13"/>
        <v>2025</v>
      </c>
      <c r="B105" s="3">
        <f t="shared" si="14"/>
        <v>6</v>
      </c>
      <c r="C105" s="10">
        <v>45813.324999999997</v>
      </c>
      <c r="D105" s="10">
        <v>45814.449166666665</v>
      </c>
      <c r="E105" s="4">
        <v>45813.375</v>
      </c>
      <c r="F105" s="4">
        <v>45814.395833333336</v>
      </c>
      <c r="G105" s="18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105" s="18">
        <f>IFERROR(IF(Tableau2[[#This Row],[Arrival Date ]]-Tableau2[[#This Row],[Date et heure prévues de d''arrivée]]&lt;0,ABS(Tableau2[[#This Row],[Arrival Date ]]-Tableau2[[#This Row],[Date et heure prévues de d''arrivée]]),""),"")</f>
        <v>5.3333333329646848E-2</v>
      </c>
    </row>
    <row r="106" spans="1:8" x14ac:dyDescent="0.25">
      <c r="A106" s="3">
        <f t="shared" si="13"/>
        <v>2025</v>
      </c>
      <c r="B106" s="3">
        <f t="shared" si="14"/>
        <v>6</v>
      </c>
      <c r="C106" s="10">
        <v>45813.429166666661</v>
      </c>
      <c r="D106" s="10">
        <v>45814.47</v>
      </c>
      <c r="E106" s="4">
        <v>45813.479166666664</v>
      </c>
      <c r="F106" s="4">
        <v>45814.416666666664</v>
      </c>
      <c r="G106" s="18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106" s="18">
        <f>IFERROR(IF(Tableau2[[#This Row],[Arrival Date ]]-Tableau2[[#This Row],[Date et heure prévues de d''arrivée]]&lt;0,ABS(Tableau2[[#This Row],[Arrival Date ]]-Tableau2[[#This Row],[Date et heure prévues de d''arrivée]]),""),"")</f>
        <v>5.3333333336922806E-2</v>
      </c>
    </row>
    <row r="107" spans="1:8" x14ac:dyDescent="0.25">
      <c r="A107" s="3">
        <f t="shared" si="13"/>
        <v>2025</v>
      </c>
      <c r="B107" s="3">
        <f t="shared" si="14"/>
        <v>6</v>
      </c>
      <c r="C107" s="10">
        <v>45813.429166666661</v>
      </c>
      <c r="D107" s="10">
        <v>45814.386666666665</v>
      </c>
      <c r="E107" s="4">
        <v>45813.479166666664</v>
      </c>
      <c r="F107" s="4">
        <v>45814.416666666664</v>
      </c>
      <c r="G107" s="18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107" s="18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108" spans="1:8" x14ac:dyDescent="0.25">
      <c r="A108" s="3">
        <f t="shared" si="13"/>
        <v>2025</v>
      </c>
      <c r="B108" s="3">
        <f t="shared" si="14"/>
        <v>6</v>
      </c>
      <c r="C108" s="10">
        <v>45814.366666666661</v>
      </c>
      <c r="D108" s="10">
        <v>45814.702638888892</v>
      </c>
      <c r="E108" s="4">
        <v>45814.416666666664</v>
      </c>
      <c r="F108" s="4">
        <v>45814.649305555555</v>
      </c>
      <c r="G108" s="18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108" s="18">
        <f>IFERROR(IF(Tableau2[[#This Row],[Arrival Date ]]-Tableau2[[#This Row],[Date et heure prévues de d''arrivée]]&lt;0,ABS(Tableau2[[#This Row],[Arrival Date ]]-Tableau2[[#This Row],[Date et heure prévues de d''arrivée]]),""),"")</f>
        <v>5.3333333336922806E-2</v>
      </c>
    </row>
    <row r="109" spans="1:8" x14ac:dyDescent="0.25">
      <c r="A109" s="3">
        <f t="shared" si="13"/>
        <v>2025</v>
      </c>
      <c r="B109" s="3">
        <f t="shared" si="14"/>
        <v>6</v>
      </c>
      <c r="C109" s="10">
        <v>45814.283333333333</v>
      </c>
      <c r="D109" s="10">
        <v>45815.261666666665</v>
      </c>
      <c r="E109" s="4">
        <v>45814.333333333336</v>
      </c>
      <c r="F109" s="4">
        <v>45815.291666666664</v>
      </c>
      <c r="G109" s="18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109" s="18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110" spans="1:8" x14ac:dyDescent="0.25">
      <c r="A110" s="3">
        <f t="shared" si="13"/>
        <v>2025</v>
      </c>
      <c r="B110" s="3">
        <f t="shared" si="14"/>
        <v>6</v>
      </c>
      <c r="C110" s="10">
        <v>45814.283333333333</v>
      </c>
      <c r="D110" s="10">
        <v>45815.261666666665</v>
      </c>
      <c r="E110" s="4">
        <v>45814.333333333336</v>
      </c>
      <c r="F110" s="4">
        <v>45815.291666666664</v>
      </c>
      <c r="G110" s="18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110" s="18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111" spans="1:8" x14ac:dyDescent="0.25">
      <c r="A111" s="3">
        <f t="shared" si="13"/>
        <v>2025</v>
      </c>
      <c r="B111" s="3">
        <f t="shared" si="14"/>
        <v>6</v>
      </c>
      <c r="C111" s="10">
        <v>45814.304166666661</v>
      </c>
      <c r="D111" s="10">
        <v>45815.261666666665</v>
      </c>
      <c r="E111" s="4">
        <v>45814.354166666664</v>
      </c>
      <c r="F111" s="4">
        <v>45815.291666666664</v>
      </c>
      <c r="G111" s="18" t="str">
        <f>IFERROR(IF(Tableau2[[#This Row],[Departure Date]]-Tableau2[[#This Row],[Date et heure prévues de départ]]&lt;0,ABS(Tableau2[[#This Row],[Departure Date]]-Tableau2[[#This Row],[Date et heure prévues de départ]]),""),"")</f>
        <v/>
      </c>
      <c r="H111" s="18" t="str">
        <f>IFERROR(IF(Tableau2[[#This Row],[Arrival Date ]]-Tableau2[[#This Row],[Date et heure prévues de d''arrivée]]&lt;0,ABS(Tableau2[[#This Row],[Arrival Date ]]-Tableau2[[#This Row],[Date et heure prévues de d''arrivée]]),""),"")</f>
        <v/>
      </c>
    </row>
    <row r="1190" spans="1:8" s="5" customFormat="1" x14ac:dyDescent="0.25">
      <c r="A1190" s="3"/>
      <c r="B1190" s="3"/>
      <c r="C1190" s="9"/>
      <c r="D1190" s="9"/>
      <c r="E1190" s="4"/>
      <c r="F1190" s="4"/>
      <c r="G1190" s="16"/>
      <c r="H1190" s="17"/>
    </row>
  </sheetData>
  <phoneticPr fontId="2" type="noConversion"/>
  <dataValidations count="1">
    <dataValidation showInputMessage="1" showErrorMessage="1" sqref="A1:B1 E1:H1" xr:uid="{8848A8E5-0368-4DBE-859E-FF92BCA46670}"/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4D0309-7CC6-41F0-B7A4-E007BAC361AD}">
  <sheetPr>
    <tabColor rgb="FFFFC000"/>
  </sheetPr>
  <dimension ref="A3:C10"/>
  <sheetViews>
    <sheetView tabSelected="1" workbookViewId="0">
      <selection activeCell="B4" sqref="B4"/>
    </sheetView>
  </sheetViews>
  <sheetFormatPr baseColWidth="10" defaultRowHeight="15" x14ac:dyDescent="0.25"/>
  <cols>
    <col min="1" max="1" width="21" bestFit="1" customWidth="1"/>
    <col min="2" max="2" width="35.28515625" bestFit="1" customWidth="1"/>
    <col min="3" max="3" width="35.7109375" bestFit="1" customWidth="1"/>
    <col min="4" max="4" width="18.42578125" bestFit="1" customWidth="1"/>
  </cols>
  <sheetData>
    <row r="3" spans="1:3" x14ac:dyDescent="0.25">
      <c r="A3" s="11" t="s">
        <v>8</v>
      </c>
      <c r="B3" t="s">
        <v>10</v>
      </c>
      <c r="C3" t="s">
        <v>11</v>
      </c>
    </row>
    <row r="4" spans="1:3" x14ac:dyDescent="0.25">
      <c r="A4" s="12">
        <v>1</v>
      </c>
      <c r="B4" s="13">
        <v>7</v>
      </c>
      <c r="C4" s="13">
        <v>7</v>
      </c>
    </row>
    <row r="5" spans="1:3" x14ac:dyDescent="0.25">
      <c r="A5" s="12">
        <v>2</v>
      </c>
      <c r="B5" s="13">
        <v>20</v>
      </c>
      <c r="C5" s="13">
        <v>20</v>
      </c>
    </row>
    <row r="6" spans="1:3" x14ac:dyDescent="0.25">
      <c r="A6" s="12">
        <v>3</v>
      </c>
      <c r="B6" s="13">
        <v>24</v>
      </c>
      <c r="C6" s="13">
        <v>24</v>
      </c>
    </row>
    <row r="7" spans="1:3" x14ac:dyDescent="0.25">
      <c r="A7" s="12">
        <v>4</v>
      </c>
      <c r="B7" s="13">
        <v>16</v>
      </c>
      <c r="C7" s="13">
        <v>16</v>
      </c>
    </row>
    <row r="8" spans="1:3" x14ac:dyDescent="0.25">
      <c r="A8" s="12">
        <v>5</v>
      </c>
      <c r="B8" s="13">
        <v>23</v>
      </c>
      <c r="C8" s="13">
        <v>23</v>
      </c>
    </row>
    <row r="9" spans="1:3" x14ac:dyDescent="0.25">
      <c r="A9" s="12">
        <v>6</v>
      </c>
      <c r="B9" s="13">
        <v>20</v>
      </c>
      <c r="C9" s="13">
        <v>20</v>
      </c>
    </row>
    <row r="10" spans="1:3" x14ac:dyDescent="0.25">
      <c r="A10" s="12" t="s">
        <v>9</v>
      </c>
      <c r="B10" s="13">
        <v>110</v>
      </c>
      <c r="C10" s="13">
        <v>110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9B13D1CD5E20F54BB527267A51CF3A2C" ma:contentTypeVersion="0" ma:contentTypeDescription="Crée un document." ma:contentTypeScope="" ma:versionID="ae692c6fa51e491f7e5ecbd6b5f7075b">
  <xsd:schema xmlns:xsd="http://www.w3.org/2001/XMLSchema" xmlns:xs="http://www.w3.org/2001/XMLSchema" xmlns:p="http://schemas.microsoft.com/office/2006/metadata/properties" targetNamespace="http://schemas.microsoft.com/office/2006/metadata/properties" ma:root="true" ma:fieldsID="8dc2724ea5eeb8e9e423cfa8c225eddc">
    <xsd:element name="properties">
      <xsd:complexType>
        <xsd:sequence>
          <xsd:element name="documentManagement">
            <xsd:complexType>
              <xsd:all/>
            </xsd:complexType>
          </xsd:element>
        </xsd:sequence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E10BF2EE-0B6B-4658-A55C-A853D7E03BBB}">
  <ds:schemaRefs>
    <ds:schemaRef ds:uri="http://schemas.microsoft.com/office/2006/metadata/properties"/>
    <ds:schemaRef ds:uri="http://www.w3.org/XML/1998/namespace"/>
    <ds:schemaRef ds:uri="http://purl.org/dc/dcmitype/"/>
    <ds:schemaRef ds:uri="http://schemas.openxmlformats.org/package/2006/metadata/core-properties"/>
    <ds:schemaRef ds:uri="http://schemas.microsoft.com/office/infopath/2007/PartnerControls"/>
    <ds:schemaRef ds:uri="http://purl.org/dc/elements/1.1/"/>
    <ds:schemaRef ds:uri="http://schemas.microsoft.com/office/2006/documentManagement/types"/>
    <ds:schemaRef ds:uri="http://purl.org/dc/terms/"/>
  </ds:schemaRefs>
</ds:datastoreItem>
</file>

<file path=customXml/itemProps2.xml><?xml version="1.0" encoding="utf-8"?>
<ds:datastoreItem xmlns:ds="http://schemas.openxmlformats.org/officeDocument/2006/customXml" ds:itemID="{B8182623-D2BC-4E6D-AFD4-FBB7943D436C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  <ds:schemaRef ds:uri="http://schemas.microsoft.com/office/infopath/2007/PartnerControls"/>
  </ds:schemaRefs>
</ds:datastoreItem>
</file>

<file path=customXml/itemProps3.xml><?xml version="1.0" encoding="utf-8"?>
<ds:datastoreItem xmlns:ds="http://schemas.openxmlformats.org/officeDocument/2006/customXml" ds:itemID="{68899259-E53C-4B04-8395-20DAE26BCB88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Inputs</vt:lpstr>
      <vt:lpstr>TCD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HOMAND Ludovic</dc:creator>
  <cp:lastModifiedBy>Nicolas RENAULT</cp:lastModifiedBy>
  <dcterms:created xsi:type="dcterms:W3CDTF">2024-01-18T08:54:22Z</dcterms:created>
  <dcterms:modified xsi:type="dcterms:W3CDTF">2025-07-09T14:40:25Z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0x0101009B13D1CD5E20F54BB527267A51CF3A2C</vt:lpwstr>
  </property>
</Properties>
</file>