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n.renault\Downloads\"/>
    </mc:Choice>
  </mc:AlternateContent>
  <xr:revisionPtr revIDLastSave="0" documentId="13_ncr:1_{7B774DC9-32C8-4BCF-A194-635F26A89281}" xr6:coauthVersionLast="47" xr6:coauthVersionMax="47" xr10:uidLastSave="{00000000-0000-0000-0000-000000000000}"/>
  <bookViews>
    <workbookView xWindow="28680" yWindow="-16470" windowWidth="29040" windowHeight="15720" activeTab="1" xr2:uid="{00000000-000D-0000-FFFF-FFFF00000000}"/>
  </bookViews>
  <sheets>
    <sheet name="export" sheetId="1" r:id="rId1"/>
    <sheet name="TCD" sheetId="2" r:id="rId2"/>
    <sheet name="Listes" sheetId="3" r:id="rId3"/>
  </sheets>
  <definedNames>
    <definedName name="Segment_Semaine">#N/A</definedName>
  </definedNames>
  <calcPr calcId="191029"/>
  <pivotCaches>
    <pivotCache cacheId="919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25" i="1" l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B125" i="1"/>
  <c r="B126" i="1"/>
  <c r="B127" i="1"/>
  <c r="B128" i="1"/>
  <c r="B129" i="1"/>
  <c r="B130" i="1"/>
  <c r="B131" i="1"/>
  <c r="B132" i="1"/>
  <c r="D132" i="1" s="1"/>
  <c r="E132" i="1" s="1"/>
  <c r="B133" i="1"/>
  <c r="D133" i="1" s="1"/>
  <c r="E133" i="1" s="1"/>
  <c r="B134" i="1"/>
  <c r="B135" i="1"/>
  <c r="B136" i="1"/>
  <c r="B137" i="1"/>
  <c r="B138" i="1"/>
  <c r="B139" i="1"/>
  <c r="B140" i="1"/>
  <c r="B141" i="1"/>
  <c r="B142" i="1"/>
  <c r="B143" i="1"/>
  <c r="B144" i="1"/>
  <c r="D144" i="1" s="1"/>
  <c r="E144" i="1" s="1"/>
  <c r="B145" i="1"/>
  <c r="D145" i="1" s="1"/>
  <c r="E145" i="1" s="1"/>
  <c r="B146" i="1"/>
  <c r="B147" i="1"/>
  <c r="B148" i="1"/>
  <c r="B149" i="1"/>
  <c r="B150" i="1"/>
  <c r="B151" i="1"/>
  <c r="B152" i="1"/>
  <c r="B153" i="1"/>
  <c r="B154" i="1"/>
  <c r="B155" i="1"/>
  <c r="B156" i="1"/>
  <c r="D156" i="1" s="1"/>
  <c r="E156" i="1" s="1"/>
  <c r="B157" i="1"/>
  <c r="D157" i="1" s="1"/>
  <c r="E157" i="1" s="1"/>
  <c r="B158" i="1"/>
  <c r="B159" i="1"/>
  <c r="B160" i="1"/>
  <c r="B161" i="1"/>
  <c r="B162" i="1"/>
  <c r="B163" i="1"/>
  <c r="B164" i="1"/>
  <c r="B165" i="1"/>
  <c r="B166" i="1"/>
  <c r="B167" i="1"/>
  <c r="B168" i="1"/>
  <c r="D168" i="1" s="1"/>
  <c r="E168" i="1" s="1"/>
  <c r="B169" i="1"/>
  <c r="D169" i="1" s="1"/>
  <c r="E169" i="1" s="1"/>
  <c r="B170" i="1"/>
  <c r="C125" i="1"/>
  <c r="D125" i="1" s="1"/>
  <c r="E125" i="1" s="1"/>
  <c r="C126" i="1"/>
  <c r="D126" i="1" s="1"/>
  <c r="E126" i="1" s="1"/>
  <c r="C127" i="1"/>
  <c r="D127" i="1" s="1"/>
  <c r="E127" i="1" s="1"/>
  <c r="C128" i="1"/>
  <c r="D128" i="1" s="1"/>
  <c r="E128" i="1" s="1"/>
  <c r="C129" i="1"/>
  <c r="C130" i="1"/>
  <c r="C131" i="1"/>
  <c r="D131" i="1" s="1"/>
  <c r="E131" i="1" s="1"/>
  <c r="C132" i="1"/>
  <c r="C133" i="1"/>
  <c r="C134" i="1"/>
  <c r="D134" i="1" s="1"/>
  <c r="E134" i="1" s="1"/>
  <c r="C135" i="1"/>
  <c r="D135" i="1" s="1"/>
  <c r="E135" i="1" s="1"/>
  <c r="C136" i="1"/>
  <c r="D136" i="1" s="1"/>
  <c r="E136" i="1" s="1"/>
  <c r="C137" i="1"/>
  <c r="D137" i="1" s="1"/>
  <c r="E137" i="1" s="1"/>
  <c r="C138" i="1"/>
  <c r="D138" i="1" s="1"/>
  <c r="E138" i="1" s="1"/>
  <c r="C139" i="1"/>
  <c r="D139" i="1" s="1"/>
  <c r="E139" i="1" s="1"/>
  <c r="C140" i="1"/>
  <c r="D140" i="1" s="1"/>
  <c r="E140" i="1" s="1"/>
  <c r="C141" i="1"/>
  <c r="C142" i="1"/>
  <c r="C143" i="1"/>
  <c r="D143" i="1" s="1"/>
  <c r="E143" i="1" s="1"/>
  <c r="C144" i="1"/>
  <c r="C145" i="1"/>
  <c r="C146" i="1"/>
  <c r="D146" i="1" s="1"/>
  <c r="E146" i="1" s="1"/>
  <c r="C147" i="1"/>
  <c r="D147" i="1" s="1"/>
  <c r="E147" i="1" s="1"/>
  <c r="C148" i="1"/>
  <c r="D148" i="1" s="1"/>
  <c r="E148" i="1" s="1"/>
  <c r="C149" i="1"/>
  <c r="D149" i="1" s="1"/>
  <c r="E149" i="1" s="1"/>
  <c r="C150" i="1"/>
  <c r="D150" i="1" s="1"/>
  <c r="E150" i="1" s="1"/>
  <c r="C151" i="1"/>
  <c r="D151" i="1" s="1"/>
  <c r="E151" i="1" s="1"/>
  <c r="C152" i="1"/>
  <c r="D152" i="1" s="1"/>
  <c r="E152" i="1" s="1"/>
  <c r="C153" i="1"/>
  <c r="C154" i="1"/>
  <c r="C155" i="1"/>
  <c r="D155" i="1" s="1"/>
  <c r="E155" i="1" s="1"/>
  <c r="C156" i="1"/>
  <c r="C157" i="1"/>
  <c r="C158" i="1"/>
  <c r="D158" i="1" s="1"/>
  <c r="E158" i="1" s="1"/>
  <c r="C159" i="1"/>
  <c r="D159" i="1" s="1"/>
  <c r="E159" i="1" s="1"/>
  <c r="C160" i="1"/>
  <c r="D160" i="1" s="1"/>
  <c r="E160" i="1" s="1"/>
  <c r="C161" i="1"/>
  <c r="D161" i="1" s="1"/>
  <c r="E161" i="1" s="1"/>
  <c r="C162" i="1"/>
  <c r="D162" i="1" s="1"/>
  <c r="E162" i="1" s="1"/>
  <c r="C163" i="1"/>
  <c r="D163" i="1" s="1"/>
  <c r="E163" i="1" s="1"/>
  <c r="C164" i="1"/>
  <c r="D164" i="1" s="1"/>
  <c r="E164" i="1" s="1"/>
  <c r="C165" i="1"/>
  <c r="C166" i="1"/>
  <c r="C167" i="1"/>
  <c r="D167" i="1" s="1"/>
  <c r="E167" i="1" s="1"/>
  <c r="C168" i="1"/>
  <c r="C169" i="1"/>
  <c r="C170" i="1"/>
  <c r="D170" i="1" s="1"/>
  <c r="E170" i="1" s="1"/>
  <c r="D129" i="1"/>
  <c r="E129" i="1" s="1"/>
  <c r="D130" i="1"/>
  <c r="E130" i="1" s="1"/>
  <c r="D141" i="1"/>
  <c r="E141" i="1" s="1"/>
  <c r="D142" i="1"/>
  <c r="E142" i="1" s="1"/>
  <c r="D153" i="1"/>
  <c r="E153" i="1" s="1"/>
  <c r="D154" i="1"/>
  <c r="E154" i="1" s="1"/>
  <c r="D165" i="1"/>
  <c r="E165" i="1" s="1"/>
  <c r="D166" i="1"/>
  <c r="E166" i="1" s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B4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5" i="1"/>
  <c r="B6" i="1"/>
  <c r="A3" i="2"/>
  <c r="D123" i="1" l="1"/>
  <c r="E123" i="1" s="1"/>
  <c r="D111" i="1"/>
  <c r="E111" i="1" s="1"/>
  <c r="D99" i="1"/>
  <c r="E99" i="1" s="1"/>
  <c r="D87" i="1"/>
  <c r="E87" i="1" s="1"/>
  <c r="D122" i="1"/>
  <c r="E122" i="1" s="1"/>
  <c r="D110" i="1"/>
  <c r="E110" i="1" s="1"/>
  <c r="D98" i="1"/>
  <c r="E98" i="1" s="1"/>
  <c r="D86" i="1"/>
  <c r="E86" i="1" s="1"/>
  <c r="D121" i="1"/>
  <c r="E121" i="1" s="1"/>
  <c r="D109" i="1"/>
  <c r="E109" i="1" s="1"/>
  <c r="D97" i="1"/>
  <c r="E97" i="1" s="1"/>
  <c r="D85" i="1"/>
  <c r="E85" i="1" s="1"/>
  <c r="D120" i="1"/>
  <c r="E120" i="1" s="1"/>
  <c r="D108" i="1"/>
  <c r="E108" i="1" s="1"/>
  <c r="D96" i="1"/>
  <c r="E96" i="1" s="1"/>
  <c r="D84" i="1"/>
  <c r="E84" i="1" s="1"/>
  <c r="D119" i="1"/>
  <c r="E119" i="1" s="1"/>
  <c r="D107" i="1"/>
  <c r="E107" i="1" s="1"/>
  <c r="D116" i="1"/>
  <c r="E116" i="1" s="1"/>
  <c r="D104" i="1"/>
  <c r="E104" i="1" s="1"/>
  <c r="D92" i="1"/>
  <c r="E92" i="1" s="1"/>
  <c r="D80" i="1"/>
  <c r="E80" i="1" s="1"/>
  <c r="D115" i="1"/>
  <c r="E115" i="1" s="1"/>
  <c r="D103" i="1"/>
  <c r="E103" i="1" s="1"/>
  <c r="D91" i="1"/>
  <c r="E91" i="1" s="1"/>
  <c r="D79" i="1"/>
  <c r="E79" i="1" s="1"/>
  <c r="D95" i="1"/>
  <c r="E95" i="1" s="1"/>
  <c r="D83" i="1"/>
  <c r="E83" i="1" s="1"/>
  <c r="D118" i="1"/>
  <c r="E118" i="1" s="1"/>
  <c r="D106" i="1"/>
  <c r="E106" i="1" s="1"/>
  <c r="D94" i="1"/>
  <c r="E94" i="1" s="1"/>
  <c r="D82" i="1"/>
  <c r="E82" i="1" s="1"/>
  <c r="D114" i="1"/>
  <c r="E114" i="1" s="1"/>
  <c r="D102" i="1"/>
  <c r="E102" i="1" s="1"/>
  <c r="D90" i="1"/>
  <c r="E90" i="1" s="1"/>
  <c r="D78" i="1"/>
  <c r="E78" i="1" s="1"/>
  <c r="D113" i="1"/>
  <c r="E113" i="1" s="1"/>
  <c r="D101" i="1"/>
  <c r="E101" i="1" s="1"/>
  <c r="D89" i="1"/>
  <c r="E89" i="1" s="1"/>
  <c r="D63" i="1"/>
  <c r="E63" i="1" s="1"/>
  <c r="D74" i="1"/>
  <c r="E74" i="1" s="1"/>
  <c r="D49" i="1"/>
  <c r="E49" i="1" s="1"/>
  <c r="D72" i="1"/>
  <c r="E72" i="1" s="1"/>
  <c r="D71" i="1"/>
  <c r="E71" i="1" s="1"/>
  <c r="D59" i="1"/>
  <c r="E59" i="1" s="1"/>
  <c r="D47" i="1"/>
  <c r="E47" i="1" s="1"/>
  <c r="D70" i="1"/>
  <c r="E70" i="1" s="1"/>
  <c r="D58" i="1"/>
  <c r="E58" i="1" s="1"/>
  <c r="D117" i="1"/>
  <c r="E117" i="1" s="1"/>
  <c r="D105" i="1"/>
  <c r="E105" i="1" s="1"/>
  <c r="D93" i="1"/>
  <c r="E93" i="1" s="1"/>
  <c r="D81" i="1"/>
  <c r="E81" i="1" s="1"/>
  <c r="D69" i="1"/>
  <c r="E69" i="1" s="1"/>
  <c r="D57" i="1"/>
  <c r="E57" i="1" s="1"/>
  <c r="D75" i="1"/>
  <c r="E75" i="1" s="1"/>
  <c r="D50" i="1"/>
  <c r="E50" i="1" s="1"/>
  <c r="D73" i="1"/>
  <c r="E73" i="1" s="1"/>
  <c r="D60" i="1"/>
  <c r="E60" i="1" s="1"/>
  <c r="D56" i="1"/>
  <c r="E56" i="1" s="1"/>
  <c r="D55" i="1"/>
  <c r="E55" i="1" s="1"/>
  <c r="D66" i="1"/>
  <c r="E66" i="1" s="1"/>
  <c r="D77" i="1"/>
  <c r="E77" i="1" s="1"/>
  <c r="D65" i="1"/>
  <c r="E65" i="1" s="1"/>
  <c r="D53" i="1"/>
  <c r="E53" i="1" s="1"/>
  <c r="D5" i="1"/>
  <c r="E5" i="1" s="1"/>
  <c r="D51" i="1"/>
  <c r="E51" i="1" s="1"/>
  <c r="D62" i="1"/>
  <c r="E62" i="1" s="1"/>
  <c r="D61" i="1"/>
  <c r="E61" i="1" s="1"/>
  <c r="D48" i="1"/>
  <c r="E48" i="1" s="1"/>
  <c r="D68" i="1"/>
  <c r="E68" i="1" s="1"/>
  <c r="D67" i="1"/>
  <c r="E67" i="1" s="1"/>
  <c r="D54" i="1"/>
  <c r="E54" i="1" s="1"/>
  <c r="D6" i="1"/>
  <c r="E6" i="1" s="1"/>
  <c r="D124" i="1"/>
  <c r="E124" i="1" s="1"/>
  <c r="D112" i="1"/>
  <c r="E112" i="1" s="1"/>
  <c r="D100" i="1"/>
  <c r="E100" i="1" s="1"/>
  <c r="D88" i="1"/>
  <c r="E88" i="1" s="1"/>
  <c r="D76" i="1"/>
  <c r="E76" i="1" s="1"/>
  <c r="D64" i="1"/>
  <c r="E64" i="1" s="1"/>
  <c r="D52" i="1"/>
  <c r="E52" i="1" s="1"/>
  <c r="D4" i="1"/>
  <c r="E4" i="1" s="1"/>
  <c r="B7" i="1"/>
  <c r="D7" i="1" s="1"/>
  <c r="E7" i="1" s="1"/>
  <c r="B8" i="1"/>
  <c r="D8" i="1" s="1"/>
  <c r="E8" i="1" s="1"/>
  <c r="B9" i="1"/>
  <c r="D9" i="1" s="1"/>
  <c r="E9" i="1" s="1"/>
  <c r="B10" i="1"/>
  <c r="D10" i="1" s="1"/>
  <c r="E10" i="1" s="1"/>
  <c r="B11" i="1"/>
  <c r="D11" i="1" s="1"/>
  <c r="E11" i="1" s="1"/>
  <c r="B12" i="1"/>
  <c r="D12" i="1" s="1"/>
  <c r="E12" i="1" s="1"/>
  <c r="B13" i="1"/>
  <c r="D13" i="1" s="1"/>
  <c r="E13" i="1" s="1"/>
  <c r="B14" i="1"/>
  <c r="D14" i="1" s="1"/>
  <c r="E14" i="1" s="1"/>
  <c r="B15" i="1"/>
  <c r="D15" i="1" s="1"/>
  <c r="E15" i="1" s="1"/>
  <c r="B16" i="1"/>
  <c r="D16" i="1" s="1"/>
  <c r="E16" i="1" s="1"/>
  <c r="B17" i="1"/>
  <c r="D17" i="1" s="1"/>
  <c r="E17" i="1" s="1"/>
  <c r="B18" i="1"/>
  <c r="D18" i="1" s="1"/>
  <c r="E18" i="1" s="1"/>
  <c r="B19" i="1"/>
  <c r="D19" i="1" s="1"/>
  <c r="E19" i="1" s="1"/>
  <c r="B20" i="1"/>
  <c r="D20" i="1" s="1"/>
  <c r="E20" i="1" s="1"/>
  <c r="B21" i="1"/>
  <c r="D21" i="1" s="1"/>
  <c r="E21" i="1" s="1"/>
  <c r="B22" i="1"/>
  <c r="D22" i="1" s="1"/>
  <c r="E22" i="1" s="1"/>
  <c r="B23" i="1"/>
  <c r="D23" i="1" s="1"/>
  <c r="E23" i="1" s="1"/>
  <c r="B24" i="1"/>
  <c r="D24" i="1" s="1"/>
  <c r="E24" i="1" s="1"/>
  <c r="B25" i="1"/>
  <c r="D25" i="1" s="1"/>
  <c r="E25" i="1" s="1"/>
  <c r="B26" i="1"/>
  <c r="D26" i="1" s="1"/>
  <c r="E26" i="1" s="1"/>
  <c r="B27" i="1"/>
  <c r="D27" i="1" s="1"/>
  <c r="E27" i="1" s="1"/>
  <c r="B28" i="1"/>
  <c r="D28" i="1" s="1"/>
  <c r="E28" i="1" s="1"/>
  <c r="B29" i="1"/>
  <c r="D29" i="1" s="1"/>
  <c r="E29" i="1" s="1"/>
  <c r="B30" i="1"/>
  <c r="D30" i="1" s="1"/>
  <c r="E30" i="1" s="1"/>
  <c r="B31" i="1"/>
  <c r="D31" i="1" s="1"/>
  <c r="E31" i="1" s="1"/>
  <c r="B32" i="1"/>
  <c r="D32" i="1" s="1"/>
  <c r="E32" i="1" s="1"/>
  <c r="B33" i="1"/>
  <c r="D33" i="1" s="1"/>
  <c r="E33" i="1" s="1"/>
  <c r="B34" i="1"/>
  <c r="D34" i="1" s="1"/>
  <c r="E34" i="1" s="1"/>
  <c r="B35" i="1"/>
  <c r="D35" i="1" s="1"/>
  <c r="E35" i="1" s="1"/>
  <c r="B36" i="1"/>
  <c r="D36" i="1" s="1"/>
  <c r="E36" i="1" s="1"/>
  <c r="B37" i="1"/>
  <c r="D37" i="1" s="1"/>
  <c r="E37" i="1" s="1"/>
  <c r="B38" i="1"/>
  <c r="D38" i="1" s="1"/>
  <c r="E38" i="1" s="1"/>
  <c r="B39" i="1"/>
  <c r="D39" i="1" s="1"/>
  <c r="E39" i="1" s="1"/>
  <c r="B40" i="1"/>
  <c r="D40" i="1" s="1"/>
  <c r="E40" i="1" s="1"/>
  <c r="B41" i="1"/>
  <c r="D41" i="1" s="1"/>
  <c r="E41" i="1" s="1"/>
  <c r="B42" i="1"/>
  <c r="D42" i="1" s="1"/>
  <c r="E42" i="1" s="1"/>
  <c r="B43" i="1"/>
  <c r="D43" i="1" s="1"/>
  <c r="E43" i="1" s="1"/>
  <c r="B44" i="1"/>
  <c r="D44" i="1" s="1"/>
  <c r="E44" i="1" s="1"/>
  <c r="B45" i="1"/>
  <c r="D45" i="1" s="1"/>
  <c r="E45" i="1" s="1"/>
  <c r="B46" i="1"/>
  <c r="D46" i="1" s="1"/>
  <c r="E46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Nicolas RENAULT</author>
  </authors>
  <commentList>
    <comment ref="F3" authorId="0" shapeId="0" xr:uid="{290B8033-ABFA-4559-88D6-EF57BFC5305D}">
      <text>
        <r>
          <rPr>
            <b/>
            <sz val="9"/>
            <color indexed="81"/>
            <rFont val="Tahoma"/>
            <family val="2"/>
          </rPr>
          <t>Nicolas RENAULT:</t>
        </r>
        <r>
          <rPr>
            <sz val="9"/>
            <color indexed="81"/>
            <rFont val="Tahoma"/>
            <family val="2"/>
          </rPr>
          <t xml:space="preserve">
Coller à la fin de cette collonne</t>
        </r>
      </text>
    </comment>
  </commentList>
</comments>
</file>

<file path=xl/sharedStrings.xml><?xml version="1.0" encoding="utf-8"?>
<sst xmlns="http://schemas.openxmlformats.org/spreadsheetml/2006/main" count="1076" uniqueCount="575">
  <si>
    <t>Réf OT</t>
  </si>
  <si>
    <t>Nom de la ressource</t>
  </si>
  <si>
    <t>Référence DO chauffeur</t>
  </si>
  <si>
    <t>Chargement prévu (Début)</t>
  </si>
  <si>
    <t>Sur site de livraison</t>
  </si>
  <si>
    <t>Commentaire à la livraison</t>
  </si>
  <si>
    <t>Commentaire à l'annulation</t>
  </si>
  <si>
    <t>Affrété en attente</t>
  </si>
  <si>
    <t>Date d'affrètement</t>
  </si>
  <si>
    <t>IdEncoded</t>
  </si>
  <si>
    <t>Chauffeur</t>
  </si>
  <si>
    <t>Prix payé par le DO</t>
  </si>
  <si>
    <t>Date du premier appairage</t>
  </si>
  <si>
    <t>ETA calculé</t>
  </si>
  <si>
    <t>Mode de transport</t>
  </si>
  <si>
    <t>Chargement théorique (Début)</t>
  </si>
  <si>
    <t>Chargement théorique (Fin)</t>
  </si>
  <si>
    <t>Prise de RDV au chargement requise</t>
  </si>
  <si>
    <t>Livraison théorique (Début)</t>
  </si>
  <si>
    <t>Livraison théorique (Fin)</t>
  </si>
  <si>
    <t>Prise de RDV à la livraison requise</t>
  </si>
  <si>
    <t>Nombre de palettes 80x120</t>
  </si>
  <si>
    <t>Poids des palettes 80x120</t>
  </si>
  <si>
    <t>Nombre de palettes 100x120</t>
  </si>
  <si>
    <t>Poids des palettes 100x120</t>
  </si>
  <si>
    <t>Nombre de palettes 120x120</t>
  </si>
  <si>
    <t>Poids des palettes 120x120</t>
  </si>
  <si>
    <t>Date de prise de RDV au Chargement</t>
  </si>
  <si>
    <t>RDV Chargement (Début)</t>
  </si>
  <si>
    <t>RDV Chargement (Fin)</t>
  </si>
  <si>
    <t>Déclencheur (RDV Chargement)</t>
  </si>
  <si>
    <t>Date de prise de RDV Livraison</t>
  </si>
  <si>
    <t>RDV Livraison (Début)</t>
  </si>
  <si>
    <t>RDV Livraison (Fin)</t>
  </si>
  <si>
    <t>Déclencheur (RDV Livraison)</t>
  </si>
  <si>
    <t>Tags</t>
  </si>
  <si>
    <t>Date du dernier appairage</t>
  </si>
  <si>
    <t>Référence client</t>
  </si>
  <si>
    <t>Organisation client</t>
  </si>
  <si>
    <t>Agence client</t>
  </si>
  <si>
    <t>Agence</t>
  </si>
  <si>
    <t>Organisation affrété par</t>
  </si>
  <si>
    <t>Agence affrété par</t>
  </si>
  <si>
    <t>Organisation affrété à</t>
  </si>
  <si>
    <t>Agence affrété à</t>
  </si>
  <si>
    <t>Marchandises chargées - réserves diverses</t>
  </si>
  <si>
    <t>Déclencheur (Marchandises chargées - réserves diverses)</t>
  </si>
  <si>
    <t>Date de signalement marchandises chargées - réserves diverses</t>
  </si>
  <si>
    <t>Marchandises livrées - réserves diverses</t>
  </si>
  <si>
    <t>Déclencheur (Marchandises livrées - réserves diverses)</t>
  </si>
  <si>
    <t>Date de signalement marchandises livrées - réserves diverses</t>
  </si>
  <si>
    <t>Chargement refusé par l'expéditeur</t>
  </si>
  <si>
    <t>Déclencheur (chargement refusé par l'expéditeur)</t>
  </si>
  <si>
    <t>Date de signalement chargement refusé par l'expéditeur</t>
  </si>
  <si>
    <t>Livraison refusée par le destinataire</t>
  </si>
  <si>
    <t>Déclencheur (livraison refusée par le destinataire)</t>
  </si>
  <si>
    <t>Date de signalement livraison refusée par le destinataire</t>
  </si>
  <si>
    <t>Phase de chargement ignorée</t>
  </si>
  <si>
    <t>Phase de livraison ignorée</t>
  </si>
  <si>
    <t>Quantité théorique</t>
  </si>
  <si>
    <t>Quantité chargée</t>
  </si>
  <si>
    <t>Quantité livrée</t>
  </si>
  <si>
    <t>Chargement - date de départ prévue</t>
  </si>
  <si>
    <t>Livraison - date de départ prévue</t>
  </si>
  <si>
    <t>Référence d'expédition</t>
  </si>
  <si>
    <t>Date de signalement départ du site de chargement</t>
  </si>
  <si>
    <t>Départ du site de chargement</t>
  </si>
  <si>
    <t>Déclencheur départ du site de chargement</t>
  </si>
  <si>
    <t>Départ du site de livraison</t>
  </si>
  <si>
    <t>Déclencheur départ du site de livraison</t>
  </si>
  <si>
    <t>Mode manuel</t>
  </si>
  <si>
    <t>Type de transport</t>
  </si>
  <si>
    <t>Type de tournée</t>
  </si>
  <si>
    <t>Camion complet</t>
  </si>
  <si>
    <t>Palettes gerbables</t>
  </si>
  <si>
    <t>Hash ID du resource</t>
  </si>
  <si>
    <t>Référence du conteneur</t>
  </si>
  <si>
    <t>Référence Connaissement</t>
  </si>
  <si>
    <t>Ligne du service (Référence SCAC)</t>
  </si>
  <si>
    <t>Nom du vaisseau</t>
  </si>
  <si>
    <t>Vaisseau OMI</t>
  </si>
  <si>
    <t>Prochain mode de transport</t>
  </si>
  <si>
    <t>Conteneur à récupérer pour le site de chargement</t>
  </si>
  <si>
    <t>Déclencheur (Conteneur à récupérer pour le site de chargement)</t>
  </si>
  <si>
    <t>Date de signalement (Conteneur à récupérer pour le site de chargement)</t>
  </si>
  <si>
    <t>Conteneur vide quitte le port vers le site de chargement</t>
  </si>
  <si>
    <t>Déclencheur (Conteneur vide quitte le port vers le site de chargement)</t>
  </si>
  <si>
    <t>Date de signalement (Conteneur vide quitte le port vers le site de chargement)</t>
  </si>
  <si>
    <t>Suivi du conteneur activé</t>
  </si>
  <si>
    <t>Déclencheur (Suivi du conteneur activé)</t>
  </si>
  <si>
    <t>Date de signalement (Suivi du conteneur activé)</t>
  </si>
  <si>
    <t>Conteneur plein entre sur site de chargement</t>
  </si>
  <si>
    <t>Déclencheur (Conteneur plein entre sur site de chargement)</t>
  </si>
  <si>
    <t>Date de signalement (Conteneur plein entre sur site de chargement)</t>
  </si>
  <si>
    <t>Conteneur dédouané au site de chargement</t>
  </si>
  <si>
    <t>Déclencheur (Conteneur dédouané au site de chargement)</t>
  </si>
  <si>
    <t>Date de signalement (Conteneur dédouané au site de chargement)</t>
  </si>
  <si>
    <t>Conteneur chargé</t>
  </si>
  <si>
    <t>Déclencheur (Conteneur chargé)</t>
  </si>
  <si>
    <t>Date de signalement (Conteneur chargé)</t>
  </si>
  <si>
    <t>Déclencheur (Départ du site de chargement)</t>
  </si>
  <si>
    <t>Date de signalement (Conteneur déchargé sur transbordement)</t>
  </si>
  <si>
    <t>Conteneur déchargé sur transbordement</t>
  </si>
  <si>
    <t>Déclencheur (Conteneur déchargé sur transbordement)</t>
  </si>
  <si>
    <t>Date de signalement (Départ du site de chargement)</t>
  </si>
  <si>
    <t>Conteneur chargé sur transbordement</t>
  </si>
  <si>
    <t>Déclencheur (Conteneur chargé sur transbordement)</t>
  </si>
  <si>
    <t>Date de signalement (Conteneur chargé sur transbordement)</t>
  </si>
  <si>
    <t>Conteneur sur site de livraison</t>
  </si>
  <si>
    <t>Déclencheur (Conteneur sur site de livraison)</t>
  </si>
  <si>
    <t>Date de signalement (Conteneur sur site de livraison)</t>
  </si>
  <si>
    <t>Conteneur déchargé</t>
  </si>
  <si>
    <t>Déclencheur (Conteneur déchargé)</t>
  </si>
  <si>
    <t>Date de signalement (Conteneur déchargé)</t>
  </si>
  <si>
    <t>Conteneur dédouané au site de livraison</t>
  </si>
  <si>
    <t>Déclencheur (Conteneur dédouané au site de livraison)</t>
  </si>
  <si>
    <t>Date de signalement (Conteneur dédouané au site de livraison)</t>
  </si>
  <si>
    <t>Conteneur à récupérer pour le site de livraison</t>
  </si>
  <si>
    <t>Déclencheur (Conteneur à récupérer pour le site de livraison)</t>
  </si>
  <si>
    <t>Date de signalement (Conteneur à récupérer pour le site de livraison)</t>
  </si>
  <si>
    <t>Conteneur plein quitte site de livraison</t>
  </si>
  <si>
    <t>Déclencheur (Conteneur plein quitte site de livraison)</t>
  </si>
  <si>
    <t>Date de signalement (Conteneur plein quitte site de livraison)</t>
  </si>
  <si>
    <t>Conteneur vide entre sur site de livraison</t>
  </si>
  <si>
    <t>Déclencheur (Conteneur vide entre sur site de livraison)</t>
  </si>
  <si>
    <t>Date de signalement (Conteneur vide entre sur site de livraison)</t>
  </si>
  <si>
    <t>ETA externe reçu</t>
  </si>
  <si>
    <t>86843709</t>
  </si>
  <si>
    <t/>
  </si>
  <si>
    <t>03/09/2024 07:00</t>
  </si>
  <si>
    <t>0001234926</t>
  </si>
  <si>
    <t>06/09/2024 00:00</t>
  </si>
  <si>
    <t>09/09/2024 00:00</t>
  </si>
  <si>
    <t>0001234849</t>
  </si>
  <si>
    <t>1234986</t>
  </si>
  <si>
    <t>INCONNU</t>
  </si>
  <si>
    <t>0001234895</t>
  </si>
  <si>
    <t>06/09/2024 09:01</t>
  </si>
  <si>
    <t>1234577</t>
  </si>
  <si>
    <t>03/09/2024 00:00</t>
  </si>
  <si>
    <t>1234576</t>
  </si>
  <si>
    <t>1234903</t>
  </si>
  <si>
    <t>05/09/2024 00:00</t>
  </si>
  <si>
    <t>1234573</t>
  </si>
  <si>
    <t>04/09/2024 00:00</t>
  </si>
  <si>
    <t>0086861065</t>
  </si>
  <si>
    <t>06/09/2024 03:48</t>
  </si>
  <si>
    <t>0086859384</t>
  </si>
  <si>
    <t>0086854713</t>
  </si>
  <si>
    <t>0086854712</t>
  </si>
  <si>
    <t>0086861067</t>
  </si>
  <si>
    <t>05/09/2024 17:20</t>
  </si>
  <si>
    <t>1234571</t>
  </si>
  <si>
    <t>1234570</t>
  </si>
  <si>
    <t>1234569</t>
  </si>
  <si>
    <t>1234534</t>
  </si>
  <si>
    <t>1234748</t>
  </si>
  <si>
    <t>1234832</t>
  </si>
  <si>
    <t>0001234747</t>
  </si>
  <si>
    <t>04/09/2024 08:20</t>
  </si>
  <si>
    <t>1234568</t>
  </si>
  <si>
    <t>04/09/2024 10:19</t>
  </si>
  <si>
    <t>86849913</t>
  </si>
  <si>
    <t>05/09/2024 07:00</t>
  </si>
  <si>
    <t>1234724</t>
  </si>
  <si>
    <t>0001234565</t>
  </si>
  <si>
    <t>03/09/2024 13:34</t>
  </si>
  <si>
    <t>0001234681</t>
  </si>
  <si>
    <t>03/09/2024 11:07</t>
  </si>
  <si>
    <t>0001234674</t>
  </si>
  <si>
    <t>0001234683</t>
  </si>
  <si>
    <t>03/09/2024 07:37</t>
  </si>
  <si>
    <t>0086843831</t>
  </si>
  <si>
    <t>0001234682</t>
  </si>
  <si>
    <t>03/09/2024 08:43</t>
  </si>
  <si>
    <t>0001234684</t>
  </si>
  <si>
    <t>04/09/2024 07:17</t>
  </si>
  <si>
    <t>0001234584</t>
  </si>
  <si>
    <t>02/09/2024 00:00</t>
  </si>
  <si>
    <t>04/09/2024 14:41</t>
  </si>
  <si>
    <t>0001234583</t>
  </si>
  <si>
    <t>0001234563</t>
  </si>
  <si>
    <t>05/09/2024 11:03</t>
  </si>
  <si>
    <t>0001234547</t>
  </si>
  <si>
    <t>0001234544</t>
  </si>
  <si>
    <t>0086843178</t>
  </si>
  <si>
    <t>0001234564</t>
  </si>
  <si>
    <t>0001234566</t>
  </si>
  <si>
    <t>03/09/2024 11:09</t>
  </si>
  <si>
    <t>0001234531</t>
  </si>
  <si>
    <t>1234673</t>
  </si>
  <si>
    <t>1234358</t>
  </si>
  <si>
    <t>1234357</t>
  </si>
  <si>
    <t>Organisation2</t>
  </si>
  <si>
    <t>Description de la marchandise3</t>
  </si>
  <si>
    <t>Départ du site de chargement4</t>
  </si>
  <si>
    <t>Affectation new</t>
  </si>
  <si>
    <t>Semaine</t>
  </si>
  <si>
    <t>Affectation OK</t>
  </si>
  <si>
    <t>Total général</t>
  </si>
  <si>
    <t>% d'OT</t>
  </si>
  <si>
    <t>Type d'affectation</t>
  </si>
  <si>
    <t>Nombre d'horaires complétés</t>
  </si>
  <si>
    <t>Année :</t>
  </si>
  <si>
    <t>1235392</t>
  </si>
  <si>
    <t>13/09/2024 00:00</t>
  </si>
  <si>
    <t>0001235333</t>
  </si>
  <si>
    <t>16/09/2024 00:00</t>
  </si>
  <si>
    <t>1235016</t>
  </si>
  <si>
    <t>11/09/2024 00:00</t>
  </si>
  <si>
    <t>13/09/2024 05:17</t>
  </si>
  <si>
    <t>86878251</t>
  </si>
  <si>
    <t>13/09/2024 07:00</t>
  </si>
  <si>
    <t>13/09/2024 09:04</t>
  </si>
  <si>
    <t>1235301</t>
  </si>
  <si>
    <t>12/09/2024 00:00</t>
  </si>
  <si>
    <t>0001235235</t>
  </si>
  <si>
    <t>12/09/2024 07:43</t>
  </si>
  <si>
    <t>0086884156</t>
  </si>
  <si>
    <t>12/09/2024 17:13</t>
  </si>
  <si>
    <t>0086880311</t>
  </si>
  <si>
    <t>12/09/2024 17:55</t>
  </si>
  <si>
    <t>0086880307</t>
  </si>
  <si>
    <t>0001235206</t>
  </si>
  <si>
    <t>12/09/2024 14:08</t>
  </si>
  <si>
    <t>1235014</t>
  </si>
  <si>
    <t>12/09/2024 09:36</t>
  </si>
  <si>
    <t>86875527</t>
  </si>
  <si>
    <t>11/09/2024 07:00</t>
  </si>
  <si>
    <t>1235218</t>
  </si>
  <si>
    <t>1235010</t>
  </si>
  <si>
    <t>11/09/2024 11:12</t>
  </si>
  <si>
    <t>1235146</t>
  </si>
  <si>
    <t>1235003</t>
  </si>
  <si>
    <t>10/09/2024 00:00</t>
  </si>
  <si>
    <t>10/09/2024 09:36</t>
  </si>
  <si>
    <t>11/09/2024 09:08</t>
  </si>
  <si>
    <t>1235002</t>
  </si>
  <si>
    <t>1235001</t>
  </si>
  <si>
    <t>11/09/2024 05:20</t>
  </si>
  <si>
    <t>1235133</t>
  </si>
  <si>
    <t>0001235110</t>
  </si>
  <si>
    <t>0086875530</t>
  </si>
  <si>
    <t>11/09/2024 04:12</t>
  </si>
  <si>
    <t>0086875514</t>
  </si>
  <si>
    <t>0086872979</t>
  </si>
  <si>
    <t>1235000</t>
  </si>
  <si>
    <t>1235011</t>
  </si>
  <si>
    <t>1235005</t>
  </si>
  <si>
    <t>0001235021</t>
  </si>
  <si>
    <t>09/09/2024 09:45</t>
  </si>
  <si>
    <t>0001235025</t>
  </si>
  <si>
    <t>09/09/2024 11:19</t>
  </si>
  <si>
    <t>0086867626</t>
  </si>
  <si>
    <t>09/09/2024 16:32</t>
  </si>
  <si>
    <t>1235088</t>
  </si>
  <si>
    <t>1234916</t>
  </si>
  <si>
    <t>86913155</t>
  </si>
  <si>
    <t>20/09/2024 07:00</t>
  </si>
  <si>
    <t>1235818</t>
  </si>
  <si>
    <t>20/09/2024 00:00</t>
  </si>
  <si>
    <t>0086907486</t>
  </si>
  <si>
    <t>19/09/2024 00:00</t>
  </si>
  <si>
    <t>0086912205</t>
  </si>
  <si>
    <t>19/09/2024 18:04</t>
  </si>
  <si>
    <t>1235672</t>
  </si>
  <si>
    <t>1235671</t>
  </si>
  <si>
    <t>1235665</t>
  </si>
  <si>
    <t>1235740</t>
  </si>
  <si>
    <t>1235678</t>
  </si>
  <si>
    <t>1235420</t>
  </si>
  <si>
    <t>18/09/2024 00:00</t>
  </si>
  <si>
    <t>0001235571</t>
  </si>
  <si>
    <t>19/09/2024 15:06</t>
  </si>
  <si>
    <t>0086913147</t>
  </si>
  <si>
    <t>19/09/2024 16:22</t>
  </si>
  <si>
    <t>0086912206</t>
  </si>
  <si>
    <t>0001235652</t>
  </si>
  <si>
    <t>86900944</t>
  </si>
  <si>
    <t>19/09/2024 07:00</t>
  </si>
  <si>
    <t>1235562</t>
  </si>
  <si>
    <t>86910528</t>
  </si>
  <si>
    <t>19/09/2024 00:01</t>
  </si>
  <si>
    <t>19/09/2024 15:08</t>
  </si>
  <si>
    <t>1235419</t>
  </si>
  <si>
    <t>17/09/2024 00:00</t>
  </si>
  <si>
    <t>19/09/2024 05:25</t>
  </si>
  <si>
    <t>1235418</t>
  </si>
  <si>
    <t>1235561</t>
  </si>
  <si>
    <t>1235559</t>
  </si>
  <si>
    <t>1235660</t>
  </si>
  <si>
    <t>1235573</t>
  </si>
  <si>
    <t>1235572</t>
  </si>
  <si>
    <t>18/09/2024 08:26</t>
  </si>
  <si>
    <t>0001235570</t>
  </si>
  <si>
    <t>1235567</t>
  </si>
  <si>
    <t>1235414</t>
  </si>
  <si>
    <t>17/09/2024 10:59</t>
  </si>
  <si>
    <t>1235413</t>
  </si>
  <si>
    <t>0086900836</t>
  </si>
  <si>
    <t>0086899240</t>
  </si>
  <si>
    <t>1235337</t>
  </si>
  <si>
    <t>17/09/2024 11:33</t>
  </si>
  <si>
    <t>86901215</t>
  </si>
  <si>
    <t>0001235426</t>
  </si>
  <si>
    <t>17/09/2024 08:28</t>
  </si>
  <si>
    <t>0001235386</t>
  </si>
  <si>
    <t>17/09/2024 09:44</t>
  </si>
  <si>
    <t>0001235428</t>
  </si>
  <si>
    <t>19/09/2024 09:21</t>
  </si>
  <si>
    <t>0086894204</t>
  </si>
  <si>
    <t>17/09/2024 03:44</t>
  </si>
  <si>
    <t>0086894220</t>
  </si>
  <si>
    <t>16/09/2024 18:01</t>
  </si>
  <si>
    <t>0086890859</t>
  </si>
  <si>
    <t>0086890858</t>
  </si>
  <si>
    <t>0001235382</t>
  </si>
  <si>
    <t>1235495</t>
  </si>
  <si>
    <t>1235285</t>
  </si>
  <si>
    <t>1235284</t>
  </si>
  <si>
    <t>1235283</t>
  </si>
  <si>
    <t>1235282</t>
  </si>
  <si>
    <t>86890702</t>
  </si>
  <si>
    <t>17/09/2024 00:01</t>
  </si>
  <si>
    <t>Année</t>
  </si>
  <si>
    <t>Jour - du XX</t>
  </si>
  <si>
    <t>Jour - au XX</t>
  </si>
  <si>
    <t>1236092</t>
  </si>
  <si>
    <t>27/09/2024 00:00</t>
  </si>
  <si>
    <t>30/09/2024 12:45</t>
  </si>
  <si>
    <t>86932539</t>
  </si>
  <si>
    <t>27/09/2024 07:00</t>
  </si>
  <si>
    <t>1235857</t>
  </si>
  <si>
    <t>25/09/2024 00:00</t>
  </si>
  <si>
    <t>1236274</t>
  </si>
  <si>
    <t>0001236190</t>
  </si>
  <si>
    <t>27/09/2024 08:40</t>
  </si>
  <si>
    <t>0001236191</t>
  </si>
  <si>
    <t>27/09/2024 11:04</t>
  </si>
  <si>
    <t>86932433</t>
  </si>
  <si>
    <t>26/09/2024 07:00</t>
  </si>
  <si>
    <t>1236104</t>
  </si>
  <si>
    <t>27/09/2024 09:13</t>
  </si>
  <si>
    <t>1236149</t>
  </si>
  <si>
    <t>26/09/2024 00:00</t>
  </si>
  <si>
    <t>0086936550</t>
  </si>
  <si>
    <t>0086936501</t>
  </si>
  <si>
    <t>0086935782</t>
  </si>
  <si>
    <t>27/09/2024 04:46</t>
  </si>
  <si>
    <t>0086935772</t>
  </si>
  <si>
    <t>0086932537</t>
  </si>
  <si>
    <t>0001236102</t>
  </si>
  <si>
    <t>26/09/2024 13:17</t>
  </si>
  <si>
    <t>0001236079</t>
  </si>
  <si>
    <t>26/09/2024 13:00</t>
  </si>
  <si>
    <t>1235856</t>
  </si>
  <si>
    <t>26/09/2024 09:41</t>
  </si>
  <si>
    <t>25/09/2024 15:52</t>
  </si>
  <si>
    <t>1235855</t>
  </si>
  <si>
    <t>1235938</t>
  </si>
  <si>
    <t>25/09/2024 07:00</t>
  </si>
  <si>
    <t>1235854</t>
  </si>
  <si>
    <t>0086932422</t>
  </si>
  <si>
    <t>25/09/2024 19:16</t>
  </si>
  <si>
    <t>1236065</t>
  </si>
  <si>
    <t>0001236001</t>
  </si>
  <si>
    <t>25/09/2024 12:29</t>
  </si>
  <si>
    <t>0086927044</t>
  </si>
  <si>
    <t>24/09/2024 00:00</t>
  </si>
  <si>
    <t>25/09/2024 03:55</t>
  </si>
  <si>
    <t>0086932427</t>
  </si>
  <si>
    <t>1235853</t>
  </si>
  <si>
    <t>25/09/2024 05:21</t>
  </si>
  <si>
    <t>1235852</t>
  </si>
  <si>
    <t>1235920</t>
  </si>
  <si>
    <t>1235849</t>
  </si>
  <si>
    <t>26/09/2024 14:12</t>
  </si>
  <si>
    <t>1235994</t>
  </si>
  <si>
    <t>24/09/2024 11:34</t>
  </si>
  <si>
    <t>0001235917</t>
  </si>
  <si>
    <t>24/09/2024 09:49</t>
  </si>
  <si>
    <t>0086925979</t>
  </si>
  <si>
    <t>25/09/2024 03:39</t>
  </si>
  <si>
    <t>0086923601</t>
  </si>
  <si>
    <t>0001235918</t>
  </si>
  <si>
    <t>0001235887</t>
  </si>
  <si>
    <t>1235851</t>
  </si>
  <si>
    <t>25/09/2024 14:51</t>
  </si>
  <si>
    <t>1235850</t>
  </si>
  <si>
    <t>0001235753</t>
  </si>
  <si>
    <t>23/09/2024 00:00</t>
  </si>
  <si>
    <t>23/09/2024 11:03</t>
  </si>
  <si>
    <t>0001235848</t>
  </si>
  <si>
    <t>0001235859</t>
  </si>
  <si>
    <t>23/09/2024 12:46</t>
  </si>
  <si>
    <t>0086921437</t>
  </si>
  <si>
    <t>24/09/2024 03:56</t>
  </si>
  <si>
    <t>0086921426</t>
  </si>
  <si>
    <t>24/09/2024 04:18</t>
  </si>
  <si>
    <t>1235915</t>
  </si>
  <si>
    <t>86923520</t>
  </si>
  <si>
    <t>25/09/2024 21:00</t>
  </si>
  <si>
    <t>1235673</t>
  </si>
  <si>
    <t>86918156</t>
  </si>
  <si>
    <t>24/09/2024 21:00</t>
  </si>
  <si>
    <t>FQ-3</t>
  </si>
  <si>
    <t>FQ32</t>
  </si>
  <si>
    <t>GB-4</t>
  </si>
  <si>
    <t>GB48</t>
  </si>
  <si>
    <t>FF-1</t>
  </si>
  <si>
    <t>FF10</t>
  </si>
  <si>
    <t>ET-6</t>
  </si>
  <si>
    <t>ET68</t>
  </si>
  <si>
    <t>ET-7</t>
  </si>
  <si>
    <t>ET73</t>
  </si>
  <si>
    <t>AFFR</t>
  </si>
  <si>
    <t>FY-5</t>
  </si>
  <si>
    <t>FY56</t>
  </si>
  <si>
    <t>ET77</t>
  </si>
  <si>
    <t>GM-1</t>
  </si>
  <si>
    <t>GM17</t>
  </si>
  <si>
    <t>FF-3</t>
  </si>
  <si>
    <t>FF30</t>
  </si>
  <si>
    <t>FF-2</t>
  </si>
  <si>
    <t>FF29</t>
  </si>
  <si>
    <t>FS-8</t>
  </si>
  <si>
    <t>FS88</t>
  </si>
  <si>
    <t>FQ-4</t>
  </si>
  <si>
    <t>FQ40</t>
  </si>
  <si>
    <t>GC-4</t>
  </si>
  <si>
    <t>GC40</t>
  </si>
  <si>
    <t>FF12</t>
  </si>
  <si>
    <t>EG-2</t>
  </si>
  <si>
    <t>EG28</t>
  </si>
  <si>
    <t>FC-4</t>
  </si>
  <si>
    <t>FC42</t>
  </si>
  <si>
    <t>FQ30</t>
  </si>
  <si>
    <t>GB-2</t>
  </si>
  <si>
    <t>GB24</t>
  </si>
  <si>
    <t>GV-8</t>
  </si>
  <si>
    <t>GV84</t>
  </si>
  <si>
    <t>FA-0</t>
  </si>
  <si>
    <t>FA06</t>
  </si>
  <si>
    <t>GC45</t>
  </si>
  <si>
    <t>FP-3</t>
  </si>
  <si>
    <t>FP39</t>
  </si>
  <si>
    <t>FQ36</t>
  </si>
  <si>
    <t>EQ-5</t>
  </si>
  <si>
    <t>EQ54</t>
  </si>
  <si>
    <t>GN-5</t>
  </si>
  <si>
    <t>GN54</t>
  </si>
  <si>
    <t>GM19</t>
  </si>
  <si>
    <t>FG-4</t>
  </si>
  <si>
    <t>FG45</t>
  </si>
  <si>
    <t>GV80</t>
  </si>
  <si>
    <t>GB-3</t>
  </si>
  <si>
    <t>GB33</t>
  </si>
  <si>
    <t>FF-0</t>
  </si>
  <si>
    <t>FF07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</si>
  <si>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</si>
  <si>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</si>
  <si>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</si>
  <si>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</si>
  <si>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</si>
  <si>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</si>
  <si>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</si>
  <si>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</si>
  <si>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</si>
  <si>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</si>
  <si>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</si>
  <si>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</si>
  <si>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</si>
  <si>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</si>
  <si>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</si>
  <si>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</si>
  <si>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</si>
  <si>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</si>
  <si>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</si>
  <si>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</si>
  <si>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</si>
  <si>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</si>
  <si>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</si>
  <si>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</si>
  <si>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</si>
  <si>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</si>
  <si>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</si>
  <si>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</si>
  <si>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</si>
  <si>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</si>
  <si>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</si>
  <si>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</si>
  <si>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</si>
  <si>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</si>
  <si>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</si>
  <si>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</si>
  <si>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</si>
  <si>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</si>
  <si>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</si>
  <si>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</si>
  <si>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</si>
  <si>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</si>
  <si>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</si>
  <si>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</si>
  <si>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</si>
  <si>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</si>
  <si>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</si>
  <si>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</si>
  <si>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</si>
  <si>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</si>
  <si>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</si>
  <si>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</si>
  <si>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</si>
  <si>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</si>
  <si>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</si>
  <si>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</si>
  <si>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</si>
  <si>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</si>
  <si>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</si>
  <si>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</si>
  <si>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</si>
  <si>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</si>
  <si>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</si>
  <si>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</si>
  <si>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</si>
  <si>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</si>
  <si>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</si>
  <si>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</si>
  <si>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</si>
  <si>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</si>
  <si>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% d'horaires complétés/Nb affectations</t>
  </si>
  <si>
    <t>Nombre d'Affectations</t>
  </si>
  <si>
    <t>FA-705-DE (FA705DE)</t>
  </si>
  <si>
    <t>FA705DE</t>
  </si>
  <si>
    <t>AFFRETEMENT</t>
  </si>
  <si>
    <t>FF-126-VJ (T89)</t>
  </si>
  <si>
    <t>FF126VJ</t>
  </si>
  <si>
    <t>FF-292-VJ (T90)</t>
  </si>
  <si>
    <t>FF292VJ</t>
  </si>
  <si>
    <t>26/09/2024 21:00</t>
  </si>
  <si>
    <t>GM-195-YX (GM195YX)</t>
  </si>
  <si>
    <t>GM195YX</t>
  </si>
  <si>
    <t>FP-399-YR (T103)</t>
  </si>
  <si>
    <t>FP399YR</t>
  </si>
  <si>
    <t>FQ-401-GP (T98)</t>
  </si>
  <si>
    <t>FQ401GP</t>
  </si>
  <si>
    <t>FQ-305-GP (T95)</t>
  </si>
  <si>
    <t>FQ305GP</t>
  </si>
  <si>
    <t>EQ-545-KL (BLONDEL 19)</t>
  </si>
  <si>
    <t>EQ545KL</t>
  </si>
  <si>
    <t>FG-457-HR (BLONDEL134)</t>
  </si>
  <si>
    <t>FG457HR</t>
  </si>
  <si>
    <t>GV-057-WS</t>
  </si>
  <si>
    <t>782015</t>
  </si>
  <si>
    <t>FQ-361-GP (T97)</t>
  </si>
  <si>
    <t>FQ361GP</t>
  </si>
  <si>
    <t>FF-100-VJ (T79)</t>
  </si>
  <si>
    <t>FF100VJ</t>
  </si>
  <si>
    <t>FA-064-YD (FA064YD)</t>
  </si>
  <si>
    <t>FA064YD</t>
  </si>
  <si>
    <t>FF-290-VJ (T87)</t>
  </si>
  <si>
    <t>FF290VJ</t>
  </si>
  <si>
    <t>ET-683-AR (T47)</t>
  </si>
  <si>
    <t>ET683AR</t>
  </si>
  <si>
    <t>GC-375-HB (T122)</t>
  </si>
  <si>
    <t>GC375HB</t>
  </si>
  <si>
    <t>FF-075-VJ (T77)</t>
  </si>
  <si>
    <t>FF075VJ</t>
  </si>
  <si>
    <t>FQ-327-GP (T96)</t>
  </si>
  <si>
    <t>FQ327GP</t>
  </si>
  <si>
    <t>GV-845-EQ (GV845EQ)</t>
  </si>
  <si>
    <t>GV845EQ</t>
  </si>
  <si>
    <t>FF-109-VJ (T88)</t>
  </si>
  <si>
    <t>FF109VJ</t>
  </si>
  <si>
    <t>FS-855-MF (T100)</t>
  </si>
  <si>
    <t>FS855MF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</si>
</sst>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\ dd\ mmm\ yyyy"/>
  </numFmts>
  <fonts count="6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top" wrapText="1"/>
    </xf>
    <xf numFmtId="0" fontId="1" fillId="2" borderId="0" xfId="0" applyFont="1" applyFill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0" fontId="0" fillId="0" borderId="0" xfId="0" pivotButton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pivotButton="1"/>
    <xf numFmtId="14" fontId="0" fillId="0" borderId="0" xfId="0" applyNumberFormat="1"/>
    <xf numFmtId="0" fontId="4" fillId="3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left"/>
    </xf>
    <xf numFmtId="0" fontId="1" fillId="4" borderId="0" xfId="0" applyFont="1" applyFill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1" fillId="0" borderId="0" xfId="0" applyNumberFormat="1" applyFont="1" applyAlignment="1">
      <alignment horizontal="center" vertical="center"/>
    </xf>
    <xf numFmtId="0" fontId="0" fillId="0" borderId="0" xfId="0" applyNumberFormat="1" applyAlignment="1">
      <alignment horizontal="center"/>
    </xf>
  </cellXfs>
  <cellStyles count="1">
    <cellStyle name="Normal" xfId="0" builtinId="0"/>
  </cellStyles>
  <dxfs count="235">
    <dxf>
      <alignment horizontal="right"/>
    </dxf>
    <dxf>
      <alignment vertic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wrapText="1"/>
    </dxf>
    <dxf>
      <alignment wrapText="1"/>
    </dxf>
    <dxf>
      <alignment horizontal="center"/>
    </dxf>
    <dxf>
      <alignment horizontal="center"/>
    </dxf>
    <dxf>
      <numFmt numFmtId="14" formatCode="0.00%"/>
    </dxf>
    <dxf>
      <alignment vertical="center"/>
    </dxf>
    <dxf>
      <alignment horizontal="center"/>
    </dxf>
    <dxf>
      <alignment wrapText="1"/>
    </dxf>
    <dxf>
      <alignment wrapText="1"/>
    </dxf>
    <dxf>
      <alignment horizontal="center"/>
    </dxf>
    <dxf>
      <alignment vertical="center"/>
    </dxf>
    <dxf>
      <numFmt numFmtId="14" formatCode="0.00%"/>
    </dxf>
    <dxf>
      <alignment horizontal="center"/>
    </dxf>
    <dxf>
      <alignment horizontal="center"/>
    </dxf>
    <dxf>
      <alignment wrapText="1"/>
    </dxf>
    <dxf>
      <alignment wrapText="1"/>
    </dxf>
    <dxf>
      <alignment vertical="center"/>
    </dxf>
    <dxf>
      <alignment vertical="center"/>
    </dxf>
    <dxf>
      <alignment horizontal="center"/>
    </dxf>
    <dxf>
      <alignment horizontal="center"/>
    </dxf>
    <dxf>
      <alignment vertical="center"/>
    </dxf>
    <dxf>
      <alignment horizontal="right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theme="9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solid">
          <fgColor indexed="64"/>
          <bgColor theme="6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4" formatCode="dddd\ dd\ 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4" formatCode="dddd\ dd\ mmm\ 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top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10" Type="http://schemas.microsoft.com/office/2006/relationships/vbaProject" Target="vbaProject.bin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0</xdr:row>
          <xdr:rowOff>9525</xdr:rowOff>
        </xdr:from>
        <xdr:to>
          <xdr:col>5</xdr:col>
          <xdr:colOff>495300</xdr:colOff>
          <xdr:row>1</xdr:row>
          <xdr:rowOff>295275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381000</xdr:colOff>
      <xdr:row>2</xdr:row>
      <xdr:rowOff>76200</xdr:rowOff>
    </xdr:from>
    <xdr:to>
      <xdr:col>8</xdr:col>
      <xdr:colOff>342900</xdr:colOff>
      <xdr:row>13</xdr:row>
      <xdr:rowOff>171450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Semaine">
              <a:extLst>
                <a:ext uri="{FF2B5EF4-FFF2-40B4-BE49-F238E27FC236}">
                  <a16:creationId xmlns:a16="http://schemas.microsoft.com/office/drawing/2014/main" id="{3B4E003B-9692-B210-A30A-E65D3815C51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115300" y="457200"/>
              <a:ext cx="14859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Nicolas RENAULT" refreshedDate="45566.388635648145" createdVersion="8" refreshedVersion="8" minRefreshableVersion="3" recordCount="167" xr:uid="{437FE672-5703-47A6-BBC8-4D758967EBE1}">
  <cacheSource type="worksheet">
    <worksheetSource name="Tableau1"/>
  </cacheSource>
  <cacheFields count="207">
    <cacheField name="Affectation new" numFmtId="0">
      <sharedItems count="4">
        <s v="INCONNU"/>
        <s v="Affectation OK"/>
        <s v="AFFRETEMENT"/>
        <s v="" u="1"/>
      </sharedItems>
    </cacheField>
    <cacheField name="Semaine" numFmtId="0">
      <sharedItems containsSemiMixedTypes="0" containsString="0" containsNumber="1" containsInteger="1" minValue="34" maxValue="39" count="6">
        <n v="36"/>
        <n v="37"/>
        <n v="38"/>
        <n v="39"/>
        <n v="35" u="1"/>
        <n v="34" u="1"/>
      </sharedItems>
    </cacheField>
    <cacheField name="Année" numFmtId="0">
      <sharedItems containsSemiMixedTypes="0" containsString="0" containsNumber="1" containsInteger="1" minValue="2024" maxValue="2024"/>
    </cacheField>
    <cacheField name="Jour - du XX" numFmtId="164">
      <sharedItems containsSemiMixedTypes="0" containsNonDate="0" containsDate="1" containsString="0" minDate="2024-09-02T00:00:00" maxDate="2024-09-24T00:00:00"/>
    </cacheField>
    <cacheField name="Jour - au XX" numFmtId="164">
      <sharedItems containsSemiMixedTypes="0" containsNonDate="0" containsDate="1" containsString="0" minDate="2024-09-08T00:00:00" maxDate="2024-09-30T00:00:00"/>
    </cacheField>
    <cacheField name="Réf OT" numFmtId="0">
      <sharedItems/>
    </cacheField>
    <cacheField name="Colonne1" numFmtId="0">
      <sharedItems containsBlank="1"/>
    </cacheField>
    <cacheField name="Colonne2" numFmtId="0">
      <sharedItems containsNonDate="0" containsString="0" containsBlank="1"/>
    </cacheField>
    <cacheField name="Colonne3" numFmtId="0">
      <sharedItems containsNonDate="0" containsString="0" containsBlank="1"/>
    </cacheField>
    <cacheField name="Colonne4" numFmtId="0">
      <sharedItems containsNonDate="0" containsString="0" containsBlank="1"/>
    </cacheField>
    <cacheField name="Colonne5" numFmtId="0">
      <sharedItems containsBlank="1"/>
    </cacheField>
    <cacheField name="Nom de la ressource" numFmtId="0">
      <sharedItems/>
    </cacheField>
    <cacheField name="Référence DO chauffeur" numFmtId="0">
      <sharedItems/>
    </cacheField>
    <cacheField name="Colonne6" numFmtId="0">
      <sharedItems containsNonDate="0" containsString="0" containsBlank="1"/>
    </cacheField>
    <cacheField name="Colonne7" numFmtId="0">
      <sharedItems containsNonDate="0" containsString="0" containsBlank="1"/>
    </cacheField>
    <cacheField name="Colonne8" numFmtId="0">
      <sharedItems containsNonDate="0" containsString="0" containsBlank="1"/>
    </cacheField>
    <cacheField name="Colonne9" numFmtId="0">
      <sharedItems containsNonDate="0" containsString="0" containsBlank="1"/>
    </cacheField>
    <cacheField name="Colonne10" numFmtId="0">
      <sharedItems containsNonDate="0" containsString="0" containsBlank="1"/>
    </cacheField>
    <cacheField name="Colonne11" numFmtId="0">
      <sharedItems containsNonDate="0" containsString="0" containsBlank="1"/>
    </cacheField>
    <cacheField name="Colonne12" numFmtId="0">
      <sharedItems containsNonDate="0" containsString="0" containsBlank="1"/>
    </cacheField>
    <cacheField name="Colonne13" numFmtId="0">
      <sharedItems containsNonDate="0" containsString="0" containsBlank="1"/>
    </cacheField>
    <cacheField name="Colonne14" numFmtId="0">
      <sharedItems containsNonDate="0" containsString="0" containsBlank="1"/>
    </cacheField>
    <cacheField name="Colonne15" numFmtId="0">
      <sharedItems containsNonDate="0" containsString="0" containsBlank="1"/>
    </cacheField>
    <cacheField name="Colonne16" numFmtId="0">
      <sharedItems containsNonDate="0" containsString="0" containsBlank="1"/>
    </cacheField>
    <cacheField name="Colonne17" numFmtId="0">
      <sharedItems containsNonDate="0" containsString="0" containsBlank="1"/>
    </cacheField>
    <cacheField name="Chargement prévu (Début)" numFmtId="0">
      <sharedItems/>
    </cacheField>
    <cacheField name="Colonne18" numFmtId="0">
      <sharedItems containsNonDate="0" containsString="0" containsBlank="1"/>
    </cacheField>
    <cacheField name="Colonne19" numFmtId="0">
      <sharedItems containsNonDate="0" containsString="0" containsBlank="1"/>
    </cacheField>
    <cacheField name="Colonne20" numFmtId="0">
      <sharedItems containsNonDate="0" containsString="0" containsBlank="1"/>
    </cacheField>
    <cacheField name="Colonne21" numFmtId="0">
      <sharedItems containsNonDate="0" containsString="0" containsBlank="1"/>
    </cacheField>
    <cacheField name="Colonne22" numFmtId="0">
      <sharedItems containsNonDate="0" containsString="0" containsBlank="1"/>
    </cacheField>
    <cacheField name="Colonne23" numFmtId="0">
      <sharedItems containsNonDate="0" containsString="0" containsBlank="1"/>
    </cacheField>
    <cacheField name="Colonne24" numFmtId="0">
      <sharedItems containsNonDate="0" containsString="0" containsBlank="1"/>
    </cacheField>
    <cacheField name="Colonne25" numFmtId="0">
      <sharedItems containsNonDate="0" containsString="0" containsBlank="1"/>
    </cacheField>
    <cacheField name="Colonne26" numFmtId="0">
      <sharedItems containsNonDate="0" containsString="0" containsBlank="1"/>
    </cacheField>
    <cacheField name="Colonne27" numFmtId="0">
      <sharedItems containsNonDate="0" containsString="0" containsBlank="1"/>
    </cacheField>
    <cacheField name="Colonne28" numFmtId="0">
      <sharedItems containsNonDate="0" containsString="0" containsBlank="1"/>
    </cacheField>
    <cacheField name="Colonne29" numFmtId="0">
      <sharedItems containsNonDate="0" containsString="0" containsBlank="1"/>
    </cacheField>
    <cacheField name="Colonne30" numFmtId="0">
      <sharedItems containsNonDate="0" containsString="0" containsBlank="1"/>
    </cacheField>
    <cacheField name="Colonne31" numFmtId="0">
      <sharedItems containsNonDate="0" containsString="0" containsBlank="1"/>
    </cacheField>
    <cacheField name="Colonne32" numFmtId="0">
      <sharedItems containsNonDate="0" containsString="0" containsBlank="1"/>
    </cacheField>
    <cacheField name="Colonne33" numFmtId="0">
      <sharedItems containsNonDate="0" containsString="0" containsBlank="1"/>
    </cacheField>
    <cacheField name="Colonne34" numFmtId="0">
      <sharedItems containsNonDate="0" containsString="0" containsBlank="1"/>
    </cacheField>
    <cacheField name="Colonne35" numFmtId="0">
      <sharedItems containsNonDate="0" containsString="0" containsBlank="1"/>
    </cacheField>
    <cacheField name="Colonne36" numFmtId="0">
      <sharedItems containsNonDate="0" containsString="0" containsBlank="1"/>
    </cacheField>
    <cacheField name="Colonne37" numFmtId="0">
      <sharedItems containsNonDate="0" containsString="0" containsBlank="1"/>
    </cacheField>
    <cacheField name="Colonne38" numFmtId="0">
      <sharedItems containsNonDate="0" containsString="0" containsBlank="1"/>
    </cacheField>
    <cacheField name="Colonne39" numFmtId="0">
      <sharedItems containsNonDate="0" containsString="0" containsBlank="1"/>
    </cacheField>
    <cacheField name="Colonne40" numFmtId="0">
      <sharedItems containsNonDate="0" containsString="0" containsBlank="1"/>
    </cacheField>
    <cacheField name="Colonne41" numFmtId="0">
      <sharedItems containsNonDate="0" containsString="0" containsBlank="1"/>
    </cacheField>
    <cacheField name="Colonne42" numFmtId="0">
      <sharedItems containsNonDate="0" containsString="0" containsBlank="1"/>
    </cacheField>
    <cacheField name="Colonne43" numFmtId="0">
      <sharedItems containsNonDate="0" containsString="0" containsBlank="1"/>
    </cacheField>
    <cacheField name="Colonne44" numFmtId="0">
      <sharedItems containsNonDate="0" containsString="0" containsBlank="1"/>
    </cacheField>
    <cacheField name="Colonne45" numFmtId="0">
      <sharedItems containsNonDate="0" containsString="0" containsBlank="1"/>
    </cacheField>
    <cacheField name="Colonne46" numFmtId="0">
      <sharedItems containsNonDate="0" containsString="0" containsBlank="1"/>
    </cacheField>
    <cacheField name="Colonne47" numFmtId="0">
      <sharedItems containsNonDate="0" containsString="0" containsBlank="1"/>
    </cacheField>
    <cacheField name="Sur site de livraison" numFmtId="0">
      <sharedItems containsBlank="1"/>
    </cacheField>
    <cacheField name="Colonne48" numFmtId="0">
      <sharedItems containsNonDate="0" containsString="0" containsBlank="1"/>
    </cacheField>
    <cacheField name="Colonne49" numFmtId="0">
      <sharedItems containsNonDate="0" containsString="0" containsBlank="1"/>
    </cacheField>
    <cacheField name="Colonne50" numFmtId="0">
      <sharedItems containsNonDate="0" containsString="0" containsBlank="1"/>
    </cacheField>
    <cacheField name="Colonne51" numFmtId="0">
      <sharedItems containsNonDate="0" containsString="0" containsBlank="1"/>
    </cacheField>
    <cacheField name="Colonne52" numFmtId="0">
      <sharedItems containsNonDate="0" containsString="0" containsBlank="1"/>
    </cacheField>
    <cacheField name="Colonne53" numFmtId="0">
      <sharedItems containsNonDate="0" containsString="0" containsBlank="1"/>
    </cacheField>
    <cacheField name="Colonne54" numFmtId="0">
      <sharedItems containsNonDate="0" containsString="0" containsBlank="1"/>
    </cacheField>
    <cacheField name="Colonne55" numFmtId="0">
      <sharedItems containsNonDate="0" containsString="0" containsBlank="1"/>
    </cacheField>
    <cacheField name="Colonne56" numFmtId="0">
      <sharedItems containsNonDate="0" containsString="0" containsBlank="1"/>
    </cacheField>
    <cacheField name="Colonne57" numFmtId="0">
      <sharedItems containsNonDate="0" containsString="0" containsBlank="1"/>
    </cacheField>
    <cacheField name="Colonne58" numFmtId="0">
      <sharedItems containsNonDate="0" containsString="0" containsBlank="1"/>
    </cacheField>
    <cacheField name="Colonne59" numFmtId="0">
      <sharedItems containsNonDate="0" containsString="0" containsBlank="1"/>
    </cacheField>
    <cacheField name="Colonne60" numFmtId="0">
      <sharedItems containsNonDate="0" containsString="0" containsBlank="1"/>
    </cacheField>
    <cacheField name="Colonne61" numFmtId="0">
      <sharedItems containsNonDate="0" containsString="0" containsBlank="1"/>
    </cacheField>
    <cacheField name="Colonne62" numFmtId="0">
      <sharedItems containsNonDate="0" containsString="0" containsBlank="1"/>
    </cacheField>
    <cacheField name="Colonne63" numFmtId="0">
      <sharedItems containsNonDate="0" containsString="0" containsBlank="1"/>
    </cacheField>
    <cacheField name="Colonne64" numFmtId="0">
      <sharedItems containsNonDate="0" containsString="0" containsBlank="1"/>
    </cacheField>
    <cacheField name="Colonne65" numFmtId="0">
      <sharedItems containsNonDate="0" containsString="0" containsBlank="1"/>
    </cacheField>
    <cacheField name="Colonne66" numFmtId="0">
      <sharedItems containsNonDate="0" containsString="0" containsBlank="1"/>
    </cacheField>
    <cacheField name="Colonne67" numFmtId="0">
      <sharedItems containsNonDate="0" containsString="0" containsBlank="1"/>
    </cacheField>
    <cacheField name="Colonne68" numFmtId="0">
      <sharedItems containsNonDate="0" containsString="0" containsBlank="1"/>
    </cacheField>
    <cacheField name="Colonne69" numFmtId="0">
      <sharedItems containsNonDate="0" containsString="0" containsBlank="1"/>
    </cacheField>
    <cacheField name="Colonne70" numFmtId="0">
      <sharedItems containsNonDate="0" containsString="0" containsBlank="1"/>
    </cacheField>
    <cacheField name="Commentaire à la livraison" numFmtId="0">
      <sharedItems containsNonDate="0" containsString="0" containsBlank="1"/>
    </cacheField>
    <cacheField name="Commentaire à l'annulation" numFmtId="0">
      <sharedItems containsNonDate="0" containsString="0" containsBlank="1"/>
    </cacheField>
    <cacheField name="Affrété en attente" numFmtId="0">
      <sharedItems containsNonDate="0" containsString="0" containsBlank="1"/>
    </cacheField>
    <cacheField name="Date d'affrètement" numFmtId="0">
      <sharedItems containsNonDate="0" containsString="0" containsBlank="1"/>
    </cacheField>
    <cacheField name="IdEncoded" numFmtId="0">
      <sharedItems containsNonDate="0" containsString="0" containsBlank="1"/>
    </cacheField>
    <cacheField name="Chauffeur" numFmtId="0">
      <sharedItems containsNonDate="0" containsString="0" containsBlank="1"/>
    </cacheField>
    <cacheField name="Prix payé par le DO" numFmtId="0">
      <sharedItems containsNonDate="0" containsString="0" containsBlank="1"/>
    </cacheField>
    <cacheField name="Date du premier appairage" numFmtId="0">
      <sharedItems containsNonDate="0" containsString="0" containsBlank="1"/>
    </cacheField>
    <cacheField name="ETA calculé" numFmtId="0">
      <sharedItems containsNonDate="0" containsString="0" containsBlank="1"/>
    </cacheField>
    <cacheField name="Mode de transport" numFmtId="0">
      <sharedItems containsNonDate="0" containsString="0" containsBlank="1"/>
    </cacheField>
    <cacheField name="Chargement théorique (Début)" numFmtId="0">
      <sharedItems containsNonDate="0" containsString="0" containsBlank="1"/>
    </cacheField>
    <cacheField name="Chargement théorique (Fin)" numFmtId="0">
      <sharedItems containsNonDate="0" containsString="0" containsBlank="1"/>
    </cacheField>
    <cacheField name="Prise de RDV au chargement requise" numFmtId="0">
      <sharedItems containsNonDate="0" containsString="0" containsBlank="1"/>
    </cacheField>
    <cacheField name="Livraison théorique (Début)" numFmtId="0">
      <sharedItems containsNonDate="0" containsString="0" containsBlank="1"/>
    </cacheField>
    <cacheField name="Livraison théorique (Fin)" numFmtId="0">
      <sharedItems containsNonDate="0" containsString="0" containsBlank="1"/>
    </cacheField>
    <cacheField name="Prise de RDV à la livraison requise" numFmtId="0">
      <sharedItems containsNonDate="0" containsString="0" containsBlank="1"/>
    </cacheField>
    <cacheField name="Nombre de palettes 80x120" numFmtId="0">
      <sharedItems containsNonDate="0" containsString="0" containsBlank="1"/>
    </cacheField>
    <cacheField name="Poids des palettes 80x120" numFmtId="0">
      <sharedItems containsNonDate="0" containsString="0" containsBlank="1"/>
    </cacheField>
    <cacheField name="Nombre de palettes 100x120" numFmtId="0">
      <sharedItems containsNonDate="0" containsString="0" containsBlank="1"/>
    </cacheField>
    <cacheField name="Poids des palettes 100x120" numFmtId="0">
      <sharedItems containsNonDate="0" containsString="0" containsBlank="1"/>
    </cacheField>
    <cacheField name="Nombre de palettes 120x120" numFmtId="0">
      <sharedItems containsNonDate="0" containsString="0" containsBlank="1"/>
    </cacheField>
    <cacheField name="Poids des palettes 120x120" numFmtId="0">
      <sharedItems containsNonDate="0" containsString="0" containsBlank="1"/>
    </cacheField>
    <cacheField name="Date de prise de RDV au Chargement" numFmtId="0">
      <sharedItems containsNonDate="0" containsString="0" containsBlank="1"/>
    </cacheField>
    <cacheField name="RDV Chargement (Début)" numFmtId="0">
      <sharedItems containsNonDate="0" containsString="0" containsBlank="1"/>
    </cacheField>
    <cacheField name="RDV Chargement (Fin)" numFmtId="0">
      <sharedItems containsNonDate="0" containsString="0" containsBlank="1"/>
    </cacheField>
    <cacheField name="Déclencheur (RDV Chargement)" numFmtId="0">
      <sharedItems containsNonDate="0" containsString="0" containsBlank="1"/>
    </cacheField>
    <cacheField name="Date de prise de RDV Livraison" numFmtId="0">
      <sharedItems containsNonDate="0" containsString="0" containsBlank="1"/>
    </cacheField>
    <cacheField name="RDV Livraison (Début)" numFmtId="0">
      <sharedItems containsNonDate="0" containsString="0" containsBlank="1"/>
    </cacheField>
    <cacheField name="RDV Livraison (Fin)" numFmtId="0">
      <sharedItems containsNonDate="0" containsString="0" containsBlank="1"/>
    </cacheField>
    <cacheField name="Déclencheur (RDV Livraison)" numFmtId="0">
      <sharedItems containsNonDate="0" containsString="0" containsBlank="1"/>
    </cacheField>
    <cacheField name="Tags" numFmtId="0">
      <sharedItems containsNonDate="0" containsString="0" containsBlank="1"/>
    </cacheField>
    <cacheField name="Date du dernier appairage" numFmtId="0">
      <sharedItems containsNonDate="0" containsString="0" containsBlank="1"/>
    </cacheField>
    <cacheField name="Référence client" numFmtId="0">
      <sharedItems containsNonDate="0" containsString="0" containsBlank="1"/>
    </cacheField>
    <cacheField name="Organisation client" numFmtId="0">
      <sharedItems containsNonDate="0" containsString="0" containsBlank="1"/>
    </cacheField>
    <cacheField name="Agence client" numFmtId="0">
      <sharedItems containsNonDate="0" containsString="0" containsBlank="1"/>
    </cacheField>
    <cacheField name="Organisation2" numFmtId="0">
      <sharedItems containsNonDate="0" containsString="0" containsBlank="1"/>
    </cacheField>
    <cacheField name="Agence" numFmtId="0">
      <sharedItems containsNonDate="0" containsString="0" containsBlank="1"/>
    </cacheField>
    <cacheField name="Organisation affrété par" numFmtId="0">
      <sharedItems containsNonDate="0" containsString="0" containsBlank="1"/>
    </cacheField>
    <cacheField name="Agence affrété par" numFmtId="0">
      <sharedItems containsNonDate="0" containsString="0" containsBlank="1"/>
    </cacheField>
    <cacheField name="Organisation affrété à" numFmtId="0">
      <sharedItems containsNonDate="0" containsString="0" containsBlank="1"/>
    </cacheField>
    <cacheField name="Agence affrété à" numFmtId="0">
      <sharedItems containsNonDate="0" containsString="0" containsBlank="1"/>
    </cacheField>
    <cacheField name="Marchandises chargées - réserves diverses" numFmtId="0">
      <sharedItems containsNonDate="0" containsString="0" containsBlank="1"/>
    </cacheField>
    <cacheField name="Déclencheur (Marchandises chargées - réserves diverses)" numFmtId="0">
      <sharedItems containsNonDate="0" containsString="0" containsBlank="1"/>
    </cacheField>
    <cacheField name="Date de signalement marchandises chargées - réserves diverses" numFmtId="0">
      <sharedItems containsNonDate="0" containsString="0" containsBlank="1"/>
    </cacheField>
    <cacheField name="Marchandises livrées - réserves diverses" numFmtId="0">
      <sharedItems containsNonDate="0" containsString="0" containsBlank="1"/>
    </cacheField>
    <cacheField name="Déclencheur (Marchandises livrées - réserves diverses)" numFmtId="0">
      <sharedItems containsNonDate="0" containsString="0" containsBlank="1"/>
    </cacheField>
    <cacheField name="Date de signalement marchandises livrées - réserves diverses" numFmtId="0">
      <sharedItems containsNonDate="0" containsString="0" containsBlank="1"/>
    </cacheField>
    <cacheField name="Chargement refusé par l'expéditeur" numFmtId="0">
      <sharedItems containsNonDate="0" containsString="0" containsBlank="1"/>
    </cacheField>
    <cacheField name="Déclencheur (chargement refusé par l'expéditeur)" numFmtId="0">
      <sharedItems containsNonDate="0" containsString="0" containsBlank="1"/>
    </cacheField>
    <cacheField name="Date de signalement chargement refusé par l'expéditeur" numFmtId="0">
      <sharedItems containsNonDate="0" containsString="0" containsBlank="1"/>
    </cacheField>
    <cacheField name="Livraison refusée par le destinataire" numFmtId="0">
      <sharedItems containsNonDate="0" containsString="0" containsBlank="1"/>
    </cacheField>
    <cacheField name="Déclencheur (livraison refusée par le destinataire)" numFmtId="0">
      <sharedItems containsNonDate="0" containsString="0" containsBlank="1"/>
    </cacheField>
    <cacheField name="Date de signalement livraison refusée par le destinataire" numFmtId="0">
      <sharedItems containsNonDate="0" containsString="0" containsBlank="1"/>
    </cacheField>
    <cacheField name="Phase de chargement ignorée" numFmtId="0">
      <sharedItems containsNonDate="0" containsString="0" containsBlank="1"/>
    </cacheField>
    <cacheField name="Phase de livraison ignorée" numFmtId="0">
      <sharedItems containsNonDate="0" containsString="0" containsBlank="1"/>
    </cacheField>
    <cacheField name="Quantité théorique" numFmtId="0">
      <sharedItems containsNonDate="0" containsString="0" containsBlank="1"/>
    </cacheField>
    <cacheField name="Quantité chargée" numFmtId="0">
      <sharedItems containsNonDate="0" containsString="0" containsBlank="1"/>
    </cacheField>
    <cacheField name="Quantité livrée" numFmtId="0">
      <sharedItems containsNonDate="0" containsString="0" containsBlank="1"/>
    </cacheField>
    <cacheField name="Chargement - date de départ prévue" numFmtId="0">
      <sharedItems containsNonDate="0" containsString="0" containsBlank="1"/>
    </cacheField>
    <cacheField name="Livraison - date de départ prévue" numFmtId="0">
      <sharedItems containsNonDate="0" containsString="0" containsBlank="1"/>
    </cacheField>
    <cacheField name="Référence d'expédition" numFmtId="0">
      <sharedItems containsNonDate="0" containsString="0" containsBlank="1"/>
    </cacheField>
    <cacheField name="Date de signalement départ du site de chargement" numFmtId="0">
      <sharedItems containsNonDate="0" containsString="0" containsBlank="1"/>
    </cacheField>
    <cacheField name="Départ du site de chargement" numFmtId="0">
      <sharedItems containsNonDate="0" containsString="0" containsBlank="1"/>
    </cacheField>
    <cacheField name="Déclencheur départ du site de chargement" numFmtId="0">
      <sharedItems containsNonDate="0" containsString="0" containsBlank="1"/>
    </cacheField>
    <cacheField name="Départ du site de livraison" numFmtId="0">
      <sharedItems containsNonDate="0" containsString="0" containsBlank="1"/>
    </cacheField>
    <cacheField name="Déclencheur départ du site de livraison" numFmtId="0">
      <sharedItems containsNonDate="0" containsString="0" containsBlank="1"/>
    </cacheField>
    <cacheField name="Mode manuel" numFmtId="0">
      <sharedItems containsNonDate="0" containsString="0" containsBlank="1"/>
    </cacheField>
    <cacheField name="Type de transport" numFmtId="0">
      <sharedItems containsNonDate="0" containsString="0" containsBlank="1"/>
    </cacheField>
    <cacheField name="Description de la marchandise3" numFmtId="0">
      <sharedItems containsNonDate="0" containsString="0" containsBlank="1"/>
    </cacheField>
    <cacheField name="Type de tournée" numFmtId="0">
      <sharedItems containsNonDate="0" containsString="0" containsBlank="1"/>
    </cacheField>
    <cacheField name="Camion complet" numFmtId="0">
      <sharedItems containsNonDate="0" containsString="0" containsBlank="1"/>
    </cacheField>
    <cacheField name="Palettes gerbables" numFmtId="0">
      <sharedItems containsNonDate="0" containsString="0" containsBlank="1"/>
    </cacheField>
    <cacheField name="Hash ID du resource" numFmtId="0">
      <sharedItems containsNonDate="0" containsString="0" containsBlank="1"/>
    </cacheField>
    <cacheField name="Référence du conteneur" numFmtId="0">
      <sharedItems containsNonDate="0" containsString="0" containsBlank="1"/>
    </cacheField>
    <cacheField name="Référence Connaissement" numFmtId="0">
      <sharedItems containsNonDate="0" containsString="0" containsBlank="1"/>
    </cacheField>
    <cacheField name="Ligne du service (Référence SCAC)" numFmtId="0">
      <sharedItems containsNonDate="0" containsString="0" containsBlank="1"/>
    </cacheField>
    <cacheField name="Nom du vaisseau" numFmtId="0">
      <sharedItems containsNonDate="0" containsString="0" containsBlank="1"/>
    </cacheField>
    <cacheField name="Vaisseau OMI" numFmtId="0">
      <sharedItems containsNonDate="0" containsString="0" containsBlank="1"/>
    </cacheField>
    <cacheField name="Prochain mode de transport" numFmtId="0">
      <sharedItems containsNonDate="0" containsString="0" containsBlank="1"/>
    </cacheField>
    <cacheField name="Conteneur à récupérer pour le site de chargement" numFmtId="0">
      <sharedItems containsNonDate="0" containsString="0" containsBlank="1"/>
    </cacheField>
    <cacheField name="Déclencheur (Conteneur à récupérer pour le site de chargement)" numFmtId="0">
      <sharedItems containsNonDate="0" containsString="0" containsBlank="1"/>
    </cacheField>
    <cacheField name="Date de signalement (Conteneur à récupérer pour le site de chargement)" numFmtId="0">
      <sharedItems containsNonDate="0" containsString="0" containsBlank="1"/>
    </cacheField>
    <cacheField name="Conteneur vide quitte le port vers le site de chargement" numFmtId="0">
      <sharedItems containsNonDate="0" containsString="0" containsBlank="1"/>
    </cacheField>
    <cacheField name="Déclencheur (Conteneur vide quitte le port vers le site de chargement)" numFmtId="0">
      <sharedItems containsNonDate="0" containsString="0" containsBlank="1"/>
    </cacheField>
    <cacheField name="Date de signalement (Conteneur vide quitte le port vers le site de chargement)" numFmtId="0">
      <sharedItems containsNonDate="0" containsString="0" containsBlank="1"/>
    </cacheField>
    <cacheField name="Suivi du conteneur activé" numFmtId="0">
      <sharedItems containsNonDate="0" containsString="0" containsBlank="1"/>
    </cacheField>
    <cacheField name="Déclencheur (Suivi du conteneur activé)" numFmtId="0">
      <sharedItems containsNonDate="0" containsString="0" containsBlank="1"/>
    </cacheField>
    <cacheField name="Date de signalement (Suivi du conteneur activé)" numFmtId="0">
      <sharedItems containsNonDate="0" containsString="0" containsBlank="1"/>
    </cacheField>
    <cacheField name="Conteneur plein entre sur site de chargement" numFmtId="0">
      <sharedItems containsNonDate="0" containsString="0" containsBlank="1"/>
    </cacheField>
    <cacheField name="Déclencheur (Conteneur plein entre sur site de chargement)" numFmtId="0">
      <sharedItems containsNonDate="0" containsString="0" containsBlank="1"/>
    </cacheField>
    <cacheField name="Date de signalement (Conteneur plein entre sur site de chargement)" numFmtId="0">
      <sharedItems containsNonDate="0" containsString="0" containsBlank="1"/>
    </cacheField>
    <cacheField name="Conteneur dédouané au site de chargement" numFmtId="0">
      <sharedItems containsNonDate="0" containsString="0" containsBlank="1"/>
    </cacheField>
    <cacheField name="Déclencheur (Conteneur dédouané au site de chargement)" numFmtId="0">
      <sharedItems containsNonDate="0" containsString="0" containsBlank="1"/>
    </cacheField>
    <cacheField name="Date de signalement (Conteneur dédouané au site de chargement)" numFmtId="0">
      <sharedItems containsNonDate="0" containsString="0" containsBlank="1"/>
    </cacheField>
    <cacheField name="Conteneur chargé" numFmtId="0">
      <sharedItems containsNonDate="0" containsString="0" containsBlank="1"/>
    </cacheField>
    <cacheField name="Déclencheur (Conteneur chargé)" numFmtId="0">
      <sharedItems containsNonDate="0" containsString="0" containsBlank="1"/>
    </cacheField>
    <cacheField name="Date de signalement (Conteneur chargé)" numFmtId="0">
      <sharedItems containsNonDate="0" containsString="0" containsBlank="1"/>
    </cacheField>
    <cacheField name="Départ du site de chargement4" numFmtId="0">
      <sharedItems containsNonDate="0" containsString="0" containsBlank="1"/>
    </cacheField>
    <cacheField name="Déclencheur (Départ du site de chargement)" numFmtId="0">
      <sharedItems containsNonDate="0" containsString="0" containsBlank="1"/>
    </cacheField>
    <cacheField name="Date de signalement (Conteneur déchargé sur transbordement)" numFmtId="0">
      <sharedItems containsNonDate="0" containsString="0" containsBlank="1"/>
    </cacheField>
    <cacheField name="Conteneur déchargé sur transbordement" numFmtId="0">
      <sharedItems containsNonDate="0" containsString="0" containsBlank="1"/>
    </cacheField>
    <cacheField name="Déclencheur (Conteneur déchargé sur transbordement)" numFmtId="0">
      <sharedItems containsNonDate="0" containsString="0" containsBlank="1"/>
    </cacheField>
    <cacheField name="Date de signalement (Départ du site de chargement)" numFmtId="0">
      <sharedItems containsNonDate="0" containsString="0" containsBlank="1"/>
    </cacheField>
    <cacheField name="Conteneur chargé sur transbordement" numFmtId="0">
      <sharedItems containsNonDate="0" containsString="0" containsBlank="1"/>
    </cacheField>
    <cacheField name="Déclencheur (Conteneur chargé sur transbordement)" numFmtId="0">
      <sharedItems containsNonDate="0" containsString="0" containsBlank="1"/>
    </cacheField>
    <cacheField name="Date de signalement (Conteneur chargé sur transbordement)" numFmtId="0">
      <sharedItems containsNonDate="0" containsString="0" containsBlank="1"/>
    </cacheField>
    <cacheField name="Conteneur sur site de livraison" numFmtId="0">
      <sharedItems containsNonDate="0" containsString="0" containsBlank="1"/>
    </cacheField>
    <cacheField name="Déclencheur (Conteneur sur site de livraison)" numFmtId="0">
      <sharedItems containsNonDate="0" containsString="0" containsBlank="1"/>
    </cacheField>
    <cacheField name="Date de signalement (Conteneur sur site de livraison)" numFmtId="0">
      <sharedItems containsNonDate="0" containsString="0" containsBlank="1"/>
    </cacheField>
    <cacheField name="Conteneur déchargé" numFmtId="0">
      <sharedItems containsNonDate="0" containsString="0" containsBlank="1"/>
    </cacheField>
    <cacheField name="Déclencheur (Conteneur déchargé)" numFmtId="0">
      <sharedItems containsNonDate="0" containsString="0" containsBlank="1"/>
    </cacheField>
    <cacheField name="Date de signalement (Conteneur déchargé)" numFmtId="0">
      <sharedItems containsNonDate="0" containsString="0" containsBlank="1"/>
    </cacheField>
    <cacheField name="Conteneur dédouané au site de livraison" numFmtId="0">
      <sharedItems containsNonDate="0" containsString="0" containsBlank="1"/>
    </cacheField>
    <cacheField name="Déclencheur (Conteneur dédouané au site de livraison)" numFmtId="0">
      <sharedItems containsNonDate="0" containsString="0" containsBlank="1"/>
    </cacheField>
    <cacheField name="Date de signalement (Conteneur dédouané au site de livraison)" numFmtId="0">
      <sharedItems containsNonDate="0" containsString="0" containsBlank="1"/>
    </cacheField>
    <cacheField name="Conteneur à récupérer pour le site de livraison" numFmtId="0">
      <sharedItems containsNonDate="0" containsString="0" containsBlank="1"/>
    </cacheField>
    <cacheField name="Déclencheur (Conteneur à récupérer pour le site de livraison)" numFmtId="0">
      <sharedItems containsNonDate="0" containsString="0" containsBlank="1"/>
    </cacheField>
    <cacheField name="Date de signalement (Conteneur à récupérer pour le site de livraison)" numFmtId="0">
      <sharedItems containsNonDate="0" containsString="0" containsBlank="1"/>
    </cacheField>
    <cacheField name="Conteneur plein quitte site de livraison" numFmtId="0">
      <sharedItems containsNonDate="0" containsString="0" containsBlank="1"/>
    </cacheField>
    <cacheField name="Déclencheur (Conteneur plein quitte site de livraison)" numFmtId="0">
      <sharedItems containsNonDate="0" containsString="0" containsBlank="1"/>
    </cacheField>
    <cacheField name="Date de signalement (Conteneur plein quitte site de livraison)" numFmtId="0">
      <sharedItems containsNonDate="0" containsString="0" containsBlank="1"/>
    </cacheField>
    <cacheField name="Conteneur vide entre sur site de livraison" numFmtId="0">
      <sharedItems containsNonDate="0" containsString="0" containsBlank="1"/>
    </cacheField>
    <cacheField name="Déclencheur (Conteneur vide entre sur site de livraison)" numFmtId="0">
      <sharedItems containsNonDate="0" containsString="0" containsBlank="1"/>
    </cacheField>
    <cacheField name="Date de signalement (Conteneur vide entre sur site de livraison)" numFmtId="0">
      <sharedItems containsNonDate="0" containsString="0" containsBlank="1"/>
    </cacheField>
    <cacheField name="ETA externe reçu" numFmtId="0">
      <sharedItems containsNonDate="0" containsString="0" containsBlank="1"/>
    </cacheField>
    <cacheField name="% OT" numFmtId="0" formula="'Affectation new'" databaseField="0"/>
    <cacheField name="essai NB horaires" numFmtId="0" formula="'Sur site de livraison'/'Affectation new'" databaseField="0"/>
  </cacheFields>
  <extLst>
    <ext xmlns:x14="http://schemas.microsoft.com/office/spreadsheetml/2009/9/main" uri="{725AE2AE-9491-48be-B2B4-4EB974FC3084}">
      <x14:pivotCacheDefinition pivotCacheId="117075398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67">
  <r>
    <x v="0"/>
    <x v="0"/>
    <n v="2024"/>
    <d v="2024-09-02T00:00:00"/>
    <d v="2024-09-08T00:00:00"/>
    <s v="86843709"/>
    <m/>
    <m/>
    <m/>
    <m/>
    <m/>
    <s v=""/>
    <s v=""/>
    <m/>
    <m/>
    <m/>
    <m/>
    <m/>
    <m/>
    <m/>
    <m/>
    <m/>
    <m/>
    <m/>
    <m/>
    <s v="03/09/2024 07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926"/>
    <m/>
    <m/>
    <m/>
    <m/>
    <m/>
    <s v="FQ-3"/>
    <s v="FQ32"/>
    <m/>
    <m/>
    <m/>
    <m/>
    <m/>
    <m/>
    <m/>
    <m/>
    <m/>
    <m/>
    <m/>
    <m/>
    <s v="0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849"/>
    <m/>
    <m/>
    <m/>
    <m/>
    <m/>
    <s v="GB-4"/>
    <s v="GB48"/>
    <m/>
    <m/>
    <m/>
    <m/>
    <m/>
    <m/>
    <m/>
    <m/>
    <m/>
    <m/>
    <m/>
    <m/>
    <s v="0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n v="2024"/>
    <d v="2024-09-02T00:00:00"/>
    <d v="2024-09-08T00:00:00"/>
    <s v="1234986"/>
    <m/>
    <m/>
    <m/>
    <m/>
    <m/>
    <s v="INCONNU"/>
    <s v="INCONNU"/>
    <m/>
    <m/>
    <m/>
    <m/>
    <m/>
    <m/>
    <m/>
    <m/>
    <m/>
    <m/>
    <m/>
    <m/>
    <s v="0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895"/>
    <m/>
    <m/>
    <m/>
    <m/>
    <m/>
    <s v="FF-1"/>
    <s v="FF10"/>
    <m/>
    <m/>
    <m/>
    <m/>
    <m/>
    <m/>
    <m/>
    <m/>
    <m/>
    <m/>
    <m/>
    <m/>
    <s v="0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6/09/2024 09: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1234577"/>
    <m/>
    <m/>
    <m/>
    <m/>
    <m/>
    <s v="ET-6"/>
    <s v="ET68"/>
    <m/>
    <m/>
    <m/>
    <m/>
    <m/>
    <m/>
    <m/>
    <m/>
    <m/>
    <m/>
    <m/>
    <m/>
    <s v="0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1234576"/>
    <m/>
    <m/>
    <m/>
    <m/>
    <m/>
    <s v="ET-6"/>
    <s v="ET68"/>
    <m/>
    <m/>
    <m/>
    <m/>
    <m/>
    <m/>
    <m/>
    <m/>
    <m/>
    <m/>
    <m/>
    <m/>
    <s v="0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n v="2024"/>
    <d v="2024-09-02T00:00:00"/>
    <d v="2024-09-08T00:00:00"/>
    <s v="1234903"/>
    <m/>
    <m/>
    <m/>
    <m/>
    <m/>
    <s v="INCONNU"/>
    <s v="INCONNU"/>
    <m/>
    <m/>
    <m/>
    <m/>
    <m/>
    <m/>
    <m/>
    <m/>
    <m/>
    <m/>
    <m/>
    <m/>
    <s v="0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1234573"/>
    <m/>
    <m/>
    <m/>
    <m/>
    <m/>
    <s v="ET-7"/>
    <s v="ET73"/>
    <m/>
    <m/>
    <m/>
    <m/>
    <m/>
    <m/>
    <m/>
    <m/>
    <m/>
    <m/>
    <m/>
    <m/>
    <s v="0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86861065"/>
    <m/>
    <m/>
    <m/>
    <m/>
    <m/>
    <s v="AFFR"/>
    <s v="AFFR"/>
    <m/>
    <m/>
    <m/>
    <m/>
    <m/>
    <m/>
    <m/>
    <m/>
    <m/>
    <m/>
    <m/>
    <m/>
    <s v="0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6/09/2024 03:4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86859384"/>
    <m/>
    <m/>
    <m/>
    <m/>
    <m/>
    <s v="AFFR"/>
    <s v="AFFR"/>
    <m/>
    <m/>
    <m/>
    <m/>
    <m/>
    <m/>
    <m/>
    <m/>
    <m/>
    <m/>
    <m/>
    <m/>
    <s v="0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6/09/2024 03:4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86854713"/>
    <m/>
    <m/>
    <m/>
    <m/>
    <m/>
    <s v="AFFR"/>
    <s v="AFFR"/>
    <m/>
    <m/>
    <m/>
    <m/>
    <m/>
    <m/>
    <m/>
    <m/>
    <m/>
    <m/>
    <m/>
    <m/>
    <s v="0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6/09/2024 03:4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86854712"/>
    <m/>
    <m/>
    <m/>
    <m/>
    <m/>
    <s v="AFFR"/>
    <s v="AFFR"/>
    <m/>
    <m/>
    <m/>
    <m/>
    <m/>
    <m/>
    <m/>
    <m/>
    <m/>
    <m/>
    <m/>
    <m/>
    <s v="0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6/09/2024 03:4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86861067"/>
    <m/>
    <m/>
    <m/>
    <m/>
    <m/>
    <s v="FY-5"/>
    <s v="FY56"/>
    <m/>
    <m/>
    <m/>
    <m/>
    <m/>
    <m/>
    <m/>
    <m/>
    <m/>
    <m/>
    <m/>
    <m/>
    <s v="0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5/09/2024 17:2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1234571"/>
    <m/>
    <m/>
    <m/>
    <m/>
    <m/>
    <s v="ET-7"/>
    <s v="ET77"/>
    <m/>
    <m/>
    <m/>
    <m/>
    <m/>
    <m/>
    <m/>
    <m/>
    <m/>
    <m/>
    <m/>
    <m/>
    <s v="0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1234570"/>
    <m/>
    <m/>
    <m/>
    <m/>
    <m/>
    <s v="GM-1"/>
    <s v="GM17"/>
    <m/>
    <m/>
    <m/>
    <m/>
    <m/>
    <m/>
    <m/>
    <m/>
    <m/>
    <m/>
    <m/>
    <m/>
    <s v="0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1234569"/>
    <m/>
    <m/>
    <m/>
    <m/>
    <m/>
    <s v="GM-1"/>
    <s v="GM17"/>
    <m/>
    <m/>
    <m/>
    <m/>
    <m/>
    <m/>
    <m/>
    <m/>
    <m/>
    <m/>
    <m/>
    <m/>
    <s v="0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1234534"/>
    <m/>
    <m/>
    <m/>
    <m/>
    <m/>
    <s v="FF-3"/>
    <s v="FF30"/>
    <m/>
    <m/>
    <m/>
    <m/>
    <m/>
    <m/>
    <m/>
    <m/>
    <m/>
    <m/>
    <m/>
    <m/>
    <s v="0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1234748"/>
    <m/>
    <m/>
    <m/>
    <m/>
    <m/>
    <s v="FF-2"/>
    <s v="FF29"/>
    <m/>
    <m/>
    <m/>
    <m/>
    <m/>
    <m/>
    <m/>
    <m/>
    <m/>
    <m/>
    <m/>
    <m/>
    <s v="0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n v="2024"/>
    <d v="2024-09-02T00:00:00"/>
    <d v="2024-09-08T00:00:00"/>
    <s v="1234832"/>
    <m/>
    <m/>
    <m/>
    <m/>
    <m/>
    <s v="INCONNU"/>
    <s v="INCONNU"/>
    <m/>
    <m/>
    <m/>
    <m/>
    <m/>
    <m/>
    <m/>
    <m/>
    <m/>
    <m/>
    <m/>
    <m/>
    <s v="0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747"/>
    <m/>
    <m/>
    <m/>
    <m/>
    <m/>
    <s v="FF-2"/>
    <s v="FF29"/>
    <m/>
    <m/>
    <m/>
    <m/>
    <m/>
    <m/>
    <m/>
    <m/>
    <m/>
    <m/>
    <m/>
    <m/>
    <s v="0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4/09/2024 08:2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1234568"/>
    <m/>
    <m/>
    <m/>
    <m/>
    <m/>
    <s v="FS-8"/>
    <s v="FS88"/>
    <m/>
    <m/>
    <m/>
    <m/>
    <m/>
    <m/>
    <m/>
    <m/>
    <m/>
    <m/>
    <m/>
    <m/>
    <s v="0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4/09/2024 10:1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86849913"/>
    <m/>
    <m/>
    <m/>
    <m/>
    <m/>
    <s v="AFFR"/>
    <s v="AFFR"/>
    <m/>
    <m/>
    <m/>
    <m/>
    <m/>
    <m/>
    <m/>
    <m/>
    <m/>
    <m/>
    <m/>
    <m/>
    <s v="05/09/2024 07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n v="2024"/>
    <d v="2024-09-02T00:00:00"/>
    <d v="2024-09-08T00:00:00"/>
    <s v="1234724"/>
    <m/>
    <m/>
    <m/>
    <m/>
    <m/>
    <s v="INCONNU"/>
    <s v="INCONNU"/>
    <m/>
    <m/>
    <m/>
    <m/>
    <m/>
    <m/>
    <m/>
    <m/>
    <m/>
    <m/>
    <m/>
    <m/>
    <s v="0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565"/>
    <m/>
    <m/>
    <m/>
    <m/>
    <m/>
    <s v="FQ-4"/>
    <s v="FQ40"/>
    <m/>
    <m/>
    <m/>
    <m/>
    <m/>
    <m/>
    <m/>
    <m/>
    <m/>
    <m/>
    <m/>
    <m/>
    <s v="0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3/09/2024 13:3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681"/>
    <m/>
    <m/>
    <m/>
    <m/>
    <m/>
    <s v="FF-1"/>
    <s v="FF10"/>
    <m/>
    <m/>
    <m/>
    <m/>
    <m/>
    <m/>
    <m/>
    <m/>
    <m/>
    <m/>
    <m/>
    <m/>
    <s v="0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3/09/2024 11:0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674"/>
    <m/>
    <m/>
    <m/>
    <m/>
    <m/>
    <s v="GC-4"/>
    <s v="GC40"/>
    <m/>
    <m/>
    <m/>
    <m/>
    <m/>
    <m/>
    <m/>
    <m/>
    <m/>
    <m/>
    <m/>
    <m/>
    <s v="0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683"/>
    <m/>
    <m/>
    <m/>
    <m/>
    <m/>
    <s v="FY-5"/>
    <s v="FY56"/>
    <m/>
    <m/>
    <m/>
    <m/>
    <m/>
    <m/>
    <m/>
    <m/>
    <m/>
    <m/>
    <m/>
    <m/>
    <s v="0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3/09/2024 07:3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86843831"/>
    <m/>
    <m/>
    <m/>
    <m/>
    <m/>
    <s v="FF-1"/>
    <s v="FF10"/>
    <m/>
    <m/>
    <m/>
    <m/>
    <m/>
    <m/>
    <m/>
    <m/>
    <m/>
    <m/>
    <m/>
    <m/>
    <s v="0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682"/>
    <m/>
    <m/>
    <m/>
    <m/>
    <m/>
    <s v="FF-1"/>
    <s v="FF12"/>
    <m/>
    <m/>
    <m/>
    <m/>
    <m/>
    <m/>
    <m/>
    <m/>
    <m/>
    <m/>
    <m/>
    <m/>
    <s v="0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3/09/2024 08:4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684"/>
    <m/>
    <m/>
    <m/>
    <m/>
    <m/>
    <s v="FF-1"/>
    <s v="FF12"/>
    <m/>
    <m/>
    <m/>
    <m/>
    <m/>
    <m/>
    <m/>
    <m/>
    <m/>
    <m/>
    <m/>
    <m/>
    <s v="0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4/09/2024 07:1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584"/>
    <m/>
    <m/>
    <m/>
    <m/>
    <m/>
    <s v="FF-2"/>
    <s v="FF29"/>
    <m/>
    <m/>
    <m/>
    <m/>
    <m/>
    <m/>
    <m/>
    <m/>
    <m/>
    <m/>
    <m/>
    <m/>
    <s v="0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4/09/2024 14:4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583"/>
    <m/>
    <m/>
    <m/>
    <m/>
    <m/>
    <s v="EG-2"/>
    <s v="EG28"/>
    <m/>
    <m/>
    <m/>
    <m/>
    <m/>
    <m/>
    <m/>
    <m/>
    <m/>
    <m/>
    <m/>
    <m/>
    <s v="0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563"/>
    <m/>
    <m/>
    <m/>
    <m/>
    <m/>
    <s v="FY-5"/>
    <s v="FY56"/>
    <m/>
    <m/>
    <m/>
    <m/>
    <m/>
    <m/>
    <m/>
    <m/>
    <m/>
    <m/>
    <m/>
    <m/>
    <s v="0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5/09/2024 11:0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547"/>
    <m/>
    <m/>
    <m/>
    <m/>
    <m/>
    <s v="FQ-3"/>
    <s v="FQ32"/>
    <m/>
    <m/>
    <m/>
    <m/>
    <m/>
    <m/>
    <m/>
    <m/>
    <m/>
    <m/>
    <m/>
    <m/>
    <s v="0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544"/>
    <m/>
    <m/>
    <m/>
    <m/>
    <m/>
    <s v="FQ-3"/>
    <s v="FQ32"/>
    <m/>
    <m/>
    <m/>
    <m/>
    <m/>
    <m/>
    <m/>
    <m/>
    <m/>
    <m/>
    <m/>
    <m/>
    <s v="0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86843178"/>
    <m/>
    <m/>
    <m/>
    <m/>
    <m/>
    <s v="FC-4"/>
    <s v="FC42"/>
    <m/>
    <m/>
    <m/>
    <m/>
    <m/>
    <m/>
    <m/>
    <m/>
    <m/>
    <m/>
    <m/>
    <m/>
    <s v="0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564"/>
    <m/>
    <m/>
    <m/>
    <m/>
    <m/>
    <s v="FQ-3"/>
    <s v="FQ30"/>
    <m/>
    <m/>
    <m/>
    <m/>
    <m/>
    <m/>
    <m/>
    <m/>
    <m/>
    <m/>
    <m/>
    <m/>
    <s v="0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566"/>
    <m/>
    <m/>
    <m/>
    <m/>
    <m/>
    <s v="GB-2"/>
    <s v="GB24"/>
    <m/>
    <m/>
    <m/>
    <m/>
    <m/>
    <m/>
    <m/>
    <m/>
    <m/>
    <m/>
    <m/>
    <m/>
    <s v="0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3/09/2024 11:0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0001234531"/>
    <m/>
    <m/>
    <m/>
    <m/>
    <m/>
    <s v="FF-2"/>
    <s v="FF29"/>
    <m/>
    <m/>
    <m/>
    <m/>
    <m/>
    <m/>
    <m/>
    <m/>
    <m/>
    <m/>
    <m/>
    <m/>
    <s v="0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0"/>
    <n v="2024"/>
    <d v="2024-09-02T00:00:00"/>
    <d v="2024-09-08T00:00:00"/>
    <s v="1234673"/>
    <m/>
    <m/>
    <m/>
    <m/>
    <m/>
    <s v="INCONNU"/>
    <s v="INCONNU"/>
    <m/>
    <m/>
    <m/>
    <m/>
    <m/>
    <m/>
    <m/>
    <m/>
    <m/>
    <m/>
    <m/>
    <m/>
    <s v="0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1234358"/>
    <m/>
    <m/>
    <m/>
    <m/>
    <m/>
    <s v="GV-8"/>
    <s v="GV84"/>
    <m/>
    <m/>
    <m/>
    <m/>
    <m/>
    <m/>
    <m/>
    <m/>
    <m/>
    <m/>
    <m/>
    <m/>
    <s v="0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0"/>
    <n v="2024"/>
    <d v="2024-09-02T00:00:00"/>
    <d v="2024-09-08T00:00:00"/>
    <s v="1234357"/>
    <m/>
    <m/>
    <m/>
    <m/>
    <m/>
    <s v="GV-8"/>
    <s v="GV84"/>
    <m/>
    <m/>
    <m/>
    <m/>
    <m/>
    <m/>
    <m/>
    <m/>
    <m/>
    <m/>
    <m/>
    <m/>
    <s v="0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n v="2024"/>
    <d v="2024-09-09T00:00:00"/>
    <d v="2024-09-15T00:00:00"/>
    <s v="1235392"/>
    <m/>
    <m/>
    <m/>
    <m/>
    <m/>
    <s v="INCONNU"/>
    <s v="INCONNU"/>
    <m/>
    <m/>
    <m/>
    <m/>
    <m/>
    <m/>
    <m/>
    <m/>
    <m/>
    <m/>
    <m/>
    <m/>
    <s v="1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0001235333"/>
    <m/>
    <m/>
    <m/>
    <m/>
    <m/>
    <s v="FF-1"/>
    <s v="FF10"/>
    <m/>
    <m/>
    <m/>
    <m/>
    <m/>
    <m/>
    <m/>
    <m/>
    <m/>
    <m/>
    <m/>
    <m/>
    <s v="1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1235016"/>
    <m/>
    <m/>
    <m/>
    <m/>
    <m/>
    <s v="FA-0"/>
    <s v="FA06"/>
    <m/>
    <m/>
    <m/>
    <m/>
    <m/>
    <m/>
    <m/>
    <m/>
    <m/>
    <m/>
    <m/>
    <m/>
    <s v="11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3/09/2024 05:1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86878251"/>
    <m/>
    <m/>
    <m/>
    <m/>
    <m/>
    <s v="GC-4"/>
    <s v="GC45"/>
    <m/>
    <m/>
    <m/>
    <m/>
    <m/>
    <m/>
    <m/>
    <m/>
    <m/>
    <m/>
    <m/>
    <m/>
    <s v="13/09/2024 07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3/09/2024 09:0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n v="2024"/>
    <d v="2024-09-09T00:00:00"/>
    <d v="2024-09-15T00:00:00"/>
    <s v="1235301"/>
    <m/>
    <m/>
    <m/>
    <m/>
    <m/>
    <s v="INCONNU"/>
    <s v="INCONNU"/>
    <m/>
    <m/>
    <m/>
    <m/>
    <m/>
    <m/>
    <m/>
    <m/>
    <m/>
    <m/>
    <m/>
    <m/>
    <s v="1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0001235235"/>
    <m/>
    <m/>
    <m/>
    <m/>
    <m/>
    <s v="FP-3"/>
    <s v="FP39"/>
    <m/>
    <m/>
    <m/>
    <m/>
    <m/>
    <m/>
    <m/>
    <m/>
    <m/>
    <m/>
    <m/>
    <m/>
    <s v="1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2/09/2024 07:4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0086884156"/>
    <m/>
    <m/>
    <m/>
    <m/>
    <m/>
    <s v="FF-1"/>
    <s v="FF12"/>
    <m/>
    <m/>
    <m/>
    <m/>
    <m/>
    <m/>
    <m/>
    <m/>
    <m/>
    <m/>
    <m/>
    <m/>
    <s v="1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2/09/2024 17:1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0086880311"/>
    <m/>
    <m/>
    <m/>
    <m/>
    <m/>
    <s v="FF-2"/>
    <s v="FF29"/>
    <m/>
    <m/>
    <m/>
    <m/>
    <m/>
    <m/>
    <m/>
    <m/>
    <m/>
    <m/>
    <m/>
    <m/>
    <s v="1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2/09/2024 17:5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0086880307"/>
    <m/>
    <m/>
    <m/>
    <m/>
    <m/>
    <s v="FF-2"/>
    <s v="FF29"/>
    <m/>
    <m/>
    <m/>
    <m/>
    <m/>
    <m/>
    <m/>
    <m/>
    <m/>
    <m/>
    <m/>
    <m/>
    <s v="1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2/09/2024 17:5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0001235206"/>
    <m/>
    <m/>
    <m/>
    <m/>
    <m/>
    <s v="FQ-3"/>
    <s v="FQ36"/>
    <m/>
    <m/>
    <m/>
    <m/>
    <m/>
    <m/>
    <m/>
    <m/>
    <m/>
    <m/>
    <m/>
    <m/>
    <s v="1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2/09/2024 14:0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1235014"/>
    <m/>
    <m/>
    <m/>
    <m/>
    <m/>
    <s v="GM-1"/>
    <s v="GM17"/>
    <m/>
    <m/>
    <m/>
    <m/>
    <m/>
    <m/>
    <m/>
    <m/>
    <m/>
    <m/>
    <m/>
    <m/>
    <s v="11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2/09/2024 09:3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86875527"/>
    <m/>
    <m/>
    <m/>
    <m/>
    <m/>
    <s v="AFFR"/>
    <s v="AFFR"/>
    <m/>
    <m/>
    <m/>
    <m/>
    <m/>
    <m/>
    <m/>
    <m/>
    <m/>
    <m/>
    <m/>
    <m/>
    <s v="11/09/2024 07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n v="2024"/>
    <d v="2024-09-09T00:00:00"/>
    <d v="2024-09-15T00:00:00"/>
    <s v="1235218"/>
    <m/>
    <m/>
    <m/>
    <m/>
    <m/>
    <s v="INCONNU"/>
    <s v="INCONNU"/>
    <m/>
    <m/>
    <m/>
    <m/>
    <m/>
    <m/>
    <m/>
    <m/>
    <m/>
    <m/>
    <m/>
    <m/>
    <s v="11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1235010"/>
    <m/>
    <m/>
    <m/>
    <m/>
    <m/>
    <s v="GM-1"/>
    <s v="GM17"/>
    <m/>
    <m/>
    <m/>
    <m/>
    <m/>
    <m/>
    <m/>
    <m/>
    <m/>
    <m/>
    <m/>
    <m/>
    <s v="11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1/09/2024 11:1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1235146"/>
    <m/>
    <m/>
    <m/>
    <m/>
    <m/>
    <s v="GB-2"/>
    <s v="GB24"/>
    <m/>
    <m/>
    <m/>
    <m/>
    <m/>
    <m/>
    <m/>
    <m/>
    <m/>
    <m/>
    <m/>
    <m/>
    <s v="12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1235003"/>
    <m/>
    <m/>
    <m/>
    <m/>
    <m/>
    <s v="EQ-5"/>
    <s v="EQ54"/>
    <m/>
    <m/>
    <m/>
    <m/>
    <m/>
    <m/>
    <m/>
    <m/>
    <m/>
    <m/>
    <m/>
    <m/>
    <s v="1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1/09/2024 09:0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1235002"/>
    <m/>
    <m/>
    <m/>
    <m/>
    <m/>
    <s v="EQ-5"/>
    <s v="EQ54"/>
    <m/>
    <m/>
    <m/>
    <m/>
    <m/>
    <m/>
    <m/>
    <m/>
    <m/>
    <m/>
    <m/>
    <m/>
    <s v="1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1/09/2024 09:0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1235001"/>
    <m/>
    <m/>
    <m/>
    <m/>
    <m/>
    <s v="FA-0"/>
    <s v="FA06"/>
    <m/>
    <m/>
    <m/>
    <m/>
    <m/>
    <m/>
    <m/>
    <m/>
    <m/>
    <m/>
    <m/>
    <m/>
    <s v="11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1/09/2024 05:2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n v="2024"/>
    <d v="2024-09-09T00:00:00"/>
    <d v="2024-09-15T00:00:00"/>
    <s v="1235133"/>
    <m/>
    <m/>
    <m/>
    <m/>
    <m/>
    <s v="INCONNU"/>
    <s v="INCONNU"/>
    <m/>
    <m/>
    <m/>
    <m/>
    <m/>
    <m/>
    <m/>
    <m/>
    <m/>
    <m/>
    <m/>
    <m/>
    <s v="1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0001235110"/>
    <m/>
    <m/>
    <m/>
    <m/>
    <m/>
    <s v="FF-1"/>
    <s v="FF10"/>
    <m/>
    <m/>
    <m/>
    <m/>
    <m/>
    <m/>
    <m/>
    <m/>
    <m/>
    <m/>
    <m/>
    <m/>
    <s v="1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0086875530"/>
    <m/>
    <m/>
    <m/>
    <m/>
    <m/>
    <s v="GB-4"/>
    <s v="GB48"/>
    <m/>
    <m/>
    <m/>
    <m/>
    <m/>
    <m/>
    <m/>
    <m/>
    <m/>
    <m/>
    <m/>
    <m/>
    <s v="1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1/09/2024 04:1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0086875514"/>
    <m/>
    <m/>
    <m/>
    <m/>
    <m/>
    <s v="GB-4"/>
    <s v="GB48"/>
    <m/>
    <m/>
    <m/>
    <m/>
    <m/>
    <m/>
    <m/>
    <m/>
    <m/>
    <m/>
    <m/>
    <m/>
    <s v="1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1/09/2024 04:1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0086872979"/>
    <m/>
    <m/>
    <m/>
    <m/>
    <m/>
    <s v="GB-4"/>
    <s v="GB48"/>
    <m/>
    <m/>
    <m/>
    <m/>
    <m/>
    <m/>
    <m/>
    <m/>
    <m/>
    <m/>
    <m/>
    <m/>
    <s v="1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1/09/2024 04:1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1235000"/>
    <m/>
    <m/>
    <m/>
    <m/>
    <m/>
    <s v="GN-5"/>
    <s v="GN54"/>
    <m/>
    <m/>
    <m/>
    <m/>
    <m/>
    <m/>
    <m/>
    <m/>
    <m/>
    <m/>
    <m/>
    <m/>
    <s v="11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1235011"/>
    <m/>
    <m/>
    <m/>
    <m/>
    <m/>
    <s v="FF-1"/>
    <s v="FF10"/>
    <m/>
    <m/>
    <m/>
    <m/>
    <m/>
    <m/>
    <m/>
    <m/>
    <m/>
    <m/>
    <m/>
    <m/>
    <s v="1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1235005"/>
    <m/>
    <m/>
    <m/>
    <m/>
    <m/>
    <s v="FF-1"/>
    <s v="FF10"/>
    <m/>
    <m/>
    <m/>
    <m/>
    <m/>
    <m/>
    <m/>
    <m/>
    <m/>
    <m/>
    <m/>
    <m/>
    <s v="1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0001235021"/>
    <m/>
    <m/>
    <m/>
    <m/>
    <m/>
    <s v="FF-1"/>
    <s v="FF10"/>
    <m/>
    <m/>
    <m/>
    <m/>
    <m/>
    <m/>
    <m/>
    <m/>
    <m/>
    <m/>
    <m/>
    <m/>
    <s v="0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9/09/2024 09: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0001235025"/>
    <m/>
    <m/>
    <m/>
    <m/>
    <m/>
    <s v="FP-3"/>
    <s v="FP39"/>
    <m/>
    <m/>
    <m/>
    <m/>
    <m/>
    <m/>
    <m/>
    <m/>
    <m/>
    <m/>
    <m/>
    <m/>
    <s v="0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9/09/2024 11:1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0086867626"/>
    <m/>
    <m/>
    <m/>
    <m/>
    <m/>
    <s v="FF-2"/>
    <s v="FF29"/>
    <m/>
    <m/>
    <m/>
    <m/>
    <m/>
    <m/>
    <m/>
    <m/>
    <m/>
    <m/>
    <m/>
    <m/>
    <s v="0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09/09/2024 16:3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1"/>
    <n v="2024"/>
    <d v="2024-09-09T00:00:00"/>
    <d v="2024-09-15T00:00:00"/>
    <s v="1235088"/>
    <m/>
    <m/>
    <m/>
    <m/>
    <m/>
    <s v="INCONNU"/>
    <s v="INCONNU"/>
    <m/>
    <m/>
    <m/>
    <m/>
    <m/>
    <m/>
    <m/>
    <m/>
    <m/>
    <m/>
    <m/>
    <m/>
    <s v="0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1"/>
    <n v="2024"/>
    <d v="2024-09-09T00:00:00"/>
    <d v="2024-09-15T00:00:00"/>
    <s v="1234916"/>
    <m/>
    <m/>
    <m/>
    <m/>
    <m/>
    <s v="GN-5"/>
    <s v="GN54"/>
    <m/>
    <m/>
    <m/>
    <m/>
    <m/>
    <m/>
    <m/>
    <m/>
    <m/>
    <m/>
    <m/>
    <m/>
    <s v="1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0/09/2024 09:3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n v="2024"/>
    <d v="2024-09-16T00:00:00"/>
    <d v="2024-09-22T00:00:00"/>
    <s v="86913155"/>
    <m/>
    <m/>
    <m/>
    <m/>
    <m/>
    <s v=""/>
    <s v=""/>
    <m/>
    <m/>
    <m/>
    <m/>
    <m/>
    <m/>
    <m/>
    <m/>
    <m/>
    <m/>
    <m/>
    <m/>
    <s v="20/09/2024 07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n v="2024"/>
    <d v="2024-09-16T00:00:00"/>
    <d v="2024-09-22T00:00:00"/>
    <s v="1235818"/>
    <m/>
    <m/>
    <m/>
    <m/>
    <m/>
    <s v=""/>
    <s v=""/>
    <m/>
    <m/>
    <m/>
    <m/>
    <m/>
    <m/>
    <m/>
    <m/>
    <m/>
    <m/>
    <m/>
    <m/>
    <s v="2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86907486"/>
    <m/>
    <m/>
    <m/>
    <m/>
    <m/>
    <s v="AFFR"/>
    <s v="AFFR"/>
    <m/>
    <m/>
    <m/>
    <m/>
    <m/>
    <m/>
    <m/>
    <m/>
    <m/>
    <m/>
    <m/>
    <m/>
    <s v="1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86912205"/>
    <m/>
    <m/>
    <m/>
    <m/>
    <m/>
    <s v="FQ-3"/>
    <s v="FQ30"/>
    <m/>
    <m/>
    <m/>
    <m/>
    <m/>
    <m/>
    <m/>
    <m/>
    <m/>
    <m/>
    <m/>
    <m/>
    <s v="1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9/09/2024 18:0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672"/>
    <m/>
    <m/>
    <m/>
    <m/>
    <m/>
    <s v="ET-7"/>
    <s v="ET77"/>
    <m/>
    <m/>
    <m/>
    <m/>
    <m/>
    <m/>
    <m/>
    <m/>
    <m/>
    <m/>
    <m/>
    <m/>
    <s v="2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671"/>
    <m/>
    <m/>
    <m/>
    <m/>
    <m/>
    <s v="ET-7"/>
    <s v="ET77"/>
    <m/>
    <m/>
    <m/>
    <m/>
    <m/>
    <m/>
    <m/>
    <m/>
    <m/>
    <m/>
    <m/>
    <m/>
    <s v="2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665"/>
    <m/>
    <m/>
    <m/>
    <m/>
    <m/>
    <s v="GM-1"/>
    <s v="GM19"/>
    <m/>
    <m/>
    <m/>
    <m/>
    <m/>
    <m/>
    <m/>
    <m/>
    <m/>
    <m/>
    <m/>
    <m/>
    <s v="20/09/2024 07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n v="2024"/>
    <d v="2024-09-16T00:00:00"/>
    <d v="2024-09-22T00:00:00"/>
    <s v="1235740"/>
    <m/>
    <m/>
    <m/>
    <m/>
    <m/>
    <s v="INCONNU"/>
    <s v="INCONNU"/>
    <m/>
    <m/>
    <m/>
    <m/>
    <m/>
    <m/>
    <m/>
    <m/>
    <m/>
    <m/>
    <m/>
    <m/>
    <s v="1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678"/>
    <m/>
    <m/>
    <m/>
    <m/>
    <m/>
    <s v="GB-2"/>
    <s v="GB24"/>
    <m/>
    <m/>
    <m/>
    <m/>
    <m/>
    <m/>
    <m/>
    <m/>
    <m/>
    <m/>
    <m/>
    <m/>
    <s v="20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420"/>
    <m/>
    <m/>
    <m/>
    <m/>
    <m/>
    <s v="FG-4"/>
    <s v="FG45"/>
    <m/>
    <m/>
    <m/>
    <m/>
    <m/>
    <m/>
    <m/>
    <m/>
    <m/>
    <m/>
    <m/>
    <m/>
    <s v="18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01235571"/>
    <m/>
    <m/>
    <m/>
    <m/>
    <m/>
    <s v="FQ-3"/>
    <s v="FQ32"/>
    <m/>
    <m/>
    <m/>
    <m/>
    <m/>
    <m/>
    <m/>
    <m/>
    <m/>
    <m/>
    <m/>
    <m/>
    <s v="18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86913147"/>
    <m/>
    <m/>
    <m/>
    <m/>
    <m/>
    <s v="FQ-4"/>
    <s v="FQ40"/>
    <m/>
    <m/>
    <m/>
    <m/>
    <m/>
    <m/>
    <m/>
    <m/>
    <m/>
    <m/>
    <m/>
    <m/>
    <s v="1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9/09/2024 16:2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86912206"/>
    <m/>
    <m/>
    <m/>
    <m/>
    <m/>
    <s v="FQ-4"/>
    <s v="FQ40"/>
    <m/>
    <m/>
    <m/>
    <m/>
    <m/>
    <m/>
    <m/>
    <m/>
    <m/>
    <m/>
    <m/>
    <m/>
    <s v="1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9/09/2024 16:2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01235652"/>
    <m/>
    <m/>
    <m/>
    <m/>
    <m/>
    <s v="FF-2"/>
    <s v="FF29"/>
    <m/>
    <m/>
    <m/>
    <m/>
    <m/>
    <m/>
    <m/>
    <m/>
    <m/>
    <m/>
    <m/>
    <m/>
    <s v="1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86900944"/>
    <m/>
    <m/>
    <m/>
    <m/>
    <m/>
    <s v="AFFR"/>
    <s v="AFFR"/>
    <m/>
    <m/>
    <m/>
    <m/>
    <m/>
    <m/>
    <m/>
    <m/>
    <m/>
    <m/>
    <m/>
    <m/>
    <s v="19/09/2024 07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562"/>
    <m/>
    <m/>
    <m/>
    <m/>
    <m/>
    <s v="GV-8"/>
    <s v="GV80"/>
    <m/>
    <m/>
    <m/>
    <m/>
    <m/>
    <m/>
    <m/>
    <m/>
    <m/>
    <m/>
    <m/>
    <m/>
    <s v="1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86910528"/>
    <m/>
    <m/>
    <m/>
    <m/>
    <m/>
    <s v="FP-3"/>
    <s v="FP39"/>
    <m/>
    <m/>
    <m/>
    <m/>
    <m/>
    <m/>
    <m/>
    <m/>
    <m/>
    <m/>
    <m/>
    <m/>
    <s v="19/09/2024 00: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9/09/2024 15:0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419"/>
    <m/>
    <m/>
    <m/>
    <m/>
    <m/>
    <s v="FA-0"/>
    <s v="FA06"/>
    <m/>
    <m/>
    <m/>
    <m/>
    <m/>
    <m/>
    <m/>
    <m/>
    <m/>
    <m/>
    <m/>
    <m/>
    <s v="17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9/09/2024 05:2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418"/>
    <m/>
    <m/>
    <m/>
    <m/>
    <m/>
    <s v="FA-0"/>
    <s v="FA06"/>
    <m/>
    <m/>
    <m/>
    <m/>
    <m/>
    <m/>
    <m/>
    <m/>
    <m/>
    <m/>
    <m/>
    <m/>
    <s v="17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9/09/2024 05:2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561"/>
    <m/>
    <m/>
    <m/>
    <m/>
    <m/>
    <s v="GB-3"/>
    <s v="GB33"/>
    <m/>
    <m/>
    <m/>
    <m/>
    <m/>
    <m/>
    <m/>
    <m/>
    <m/>
    <m/>
    <m/>
    <m/>
    <s v="1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559"/>
    <m/>
    <m/>
    <m/>
    <m/>
    <m/>
    <s v="GB-3"/>
    <s v="GB33"/>
    <m/>
    <m/>
    <m/>
    <m/>
    <m/>
    <m/>
    <m/>
    <m/>
    <m/>
    <m/>
    <m/>
    <m/>
    <s v="1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n v="2024"/>
    <d v="2024-09-16T00:00:00"/>
    <d v="2024-09-22T00:00:00"/>
    <s v="1235660"/>
    <m/>
    <m/>
    <m/>
    <m/>
    <m/>
    <s v="INCONNU"/>
    <s v="INCONNU"/>
    <m/>
    <m/>
    <m/>
    <m/>
    <m/>
    <m/>
    <m/>
    <m/>
    <m/>
    <m/>
    <m/>
    <m/>
    <s v="18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573"/>
    <m/>
    <m/>
    <m/>
    <m/>
    <m/>
    <s v="ET-7"/>
    <s v="ET73"/>
    <m/>
    <m/>
    <m/>
    <m/>
    <m/>
    <m/>
    <m/>
    <m/>
    <m/>
    <m/>
    <m/>
    <m/>
    <s v="1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572"/>
    <m/>
    <m/>
    <m/>
    <m/>
    <m/>
    <s v="ET-7"/>
    <s v="ET73"/>
    <m/>
    <m/>
    <m/>
    <m/>
    <m/>
    <m/>
    <m/>
    <m/>
    <m/>
    <m/>
    <m/>
    <m/>
    <s v="19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01235571"/>
    <m/>
    <m/>
    <m/>
    <m/>
    <m/>
    <s v="FQ-3"/>
    <s v="FQ32"/>
    <m/>
    <m/>
    <m/>
    <m/>
    <m/>
    <m/>
    <m/>
    <m/>
    <m/>
    <m/>
    <m/>
    <m/>
    <s v="18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8/09/2024 08:2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01235570"/>
    <m/>
    <m/>
    <m/>
    <m/>
    <m/>
    <s v="FQ-3"/>
    <s v="FQ32"/>
    <m/>
    <m/>
    <m/>
    <m/>
    <m/>
    <m/>
    <m/>
    <m/>
    <m/>
    <m/>
    <m/>
    <m/>
    <s v="18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8/09/2024 08:2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n v="2024"/>
    <d v="2024-09-16T00:00:00"/>
    <d v="2024-09-22T00:00:00"/>
    <s v="1235567"/>
    <m/>
    <m/>
    <m/>
    <m/>
    <m/>
    <s v="INCONNU"/>
    <s v="INCONNU"/>
    <m/>
    <m/>
    <m/>
    <m/>
    <m/>
    <m/>
    <m/>
    <m/>
    <m/>
    <m/>
    <m/>
    <m/>
    <s v="17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414"/>
    <m/>
    <m/>
    <m/>
    <m/>
    <m/>
    <s v="GM-1"/>
    <s v="GM19"/>
    <m/>
    <m/>
    <m/>
    <m/>
    <m/>
    <m/>
    <m/>
    <m/>
    <m/>
    <m/>
    <m/>
    <m/>
    <s v="17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7/09/2024 10:5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413"/>
    <m/>
    <m/>
    <m/>
    <m/>
    <m/>
    <s v="GM-1"/>
    <s v="GM19"/>
    <m/>
    <m/>
    <m/>
    <m/>
    <m/>
    <m/>
    <m/>
    <m/>
    <m/>
    <m/>
    <m/>
    <m/>
    <s v="17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7/09/2024 10:5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86900836"/>
    <m/>
    <m/>
    <m/>
    <m/>
    <m/>
    <s v="FF-2"/>
    <s v="FF29"/>
    <m/>
    <m/>
    <m/>
    <m/>
    <m/>
    <m/>
    <m/>
    <m/>
    <m/>
    <m/>
    <m/>
    <m/>
    <s v="17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86899240"/>
    <m/>
    <m/>
    <m/>
    <m/>
    <m/>
    <s v="FF-2"/>
    <s v="FF29"/>
    <m/>
    <m/>
    <m/>
    <m/>
    <m/>
    <m/>
    <m/>
    <m/>
    <m/>
    <m/>
    <m/>
    <m/>
    <s v="17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337"/>
    <m/>
    <m/>
    <m/>
    <m/>
    <m/>
    <s v="ET-7"/>
    <s v="ET77"/>
    <m/>
    <m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7/09/2024 11:3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86901215"/>
    <m/>
    <m/>
    <m/>
    <m/>
    <m/>
    <s v="GB-2"/>
    <s v="GB24"/>
    <m/>
    <m/>
    <m/>
    <m/>
    <m/>
    <m/>
    <m/>
    <m/>
    <m/>
    <m/>
    <m/>
    <m/>
    <s v="19/09/2024 00: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9/09/2024 15:0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01235426"/>
    <m/>
    <m/>
    <m/>
    <m/>
    <m/>
    <s v="FF-1"/>
    <s v="FF12"/>
    <m/>
    <m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7/09/2024 08:2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01235386"/>
    <m/>
    <m/>
    <m/>
    <m/>
    <m/>
    <s v="FQ-3"/>
    <s v="FQ30"/>
    <m/>
    <m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7/09/2024 09:4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01235428"/>
    <m/>
    <m/>
    <m/>
    <m/>
    <m/>
    <s v="FF-1"/>
    <s v="FF12"/>
    <m/>
    <m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9/09/2024 09:2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86894204"/>
    <m/>
    <m/>
    <m/>
    <m/>
    <m/>
    <s v="FF-0"/>
    <s v="FF07"/>
    <m/>
    <m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7/09/2024 03:4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86894220"/>
    <m/>
    <m/>
    <m/>
    <m/>
    <m/>
    <s v="FQ-3"/>
    <s v="FQ36"/>
    <m/>
    <m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6/09/2024 18: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86890859"/>
    <m/>
    <m/>
    <m/>
    <m/>
    <m/>
    <s v="FF-0"/>
    <s v="FF07"/>
    <m/>
    <m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7/09/2024 03:4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86890858"/>
    <m/>
    <m/>
    <m/>
    <m/>
    <m/>
    <s v="FF-0"/>
    <s v="FF07"/>
    <m/>
    <m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17/09/2024 03:4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0001235382"/>
    <m/>
    <m/>
    <m/>
    <m/>
    <m/>
    <s v="FQ-3"/>
    <s v="FQ30"/>
    <m/>
    <m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2"/>
    <n v="2024"/>
    <d v="2024-09-16T00:00:00"/>
    <d v="2024-09-22T00:00:00"/>
    <s v="1235495"/>
    <m/>
    <m/>
    <m/>
    <m/>
    <m/>
    <s v="INCONNU"/>
    <s v="INCONNU"/>
    <m/>
    <m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285"/>
    <m/>
    <m/>
    <m/>
    <m/>
    <m/>
    <s v="GV-8"/>
    <s v="GV80"/>
    <m/>
    <m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284"/>
    <m/>
    <m/>
    <m/>
    <m/>
    <m/>
    <s v="GV-8"/>
    <s v="GV80"/>
    <m/>
    <m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283"/>
    <m/>
    <m/>
    <m/>
    <m/>
    <m/>
    <s v="GM-1"/>
    <s v="GM17"/>
    <m/>
    <m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1235282"/>
    <m/>
    <m/>
    <m/>
    <m/>
    <m/>
    <s v="GM-1"/>
    <s v="GM17"/>
    <m/>
    <m/>
    <m/>
    <m/>
    <m/>
    <m/>
    <m/>
    <m/>
    <m/>
    <m/>
    <m/>
    <m/>
    <s v="1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2"/>
    <n v="2024"/>
    <d v="2024-09-16T00:00:00"/>
    <d v="2024-09-22T00:00:00"/>
    <s v="86890702"/>
    <m/>
    <m/>
    <m/>
    <m/>
    <m/>
    <s v="AFFR"/>
    <s v="AFFR"/>
    <m/>
    <m/>
    <m/>
    <m/>
    <m/>
    <m/>
    <m/>
    <m/>
    <m/>
    <m/>
    <m/>
    <m/>
    <s v="17/09/2024 00:0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6092"/>
    <s v=""/>
    <m/>
    <m/>
    <m/>
    <s v=""/>
    <s v="FA-705-DE (FA705DE)"/>
    <s v="FA705DE"/>
    <m/>
    <m/>
    <m/>
    <m/>
    <m/>
    <m/>
    <m/>
    <m/>
    <m/>
    <m/>
    <m/>
    <m/>
    <s v="27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30/09/2024 12:4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x v="3"/>
    <n v="2024"/>
    <d v="2024-09-23T00:00:00"/>
    <d v="2024-09-29T00:00:00"/>
    <s v="86932539"/>
    <s v=""/>
    <m/>
    <m/>
    <m/>
    <s v=""/>
    <s v="AFFRETEMENT"/>
    <s v="AFFRETEMENT"/>
    <m/>
    <m/>
    <m/>
    <m/>
    <m/>
    <m/>
    <m/>
    <m/>
    <m/>
    <m/>
    <m/>
    <m/>
    <s v="27/09/2024 07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n v="2024"/>
    <d v="2024-09-23T00:00:00"/>
    <d v="2024-09-29T00:00:00"/>
    <s v="1235857"/>
    <s v=""/>
    <m/>
    <m/>
    <m/>
    <s v=""/>
    <s v=""/>
    <s v=""/>
    <m/>
    <m/>
    <m/>
    <m/>
    <m/>
    <m/>
    <m/>
    <m/>
    <m/>
    <m/>
    <m/>
    <m/>
    <s v="2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n v="2024"/>
    <d v="2024-09-23T00:00:00"/>
    <d v="2024-09-29T00:00:00"/>
    <s v="1236274"/>
    <s v=""/>
    <m/>
    <m/>
    <m/>
    <s v=""/>
    <s v="INCONNU"/>
    <s v="INCONNU"/>
    <m/>
    <m/>
    <m/>
    <m/>
    <m/>
    <m/>
    <m/>
    <m/>
    <m/>
    <m/>
    <m/>
    <m/>
    <s v="27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01236190"/>
    <s v=""/>
    <m/>
    <m/>
    <m/>
    <s v=""/>
    <s v="FF-126-VJ (T89)"/>
    <s v="FF126VJ"/>
    <m/>
    <m/>
    <m/>
    <m/>
    <m/>
    <m/>
    <m/>
    <m/>
    <m/>
    <m/>
    <m/>
    <m/>
    <s v="27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7/09/2024 08:4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01236191"/>
    <s v=""/>
    <m/>
    <m/>
    <m/>
    <s v=""/>
    <s v="FF-292-VJ (T90)"/>
    <s v="FF292VJ"/>
    <m/>
    <m/>
    <m/>
    <m/>
    <m/>
    <m/>
    <m/>
    <m/>
    <m/>
    <m/>
    <m/>
    <m/>
    <s v="27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7/09/2024 11:0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x v="3"/>
    <n v="2024"/>
    <d v="2024-09-23T00:00:00"/>
    <d v="2024-09-29T00:00:00"/>
    <s v="86932433"/>
    <s v=""/>
    <m/>
    <m/>
    <m/>
    <s v=""/>
    <s v="AFFRETEMENT"/>
    <s v="AFFRETEMENT"/>
    <m/>
    <m/>
    <m/>
    <m/>
    <m/>
    <m/>
    <m/>
    <m/>
    <m/>
    <m/>
    <m/>
    <m/>
    <s v="26/09/2024 07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6/09/2024 21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6104"/>
    <s v=""/>
    <m/>
    <m/>
    <m/>
    <s v=""/>
    <s v="GM-195-YX (GM195YX)"/>
    <s v="GM195YX"/>
    <m/>
    <m/>
    <m/>
    <m/>
    <m/>
    <m/>
    <m/>
    <m/>
    <m/>
    <m/>
    <m/>
    <m/>
    <s v="27/09/2024 07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7/09/2024 09:1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n v="2024"/>
    <d v="2024-09-23T00:00:00"/>
    <d v="2024-09-29T00:00:00"/>
    <s v="1236149"/>
    <s v=""/>
    <m/>
    <m/>
    <m/>
    <s v=""/>
    <s v="INCONNU"/>
    <s v="INCONNU"/>
    <m/>
    <m/>
    <m/>
    <m/>
    <m/>
    <m/>
    <m/>
    <m/>
    <m/>
    <m/>
    <m/>
    <m/>
    <s v="2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n v="2024"/>
    <d v="2024-09-23T00:00:00"/>
    <d v="2024-09-29T00:00:00"/>
    <s v="0086936550"/>
    <s v=""/>
    <m/>
    <m/>
    <m/>
    <s v=""/>
    <s v=""/>
    <s v=""/>
    <m/>
    <m/>
    <m/>
    <m/>
    <m/>
    <m/>
    <m/>
    <m/>
    <m/>
    <m/>
    <m/>
    <m/>
    <s v="2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n v="2024"/>
    <d v="2024-09-23T00:00:00"/>
    <d v="2024-09-29T00:00:00"/>
    <s v="0086936501"/>
    <s v=""/>
    <m/>
    <m/>
    <m/>
    <s v=""/>
    <s v=""/>
    <s v=""/>
    <m/>
    <m/>
    <m/>
    <m/>
    <m/>
    <m/>
    <m/>
    <m/>
    <m/>
    <m/>
    <m/>
    <m/>
    <s v="2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86935782"/>
    <s v=""/>
    <m/>
    <m/>
    <m/>
    <s v=""/>
    <s v="FP-399-YR (T103)"/>
    <s v="FP399YR"/>
    <m/>
    <m/>
    <m/>
    <m/>
    <m/>
    <m/>
    <m/>
    <m/>
    <m/>
    <m/>
    <m/>
    <m/>
    <s v="2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7/09/2024 04:4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n v="2024"/>
    <d v="2024-09-23T00:00:00"/>
    <d v="2024-09-29T00:00:00"/>
    <s v="0086935772"/>
    <s v=""/>
    <m/>
    <m/>
    <m/>
    <s v=""/>
    <s v=""/>
    <s v=""/>
    <m/>
    <m/>
    <m/>
    <m/>
    <m/>
    <m/>
    <m/>
    <m/>
    <m/>
    <m/>
    <m/>
    <m/>
    <s v="2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n v="2024"/>
    <d v="2024-09-23T00:00:00"/>
    <d v="2024-09-29T00:00:00"/>
    <s v="0086932537"/>
    <s v=""/>
    <m/>
    <m/>
    <m/>
    <s v=""/>
    <s v=""/>
    <s v=""/>
    <m/>
    <m/>
    <m/>
    <m/>
    <m/>
    <m/>
    <m/>
    <m/>
    <m/>
    <m/>
    <m/>
    <m/>
    <s v="2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01236102"/>
    <s v=""/>
    <m/>
    <m/>
    <m/>
    <s v=""/>
    <s v="FQ-401-GP (T98)"/>
    <s v="FQ401GP"/>
    <m/>
    <m/>
    <m/>
    <m/>
    <m/>
    <m/>
    <m/>
    <m/>
    <m/>
    <m/>
    <m/>
    <m/>
    <s v="2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6/09/2024 13:17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01236079"/>
    <s v=""/>
    <m/>
    <m/>
    <m/>
    <s v=""/>
    <s v="FQ-305-GP (T95)"/>
    <s v="FQ305GP"/>
    <m/>
    <m/>
    <m/>
    <m/>
    <m/>
    <m/>
    <m/>
    <m/>
    <m/>
    <m/>
    <m/>
    <m/>
    <s v="26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6/09/2024 13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5856"/>
    <s v=""/>
    <m/>
    <m/>
    <m/>
    <s v=""/>
    <s v="EQ-545-KL (BLONDEL 19)"/>
    <s v="EQ545KL"/>
    <m/>
    <m/>
    <m/>
    <m/>
    <m/>
    <m/>
    <m/>
    <m/>
    <m/>
    <m/>
    <m/>
    <m/>
    <s v="2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6/09/2024 09:4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5855"/>
    <s v=""/>
    <m/>
    <m/>
    <m/>
    <s v=""/>
    <s v="FG-457-HR (BLONDEL134)"/>
    <s v="FG457HR"/>
    <m/>
    <m/>
    <m/>
    <m/>
    <m/>
    <m/>
    <m/>
    <m/>
    <m/>
    <m/>
    <m/>
    <m/>
    <s v="2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5938"/>
    <s v=""/>
    <m/>
    <m/>
    <m/>
    <s v=""/>
    <s v="GV-057-WS"/>
    <s v="782015"/>
    <m/>
    <m/>
    <m/>
    <m/>
    <m/>
    <m/>
    <m/>
    <m/>
    <m/>
    <m/>
    <m/>
    <m/>
    <s v="25/09/2024 07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5854"/>
    <s v=""/>
    <m/>
    <m/>
    <m/>
    <s v=""/>
    <s v="GM-195-YX (GM195YX)"/>
    <s v="GM195YX"/>
    <m/>
    <m/>
    <m/>
    <m/>
    <m/>
    <m/>
    <m/>
    <m/>
    <m/>
    <m/>
    <m/>
    <m/>
    <s v="2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5/09/2024 15:5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86932422"/>
    <s v=""/>
    <m/>
    <m/>
    <m/>
    <s v=""/>
    <s v="FQ-361-GP (T97)"/>
    <s v="FQ361GP"/>
    <m/>
    <m/>
    <m/>
    <m/>
    <m/>
    <m/>
    <m/>
    <m/>
    <m/>
    <m/>
    <m/>
    <m/>
    <s v="2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5/09/2024 19:1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n v="2024"/>
    <d v="2024-09-23T00:00:00"/>
    <d v="2024-09-29T00:00:00"/>
    <s v="1236065"/>
    <s v=""/>
    <m/>
    <m/>
    <m/>
    <s v=""/>
    <s v="INCONNU"/>
    <s v="INCONNU"/>
    <m/>
    <m/>
    <m/>
    <m/>
    <m/>
    <m/>
    <m/>
    <m/>
    <m/>
    <m/>
    <m/>
    <m/>
    <s v="2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01236001"/>
    <s v=""/>
    <m/>
    <m/>
    <m/>
    <s v=""/>
    <s v="FQ-401-GP (T98)"/>
    <s v="FQ401GP"/>
    <m/>
    <m/>
    <m/>
    <m/>
    <m/>
    <m/>
    <m/>
    <m/>
    <m/>
    <m/>
    <m/>
    <m/>
    <s v="2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5/09/2024 12:2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86927044"/>
    <s v=""/>
    <m/>
    <m/>
    <m/>
    <s v=""/>
    <s v="FF-100-VJ (T79)"/>
    <s v="FF100VJ"/>
    <m/>
    <m/>
    <m/>
    <m/>
    <m/>
    <m/>
    <m/>
    <m/>
    <m/>
    <m/>
    <m/>
    <m/>
    <s v="2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5/09/2024 03:55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86932427"/>
    <s v=""/>
    <m/>
    <m/>
    <m/>
    <s v=""/>
    <s v="FQ-361-GP (T97)"/>
    <s v="FQ361GP"/>
    <m/>
    <m/>
    <m/>
    <m/>
    <m/>
    <m/>
    <m/>
    <m/>
    <m/>
    <m/>
    <m/>
    <m/>
    <s v="2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5/09/2024 19:1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5853"/>
    <s v=""/>
    <m/>
    <m/>
    <m/>
    <s v=""/>
    <s v="FA-064-YD (FA064YD)"/>
    <s v="FA064YD"/>
    <m/>
    <m/>
    <m/>
    <m/>
    <m/>
    <m/>
    <m/>
    <m/>
    <m/>
    <m/>
    <m/>
    <m/>
    <s v="2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5/09/2024 05:2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5852"/>
    <s v=""/>
    <m/>
    <m/>
    <m/>
    <s v=""/>
    <s v="FA-064-YD (FA064YD)"/>
    <s v="FA064YD"/>
    <m/>
    <m/>
    <m/>
    <m/>
    <m/>
    <m/>
    <m/>
    <m/>
    <m/>
    <m/>
    <m/>
    <m/>
    <s v="2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5/09/2024 05:2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5920"/>
    <s v=""/>
    <m/>
    <m/>
    <m/>
    <s v=""/>
    <s v="FF-290-VJ (T87)"/>
    <s v="FF290VJ"/>
    <m/>
    <m/>
    <m/>
    <m/>
    <m/>
    <m/>
    <m/>
    <m/>
    <m/>
    <m/>
    <m/>
    <m/>
    <s v="2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5849"/>
    <s v=""/>
    <m/>
    <m/>
    <m/>
    <s v=""/>
    <s v="EQ-545-KL (BLONDEL 19)"/>
    <s v="EQ545KL"/>
    <m/>
    <m/>
    <m/>
    <m/>
    <m/>
    <m/>
    <m/>
    <m/>
    <m/>
    <m/>
    <m/>
    <m/>
    <s v="2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6/09/2024 14:12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5994"/>
    <s v=""/>
    <m/>
    <m/>
    <m/>
    <s v=""/>
    <s v="ET-683-AR (T47)"/>
    <s v="ET683AR"/>
    <m/>
    <m/>
    <m/>
    <m/>
    <m/>
    <m/>
    <m/>
    <m/>
    <m/>
    <m/>
    <m/>
    <m/>
    <s v="2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4/09/2024 11:34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01235917"/>
    <s v=""/>
    <m/>
    <m/>
    <m/>
    <s v=""/>
    <s v="GC-375-HB (T122)"/>
    <s v="GC375HB"/>
    <m/>
    <m/>
    <m/>
    <m/>
    <m/>
    <m/>
    <m/>
    <m/>
    <m/>
    <m/>
    <m/>
    <m/>
    <s v="2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4/09/2024 09:4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86925979"/>
    <s v=""/>
    <m/>
    <m/>
    <m/>
    <s v=""/>
    <s v="FF-075-VJ (T77)"/>
    <s v="FF075VJ"/>
    <m/>
    <m/>
    <m/>
    <m/>
    <m/>
    <m/>
    <m/>
    <m/>
    <m/>
    <m/>
    <m/>
    <m/>
    <s v="2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5/09/2024 03:3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86923601"/>
    <s v=""/>
    <m/>
    <m/>
    <m/>
    <s v=""/>
    <s v="FF-075-VJ (T77)"/>
    <s v="FF075VJ"/>
    <m/>
    <m/>
    <m/>
    <m/>
    <m/>
    <m/>
    <m/>
    <m/>
    <m/>
    <m/>
    <m/>
    <m/>
    <s v="2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5/09/2024 03:3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01235918"/>
    <s v=""/>
    <m/>
    <m/>
    <m/>
    <s v=""/>
    <s v="GC-375-HB (T122)"/>
    <s v="GC375HB"/>
    <m/>
    <m/>
    <m/>
    <m/>
    <m/>
    <m/>
    <m/>
    <m/>
    <m/>
    <m/>
    <m/>
    <m/>
    <s v="2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4/09/2024 09:49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01235887"/>
    <s v=""/>
    <m/>
    <m/>
    <m/>
    <s v=""/>
    <s v="FQ-327-GP (T96)"/>
    <s v="FQ327GP"/>
    <m/>
    <m/>
    <m/>
    <m/>
    <m/>
    <m/>
    <m/>
    <m/>
    <m/>
    <m/>
    <m/>
    <m/>
    <s v="24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5851"/>
    <s v=""/>
    <m/>
    <m/>
    <m/>
    <s v=""/>
    <s v="GM-195-YX (GM195YX)"/>
    <s v="GM195YX"/>
    <m/>
    <m/>
    <m/>
    <m/>
    <m/>
    <m/>
    <m/>
    <m/>
    <m/>
    <m/>
    <m/>
    <m/>
    <s v="2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5/09/2024 14:51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5850"/>
    <s v=""/>
    <m/>
    <m/>
    <m/>
    <s v=""/>
    <s v="GV-845-EQ (GV845EQ)"/>
    <s v="GV845EQ"/>
    <m/>
    <m/>
    <m/>
    <m/>
    <m/>
    <m/>
    <m/>
    <m/>
    <m/>
    <m/>
    <m/>
    <m/>
    <s v="25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01235753"/>
    <s v=""/>
    <m/>
    <m/>
    <m/>
    <s v=""/>
    <s v="FQ-327-GP (T96)"/>
    <s v="FQ327GP"/>
    <m/>
    <m/>
    <m/>
    <m/>
    <m/>
    <m/>
    <m/>
    <m/>
    <m/>
    <m/>
    <m/>
    <m/>
    <s v="2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3/09/2024 11:03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01235848"/>
    <s v=""/>
    <m/>
    <m/>
    <m/>
    <s v=""/>
    <s v="FF-109-VJ (T88)"/>
    <s v="FF109VJ"/>
    <m/>
    <m/>
    <m/>
    <m/>
    <m/>
    <m/>
    <m/>
    <m/>
    <m/>
    <m/>
    <m/>
    <m/>
    <s v="2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01235859"/>
    <s v=""/>
    <m/>
    <m/>
    <m/>
    <s v=""/>
    <s v="FQ-361-GP (T97)"/>
    <s v="FQ361GP"/>
    <m/>
    <m/>
    <m/>
    <m/>
    <m/>
    <m/>
    <m/>
    <m/>
    <m/>
    <m/>
    <m/>
    <m/>
    <s v="2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3/09/2024 12:4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86921437"/>
    <s v=""/>
    <m/>
    <m/>
    <m/>
    <s v=""/>
    <s v="FF-292-VJ (T90)"/>
    <s v="FF292VJ"/>
    <m/>
    <m/>
    <m/>
    <m/>
    <m/>
    <m/>
    <m/>
    <m/>
    <m/>
    <m/>
    <m/>
    <m/>
    <s v="2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4/09/2024 03:56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0086921426"/>
    <s v=""/>
    <m/>
    <m/>
    <m/>
    <s v=""/>
    <s v="FQ-401-GP (T98)"/>
    <s v="FQ401GP"/>
    <m/>
    <m/>
    <m/>
    <m/>
    <m/>
    <m/>
    <m/>
    <m/>
    <m/>
    <m/>
    <m/>
    <m/>
    <s v="2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4/09/2024 04:18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0"/>
    <x v="3"/>
    <n v="2024"/>
    <d v="2024-09-23T00:00:00"/>
    <d v="2024-09-29T00:00:00"/>
    <s v="1235915"/>
    <s v=""/>
    <m/>
    <m/>
    <m/>
    <s v=""/>
    <s v="INCONNU"/>
    <s v="INCONNU"/>
    <m/>
    <m/>
    <m/>
    <m/>
    <m/>
    <m/>
    <m/>
    <m/>
    <m/>
    <m/>
    <m/>
    <m/>
    <s v="2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x v="3"/>
    <n v="2024"/>
    <d v="2024-09-23T00:00:00"/>
    <d v="2024-09-29T00:00:00"/>
    <s v="86923520"/>
    <s v=""/>
    <m/>
    <m/>
    <m/>
    <s v=""/>
    <s v="AFFRETEMENT"/>
    <s v="AFFRETEMENT"/>
    <m/>
    <m/>
    <m/>
    <m/>
    <m/>
    <m/>
    <m/>
    <m/>
    <m/>
    <m/>
    <m/>
    <m/>
    <s v="25/09/2024 21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5/09/2024 21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1"/>
    <x v="3"/>
    <n v="2024"/>
    <d v="2024-09-23T00:00:00"/>
    <d v="2024-09-29T00:00:00"/>
    <s v="1235673"/>
    <s v=""/>
    <m/>
    <m/>
    <m/>
    <s v=""/>
    <s v="FS-855-MF (T100)"/>
    <s v="FS855MF"/>
    <m/>
    <m/>
    <m/>
    <m/>
    <m/>
    <m/>
    <m/>
    <m/>
    <m/>
    <m/>
    <m/>
    <m/>
    <s v="23/09/2024 00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  <r>
    <x v="2"/>
    <x v="3"/>
    <n v="2024"/>
    <d v="2024-09-23T00:00:00"/>
    <d v="2024-09-29T00:00:00"/>
    <s v="86918156"/>
    <s v=""/>
    <m/>
    <m/>
    <m/>
    <s v=""/>
    <s v="AFFRETEMENT"/>
    <s v="AFFRETEMENT"/>
    <m/>
    <m/>
    <m/>
    <m/>
    <m/>
    <m/>
    <m/>
    <m/>
    <m/>
    <m/>
    <m/>
    <m/>
    <s v="24/09/2024 21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s v="24/09/2024 21:00"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DC7FA91-B296-40D5-9D5E-06C4DE5809DD}" name="Tableau croisé dynamique1" cacheId="919" applyNumberFormats="0" applyBorderFormats="0" applyFontFormats="0" applyPatternFormats="0" applyAlignmentFormats="0" applyWidthHeightFormats="1" dataCaption="Valeurs" missingCaption="0" updatedVersion="8" minRefreshableVersion="3" itemPrintTitles="1" createdVersion="8" indent="0" outline="1" outlineData="1" multipleFieldFilters="0" rowHeaderCaption="Type d'affectation">
  <location ref="A7:E11" firstHeaderRow="0" firstDataRow="1" firstDataCol="1" rowPageCount="1" colPageCount="1"/>
  <pivotFields count="207">
    <pivotField axis="axisRow" dataField="1" showAll="0">
      <items count="5">
        <item m="1" x="3"/>
        <item x="1"/>
        <item x="2"/>
        <item x="0"/>
        <item t="default"/>
      </items>
    </pivotField>
    <pivotField axis="axisPage" multipleItemSelectionAllowed="1" showAll="0">
      <items count="7">
        <item h="1" x="0"/>
        <item h="1" m="1" x="4"/>
        <item h="1" m="1" x="5"/>
        <item h="1" x="1"/>
        <item h="1" x="2"/>
        <item x="3"/>
        <item t="default"/>
      </items>
    </pivotField>
    <pivotField showAll="0"/>
    <pivotField numFmtId="164" showAll="0"/>
    <pivotField numFmtId="164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ragToRow="0" dragToCol="0" dragToPage="0" showAll="0" defaultSubtotal="0"/>
    <pivotField dataField="1" dragToRow="0" dragToCol="0" dragToPage="0" showAll="0" defaultSubtotal="0"/>
  </pivotFields>
  <rowFields count="1">
    <field x="0"/>
  </rowFields>
  <rowItems count="4">
    <i>
      <x v="1"/>
    </i>
    <i>
      <x v="2"/>
    </i>
    <i>
      <x v="3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pageFields count="1">
    <pageField fld="1" hier="-1"/>
  </pageFields>
  <dataFields count="4">
    <dataField name="Nombre d'Affectations" fld="0" subtotal="count" baseField="0" baseItem="0"/>
    <dataField name="% d'OT" fld="0" subtotal="count" showDataAs="percentOfCol" baseField="0" baseItem="0" numFmtId="10"/>
    <dataField name="Nombre d'horaires complétés" fld="56" subtotal="count" baseField="0" baseItem="0"/>
    <dataField name="% d'horaires complétés/Nb affectations" fld="206" showDataAs="percent" baseField="0" baseItem="1048829" numFmtId="10"/>
  </dataFields>
  <formats count="14">
    <format dxfId="27">
      <pivotArea dataOnly="0" labelOnly="1" fieldPosition="0">
        <references count="1">
          <reference field="0" count="3">
            <x v="1"/>
            <x v="2"/>
            <x v="3"/>
          </reference>
        </references>
      </pivotArea>
    </format>
    <format dxfId="26">
      <pivotArea dataOnly="0" labelOnly="1" fieldPosition="0">
        <references count="1">
          <reference field="0" count="3">
            <x v="1"/>
            <x v="2"/>
            <x v="3"/>
          </reference>
        </references>
      </pivotArea>
    </format>
    <format dxfId="25">
      <pivotArea outline="0" collapsedLevelsAreSubtotals="1" fieldPosition="0"/>
    </format>
    <format dxfId="24">
      <pivotArea dataOnly="0" labelOnly="1" grandRow="1" outline="0" fieldPosition="0"/>
    </format>
    <format dxfId="23">
      <pivotArea field="0" type="button" dataOnly="0" labelOnly="1" outline="0" axis="axisRow" fieldPosition="0"/>
    </format>
    <format dxfId="22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21">
      <pivotArea field="0" type="button" dataOnly="0" labelOnly="1" outline="0" axis="axisRow" fieldPosition="0"/>
    </format>
    <format dxfId="20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9">
      <pivotArea field="0" type="button" dataOnly="0" labelOnly="1" outline="0" axis="axisRow" fieldPosition="0"/>
    </format>
    <format dxfId="18">
      <pivotArea dataOnly="0" labelOnly="1" outline="0" fieldPosition="0">
        <references count="1">
          <reference field="4294967294" count="3">
            <x v="0"/>
            <x v="1"/>
            <x v="2"/>
          </reference>
        </references>
      </pivotArea>
    </format>
    <format dxfId="17">
      <pivotArea outline="0" fieldPosition="0">
        <references count="1">
          <reference field="4294967294" count="1">
            <x v="3"/>
          </reference>
        </references>
      </pivotArea>
    </format>
    <format dxfId="16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5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14">
      <pivotArea dataOnly="0" labelOnly="1" outline="0" fieldPosition="0">
        <references count="1">
          <reference field="4294967294" count="1">
            <x v="3"/>
          </reference>
        </references>
      </pivotArea>
    </format>
  </formats>
  <pivotTableStyleInfo name="PivotStyleDark4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maine" xr10:uid="{0EFFFE08-04F7-4D96-9CD6-FCAEDD6A5A94}" sourceName="Semaine">
  <pivotTables>
    <pivotTable tabId="2" name="Tableau croisé dynamique1"/>
  </pivotTables>
  <data>
    <tabular pivotCacheId="1170753981">
      <items count="6">
        <i x="0"/>
        <i x="1"/>
        <i x="2"/>
        <i x="3" s="1"/>
        <i x="5" nd="1"/>
        <i x="4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maine" xr10:uid="{9764B952-1C21-404A-AF1F-9F8ACC35A3AF}" cache="Segment_Semaine" caption="Semaine" style="SlicerStyleDark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BDCBFDB-A31C-4A9A-811C-FDF37F8883B2}" name="Tableau1" displayName="Tableau1" ref="A3:GW170" totalsRowShown="0" headerRowDxfId="234" dataDxfId="233">
  <autoFilter ref="A3:GW170" xr:uid="{2BDCBFDB-A31C-4A9A-811C-FDF37F8883B2}"/>
  <tableColumns count="205">
    <tableColumn id="201" xr3:uid="{62FC4184-16AB-43BA-AC5A-1C578C4D4ECD}" name="Affectation new" dataDxfId="232">
      <calculatedColumnFormula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calculatedColumnFormula>
    </tableColumn>
    <tableColumn id="202" xr3:uid="{9E54C0A7-BABF-4169-A41F-8C922FF490D8}" name="Semaine" dataDxfId="231">
      <calculatedColumnFormula>_xlfn.ISOWEEKNUM(Tableau1[[#This Row],[Chargement prévu (Début)]])</calculatedColumnFormula>
    </tableColumn>
    <tableColumn id="203" xr3:uid="{8CC8AA83-0F6F-4F7F-97BF-2838099D41BA}" name="Année" dataDxfId="230">
      <calculatedColumnFormula>YEAR(Tableau1[[#This Row],[Chargement prévu (Début)]])</calculatedColumnFormula>
    </tableColumn>
    <tableColumn id="205" xr3:uid="{E33EA294-F8C3-4F97-AFBC-D75183FD9B11}" name="Jour - du XX" dataDxfId="229">
      <calculatedColumnFormula>DATE(Tableau1[[#This Row],[Année]],1,1)+IF(WEEKDAY(DATE(Tableau1[[#This Row],[Année]],1,1),2)&lt;5,(Tableau1[[#This Row],[Semaine]]-1)*7,Tableau1[[#This Row],[Semaine]]*7)-WEEKDAY(DATE(Tableau1[[#This Row],[Année]],1,1),2)+1</calculatedColumnFormula>
    </tableColumn>
    <tableColumn id="204" xr3:uid="{9A857A75-AA66-465D-A249-39B5D1A39698}" name="Jour - au XX" dataDxfId="228">
      <calculatedColumnFormula>IF(Tableau1[[#This Row],[Jour - du XX]]="","",Tableau1[[#This Row],[Jour - du XX]]+6)</calculatedColumnFormula>
    </tableColumn>
    <tableColumn id="1" xr3:uid="{BBE79D8B-FD41-464A-BF94-07BE21A49678}" name="Réf OT" dataDxfId="227"/>
    <tableColumn id="2" xr3:uid="{98C2DBAB-111F-4889-90BE-1F1365873963}" name="Colonne1" dataDxfId="226"/>
    <tableColumn id="3" xr3:uid="{95B969F3-ACED-4288-B5D3-2C34E91ED7F2}" name="Colonne2" dataDxfId="225"/>
    <tableColumn id="4" xr3:uid="{6140005D-6F36-4FFF-8B9E-A5A3AC64F422}" name="Colonne3" dataDxfId="224"/>
    <tableColumn id="5" xr3:uid="{55EAAFA5-620B-4567-9AEA-0D9A057F486F}" name="Colonne4" dataDxfId="223"/>
    <tableColumn id="6" xr3:uid="{DABA473C-3609-4EB1-99C3-150E816ECE25}" name="Colonne5" dataDxfId="222"/>
    <tableColumn id="7" xr3:uid="{EBE29C07-1128-4203-96D2-F9698ABF9998}" name="Nom de la ressource" dataDxfId="221"/>
    <tableColumn id="8" xr3:uid="{3A510856-E534-4CBF-A1C7-CA3ACE7BC3EA}" name="Référence DO chauffeur" dataDxfId="220"/>
    <tableColumn id="9" xr3:uid="{997F47D6-0BAC-47F1-A324-412DDAF0428F}" name="Colonne6" dataDxfId="219"/>
    <tableColumn id="10" xr3:uid="{3727A084-78FF-40E7-8D82-68932E3DF33A}" name="Colonne7" dataDxfId="218"/>
    <tableColumn id="11" xr3:uid="{B62F22EC-81C7-4F9D-85F4-47826CF0E745}" name="Colonne8" dataDxfId="217"/>
    <tableColumn id="12" xr3:uid="{A3FEE329-41D7-4031-89DF-4CDB36FCF730}" name="Colonne9" dataDxfId="216"/>
    <tableColumn id="13" xr3:uid="{25E974EA-4A9A-4238-B533-738F134AF7FD}" name="Colonne10" dataDxfId="215"/>
    <tableColumn id="14" xr3:uid="{708A8B0F-35CC-449F-B7A8-1B5EEF8664E5}" name="Colonne11" dataDxfId="214"/>
    <tableColumn id="15" xr3:uid="{C942E098-8D54-4197-981A-2D9D2FC94476}" name="Colonne12" dataDxfId="213"/>
    <tableColumn id="16" xr3:uid="{62BBAB47-25C0-4C15-9AC1-AD4B9F577D45}" name="Colonne13" dataDxfId="212"/>
    <tableColumn id="17" xr3:uid="{B256657C-1112-4048-BAF9-C6322F5319D5}" name="Colonne14" dataDxfId="211"/>
    <tableColumn id="18" xr3:uid="{4CDF8B38-C79B-426D-9299-8994F4FEFD90}" name="Colonne15" dataDxfId="210"/>
    <tableColumn id="19" xr3:uid="{FCEB407A-BF8E-48D2-A77A-3D5612D8C939}" name="Colonne16" dataDxfId="209"/>
    <tableColumn id="20" xr3:uid="{6ED82667-4303-4F7F-B4B2-975BE988ED91}" name="Colonne17" dataDxfId="208"/>
    <tableColumn id="21" xr3:uid="{6A0E4443-019E-424C-B184-E8703C82F67D}" name="Chargement prévu (Début)" dataDxfId="207"/>
    <tableColumn id="22" xr3:uid="{7C302FC1-CE59-4627-B810-C874F868A020}" name="Colonne18" dataDxfId="206"/>
    <tableColumn id="23" xr3:uid="{B2293850-71C3-4DC7-AFB6-2C71616F86A9}" name="Colonne19" dataDxfId="205"/>
    <tableColumn id="24" xr3:uid="{8D43E188-B46E-4E51-A9AD-1620270C52F3}" name="Colonne20" dataDxfId="204"/>
    <tableColumn id="25" xr3:uid="{BCD89290-4EE4-47C7-B286-459DC202FBC6}" name="Colonne21" dataDxfId="203"/>
    <tableColumn id="26" xr3:uid="{B8DB002B-81D8-4349-8DD3-AE3087C96215}" name="Colonne22" dataDxfId="202"/>
    <tableColumn id="27" xr3:uid="{ACD9E53D-D2A0-4C68-8EBE-A8DCB4884B36}" name="Colonne23" dataDxfId="201"/>
    <tableColumn id="28" xr3:uid="{A6A687C9-9BAB-4285-8D60-A0946721C4C5}" name="Colonne24" dataDxfId="200"/>
    <tableColumn id="29" xr3:uid="{D4283FB1-9AC2-4DCD-AE40-9AC1D1F86F75}" name="Colonne25" dataDxfId="199"/>
    <tableColumn id="30" xr3:uid="{E8CE032F-C216-4E85-91FA-DBAC149F3F45}" name="Colonne26" dataDxfId="198"/>
    <tableColumn id="31" xr3:uid="{0B37B98F-1BFD-4919-A49D-612952276EC6}" name="Colonne27" dataDxfId="197"/>
    <tableColumn id="32" xr3:uid="{AEDD5D5F-5851-4311-889E-E7591F9C0779}" name="Colonne28" dataDxfId="196"/>
    <tableColumn id="33" xr3:uid="{DBFFAC89-D896-44D4-8410-5F3657849BB6}" name="Colonne29" dataDxfId="195"/>
    <tableColumn id="34" xr3:uid="{8349413A-8EA0-4AD3-B7FC-37F4E80B6AF5}" name="Colonne30" dataDxfId="194"/>
    <tableColumn id="35" xr3:uid="{5A0EE9E9-99B3-4DCC-A907-8F709EB57CFF}" name="Colonne31" dataDxfId="193"/>
    <tableColumn id="36" xr3:uid="{F05AC306-FD50-4196-B55C-7C54A635C31E}" name="Colonne32" dataDxfId="192"/>
    <tableColumn id="37" xr3:uid="{3545C48E-ECD5-4141-83ED-609ABCE8C819}" name="Colonne33" dataDxfId="191"/>
    <tableColumn id="38" xr3:uid="{92577E9F-8059-471F-A3D6-69D43E389324}" name="Colonne34" dataDxfId="190"/>
    <tableColumn id="39" xr3:uid="{29148EDB-C019-4B6B-883F-2FEB28801373}" name="Colonne35" dataDxfId="189"/>
    <tableColumn id="40" xr3:uid="{E27B8B9C-26CA-4739-BF09-7B16360207B9}" name="Colonne36" dataDxfId="188"/>
    <tableColumn id="41" xr3:uid="{D3D76381-8206-46D7-BC93-B157DDD9B1F5}" name="Colonne37" dataDxfId="187"/>
    <tableColumn id="42" xr3:uid="{1987DFB4-4C21-4D3D-90D1-8EDFFD27B4E3}" name="Colonne38" dataDxfId="186"/>
    <tableColumn id="43" xr3:uid="{4F97891A-B263-47A1-8E6D-77E1B57F9146}" name="Colonne39" dataDxfId="185"/>
    <tableColumn id="44" xr3:uid="{06844021-1A6A-464C-B39B-81CEEFBCA62C}" name="Colonne40" dataDxfId="184"/>
    <tableColumn id="45" xr3:uid="{5A7ECC10-D70E-46A4-B5B5-408B56260F3B}" name="Colonne41" dataDxfId="183"/>
    <tableColumn id="46" xr3:uid="{4EB83526-4173-489F-ADA1-393B02C3A2A4}" name="Colonne42" dataDxfId="182"/>
    <tableColumn id="47" xr3:uid="{10A0CD01-8A1C-4426-8063-3C5C306832B6}" name="Colonne43" dataDxfId="181"/>
    <tableColumn id="48" xr3:uid="{C68BD95F-949E-4F21-8D63-0A00B4E3839B}" name="Colonne44" dataDxfId="180"/>
    <tableColumn id="49" xr3:uid="{88BC4668-71AC-405F-BEAC-537141F2E7B0}" name="Colonne45" dataDxfId="179"/>
    <tableColumn id="50" xr3:uid="{F14A6BA1-7101-46B9-A553-F794988013FF}" name="Colonne46" dataDxfId="178"/>
    <tableColumn id="51" xr3:uid="{C52C52B0-69D8-4CB0-8281-E99F2B6EB8A2}" name="Colonne47" dataDxfId="177"/>
    <tableColumn id="52" xr3:uid="{E26EBCDA-3095-4DD5-9DF8-E7AB9622166E}" name="Sur site de livraison" dataDxfId="176"/>
    <tableColumn id="53" xr3:uid="{70A6A00D-3B13-4CEC-BEF9-66C351F28244}" name="Colonne48" dataDxfId="175"/>
    <tableColumn id="54" xr3:uid="{E6A724FF-4D4C-49DD-991C-56179BF1A5CF}" name="Colonne49" dataDxfId="174"/>
    <tableColumn id="55" xr3:uid="{D1855F71-4D4D-4E19-B92C-136E2432A62C}" name="Colonne50" dataDxfId="173"/>
    <tableColumn id="56" xr3:uid="{5C4A4221-2857-403F-A261-929C52EB1718}" name="Colonne51" dataDxfId="172"/>
    <tableColumn id="57" xr3:uid="{366057CB-B88B-45E7-A897-51FF2AE9A835}" name="Colonne52" dataDxfId="171"/>
    <tableColumn id="58" xr3:uid="{DE0BD9BF-8014-4690-A5B4-A6005FA2ECF7}" name="Colonne53" dataDxfId="170"/>
    <tableColumn id="59" xr3:uid="{5679136B-95A1-44E7-8427-BE4641FD685E}" name="Colonne54" dataDxfId="169"/>
    <tableColumn id="60" xr3:uid="{B81341F2-3A41-433A-804F-BB1935395C17}" name="Colonne55" dataDxfId="168"/>
    <tableColumn id="61" xr3:uid="{564266A9-6871-4659-85F3-A69687F37353}" name="Colonne56" dataDxfId="167"/>
    <tableColumn id="62" xr3:uid="{1FD22632-3530-46C0-9B34-3DAAD7D5C3BD}" name="Colonne57" dataDxfId="166"/>
    <tableColumn id="63" xr3:uid="{89B02160-4B81-4FD7-AC4E-D463E8D6AD07}" name="Colonne58" dataDxfId="165"/>
    <tableColumn id="64" xr3:uid="{386189E2-3C58-4719-8B7D-82F1ED08A46A}" name="Colonne59" dataDxfId="164"/>
    <tableColumn id="65" xr3:uid="{17E2521D-E402-4D29-B97D-C07F6560D020}" name="Colonne60" dataDxfId="163"/>
    <tableColumn id="66" xr3:uid="{7FAC1C20-7A6F-46B7-A6BB-91318ED83087}" name="Colonne61" dataDxfId="162"/>
    <tableColumn id="67" xr3:uid="{6C0F6C28-6CD9-4E07-9D39-1408DE65D91E}" name="Colonne62" dataDxfId="161"/>
    <tableColumn id="68" xr3:uid="{0C2CEBC0-AD2B-4158-8D1C-259E0CCB853A}" name="Colonne63" dataDxfId="160"/>
    <tableColumn id="69" xr3:uid="{3B76FADB-6E81-4745-8C70-AEC21BFA63D7}" name="Colonne64" dataDxfId="159"/>
    <tableColumn id="70" xr3:uid="{E3C650C5-AF1B-4A8E-AFA9-821DA09A1F1B}" name="Colonne65" dataDxfId="158"/>
    <tableColumn id="71" xr3:uid="{01D8FBD5-1F1E-40CC-8191-423410309185}" name="Colonne66" dataDxfId="157"/>
    <tableColumn id="72" xr3:uid="{E6033EB8-1307-4244-9CCB-C5C5866CB2CC}" name="Colonne67" dataDxfId="156"/>
    <tableColumn id="73" xr3:uid="{046A59BE-0088-44DD-8825-8E1D08AB7F3D}" name="Colonne68" dataDxfId="155"/>
    <tableColumn id="74" xr3:uid="{98D672D1-8248-4B88-B6B6-42ED78870D69}" name="Colonne69" dataDxfId="154"/>
    <tableColumn id="75" xr3:uid="{556A45B1-C2D9-46C6-BA71-756527D41235}" name="Colonne70" dataDxfId="153"/>
    <tableColumn id="76" xr3:uid="{9C466C2A-911A-47F4-ACB2-18A195488DC8}" name="Commentaire à la livraison" dataDxfId="152"/>
    <tableColumn id="77" xr3:uid="{5DD9AC4D-80CB-4041-BA50-F2C4E16B379E}" name="Commentaire à l'annulation" dataDxfId="151"/>
    <tableColumn id="78" xr3:uid="{AF3D5FE9-ABDF-4B53-8172-31AE109262AB}" name="Affrété en attente" dataDxfId="150"/>
    <tableColumn id="79" xr3:uid="{26BCFA90-1292-4DA5-94E9-5D50923641DA}" name="Date d'affrètement" dataDxfId="149"/>
    <tableColumn id="80" xr3:uid="{3E5810E4-4E43-4CA0-8071-2442752A5085}" name="IdEncoded" dataDxfId="148"/>
    <tableColumn id="81" xr3:uid="{AC46B859-0DEE-4F5E-9981-43AA80B1F67A}" name="Chauffeur" dataDxfId="147"/>
    <tableColumn id="82" xr3:uid="{45AD74A0-8F34-4A3B-85F8-F15D7C0F3349}" name="Prix payé par le DO" dataDxfId="146"/>
    <tableColumn id="83" xr3:uid="{F7AD6FB4-EE0C-4C61-924E-BE726484489A}" name="Date du premier appairage" dataDxfId="145"/>
    <tableColumn id="84" xr3:uid="{3E308D20-4EFD-45BF-8175-BBA45ACCF76E}" name="ETA calculé" dataDxfId="144"/>
    <tableColumn id="85" xr3:uid="{775EA0FE-F291-4F97-9B81-52166778C228}" name="Mode de transport" dataDxfId="143"/>
    <tableColumn id="86" xr3:uid="{D44F1839-6233-4186-B9C0-591FAA924FA9}" name="Chargement théorique (Début)" dataDxfId="142"/>
    <tableColumn id="87" xr3:uid="{87C3E9EF-5438-40F5-B383-64AF2459CB44}" name="Chargement théorique (Fin)" dataDxfId="141"/>
    <tableColumn id="88" xr3:uid="{DD0303E4-2C90-44F4-8221-BBEE13B4C07A}" name="Prise de RDV au chargement requise" dataDxfId="140"/>
    <tableColumn id="89" xr3:uid="{169D535F-E48D-4853-8386-222A602C7448}" name="Livraison théorique (Début)" dataDxfId="139"/>
    <tableColumn id="90" xr3:uid="{3C7C4245-4309-4BEF-A412-F56B04127C96}" name="Livraison théorique (Fin)" dataDxfId="138"/>
    <tableColumn id="91" xr3:uid="{9EBCE560-9D4A-45B3-B95B-8509396333D2}" name="Prise de RDV à la livraison requise" dataDxfId="137"/>
    <tableColumn id="92" xr3:uid="{236BBDAE-C5D8-45D2-B21E-E1A83708204E}" name="Nombre de palettes 80x120" dataDxfId="136"/>
    <tableColumn id="93" xr3:uid="{F7C829D5-38D9-4126-B128-C93CFCB7D62A}" name="Poids des palettes 80x120" dataDxfId="135"/>
    <tableColumn id="94" xr3:uid="{68F3C826-8124-4754-8C5E-B9A9BB997940}" name="Nombre de palettes 100x120" dataDxfId="134"/>
    <tableColumn id="95" xr3:uid="{EDAEABA0-4B5A-4190-9D98-99522202917C}" name="Poids des palettes 100x120" dataDxfId="133"/>
    <tableColumn id="96" xr3:uid="{37DB95C7-AA38-45C4-9639-ED4E2C630B6F}" name="Nombre de palettes 120x120" dataDxfId="132"/>
    <tableColumn id="97" xr3:uid="{BC828FA8-C160-4947-9CD9-117B2DCFCECD}" name="Poids des palettes 120x120" dataDxfId="131"/>
    <tableColumn id="98" xr3:uid="{23670263-463D-4A12-BF35-7DDA29BE2D51}" name="Date de prise de RDV au Chargement" dataDxfId="130"/>
    <tableColumn id="99" xr3:uid="{EFC9E258-1F09-481C-9ECA-710C5ADBB76F}" name="RDV Chargement (Début)" dataDxfId="129"/>
    <tableColumn id="100" xr3:uid="{368B2ABE-DCB8-4066-9665-9FA1D67AD713}" name="RDV Chargement (Fin)" dataDxfId="128"/>
    <tableColumn id="101" xr3:uid="{A9012BBC-799E-4180-9445-32AF8D4835D7}" name="Déclencheur (RDV Chargement)" dataDxfId="127"/>
    <tableColumn id="102" xr3:uid="{1726B3F7-0D4D-40FD-A182-CDB63CDDBF0E}" name="Date de prise de RDV Livraison" dataDxfId="126"/>
    <tableColumn id="103" xr3:uid="{800B03B5-DD56-4406-A438-E3AF7F3C234C}" name="RDV Livraison (Début)" dataDxfId="125"/>
    <tableColumn id="104" xr3:uid="{1F7E2C2A-1F9F-4248-B732-5E5337349F73}" name="RDV Livraison (Fin)" dataDxfId="124"/>
    <tableColumn id="105" xr3:uid="{9D24D422-63A7-4A3E-B41F-3DC35A376F3B}" name="Déclencheur (RDV Livraison)" dataDxfId="123"/>
    <tableColumn id="106" xr3:uid="{8BFDDCF0-0EFE-4BA9-AC79-EB4EAF01A04E}" name="Tags" dataDxfId="122"/>
    <tableColumn id="107" xr3:uid="{27705BE4-3FDB-44CD-B953-69A3C43A0C3D}" name="Date du dernier appairage" dataDxfId="121"/>
    <tableColumn id="108" xr3:uid="{3E645E0E-8CB9-44B1-BC29-A3E480B8535C}" name="Référence client" dataDxfId="120"/>
    <tableColumn id="109" xr3:uid="{9B610DE1-D301-4C62-8A63-A183E73ADA61}" name="Organisation client" dataDxfId="119"/>
    <tableColumn id="110" xr3:uid="{C10E1EBB-FA60-40D2-9D38-6876E19E5C66}" name="Agence client" dataDxfId="118"/>
    <tableColumn id="111" xr3:uid="{215E5F81-3614-4A22-A54D-A7F2D002506C}" name="Organisation2" dataDxfId="117"/>
    <tableColumn id="112" xr3:uid="{B3DC188E-CA7B-492A-9E9D-160B1827DA79}" name="Agence" dataDxfId="116"/>
    <tableColumn id="113" xr3:uid="{DD6651C9-3869-46C9-B193-CB8019C92AD7}" name="Organisation affrété par" dataDxfId="115"/>
    <tableColumn id="114" xr3:uid="{47D30E61-A41F-48CE-863D-F1F89CB422B1}" name="Agence affrété par" dataDxfId="114"/>
    <tableColumn id="115" xr3:uid="{A35ECF51-F328-49A3-99A8-9C146E5C3C17}" name="Organisation affrété à" dataDxfId="113"/>
    <tableColumn id="116" xr3:uid="{74777E06-A064-4744-B5DB-4BBC2CA9B467}" name="Agence affrété à" dataDxfId="112"/>
    <tableColumn id="117" xr3:uid="{A02B6EFD-66AA-45F0-B2CE-B9692A8A9DCA}" name="Marchandises chargées - réserves diverses" dataDxfId="111"/>
    <tableColumn id="118" xr3:uid="{3B1FE419-AB03-49CD-96E2-F276E4E8E1E9}" name="Déclencheur (Marchandises chargées - réserves diverses)" dataDxfId="110"/>
    <tableColumn id="119" xr3:uid="{AEE05654-7FA0-437A-8602-A7C52C6A1EA1}" name="Date de signalement marchandises chargées - réserves diverses" dataDxfId="109"/>
    <tableColumn id="120" xr3:uid="{0A00F4FD-3328-4B9E-9FA7-D05AAE2FF687}" name="Marchandises livrées - réserves diverses" dataDxfId="108"/>
    <tableColumn id="121" xr3:uid="{F8337496-6BA0-4A76-B100-C9D39911E032}" name="Déclencheur (Marchandises livrées - réserves diverses)" dataDxfId="107"/>
    <tableColumn id="122" xr3:uid="{A8B25000-E9F0-4109-9BC2-E089185CAEC3}" name="Date de signalement marchandises livrées - réserves diverses" dataDxfId="106"/>
    <tableColumn id="123" xr3:uid="{5B4CE471-879C-474B-A4B2-1C91DD2A2092}" name="Chargement refusé par l'expéditeur" dataDxfId="105"/>
    <tableColumn id="124" xr3:uid="{FB951E21-4D5D-4095-AFD3-36957BD173E5}" name="Déclencheur (chargement refusé par l'expéditeur)" dataDxfId="104"/>
    <tableColumn id="125" xr3:uid="{AE52EBD5-625D-4225-8F8B-7E820656EA1B}" name="Date de signalement chargement refusé par l'expéditeur" dataDxfId="103"/>
    <tableColumn id="126" xr3:uid="{B843335F-EDC0-4313-9030-D254607DC032}" name="Livraison refusée par le destinataire" dataDxfId="102"/>
    <tableColumn id="127" xr3:uid="{51F8C42D-8C02-4AFC-A0D7-9C85C6F338B5}" name="Déclencheur (livraison refusée par le destinataire)" dataDxfId="101"/>
    <tableColumn id="128" xr3:uid="{AE960EC9-8E57-4E42-B148-4C9C8469B5E0}" name="Date de signalement livraison refusée par le destinataire" dataDxfId="100"/>
    <tableColumn id="129" xr3:uid="{2A138293-683C-41FB-BEAC-8EED2DF73048}" name="Phase de chargement ignorée" dataDxfId="99"/>
    <tableColumn id="130" xr3:uid="{C85A2A07-3BCD-4497-BF0F-7A1C52C3414B}" name="Phase de livraison ignorée" dataDxfId="98"/>
    <tableColumn id="131" xr3:uid="{219CB049-CFBE-4BB4-8150-D9E242FEC2D6}" name="Quantité théorique" dataDxfId="97"/>
    <tableColumn id="132" xr3:uid="{0A82D93F-C121-450C-BCA1-38433976EC01}" name="Quantité chargée" dataDxfId="96"/>
    <tableColumn id="133" xr3:uid="{BFD8A43C-C548-4492-BF9F-FFCD3D57366E}" name="Quantité livrée" dataDxfId="95"/>
    <tableColumn id="134" xr3:uid="{0187EE72-73AC-4422-AF19-0B1881394847}" name="Chargement - date de départ prévue" dataDxfId="94"/>
    <tableColumn id="135" xr3:uid="{5E1C9DDB-B56B-4F2D-994D-B590AA3B6205}" name="Livraison - date de départ prévue" dataDxfId="93"/>
    <tableColumn id="136" xr3:uid="{CE4AC2AD-62DE-4244-BBE3-931AAA244807}" name="Référence d'expédition" dataDxfId="92"/>
    <tableColumn id="137" xr3:uid="{B7642928-B45A-4C3F-B445-F26C7344A102}" name="Date de signalement départ du site de chargement" dataDxfId="91"/>
    <tableColumn id="138" xr3:uid="{A3CACB8F-F268-44BD-9C54-A40E597A47FE}" name="Départ du site de chargement" dataDxfId="90"/>
    <tableColumn id="139" xr3:uid="{34BA8ECC-3E4F-43F0-BE63-A6470ADF0ED0}" name="Déclencheur départ du site de chargement" dataDxfId="89"/>
    <tableColumn id="140" xr3:uid="{17EDABCD-73B5-4C71-A8FD-49B0044EE048}" name="Départ du site de livraison" dataDxfId="88"/>
    <tableColumn id="141" xr3:uid="{5B4FB439-0D7D-46AB-AD84-43080C561C4F}" name="Déclencheur départ du site de livraison" dataDxfId="87"/>
    <tableColumn id="142" xr3:uid="{5A59FC99-C1BA-4B4E-BAA2-03F27BF3CC67}" name="Mode manuel" dataDxfId="86"/>
    <tableColumn id="143" xr3:uid="{024539F9-E17A-436C-9EFE-01DEDF581892}" name="Type de transport" dataDxfId="85"/>
    <tableColumn id="144" xr3:uid="{FEEFA422-658A-4AB1-A283-3985604EB1BE}" name="Description de la marchandise3" dataDxfId="84"/>
    <tableColumn id="145" xr3:uid="{70826A51-36E4-45DE-8817-C36DB6949045}" name="Type de tournée" dataDxfId="83"/>
    <tableColumn id="146" xr3:uid="{10C51593-1429-4B89-AB9C-E036684E6C25}" name="Camion complet" dataDxfId="82"/>
    <tableColumn id="147" xr3:uid="{56AA83ED-5AE7-40E2-92FC-FE78C47E168D}" name="Palettes gerbables" dataDxfId="81"/>
    <tableColumn id="148" xr3:uid="{1E728153-E484-44E1-9B1E-F7E53F445BD6}" name="Hash ID du resource" dataDxfId="80"/>
    <tableColumn id="149" xr3:uid="{E4EA9F21-B5D4-45E1-A934-214E56AC3B8B}" name="Référence du conteneur" dataDxfId="79"/>
    <tableColumn id="150" xr3:uid="{FBF55D39-3B87-4041-AC22-08F9E6321CA3}" name="Référence Connaissement" dataDxfId="78"/>
    <tableColumn id="151" xr3:uid="{6236841C-62B6-46A1-823C-F7322BA9C45D}" name="Ligne du service (Référence SCAC)" dataDxfId="77"/>
    <tableColumn id="152" xr3:uid="{7F6DA108-4CB2-465F-91F3-0AD31BDCF19A}" name="Nom du vaisseau" dataDxfId="76"/>
    <tableColumn id="153" xr3:uid="{D5AEE16F-9ED7-47E5-B72F-0AF7163F8EED}" name="Vaisseau OMI" dataDxfId="75"/>
    <tableColumn id="154" xr3:uid="{0B438E2F-5C37-46B0-AC85-293C48E84253}" name="Prochain mode de transport" dataDxfId="74"/>
    <tableColumn id="155" xr3:uid="{06394F78-130A-40CA-B5B7-FAB95050B1A1}" name="Conteneur à récupérer pour le site de chargement" dataDxfId="73"/>
    <tableColumn id="156" xr3:uid="{B2C80B51-DF13-444B-A99D-4DA43CBFA104}" name="Déclencheur (Conteneur à récupérer pour le site de chargement)" dataDxfId="72"/>
    <tableColumn id="157" xr3:uid="{92393580-2B59-487A-874B-426320642908}" name="Date de signalement (Conteneur à récupérer pour le site de chargement)" dataDxfId="71"/>
    <tableColumn id="158" xr3:uid="{BA7272BF-A2D3-4114-A163-B164FD3DD7C5}" name="Conteneur vide quitte le port vers le site de chargement" dataDxfId="70"/>
    <tableColumn id="159" xr3:uid="{EB0A4EF8-654B-43FF-8FCB-E34C49D02611}" name="Déclencheur (Conteneur vide quitte le port vers le site de chargement)" dataDxfId="69"/>
    <tableColumn id="160" xr3:uid="{36FB6A4E-894B-4B73-9253-4ECC999C61CA}" name="Date de signalement (Conteneur vide quitte le port vers le site de chargement)" dataDxfId="68"/>
    <tableColumn id="161" xr3:uid="{9B1CD1A0-955D-490F-BC87-17341A4F41D8}" name="Suivi du conteneur activé" dataDxfId="67"/>
    <tableColumn id="162" xr3:uid="{4A75159E-53F2-412D-A406-CBA60858451A}" name="Déclencheur (Suivi du conteneur activé)" dataDxfId="66"/>
    <tableColumn id="163" xr3:uid="{E451D48A-61FC-4E0A-BF32-375809EABA9C}" name="Date de signalement (Suivi du conteneur activé)" dataDxfId="65"/>
    <tableColumn id="164" xr3:uid="{BFAA0B81-2AA1-4108-B4E3-66B77F1BB71B}" name="Conteneur plein entre sur site de chargement" dataDxfId="64"/>
    <tableColumn id="165" xr3:uid="{21183826-B752-4262-A966-4A675FF348C8}" name="Déclencheur (Conteneur plein entre sur site de chargement)" dataDxfId="63"/>
    <tableColumn id="166" xr3:uid="{6B188685-C029-415F-AA2F-B284EF4ADDBB}" name="Date de signalement (Conteneur plein entre sur site de chargement)" dataDxfId="62"/>
    <tableColumn id="167" xr3:uid="{FC5E74AF-D00F-4188-9B1E-BE1F7CF1B995}" name="Conteneur dédouané au site de chargement" dataDxfId="61"/>
    <tableColumn id="168" xr3:uid="{9402D9EC-7EFF-48D8-B9CC-5DCA5C853110}" name="Déclencheur (Conteneur dédouané au site de chargement)" dataDxfId="60"/>
    <tableColumn id="169" xr3:uid="{C1B9F13F-815D-4CF4-8E0E-DDBF6A332A61}" name="Date de signalement (Conteneur dédouané au site de chargement)" dataDxfId="59"/>
    <tableColumn id="170" xr3:uid="{3AA3B9F4-306D-4E63-AE80-CB12BC4E876D}" name="Conteneur chargé" dataDxfId="58"/>
    <tableColumn id="171" xr3:uid="{4C268A26-6E51-4EE9-854A-04760CB0704C}" name="Déclencheur (Conteneur chargé)" dataDxfId="57"/>
    <tableColumn id="172" xr3:uid="{1C4117E1-64C5-4248-9890-FF1735A0AF6E}" name="Date de signalement (Conteneur chargé)" dataDxfId="56"/>
    <tableColumn id="173" xr3:uid="{8E8BE645-9509-4525-8D4F-A102875817AF}" name="Départ du site de chargement4" dataDxfId="55"/>
    <tableColumn id="174" xr3:uid="{9F3E5726-4337-4D22-B71A-6546F092F46B}" name="Déclencheur (Départ du site de chargement)" dataDxfId="54"/>
    <tableColumn id="175" xr3:uid="{E8065413-8A0D-4DEB-9B49-9318868899B2}" name="Date de signalement (Conteneur déchargé sur transbordement)" dataDxfId="53"/>
    <tableColumn id="176" xr3:uid="{49293C6C-2A79-4F50-80B2-A55C39EC3107}" name="Conteneur déchargé sur transbordement" dataDxfId="52"/>
    <tableColumn id="177" xr3:uid="{1408D960-9F32-4AE6-94C4-6EDD8F892BAE}" name="Déclencheur (Conteneur déchargé sur transbordement)" dataDxfId="51"/>
    <tableColumn id="178" xr3:uid="{7B077DC9-E9FA-464B-984D-B5FC646B1D60}" name="Date de signalement (Départ du site de chargement)" dataDxfId="50"/>
    <tableColumn id="179" xr3:uid="{DE849A05-49A0-421E-9E59-C091388CB941}" name="Conteneur chargé sur transbordement" dataDxfId="49"/>
    <tableColumn id="180" xr3:uid="{85002D2C-0396-4AB3-8922-9685B981B71C}" name="Déclencheur (Conteneur chargé sur transbordement)" dataDxfId="48"/>
    <tableColumn id="181" xr3:uid="{1C0236A5-8263-42E0-9792-0226448223DB}" name="Date de signalement (Conteneur chargé sur transbordement)" dataDxfId="47"/>
    <tableColumn id="182" xr3:uid="{5F58E089-ED9F-45EA-912D-3F0102BF3E9D}" name="Conteneur sur site de livraison" dataDxfId="46"/>
    <tableColumn id="183" xr3:uid="{1A3B4F26-252E-48B6-A6D6-9CE2955B92B4}" name="Déclencheur (Conteneur sur site de livraison)" dataDxfId="45"/>
    <tableColumn id="184" xr3:uid="{2A4AE28D-AFA5-4FA0-B2CB-6D8C1723F90C}" name="Date de signalement (Conteneur sur site de livraison)" dataDxfId="44"/>
    <tableColumn id="185" xr3:uid="{EF918996-8115-447A-A105-CCEF2AD14200}" name="Conteneur déchargé" dataDxfId="43"/>
    <tableColumn id="186" xr3:uid="{C33720D5-7C7B-4191-98C9-5C65BE71D176}" name="Déclencheur (Conteneur déchargé)" dataDxfId="42"/>
    <tableColumn id="187" xr3:uid="{45E4A0B9-D00C-4BAB-B02A-E9138CB77752}" name="Date de signalement (Conteneur déchargé)" dataDxfId="41"/>
    <tableColumn id="188" xr3:uid="{D77CD8EB-FB5D-4AC6-BBAE-49BE3072C6F4}" name="Conteneur dédouané au site de livraison" dataDxfId="40"/>
    <tableColumn id="189" xr3:uid="{5F9976FA-D653-4534-877F-FB007D3EC1AE}" name="Déclencheur (Conteneur dédouané au site de livraison)" dataDxfId="39"/>
    <tableColumn id="190" xr3:uid="{40694FF5-338E-4E14-8638-A2187F7C4FC6}" name="Date de signalement (Conteneur dédouané au site de livraison)" dataDxfId="38"/>
    <tableColumn id="191" xr3:uid="{3BC201E4-CEEB-4C9E-8E43-599D6754C274}" name="Conteneur à récupérer pour le site de livraison" dataDxfId="37"/>
    <tableColumn id="192" xr3:uid="{085DD69B-31C0-47D2-8C21-9629C35F11BD}" name="Déclencheur (Conteneur à récupérer pour le site de livraison)" dataDxfId="36"/>
    <tableColumn id="193" xr3:uid="{7C10F17E-116A-4D3D-9984-FA3B78C26472}" name="Date de signalement (Conteneur à récupérer pour le site de livraison)" dataDxfId="35"/>
    <tableColumn id="194" xr3:uid="{2D988625-F8B0-418C-AB80-08C27DBCAB97}" name="Conteneur plein quitte site de livraison" dataDxfId="34"/>
    <tableColumn id="195" xr3:uid="{0AA0D4E1-4323-418F-AC27-A4DB2E28865A}" name="Déclencheur (Conteneur plein quitte site de livraison)" dataDxfId="33"/>
    <tableColumn id="196" xr3:uid="{3F87B949-6628-4B4D-B43E-6BEC0AFF4E23}" name="Date de signalement (Conteneur plein quitte site de livraison)" dataDxfId="32"/>
    <tableColumn id="197" xr3:uid="{FF5F9553-1E08-4E3D-8C8F-E6828B5BABD0}" name="Conteneur vide entre sur site de livraison" dataDxfId="31"/>
    <tableColumn id="198" xr3:uid="{04A1848B-0E86-4716-88A8-8DBA93730DDE}" name="Déclencheur (Conteneur vide entre sur site de livraison)" dataDxfId="30"/>
    <tableColumn id="199" xr3:uid="{A91E1D0D-76B9-4943-98A3-DF191D5152DC}" name="Date de signalement (Conteneur vide entre sur site de livraison)" dataDxfId="29"/>
    <tableColumn id="200" xr3:uid="{3FAAFD4D-E000-40F8-B25F-47F8192EA3A3}" name="ETA externe reçu" dataDxfId="28"/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5" tint="0.39997558519241921"/>
  </sheetPr>
  <dimension ref="A2:GW170"/>
  <sheetViews>
    <sheetView workbookViewId="0">
      <pane xSplit="6" ySplit="3" topLeftCell="G152" activePane="bottomRight" state="frozen"/>
      <selection pane="topRight" activeCell="E1" sqref="E1"/>
      <selection pane="bottomLeft" activeCell="A2" sqref="A2"/>
      <selection pane="bottomRight" activeCell="H137" sqref="H137:I137"/>
    </sheetView>
  </sheetViews>
  <sheetFormatPr baseColWidth="10" defaultRowHeight="12" x14ac:dyDescent="0.25"/>
  <cols>
    <col min="1" max="3" width="11.42578125" style="1"/>
    <col min="4" max="4" width="19.28515625" style="1" customWidth="1"/>
    <col min="5" max="5" width="21.7109375" style="1" customWidth="1"/>
    <col min="6" max="7" width="11.42578125" style="1"/>
    <col min="8" max="8" width="13" style="1" customWidth="1"/>
    <col min="9" max="9" width="15.85546875" style="1" customWidth="1"/>
    <col min="10" max="10" width="11.42578125" style="1"/>
    <col min="11" max="11" width="19.42578125" style="1" customWidth="1"/>
    <col min="12" max="12" width="28.140625" style="1" customWidth="1"/>
    <col min="13" max="13" width="27.85546875" style="1" customWidth="1"/>
    <col min="14" max="15" width="11.42578125" style="1" customWidth="1"/>
    <col min="16" max="16" width="26.7109375" style="1" customWidth="1"/>
    <col min="17" max="17" width="17" style="1" customWidth="1"/>
    <col min="18" max="18" width="17.7109375" style="1" customWidth="1"/>
    <col min="19" max="19" width="23.28515625" style="1" customWidth="1"/>
    <col min="20" max="20" width="17.42578125" style="1" customWidth="1"/>
    <col min="21" max="21" width="24.42578125" style="1" customWidth="1"/>
    <col min="22" max="22" width="14.7109375" style="1" customWidth="1"/>
    <col min="23" max="23" width="15.42578125" style="1" customWidth="1"/>
    <col min="24" max="24" width="21" style="1" customWidth="1"/>
    <col min="25" max="25" width="15.140625" style="1" customWidth="1"/>
    <col min="26" max="26" width="23.42578125" style="1" customWidth="1"/>
    <col min="27" max="27" width="21.140625" style="1" customWidth="1"/>
    <col min="28" max="28" width="22.140625" style="1" customWidth="1"/>
    <col min="29" max="29" width="19.85546875" style="1" customWidth="1"/>
    <col min="30" max="30" width="16.28515625" style="1" customWidth="1"/>
    <col min="31" max="31" width="13.7109375" style="1" customWidth="1"/>
    <col min="32" max="32" width="22.7109375" style="1" customWidth="1"/>
    <col min="33" max="33" width="11.42578125" style="1" customWidth="1"/>
    <col min="34" max="34" width="12.140625" style="1" customWidth="1"/>
    <col min="35" max="35" width="15.7109375" style="1" customWidth="1"/>
    <col min="36" max="36" width="24.5703125" style="1" customWidth="1"/>
    <col min="37" max="37" width="21.140625" style="1" customWidth="1"/>
    <col min="38" max="38" width="28.5703125" style="1" customWidth="1"/>
    <col min="39" max="39" width="30.85546875" style="1" customWidth="1"/>
    <col min="40" max="40" width="39.140625" style="1" customWidth="1"/>
    <col min="41" max="41" width="42.42578125" style="1" customWidth="1"/>
    <col min="42" max="42" width="37.28515625" style="1" customWidth="1"/>
    <col min="43" max="43" width="21" style="1" customWidth="1"/>
    <col min="44" max="44" width="29.85546875" style="1" customWidth="1"/>
    <col min="45" max="45" width="39.140625" style="1" customWidth="1"/>
    <col min="46" max="46" width="28.7109375" style="1" customWidth="1"/>
    <col min="47" max="47" width="37.28515625" style="1" customWidth="1"/>
    <col min="48" max="48" width="21.5703125" style="1" customWidth="1"/>
    <col min="49" max="49" width="32.85546875" style="1" customWidth="1"/>
    <col min="50" max="50" width="33.28515625" style="1" customWidth="1"/>
    <col min="51" max="51" width="44.5703125" style="1" customWidth="1"/>
    <col min="52" max="52" width="26.28515625" style="1" customWidth="1"/>
    <col min="53" max="53" width="35.140625" style="1" customWidth="1"/>
    <col min="54" max="54" width="37.85546875" style="1" customWidth="1"/>
    <col min="55" max="55" width="33.140625" style="1" customWidth="1"/>
    <col min="56" max="56" width="36" style="1" customWidth="1"/>
    <col min="57" max="57" width="18.7109375" style="1" customWidth="1"/>
    <col min="58" max="58" width="30" style="1" customWidth="1"/>
    <col min="59" max="59" width="37.85546875" style="1" customWidth="1"/>
    <col min="60" max="60" width="30.28515625" style="1" customWidth="1"/>
    <col min="61" max="61" width="36" style="1" customWidth="1"/>
    <col min="62" max="62" width="19.85546875" style="1" customWidth="1"/>
    <col min="63" max="63" width="31.140625" style="1" customWidth="1"/>
    <col min="64" max="64" width="33" style="1" customWidth="1"/>
    <col min="65" max="65" width="44.28515625" style="1" customWidth="1"/>
    <col min="66" max="66" width="18.85546875" style="1" customWidth="1"/>
    <col min="67" max="67" width="22.140625" style="1" customWidth="1"/>
    <col min="68" max="68" width="11.42578125" style="1"/>
    <col min="69" max="69" width="37.85546875" style="1" customWidth="1"/>
    <col min="70" max="70" width="35.5703125" style="1" customWidth="1"/>
    <col min="71" max="71" width="38.42578125" style="1" customWidth="1"/>
    <col min="72" max="72" width="36.7109375" style="1" customWidth="1"/>
    <col min="73" max="73" width="45.5703125" style="1" customWidth="1"/>
    <col min="74" max="74" width="43.28515625" style="1" customWidth="1"/>
    <col min="75" max="75" width="18.140625" style="1" customWidth="1"/>
    <col min="76" max="76" width="12.28515625" style="1" customWidth="1"/>
    <col min="77" max="77" width="40.7109375" style="1" customWidth="1"/>
    <col min="78" max="78" width="13.28515625" style="1" customWidth="1"/>
    <col min="79" max="79" width="27.140625" style="1" customWidth="1"/>
    <col min="80" max="80" width="25.5703125" style="1" customWidth="1"/>
    <col min="81" max="81" width="24.28515625" style="1" customWidth="1"/>
    <col min="82" max="82" width="25.140625" style="1" customWidth="1"/>
    <col min="83" max="83" width="17" style="1" customWidth="1"/>
    <col min="84" max="84" width="18" style="1" customWidth="1"/>
    <col min="85" max="86" width="11.42578125" style="1"/>
    <col min="87" max="87" width="17.7109375" style="1" customWidth="1"/>
    <col min="88" max="88" width="24.28515625" style="1" customWidth="1"/>
    <col min="89" max="89" width="11.85546875" style="1" customWidth="1"/>
    <col min="90" max="90" width="17.5703125" style="1" customWidth="1"/>
    <col min="91" max="91" width="26.85546875" style="1" customWidth="1"/>
    <col min="92" max="92" width="24.5703125" style="1" customWidth="1"/>
    <col min="93" max="93" width="31.42578125" style="1" customWidth="1"/>
    <col min="94" max="94" width="24.5703125" style="1" customWidth="1"/>
    <col min="95" max="95" width="22.28515625" style="1" customWidth="1"/>
    <col min="96" max="96" width="30.140625" style="1" customWidth="1"/>
    <col min="97" max="97" width="24.140625" style="1" customWidth="1"/>
    <col min="98" max="98" width="23.140625" style="1" customWidth="1"/>
    <col min="99" max="99" width="25" style="1" customWidth="1"/>
    <col min="100" max="100" width="24" style="1" customWidth="1"/>
    <col min="101" max="101" width="25" style="1" customWidth="1"/>
    <col min="102" max="102" width="24" style="1" customWidth="1"/>
    <col min="103" max="103" width="31.85546875" style="1" customWidth="1"/>
    <col min="104" max="104" width="22.28515625" style="1" customWidth="1"/>
    <col min="105" max="105" width="20" style="1" customWidth="1"/>
    <col min="106" max="106" width="27.28515625" style="1" customWidth="1"/>
    <col min="107" max="107" width="27.140625" style="1" customWidth="1"/>
    <col min="108" max="108" width="20" style="1" customWidth="1"/>
    <col min="109" max="109" width="17.7109375" style="1" customWidth="1"/>
    <col min="110" max="110" width="25" style="1" customWidth="1"/>
    <col min="111" max="111" width="11.42578125" style="1"/>
    <col min="112" max="112" width="23.85546875" style="1" customWidth="1"/>
    <col min="113" max="113" width="15.85546875" style="1" customWidth="1"/>
    <col min="114" max="114" width="18.140625" style="1" customWidth="1"/>
    <col min="115" max="115" width="13.5703125" style="1" customWidth="1"/>
    <col min="116" max="116" width="14.140625" style="1" customWidth="1"/>
    <col min="117" max="117" width="11.42578125" style="1"/>
    <col min="118" max="118" width="22" style="1" customWidth="1"/>
    <col min="119" max="119" width="17.42578125" style="1" customWidth="1"/>
    <col min="120" max="120" width="20.42578125" style="1" customWidth="1"/>
    <col min="121" max="121" width="15.85546875" style="1" customWidth="1"/>
    <col min="122" max="122" width="36.5703125" style="1" customWidth="1"/>
    <col min="123" max="123" width="47.85546875" style="1" customWidth="1"/>
    <col min="124" max="124" width="53.42578125" style="1" customWidth="1"/>
    <col min="125" max="125" width="34.85546875" style="1" customWidth="1"/>
    <col min="126" max="126" width="46.140625" style="1" customWidth="1"/>
    <col min="127" max="127" width="51.7109375" style="1" customWidth="1"/>
    <col min="128" max="128" width="30.7109375" style="1" customWidth="1"/>
    <col min="129" max="129" width="41.85546875" style="1" customWidth="1"/>
    <col min="130" max="130" width="47.42578125" style="1" customWidth="1"/>
    <col min="131" max="131" width="31.7109375" style="1" customWidth="1"/>
    <col min="132" max="132" width="42.85546875" style="1" customWidth="1"/>
    <col min="133" max="133" width="48.42578125" style="1" customWidth="1"/>
    <col min="134" max="134" width="26.28515625" style="1" customWidth="1"/>
    <col min="135" max="135" width="24" style="1" customWidth="1"/>
    <col min="136" max="136" width="18.140625" style="1" customWidth="1"/>
    <col min="137" max="137" width="16.5703125" style="1" customWidth="1"/>
    <col min="138" max="138" width="14.85546875" style="1" customWidth="1"/>
    <col min="139" max="139" width="31.140625" style="1" customWidth="1"/>
    <col min="140" max="140" width="28.85546875" style="1" customWidth="1"/>
    <col min="141" max="141" width="21.28515625" style="1" customWidth="1"/>
    <col min="142" max="142" width="43" style="1" customWidth="1"/>
    <col min="143" max="143" width="26.28515625" style="1" customWidth="1"/>
    <col min="144" max="144" width="36.28515625" style="1" customWidth="1"/>
    <col min="145" max="145" width="24" style="1" customWidth="1"/>
    <col min="146" max="146" width="34" style="1" customWidth="1"/>
    <col min="147" max="147" width="14" style="1" customWidth="1"/>
    <col min="148" max="148" width="16.7109375" style="1" customWidth="1"/>
    <col min="149" max="149" width="28" style="1" customWidth="1"/>
    <col min="150" max="151" width="15.7109375" style="1" customWidth="1"/>
    <col min="152" max="152" width="17.85546875" style="1" customWidth="1"/>
    <col min="153" max="153" width="18.85546875" style="1" customWidth="1"/>
    <col min="154" max="154" width="21.7109375" style="1" customWidth="1"/>
    <col min="155" max="155" width="23.5703125" style="1" customWidth="1"/>
    <col min="156" max="156" width="29" style="1" customWidth="1"/>
    <col min="157" max="157" width="16.5703125" style="1" customWidth="1"/>
    <col min="158" max="158" width="14" style="1" customWidth="1"/>
    <col min="159" max="159" width="24.7109375" style="1" customWidth="1"/>
    <col min="160" max="160" width="41.85546875" style="1" customWidth="1"/>
    <col min="161" max="161" width="53.140625" style="1" customWidth="1"/>
    <col min="162" max="162" width="59.85546875" style="1" customWidth="1"/>
    <col min="163" max="163" width="46.5703125" style="1" customWidth="1"/>
    <col min="164" max="164" width="57.85546875" style="1" customWidth="1"/>
    <col min="165" max="165" width="64.5703125" style="1" customWidth="1"/>
    <col min="166" max="166" width="22.5703125" style="1" customWidth="1"/>
    <col min="167" max="167" width="33.85546875" style="1" customWidth="1"/>
    <col min="168" max="168" width="40.5703125" style="1" customWidth="1"/>
    <col min="169" max="169" width="38.5703125" style="1" customWidth="1"/>
    <col min="170" max="170" width="49.85546875" style="1" customWidth="1"/>
    <col min="171" max="171" width="56.5703125" style="1" customWidth="1"/>
    <col min="172" max="172" width="37.42578125" style="1" customWidth="1"/>
    <col min="173" max="173" width="48.7109375" style="1" customWidth="1"/>
    <col min="174" max="174" width="55.42578125" style="1" customWidth="1"/>
    <col min="175" max="175" width="16.7109375" style="1" customWidth="1"/>
    <col min="176" max="176" width="28" style="1" customWidth="1"/>
    <col min="177" max="177" width="34.7109375" style="1" customWidth="1"/>
    <col min="178" max="178" width="27.140625" style="1" customWidth="1"/>
    <col min="179" max="179" width="37.5703125" style="1" customWidth="1"/>
    <col min="180" max="180" width="52.5703125" style="1" customWidth="1"/>
    <col min="181" max="181" width="34.5703125" style="1" customWidth="1"/>
    <col min="182" max="182" width="45.85546875" style="1" customWidth="1"/>
    <col min="183" max="183" width="44.28515625" style="1" customWidth="1"/>
    <col min="184" max="184" width="32.5703125" style="1" customWidth="1"/>
    <col min="185" max="185" width="43.85546875" style="1" customWidth="1"/>
    <col min="186" max="186" width="50.5703125" style="1" customWidth="1"/>
    <col min="187" max="187" width="27.140625" style="1" customWidth="1"/>
    <col min="188" max="188" width="38.42578125" style="1" customWidth="1"/>
    <col min="189" max="189" width="45.140625" style="1" customWidth="1"/>
    <col min="190" max="190" width="18.7109375" style="1" customWidth="1"/>
    <col min="191" max="191" width="30" style="1" customWidth="1"/>
    <col min="192" max="192" width="36.7109375" style="1" customWidth="1"/>
    <col min="193" max="193" width="35.140625" style="1" customWidth="1"/>
    <col min="194" max="194" width="46.42578125" style="1" customWidth="1"/>
    <col min="195" max="195" width="53.140625" style="1" customWidth="1"/>
    <col min="196" max="196" width="39.5703125" style="1" customWidth="1"/>
    <col min="197" max="197" width="50.85546875" style="1" customWidth="1"/>
    <col min="198" max="198" width="57.5703125" style="1" customWidth="1"/>
    <col min="199" max="199" width="34" style="1" customWidth="1"/>
    <col min="200" max="200" width="45.28515625" style="1" customWidth="1"/>
    <col min="201" max="201" width="52" style="1" customWidth="1"/>
    <col min="202" max="202" width="35.42578125" style="1" customWidth="1"/>
    <col min="203" max="203" width="46.7109375" style="1" customWidth="1"/>
    <col min="204" max="204" width="53.42578125" style="1" customWidth="1"/>
    <col min="205" max="205" width="15.85546875" style="1" customWidth="1"/>
    <col min="206" max="16384" width="11.42578125" style="1"/>
  </cols>
  <sheetData>
    <row r="2" spans="1:205" ht="30" customHeight="1" x14ac:dyDescent="0.25"/>
    <row r="3" spans="1:205" s="2" customFormat="1" ht="27" customHeight="1" x14ac:dyDescent="0.25">
      <c r="A3" s="2" t="s">
        <v>196</v>
      </c>
      <c r="B3" s="2" t="s">
        <v>197</v>
      </c>
      <c r="C3" s="2" t="s">
        <v>324</v>
      </c>
      <c r="D3" s="2" t="s">
        <v>325</v>
      </c>
      <c r="E3" s="2" t="s">
        <v>326</v>
      </c>
      <c r="F3" s="2" t="s">
        <v>0</v>
      </c>
      <c r="G3" s="2" t="s">
        <v>459</v>
      </c>
      <c r="H3" s="2" t="s">
        <v>460</v>
      </c>
      <c r="I3" s="2" t="s">
        <v>461</v>
      </c>
      <c r="J3" s="2" t="s">
        <v>462</v>
      </c>
      <c r="K3" s="2" t="s">
        <v>463</v>
      </c>
      <c r="L3" s="2" t="s">
        <v>1</v>
      </c>
      <c r="M3" s="2" t="s">
        <v>2</v>
      </c>
      <c r="N3" s="2" t="s">
        <v>464</v>
      </c>
      <c r="O3" s="2" t="s">
        <v>465</v>
      </c>
      <c r="P3" s="2" t="s">
        <v>466</v>
      </c>
      <c r="Q3" s="2" t="s">
        <v>467</v>
      </c>
      <c r="R3" s="2" t="s">
        <v>468</v>
      </c>
      <c r="S3" s="2" t="s">
        <v>469</v>
      </c>
      <c r="T3" s="2" t="s">
        <v>470</v>
      </c>
      <c r="U3" s="2" t="s">
        <v>471</v>
      </c>
      <c r="V3" s="2" t="s">
        <v>472</v>
      </c>
      <c r="W3" s="2" t="s">
        <v>473</v>
      </c>
      <c r="X3" s="2" t="s">
        <v>474</v>
      </c>
      <c r="Y3" s="2" t="s">
        <v>475</v>
      </c>
      <c r="Z3" s="2" t="s">
        <v>3</v>
      </c>
      <c r="AA3" s="2" t="s">
        <v>476</v>
      </c>
      <c r="AB3" s="2" t="s">
        <v>477</v>
      </c>
      <c r="AC3" s="2" t="s">
        <v>478</v>
      </c>
      <c r="AD3" s="2" t="s">
        <v>479</v>
      </c>
      <c r="AE3" s="2" t="s">
        <v>480</v>
      </c>
      <c r="AF3" s="2" t="s">
        <v>481</v>
      </c>
      <c r="AG3" s="2" t="s">
        <v>482</v>
      </c>
      <c r="AH3" s="2" t="s">
        <v>483</v>
      </c>
      <c r="AI3" s="2" t="s">
        <v>484</v>
      </c>
      <c r="AJ3" s="2" t="s">
        <v>485</v>
      </c>
      <c r="AK3" s="2" t="s">
        <v>486</v>
      </c>
      <c r="AL3" s="2" t="s">
        <v>487</v>
      </c>
      <c r="AM3" s="2" t="s">
        <v>488</v>
      </c>
      <c r="AN3" s="2" t="s">
        <v>489</v>
      </c>
      <c r="AO3" s="2" t="s">
        <v>490</v>
      </c>
      <c r="AP3" s="2" t="s">
        <v>491</v>
      </c>
      <c r="AQ3" s="2" t="s">
        <v>492</v>
      </c>
      <c r="AR3" s="2" t="s">
        <v>493</v>
      </c>
      <c r="AS3" s="2" t="s">
        <v>494</v>
      </c>
      <c r="AT3" s="2" t="s">
        <v>495</v>
      </c>
      <c r="AU3" s="2" t="s">
        <v>496</v>
      </c>
      <c r="AV3" s="2" t="s">
        <v>497</v>
      </c>
      <c r="AW3" s="2" t="s">
        <v>498</v>
      </c>
      <c r="AX3" s="2" t="s">
        <v>499</v>
      </c>
      <c r="AY3" s="2" t="s">
        <v>500</v>
      </c>
      <c r="AZ3" s="2" t="s">
        <v>501</v>
      </c>
      <c r="BA3" s="2" t="s">
        <v>502</v>
      </c>
      <c r="BB3" s="2" t="s">
        <v>503</v>
      </c>
      <c r="BC3" s="2" t="s">
        <v>504</v>
      </c>
      <c r="BD3" s="2" t="s">
        <v>505</v>
      </c>
      <c r="BE3" s="2" t="s">
        <v>4</v>
      </c>
      <c r="BF3" s="2" t="s">
        <v>506</v>
      </c>
      <c r="BG3" s="2" t="s">
        <v>507</v>
      </c>
      <c r="BH3" s="2" t="s">
        <v>508</v>
      </c>
      <c r="BI3" s="2" t="s">
        <v>509</v>
      </c>
      <c r="BJ3" s="2" t="s">
        <v>510</v>
      </c>
      <c r="BK3" s="2" t="s">
        <v>511</v>
      </c>
      <c r="BL3" s="2" t="s">
        <v>512</v>
      </c>
      <c r="BM3" s="2" t="s">
        <v>513</v>
      </c>
      <c r="BN3" s="2" t="s">
        <v>514</v>
      </c>
      <c r="BO3" s="2" t="s">
        <v>515</v>
      </c>
      <c r="BP3" s="2" t="s">
        <v>516</v>
      </c>
      <c r="BQ3" s="2" t="s">
        <v>517</v>
      </c>
      <c r="BR3" s="2" t="s">
        <v>518</v>
      </c>
      <c r="BS3" s="2" t="s">
        <v>519</v>
      </c>
      <c r="BT3" s="2" t="s">
        <v>520</v>
      </c>
      <c r="BU3" s="2" t="s">
        <v>521</v>
      </c>
      <c r="BV3" s="2" t="s">
        <v>522</v>
      </c>
      <c r="BW3" s="2" t="s">
        <v>523</v>
      </c>
      <c r="BX3" s="2" t="s">
        <v>524</v>
      </c>
      <c r="BY3" s="2" t="s">
        <v>525</v>
      </c>
      <c r="BZ3" s="2" t="s">
        <v>526</v>
      </c>
      <c r="CA3" s="2" t="s">
        <v>527</v>
      </c>
      <c r="CB3" s="2" t="s">
        <v>528</v>
      </c>
      <c r="CC3" s="2" t="s">
        <v>5</v>
      </c>
      <c r="CD3" s="2" t="s">
        <v>6</v>
      </c>
      <c r="CE3" s="2" t="s">
        <v>7</v>
      </c>
      <c r="CF3" s="2" t="s">
        <v>8</v>
      </c>
      <c r="CG3" s="2" t="s">
        <v>9</v>
      </c>
      <c r="CH3" s="2" t="s">
        <v>10</v>
      </c>
      <c r="CI3" s="2" t="s">
        <v>11</v>
      </c>
      <c r="CJ3" s="2" t="s">
        <v>12</v>
      </c>
      <c r="CK3" s="2" t="s">
        <v>13</v>
      </c>
      <c r="CL3" s="2" t="s">
        <v>14</v>
      </c>
      <c r="CM3" s="2" t="s">
        <v>15</v>
      </c>
      <c r="CN3" s="2" t="s">
        <v>16</v>
      </c>
      <c r="CO3" s="2" t="s">
        <v>17</v>
      </c>
      <c r="CP3" s="2" t="s">
        <v>18</v>
      </c>
      <c r="CQ3" s="2" t="s">
        <v>19</v>
      </c>
      <c r="CR3" s="2" t="s">
        <v>20</v>
      </c>
      <c r="CS3" s="2" t="s">
        <v>21</v>
      </c>
      <c r="CT3" s="2" t="s">
        <v>22</v>
      </c>
      <c r="CU3" s="2" t="s">
        <v>23</v>
      </c>
      <c r="CV3" s="2" t="s">
        <v>24</v>
      </c>
      <c r="CW3" s="2" t="s">
        <v>25</v>
      </c>
      <c r="CX3" s="2" t="s">
        <v>26</v>
      </c>
      <c r="CY3" s="2" t="s">
        <v>27</v>
      </c>
      <c r="CZ3" s="2" t="s">
        <v>28</v>
      </c>
      <c r="DA3" s="2" t="s">
        <v>29</v>
      </c>
      <c r="DB3" s="2" t="s">
        <v>30</v>
      </c>
      <c r="DC3" s="2" t="s">
        <v>31</v>
      </c>
      <c r="DD3" s="2" t="s">
        <v>32</v>
      </c>
      <c r="DE3" s="2" t="s">
        <v>33</v>
      </c>
      <c r="DF3" s="2" t="s">
        <v>34</v>
      </c>
      <c r="DG3" s="2" t="s">
        <v>35</v>
      </c>
      <c r="DH3" s="2" t="s">
        <v>36</v>
      </c>
      <c r="DI3" s="2" t="s">
        <v>37</v>
      </c>
      <c r="DJ3" s="2" t="s">
        <v>38</v>
      </c>
      <c r="DK3" s="2" t="s">
        <v>39</v>
      </c>
      <c r="DL3" s="2" t="s">
        <v>193</v>
      </c>
      <c r="DM3" s="2" t="s">
        <v>40</v>
      </c>
      <c r="DN3" s="2" t="s">
        <v>41</v>
      </c>
      <c r="DO3" s="2" t="s">
        <v>42</v>
      </c>
      <c r="DP3" s="2" t="s">
        <v>43</v>
      </c>
      <c r="DQ3" s="2" t="s">
        <v>44</v>
      </c>
      <c r="DR3" s="2" t="s">
        <v>45</v>
      </c>
      <c r="DS3" s="2" t="s">
        <v>46</v>
      </c>
      <c r="DT3" s="2" t="s">
        <v>47</v>
      </c>
      <c r="DU3" s="2" t="s">
        <v>48</v>
      </c>
      <c r="DV3" s="2" t="s">
        <v>49</v>
      </c>
      <c r="DW3" s="2" t="s">
        <v>50</v>
      </c>
      <c r="DX3" s="2" t="s">
        <v>51</v>
      </c>
      <c r="DY3" s="2" t="s">
        <v>52</v>
      </c>
      <c r="DZ3" s="2" t="s">
        <v>53</v>
      </c>
      <c r="EA3" s="2" t="s">
        <v>54</v>
      </c>
      <c r="EB3" s="2" t="s">
        <v>55</v>
      </c>
      <c r="EC3" s="2" t="s">
        <v>56</v>
      </c>
      <c r="ED3" s="2" t="s">
        <v>57</v>
      </c>
      <c r="EE3" s="2" t="s">
        <v>58</v>
      </c>
      <c r="EF3" s="2" t="s">
        <v>59</v>
      </c>
      <c r="EG3" s="2" t="s">
        <v>60</v>
      </c>
      <c r="EH3" s="2" t="s">
        <v>61</v>
      </c>
      <c r="EI3" s="2" t="s">
        <v>62</v>
      </c>
      <c r="EJ3" s="2" t="s">
        <v>63</v>
      </c>
      <c r="EK3" s="2" t="s">
        <v>64</v>
      </c>
      <c r="EL3" s="2" t="s">
        <v>65</v>
      </c>
      <c r="EM3" s="2" t="s">
        <v>66</v>
      </c>
      <c r="EN3" s="2" t="s">
        <v>67</v>
      </c>
      <c r="EO3" s="2" t="s">
        <v>68</v>
      </c>
      <c r="EP3" s="2" t="s">
        <v>69</v>
      </c>
      <c r="EQ3" s="2" t="s">
        <v>70</v>
      </c>
      <c r="ER3" s="2" t="s">
        <v>71</v>
      </c>
      <c r="ES3" s="2" t="s">
        <v>194</v>
      </c>
      <c r="ET3" s="2" t="s">
        <v>72</v>
      </c>
      <c r="EU3" s="2" t="s">
        <v>73</v>
      </c>
      <c r="EV3" s="2" t="s">
        <v>74</v>
      </c>
      <c r="EW3" s="2" t="s">
        <v>75</v>
      </c>
      <c r="EX3" s="2" t="s">
        <v>76</v>
      </c>
      <c r="EY3" s="2" t="s">
        <v>77</v>
      </c>
      <c r="EZ3" s="2" t="s">
        <v>78</v>
      </c>
      <c r="FA3" s="2" t="s">
        <v>79</v>
      </c>
      <c r="FB3" s="2" t="s">
        <v>80</v>
      </c>
      <c r="FC3" s="2" t="s">
        <v>81</v>
      </c>
      <c r="FD3" s="2" t="s">
        <v>82</v>
      </c>
      <c r="FE3" s="2" t="s">
        <v>83</v>
      </c>
      <c r="FF3" s="2" t="s">
        <v>84</v>
      </c>
      <c r="FG3" s="2" t="s">
        <v>85</v>
      </c>
      <c r="FH3" s="2" t="s">
        <v>86</v>
      </c>
      <c r="FI3" s="2" t="s">
        <v>87</v>
      </c>
      <c r="FJ3" s="2" t="s">
        <v>88</v>
      </c>
      <c r="FK3" s="2" t="s">
        <v>89</v>
      </c>
      <c r="FL3" s="2" t="s">
        <v>90</v>
      </c>
      <c r="FM3" s="2" t="s">
        <v>91</v>
      </c>
      <c r="FN3" s="2" t="s">
        <v>92</v>
      </c>
      <c r="FO3" s="2" t="s">
        <v>93</v>
      </c>
      <c r="FP3" s="2" t="s">
        <v>94</v>
      </c>
      <c r="FQ3" s="2" t="s">
        <v>95</v>
      </c>
      <c r="FR3" s="2" t="s">
        <v>96</v>
      </c>
      <c r="FS3" s="2" t="s">
        <v>97</v>
      </c>
      <c r="FT3" s="2" t="s">
        <v>98</v>
      </c>
      <c r="FU3" s="2" t="s">
        <v>99</v>
      </c>
      <c r="FV3" s="2" t="s">
        <v>195</v>
      </c>
      <c r="FW3" s="2" t="s">
        <v>100</v>
      </c>
      <c r="FX3" s="2" t="s">
        <v>101</v>
      </c>
      <c r="FY3" s="2" t="s">
        <v>102</v>
      </c>
      <c r="FZ3" s="2" t="s">
        <v>103</v>
      </c>
      <c r="GA3" s="2" t="s">
        <v>104</v>
      </c>
      <c r="GB3" s="2" t="s">
        <v>105</v>
      </c>
      <c r="GC3" s="2" t="s">
        <v>106</v>
      </c>
      <c r="GD3" s="2" t="s">
        <v>107</v>
      </c>
      <c r="GE3" s="2" t="s">
        <v>108</v>
      </c>
      <c r="GF3" s="2" t="s">
        <v>109</v>
      </c>
      <c r="GG3" s="2" t="s">
        <v>110</v>
      </c>
      <c r="GH3" s="2" t="s">
        <v>111</v>
      </c>
      <c r="GI3" s="2" t="s">
        <v>112</v>
      </c>
      <c r="GJ3" s="2" t="s">
        <v>113</v>
      </c>
      <c r="GK3" s="2" t="s">
        <v>114</v>
      </c>
      <c r="GL3" s="2" t="s">
        <v>115</v>
      </c>
      <c r="GM3" s="2" t="s">
        <v>116</v>
      </c>
      <c r="GN3" s="2" t="s">
        <v>117</v>
      </c>
      <c r="GO3" s="2" t="s">
        <v>118</v>
      </c>
      <c r="GP3" s="2" t="s">
        <v>119</v>
      </c>
      <c r="GQ3" s="2" t="s">
        <v>120</v>
      </c>
      <c r="GR3" s="2" t="s">
        <v>121</v>
      </c>
      <c r="GS3" s="2" t="s">
        <v>122</v>
      </c>
      <c r="GT3" s="2" t="s">
        <v>123</v>
      </c>
      <c r="GU3" s="2" t="s">
        <v>124</v>
      </c>
      <c r="GV3" s="2" t="s">
        <v>125</v>
      </c>
      <c r="GW3" s="2" t="s">
        <v>126</v>
      </c>
    </row>
    <row r="4" spans="1:205" x14ac:dyDescent="0.25">
      <c r="A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4" s="1">
        <f>_xlfn.ISOWEEKNUM(Tableau1[[#This Row],[Chargement prévu (Début)]])</f>
        <v>36</v>
      </c>
      <c r="C4" s="1">
        <f>YEAR(Tableau1[[#This Row],[Chargement prévu (Début)]])</f>
        <v>2024</v>
      </c>
      <c r="D4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4" s="15">
        <f>IF(Tableau1[[#This Row],[Jour - du XX]]="","",Tableau1[[#This Row],[Jour - du XX]]+6)</f>
        <v>45543</v>
      </c>
      <c r="F4" s="3" t="s">
        <v>127</v>
      </c>
      <c r="L4" s="1" t="s">
        <v>128</v>
      </c>
      <c r="M4" s="1" t="s">
        <v>128</v>
      </c>
      <c r="Z4" s="1" t="s">
        <v>129</v>
      </c>
      <c r="BE4" s="14"/>
    </row>
    <row r="5" spans="1:205" x14ac:dyDescent="0.25">
      <c r="A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5" s="1">
        <f>_xlfn.ISOWEEKNUM(Tableau1[[#This Row],[Chargement prévu (Début)]])</f>
        <v>36</v>
      </c>
      <c r="C5" s="1">
        <f>YEAR(Tableau1[[#This Row],[Chargement prévu (Début)]])</f>
        <v>2024</v>
      </c>
      <c r="D5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5" s="15">
        <f>IF(Tableau1[[#This Row],[Jour - du XX]]="","",Tableau1[[#This Row],[Jour - du XX]]+6)</f>
        <v>45543</v>
      </c>
      <c r="F5" s="3" t="s">
        <v>130</v>
      </c>
      <c r="L5" s="1" t="s">
        <v>405</v>
      </c>
      <c r="M5" s="1" t="s">
        <v>406</v>
      </c>
      <c r="Z5" s="1" t="s">
        <v>131</v>
      </c>
      <c r="BE5" s="14"/>
    </row>
    <row r="6" spans="1:205" x14ac:dyDescent="0.25">
      <c r="A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6" s="1">
        <f>_xlfn.ISOWEEKNUM(Tableau1[[#This Row],[Chargement prévu (Début)]])</f>
        <v>36</v>
      </c>
      <c r="C6" s="1">
        <f>YEAR(Tableau1[[#This Row],[Chargement prévu (Début)]])</f>
        <v>2024</v>
      </c>
      <c r="D6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6" s="15">
        <f>IF(Tableau1[[#This Row],[Jour - du XX]]="","",Tableau1[[#This Row],[Jour - du XX]]+6)</f>
        <v>45543</v>
      </c>
      <c r="F6" s="3" t="s">
        <v>133</v>
      </c>
      <c r="L6" s="1" t="s">
        <v>407</v>
      </c>
      <c r="M6" s="1" t="s">
        <v>408</v>
      </c>
      <c r="Z6" s="1" t="s">
        <v>131</v>
      </c>
      <c r="BE6" s="14"/>
    </row>
    <row r="7" spans="1:205" x14ac:dyDescent="0.25">
      <c r="A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7" s="1">
        <f>_xlfn.ISOWEEKNUM(Tableau1[[#This Row],[Chargement prévu (Début)]])</f>
        <v>36</v>
      </c>
      <c r="C7" s="1">
        <f>YEAR(Tableau1[[#This Row],[Chargement prévu (Début)]])</f>
        <v>2024</v>
      </c>
      <c r="D7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7" s="15">
        <f>IF(Tableau1[[#This Row],[Jour - du XX]]="","",Tableau1[[#This Row],[Jour - du XX]]+6)</f>
        <v>45543</v>
      </c>
      <c r="F7" s="3" t="s">
        <v>134</v>
      </c>
      <c r="L7" s="1" t="s">
        <v>135</v>
      </c>
      <c r="M7" s="1" t="s">
        <v>135</v>
      </c>
      <c r="Z7" s="1" t="s">
        <v>131</v>
      </c>
      <c r="BE7" s="14"/>
    </row>
    <row r="8" spans="1:205" x14ac:dyDescent="0.25">
      <c r="A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8" s="1">
        <f>_xlfn.ISOWEEKNUM(Tableau1[[#This Row],[Chargement prévu (Début)]])</f>
        <v>36</v>
      </c>
      <c r="C8" s="1">
        <f>YEAR(Tableau1[[#This Row],[Chargement prévu (Début)]])</f>
        <v>2024</v>
      </c>
      <c r="D8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8" s="15">
        <f>IF(Tableau1[[#This Row],[Jour - du XX]]="","",Tableau1[[#This Row],[Jour - du XX]]+6)</f>
        <v>45543</v>
      </c>
      <c r="F8" s="3" t="s">
        <v>136</v>
      </c>
      <c r="L8" s="1" t="s">
        <v>409</v>
      </c>
      <c r="M8" s="1" t="s">
        <v>410</v>
      </c>
      <c r="Z8" s="1" t="s">
        <v>131</v>
      </c>
      <c r="BE8" s="14" t="s">
        <v>137</v>
      </c>
    </row>
    <row r="9" spans="1:205" x14ac:dyDescent="0.25">
      <c r="A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9" s="1">
        <f>_xlfn.ISOWEEKNUM(Tableau1[[#This Row],[Chargement prévu (Début)]])</f>
        <v>36</v>
      </c>
      <c r="C9" s="1">
        <f>YEAR(Tableau1[[#This Row],[Chargement prévu (Début)]])</f>
        <v>2024</v>
      </c>
      <c r="D9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9" s="15">
        <f>IF(Tableau1[[#This Row],[Jour - du XX]]="","",Tableau1[[#This Row],[Jour - du XX]]+6)</f>
        <v>45543</v>
      </c>
      <c r="F9" s="3" t="s">
        <v>138</v>
      </c>
      <c r="L9" s="1" t="s">
        <v>411</v>
      </c>
      <c r="M9" s="1" t="s">
        <v>412</v>
      </c>
      <c r="Z9" s="1" t="s">
        <v>139</v>
      </c>
      <c r="BE9" s="14"/>
    </row>
    <row r="10" spans="1:205" x14ac:dyDescent="0.25">
      <c r="A1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0" s="1">
        <f>_xlfn.ISOWEEKNUM(Tableau1[[#This Row],[Chargement prévu (Début)]])</f>
        <v>36</v>
      </c>
      <c r="C10" s="1">
        <f>YEAR(Tableau1[[#This Row],[Chargement prévu (Début)]])</f>
        <v>2024</v>
      </c>
      <c r="D10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10" s="15">
        <f>IF(Tableau1[[#This Row],[Jour - du XX]]="","",Tableau1[[#This Row],[Jour - du XX]]+6)</f>
        <v>45543</v>
      </c>
      <c r="F10" s="3" t="s">
        <v>140</v>
      </c>
      <c r="L10" s="1" t="s">
        <v>411</v>
      </c>
      <c r="M10" s="1" t="s">
        <v>412</v>
      </c>
      <c r="Z10" s="1" t="s">
        <v>139</v>
      </c>
      <c r="BE10" s="14"/>
    </row>
    <row r="11" spans="1:205" x14ac:dyDescent="0.25">
      <c r="A1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11" s="1">
        <f>_xlfn.ISOWEEKNUM(Tableau1[[#This Row],[Chargement prévu (Début)]])</f>
        <v>36</v>
      </c>
      <c r="C11" s="1">
        <f>YEAR(Tableau1[[#This Row],[Chargement prévu (Début)]])</f>
        <v>2024</v>
      </c>
      <c r="D11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11" s="15">
        <f>IF(Tableau1[[#This Row],[Jour - du XX]]="","",Tableau1[[#This Row],[Jour - du XX]]+6)</f>
        <v>45543</v>
      </c>
      <c r="F11" s="3" t="s">
        <v>141</v>
      </c>
      <c r="L11" s="1" t="s">
        <v>135</v>
      </c>
      <c r="M11" s="1" t="s">
        <v>135</v>
      </c>
      <c r="Z11" s="1" t="s">
        <v>142</v>
      </c>
      <c r="BE11" s="14"/>
    </row>
    <row r="12" spans="1:205" x14ac:dyDescent="0.25">
      <c r="A1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2" s="1">
        <f>_xlfn.ISOWEEKNUM(Tableau1[[#This Row],[Chargement prévu (Début)]])</f>
        <v>36</v>
      </c>
      <c r="C12" s="1">
        <f>YEAR(Tableau1[[#This Row],[Chargement prévu (Début)]])</f>
        <v>2024</v>
      </c>
      <c r="D12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12" s="15">
        <f>IF(Tableau1[[#This Row],[Jour - du XX]]="","",Tableau1[[#This Row],[Jour - du XX]]+6)</f>
        <v>45543</v>
      </c>
      <c r="F12" s="3" t="s">
        <v>143</v>
      </c>
      <c r="L12" s="1" t="s">
        <v>413</v>
      </c>
      <c r="M12" s="1" t="s">
        <v>414</v>
      </c>
      <c r="Z12" s="1" t="s">
        <v>144</v>
      </c>
      <c r="BE12" s="14"/>
    </row>
    <row r="13" spans="1:205" x14ac:dyDescent="0.25">
      <c r="A1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3" s="1">
        <f>_xlfn.ISOWEEKNUM(Tableau1[[#This Row],[Chargement prévu (Début)]])</f>
        <v>36</v>
      </c>
      <c r="C13" s="1">
        <f>YEAR(Tableau1[[#This Row],[Chargement prévu (Début)]])</f>
        <v>2024</v>
      </c>
      <c r="D13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13" s="15">
        <f>IF(Tableau1[[#This Row],[Jour - du XX]]="","",Tableau1[[#This Row],[Jour - du XX]]+6)</f>
        <v>45543</v>
      </c>
      <c r="F13" s="3" t="s">
        <v>145</v>
      </c>
      <c r="L13" s="1" t="s">
        <v>415</v>
      </c>
      <c r="M13" s="1" t="s">
        <v>415</v>
      </c>
      <c r="Z13" s="1" t="s">
        <v>142</v>
      </c>
      <c r="BE13" s="14" t="s">
        <v>146</v>
      </c>
    </row>
    <row r="14" spans="1:205" x14ac:dyDescent="0.25">
      <c r="A1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4" s="1">
        <f>_xlfn.ISOWEEKNUM(Tableau1[[#This Row],[Chargement prévu (Début)]])</f>
        <v>36</v>
      </c>
      <c r="C14" s="1">
        <f>YEAR(Tableau1[[#This Row],[Chargement prévu (Début)]])</f>
        <v>2024</v>
      </c>
      <c r="D14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14" s="15">
        <f>IF(Tableau1[[#This Row],[Jour - du XX]]="","",Tableau1[[#This Row],[Jour - du XX]]+6)</f>
        <v>45543</v>
      </c>
      <c r="F14" s="3" t="s">
        <v>147</v>
      </c>
      <c r="L14" s="1" t="s">
        <v>415</v>
      </c>
      <c r="M14" s="1" t="s">
        <v>415</v>
      </c>
      <c r="Z14" s="1" t="s">
        <v>142</v>
      </c>
      <c r="BE14" s="14" t="s">
        <v>146</v>
      </c>
    </row>
    <row r="15" spans="1:205" x14ac:dyDescent="0.25">
      <c r="A1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5" s="1">
        <f>_xlfn.ISOWEEKNUM(Tableau1[[#This Row],[Chargement prévu (Début)]])</f>
        <v>36</v>
      </c>
      <c r="C15" s="1">
        <f>YEAR(Tableau1[[#This Row],[Chargement prévu (Début)]])</f>
        <v>2024</v>
      </c>
      <c r="D15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15" s="15">
        <f>IF(Tableau1[[#This Row],[Jour - du XX]]="","",Tableau1[[#This Row],[Jour - du XX]]+6)</f>
        <v>45543</v>
      </c>
      <c r="F15" s="3" t="s">
        <v>148</v>
      </c>
      <c r="L15" s="1" t="s">
        <v>415</v>
      </c>
      <c r="M15" s="1" t="s">
        <v>415</v>
      </c>
      <c r="Z15" s="1" t="s">
        <v>142</v>
      </c>
      <c r="BE15" s="14" t="s">
        <v>146</v>
      </c>
    </row>
    <row r="16" spans="1:205" x14ac:dyDescent="0.25">
      <c r="A1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6" s="1">
        <f>_xlfn.ISOWEEKNUM(Tableau1[[#This Row],[Chargement prévu (Début)]])</f>
        <v>36</v>
      </c>
      <c r="C16" s="1">
        <f>YEAR(Tableau1[[#This Row],[Chargement prévu (Début)]])</f>
        <v>2024</v>
      </c>
      <c r="D16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16" s="15">
        <f>IF(Tableau1[[#This Row],[Jour - du XX]]="","",Tableau1[[#This Row],[Jour - du XX]]+6)</f>
        <v>45543</v>
      </c>
      <c r="F16" s="3" t="s">
        <v>149</v>
      </c>
      <c r="L16" s="1" t="s">
        <v>415</v>
      </c>
      <c r="M16" s="1" t="s">
        <v>415</v>
      </c>
      <c r="Z16" s="1" t="s">
        <v>142</v>
      </c>
      <c r="BE16" s="14" t="s">
        <v>146</v>
      </c>
    </row>
    <row r="17" spans="1:57" x14ac:dyDescent="0.25">
      <c r="A1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7" s="1">
        <f>_xlfn.ISOWEEKNUM(Tableau1[[#This Row],[Chargement prévu (Début)]])</f>
        <v>36</v>
      </c>
      <c r="C17" s="1">
        <f>YEAR(Tableau1[[#This Row],[Chargement prévu (Début)]])</f>
        <v>2024</v>
      </c>
      <c r="D17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17" s="15">
        <f>IF(Tableau1[[#This Row],[Jour - du XX]]="","",Tableau1[[#This Row],[Jour - du XX]]+6)</f>
        <v>45543</v>
      </c>
      <c r="F17" s="3" t="s">
        <v>150</v>
      </c>
      <c r="L17" s="1" t="s">
        <v>416</v>
      </c>
      <c r="M17" s="1" t="s">
        <v>417</v>
      </c>
      <c r="Z17" s="1" t="s">
        <v>142</v>
      </c>
      <c r="BE17" s="14" t="s">
        <v>151</v>
      </c>
    </row>
    <row r="18" spans="1:57" x14ac:dyDescent="0.25">
      <c r="A1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8" s="1">
        <f>_xlfn.ISOWEEKNUM(Tableau1[[#This Row],[Chargement prévu (Début)]])</f>
        <v>36</v>
      </c>
      <c r="C18" s="1">
        <f>YEAR(Tableau1[[#This Row],[Chargement prévu (Début)]])</f>
        <v>2024</v>
      </c>
      <c r="D18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18" s="15">
        <f>IF(Tableau1[[#This Row],[Jour - du XX]]="","",Tableau1[[#This Row],[Jour - du XX]]+6)</f>
        <v>45543</v>
      </c>
      <c r="F18" s="3" t="s">
        <v>152</v>
      </c>
      <c r="L18" s="1" t="s">
        <v>413</v>
      </c>
      <c r="M18" s="1" t="s">
        <v>418</v>
      </c>
      <c r="Z18" s="1" t="s">
        <v>144</v>
      </c>
      <c r="BE18" s="14"/>
    </row>
    <row r="19" spans="1:57" x14ac:dyDescent="0.25">
      <c r="A1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9" s="1">
        <f>_xlfn.ISOWEEKNUM(Tableau1[[#This Row],[Chargement prévu (Début)]])</f>
        <v>36</v>
      </c>
      <c r="C19" s="1">
        <f>YEAR(Tableau1[[#This Row],[Chargement prévu (Début)]])</f>
        <v>2024</v>
      </c>
      <c r="D19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19" s="15">
        <f>IF(Tableau1[[#This Row],[Jour - du XX]]="","",Tableau1[[#This Row],[Jour - du XX]]+6)</f>
        <v>45543</v>
      </c>
      <c r="F19" s="3" t="s">
        <v>153</v>
      </c>
      <c r="L19" s="1" t="s">
        <v>419</v>
      </c>
      <c r="M19" s="1" t="s">
        <v>420</v>
      </c>
      <c r="Z19" s="1" t="s">
        <v>139</v>
      </c>
      <c r="BE19" s="14"/>
    </row>
    <row r="20" spans="1:57" x14ac:dyDescent="0.25">
      <c r="A2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20" s="1">
        <f>_xlfn.ISOWEEKNUM(Tableau1[[#This Row],[Chargement prévu (Début)]])</f>
        <v>36</v>
      </c>
      <c r="C20" s="1">
        <f>YEAR(Tableau1[[#This Row],[Chargement prévu (Début)]])</f>
        <v>2024</v>
      </c>
      <c r="D20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20" s="15">
        <f>IF(Tableau1[[#This Row],[Jour - du XX]]="","",Tableau1[[#This Row],[Jour - du XX]]+6)</f>
        <v>45543</v>
      </c>
      <c r="F20" s="3" t="s">
        <v>154</v>
      </c>
      <c r="L20" s="1" t="s">
        <v>419</v>
      </c>
      <c r="M20" s="1" t="s">
        <v>420</v>
      </c>
      <c r="Z20" s="1" t="s">
        <v>139</v>
      </c>
      <c r="BE20" s="14"/>
    </row>
    <row r="21" spans="1:57" x14ac:dyDescent="0.25">
      <c r="A2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21" s="1">
        <f>_xlfn.ISOWEEKNUM(Tableau1[[#This Row],[Chargement prévu (Début)]])</f>
        <v>36</v>
      </c>
      <c r="C21" s="1">
        <f>YEAR(Tableau1[[#This Row],[Chargement prévu (Début)]])</f>
        <v>2024</v>
      </c>
      <c r="D21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21" s="15">
        <f>IF(Tableau1[[#This Row],[Jour - du XX]]="","",Tableau1[[#This Row],[Jour - du XX]]+6)</f>
        <v>45543</v>
      </c>
      <c r="F21" s="3" t="s">
        <v>155</v>
      </c>
      <c r="L21" s="1" t="s">
        <v>421</v>
      </c>
      <c r="M21" s="1" t="s">
        <v>422</v>
      </c>
      <c r="Z21" s="1" t="s">
        <v>139</v>
      </c>
      <c r="BE21" s="14"/>
    </row>
    <row r="22" spans="1:57" x14ac:dyDescent="0.25">
      <c r="A2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22" s="1">
        <f>_xlfn.ISOWEEKNUM(Tableau1[[#This Row],[Chargement prévu (Début)]])</f>
        <v>36</v>
      </c>
      <c r="C22" s="1">
        <f>YEAR(Tableau1[[#This Row],[Chargement prévu (Début)]])</f>
        <v>2024</v>
      </c>
      <c r="D22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22" s="15">
        <f>IF(Tableau1[[#This Row],[Jour - du XX]]="","",Tableau1[[#This Row],[Jour - du XX]]+6)</f>
        <v>45543</v>
      </c>
      <c r="F22" s="3" t="s">
        <v>156</v>
      </c>
      <c r="L22" s="1" t="s">
        <v>423</v>
      </c>
      <c r="M22" s="1" t="s">
        <v>424</v>
      </c>
      <c r="Z22" s="1" t="s">
        <v>142</v>
      </c>
      <c r="BE22" s="14"/>
    </row>
    <row r="23" spans="1:57" x14ac:dyDescent="0.25">
      <c r="A2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23" s="1">
        <f>_xlfn.ISOWEEKNUM(Tableau1[[#This Row],[Chargement prévu (Début)]])</f>
        <v>36</v>
      </c>
      <c r="C23" s="1">
        <f>YEAR(Tableau1[[#This Row],[Chargement prévu (Début)]])</f>
        <v>2024</v>
      </c>
      <c r="D23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23" s="15">
        <f>IF(Tableau1[[#This Row],[Jour - du XX]]="","",Tableau1[[#This Row],[Jour - du XX]]+6)</f>
        <v>45543</v>
      </c>
      <c r="F23" s="3" t="s">
        <v>157</v>
      </c>
      <c r="L23" s="1" t="s">
        <v>135</v>
      </c>
      <c r="M23" s="1" t="s">
        <v>135</v>
      </c>
      <c r="Z23" s="1" t="s">
        <v>144</v>
      </c>
      <c r="BE23" s="14"/>
    </row>
    <row r="24" spans="1:57" x14ac:dyDescent="0.25">
      <c r="A2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24" s="1">
        <f>_xlfn.ISOWEEKNUM(Tableau1[[#This Row],[Chargement prévu (Début)]])</f>
        <v>36</v>
      </c>
      <c r="C24" s="1">
        <f>YEAR(Tableau1[[#This Row],[Chargement prévu (Début)]])</f>
        <v>2024</v>
      </c>
      <c r="D24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24" s="15">
        <f>IF(Tableau1[[#This Row],[Jour - du XX]]="","",Tableau1[[#This Row],[Jour - du XX]]+6)</f>
        <v>45543</v>
      </c>
      <c r="F24" s="3" t="s">
        <v>158</v>
      </c>
      <c r="L24" s="1" t="s">
        <v>423</v>
      </c>
      <c r="M24" s="1" t="s">
        <v>424</v>
      </c>
      <c r="Z24" s="1" t="s">
        <v>144</v>
      </c>
      <c r="BE24" s="14" t="s">
        <v>159</v>
      </c>
    </row>
    <row r="25" spans="1:57" x14ac:dyDescent="0.25">
      <c r="A2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25" s="1">
        <f>_xlfn.ISOWEEKNUM(Tableau1[[#This Row],[Chargement prévu (Début)]])</f>
        <v>36</v>
      </c>
      <c r="C25" s="1">
        <f>YEAR(Tableau1[[#This Row],[Chargement prévu (Début)]])</f>
        <v>2024</v>
      </c>
      <c r="D25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25" s="15">
        <f>IF(Tableau1[[#This Row],[Jour - du XX]]="","",Tableau1[[#This Row],[Jour - du XX]]+6)</f>
        <v>45543</v>
      </c>
      <c r="F25" s="3" t="s">
        <v>160</v>
      </c>
      <c r="L25" s="1" t="s">
        <v>425</v>
      </c>
      <c r="M25" s="1" t="s">
        <v>426</v>
      </c>
      <c r="Z25" s="1" t="s">
        <v>144</v>
      </c>
      <c r="BE25" s="14" t="s">
        <v>161</v>
      </c>
    </row>
    <row r="26" spans="1:57" x14ac:dyDescent="0.25">
      <c r="A2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26" s="1">
        <f>_xlfn.ISOWEEKNUM(Tableau1[[#This Row],[Chargement prévu (Début)]])</f>
        <v>36</v>
      </c>
      <c r="C26" s="1">
        <f>YEAR(Tableau1[[#This Row],[Chargement prévu (Début)]])</f>
        <v>2024</v>
      </c>
      <c r="D26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26" s="15">
        <f>IF(Tableau1[[#This Row],[Jour - du XX]]="","",Tableau1[[#This Row],[Jour - du XX]]+6)</f>
        <v>45543</v>
      </c>
      <c r="F26" s="3" t="s">
        <v>162</v>
      </c>
      <c r="L26" s="1" t="s">
        <v>415</v>
      </c>
      <c r="M26" s="1" t="s">
        <v>415</v>
      </c>
      <c r="Z26" s="1" t="s">
        <v>163</v>
      </c>
      <c r="BE26" s="14"/>
    </row>
    <row r="27" spans="1:57" x14ac:dyDescent="0.25">
      <c r="A2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27" s="1">
        <f>_xlfn.ISOWEEKNUM(Tableau1[[#This Row],[Chargement prévu (Début)]])</f>
        <v>36</v>
      </c>
      <c r="C27" s="1">
        <f>YEAR(Tableau1[[#This Row],[Chargement prévu (Début)]])</f>
        <v>2024</v>
      </c>
      <c r="D27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27" s="15">
        <f>IF(Tableau1[[#This Row],[Jour - du XX]]="","",Tableau1[[#This Row],[Jour - du XX]]+6)</f>
        <v>45543</v>
      </c>
      <c r="F27" s="3" t="s">
        <v>164</v>
      </c>
      <c r="L27" s="1" t="s">
        <v>135</v>
      </c>
      <c r="M27" s="1" t="s">
        <v>135</v>
      </c>
      <c r="Z27" s="1" t="s">
        <v>139</v>
      </c>
      <c r="BE27" s="14"/>
    </row>
    <row r="28" spans="1:57" x14ac:dyDescent="0.25">
      <c r="A2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28" s="1">
        <f>_xlfn.ISOWEEKNUM(Tableau1[[#This Row],[Chargement prévu (Début)]])</f>
        <v>36</v>
      </c>
      <c r="C28" s="1">
        <f>YEAR(Tableau1[[#This Row],[Chargement prévu (Début)]])</f>
        <v>2024</v>
      </c>
      <c r="D28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28" s="15">
        <f>IF(Tableau1[[#This Row],[Jour - du XX]]="","",Tableau1[[#This Row],[Jour - du XX]]+6)</f>
        <v>45543</v>
      </c>
      <c r="F28" s="3" t="s">
        <v>165</v>
      </c>
      <c r="L28" s="1" t="s">
        <v>427</v>
      </c>
      <c r="M28" s="1" t="s">
        <v>428</v>
      </c>
      <c r="Z28" s="1" t="s">
        <v>139</v>
      </c>
      <c r="BE28" s="14" t="s">
        <v>166</v>
      </c>
    </row>
    <row r="29" spans="1:57" x14ac:dyDescent="0.25">
      <c r="A2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29" s="1">
        <f>_xlfn.ISOWEEKNUM(Tableau1[[#This Row],[Chargement prévu (Début)]])</f>
        <v>36</v>
      </c>
      <c r="C29" s="1">
        <f>YEAR(Tableau1[[#This Row],[Chargement prévu (Début)]])</f>
        <v>2024</v>
      </c>
      <c r="D29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29" s="15">
        <f>IF(Tableau1[[#This Row],[Jour - du XX]]="","",Tableau1[[#This Row],[Jour - du XX]]+6)</f>
        <v>45543</v>
      </c>
      <c r="F29" s="3" t="s">
        <v>167</v>
      </c>
      <c r="L29" s="1" t="s">
        <v>409</v>
      </c>
      <c r="M29" s="1" t="s">
        <v>410</v>
      </c>
      <c r="Z29" s="1" t="s">
        <v>139</v>
      </c>
      <c r="BE29" s="14" t="s">
        <v>168</v>
      </c>
    </row>
    <row r="30" spans="1:57" x14ac:dyDescent="0.25">
      <c r="A3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30" s="1">
        <f>_xlfn.ISOWEEKNUM(Tableau1[[#This Row],[Chargement prévu (Début)]])</f>
        <v>36</v>
      </c>
      <c r="C30" s="1">
        <f>YEAR(Tableau1[[#This Row],[Chargement prévu (Début)]])</f>
        <v>2024</v>
      </c>
      <c r="D30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30" s="15">
        <f>IF(Tableau1[[#This Row],[Jour - du XX]]="","",Tableau1[[#This Row],[Jour - du XX]]+6)</f>
        <v>45543</v>
      </c>
      <c r="F30" s="3" t="s">
        <v>169</v>
      </c>
      <c r="L30" s="1" t="s">
        <v>429</v>
      </c>
      <c r="M30" s="1" t="s">
        <v>430</v>
      </c>
      <c r="Z30" s="1" t="s">
        <v>139</v>
      </c>
      <c r="BE30" s="14"/>
    </row>
    <row r="31" spans="1:57" x14ac:dyDescent="0.25">
      <c r="A3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31" s="1">
        <f>_xlfn.ISOWEEKNUM(Tableau1[[#This Row],[Chargement prévu (Début)]])</f>
        <v>36</v>
      </c>
      <c r="C31" s="1">
        <f>YEAR(Tableau1[[#This Row],[Chargement prévu (Début)]])</f>
        <v>2024</v>
      </c>
      <c r="D31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31" s="15">
        <f>IF(Tableau1[[#This Row],[Jour - du XX]]="","",Tableau1[[#This Row],[Jour - du XX]]+6)</f>
        <v>45543</v>
      </c>
      <c r="F31" s="3" t="s">
        <v>170</v>
      </c>
      <c r="L31" s="1" t="s">
        <v>416</v>
      </c>
      <c r="M31" s="1" t="s">
        <v>417</v>
      </c>
      <c r="Z31" s="1" t="s">
        <v>139</v>
      </c>
      <c r="BE31" s="14" t="s">
        <v>171</v>
      </c>
    </row>
    <row r="32" spans="1:57" x14ac:dyDescent="0.25">
      <c r="A3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32" s="1">
        <f>_xlfn.ISOWEEKNUM(Tableau1[[#This Row],[Chargement prévu (Début)]])</f>
        <v>36</v>
      </c>
      <c r="C32" s="1">
        <f>YEAR(Tableau1[[#This Row],[Chargement prévu (Début)]])</f>
        <v>2024</v>
      </c>
      <c r="D32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32" s="15">
        <f>IF(Tableau1[[#This Row],[Jour - du XX]]="","",Tableau1[[#This Row],[Jour - du XX]]+6)</f>
        <v>45543</v>
      </c>
      <c r="F32" s="3" t="s">
        <v>172</v>
      </c>
      <c r="L32" s="1" t="s">
        <v>409</v>
      </c>
      <c r="M32" s="1" t="s">
        <v>410</v>
      </c>
      <c r="Z32" s="1" t="s">
        <v>139</v>
      </c>
      <c r="BE32" s="14"/>
    </row>
    <row r="33" spans="1:57" x14ac:dyDescent="0.25">
      <c r="A3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33" s="1">
        <f>_xlfn.ISOWEEKNUM(Tableau1[[#This Row],[Chargement prévu (Début)]])</f>
        <v>36</v>
      </c>
      <c r="C33" s="1">
        <f>YEAR(Tableau1[[#This Row],[Chargement prévu (Début)]])</f>
        <v>2024</v>
      </c>
      <c r="D33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33" s="15">
        <f>IF(Tableau1[[#This Row],[Jour - du XX]]="","",Tableau1[[#This Row],[Jour - du XX]]+6)</f>
        <v>45543</v>
      </c>
      <c r="F33" s="3" t="s">
        <v>173</v>
      </c>
      <c r="L33" s="1" t="s">
        <v>409</v>
      </c>
      <c r="M33" s="1" t="s">
        <v>431</v>
      </c>
      <c r="Z33" s="1" t="s">
        <v>139</v>
      </c>
      <c r="BE33" s="14" t="s">
        <v>174</v>
      </c>
    </row>
    <row r="34" spans="1:57" x14ac:dyDescent="0.25">
      <c r="A3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34" s="1">
        <f>_xlfn.ISOWEEKNUM(Tableau1[[#This Row],[Chargement prévu (Début)]])</f>
        <v>36</v>
      </c>
      <c r="C34" s="1">
        <f>YEAR(Tableau1[[#This Row],[Chargement prévu (Début)]])</f>
        <v>2024</v>
      </c>
      <c r="D34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34" s="15">
        <f>IF(Tableau1[[#This Row],[Jour - du XX]]="","",Tableau1[[#This Row],[Jour - du XX]]+6)</f>
        <v>45543</v>
      </c>
      <c r="F34" s="3" t="s">
        <v>175</v>
      </c>
      <c r="L34" s="1" t="s">
        <v>409</v>
      </c>
      <c r="M34" s="1" t="s">
        <v>431</v>
      </c>
      <c r="Z34" s="1" t="s">
        <v>139</v>
      </c>
      <c r="BE34" s="14" t="s">
        <v>176</v>
      </c>
    </row>
    <row r="35" spans="1:57" x14ac:dyDescent="0.25">
      <c r="A3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35" s="1">
        <f>_xlfn.ISOWEEKNUM(Tableau1[[#This Row],[Chargement prévu (Début)]])</f>
        <v>36</v>
      </c>
      <c r="C35" s="1">
        <f>YEAR(Tableau1[[#This Row],[Chargement prévu (Début)]])</f>
        <v>2024</v>
      </c>
      <c r="D35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35" s="15">
        <f>IF(Tableau1[[#This Row],[Jour - du XX]]="","",Tableau1[[#This Row],[Jour - du XX]]+6)</f>
        <v>45543</v>
      </c>
      <c r="F35" s="3" t="s">
        <v>177</v>
      </c>
      <c r="L35" s="1" t="s">
        <v>423</v>
      </c>
      <c r="M35" s="1" t="s">
        <v>424</v>
      </c>
      <c r="Z35" s="1" t="s">
        <v>178</v>
      </c>
      <c r="BE35" s="14" t="s">
        <v>179</v>
      </c>
    </row>
    <row r="36" spans="1:57" x14ac:dyDescent="0.25">
      <c r="A3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36" s="1">
        <f>_xlfn.ISOWEEKNUM(Tableau1[[#This Row],[Chargement prévu (Début)]])</f>
        <v>36</v>
      </c>
      <c r="C36" s="1">
        <f>YEAR(Tableau1[[#This Row],[Chargement prévu (Début)]])</f>
        <v>2024</v>
      </c>
      <c r="D36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36" s="15">
        <f>IF(Tableau1[[#This Row],[Jour - du XX]]="","",Tableau1[[#This Row],[Jour - du XX]]+6)</f>
        <v>45543</v>
      </c>
      <c r="F36" s="3" t="s">
        <v>180</v>
      </c>
      <c r="L36" s="1" t="s">
        <v>432</v>
      </c>
      <c r="M36" s="1" t="s">
        <v>433</v>
      </c>
      <c r="Z36" s="1" t="s">
        <v>178</v>
      </c>
      <c r="BE36" s="14"/>
    </row>
    <row r="37" spans="1:57" x14ac:dyDescent="0.25">
      <c r="A3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37" s="1">
        <f>_xlfn.ISOWEEKNUM(Tableau1[[#This Row],[Chargement prévu (Début)]])</f>
        <v>36</v>
      </c>
      <c r="C37" s="1">
        <f>YEAR(Tableau1[[#This Row],[Chargement prévu (Début)]])</f>
        <v>2024</v>
      </c>
      <c r="D37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37" s="15">
        <f>IF(Tableau1[[#This Row],[Jour - du XX]]="","",Tableau1[[#This Row],[Jour - du XX]]+6)</f>
        <v>45543</v>
      </c>
      <c r="F37" s="3" t="s">
        <v>181</v>
      </c>
      <c r="L37" s="1" t="s">
        <v>416</v>
      </c>
      <c r="M37" s="1" t="s">
        <v>417</v>
      </c>
      <c r="Z37" s="1" t="s">
        <v>178</v>
      </c>
      <c r="BE37" s="14" t="s">
        <v>182</v>
      </c>
    </row>
    <row r="38" spans="1:57" x14ac:dyDescent="0.25">
      <c r="A3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38" s="1">
        <f>_xlfn.ISOWEEKNUM(Tableau1[[#This Row],[Chargement prévu (Début)]])</f>
        <v>36</v>
      </c>
      <c r="C38" s="1">
        <f>YEAR(Tableau1[[#This Row],[Chargement prévu (Début)]])</f>
        <v>2024</v>
      </c>
      <c r="D38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38" s="15">
        <f>IF(Tableau1[[#This Row],[Jour - du XX]]="","",Tableau1[[#This Row],[Jour - du XX]]+6)</f>
        <v>45543</v>
      </c>
      <c r="F38" s="3" t="s">
        <v>183</v>
      </c>
      <c r="L38" s="1" t="s">
        <v>405</v>
      </c>
      <c r="M38" s="1" t="s">
        <v>406</v>
      </c>
      <c r="Z38" s="1" t="s">
        <v>178</v>
      </c>
      <c r="BE38" s="14"/>
    </row>
    <row r="39" spans="1:57" x14ac:dyDescent="0.25">
      <c r="A3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39" s="1">
        <f>_xlfn.ISOWEEKNUM(Tableau1[[#This Row],[Chargement prévu (Début)]])</f>
        <v>36</v>
      </c>
      <c r="C39" s="1">
        <f>YEAR(Tableau1[[#This Row],[Chargement prévu (Début)]])</f>
        <v>2024</v>
      </c>
      <c r="D39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39" s="15">
        <f>IF(Tableau1[[#This Row],[Jour - du XX]]="","",Tableau1[[#This Row],[Jour - du XX]]+6)</f>
        <v>45543</v>
      </c>
      <c r="F39" s="3" t="s">
        <v>184</v>
      </c>
      <c r="L39" s="1" t="s">
        <v>405</v>
      </c>
      <c r="M39" s="1" t="s">
        <v>406</v>
      </c>
      <c r="Z39" s="1" t="s">
        <v>178</v>
      </c>
      <c r="BE39" s="14"/>
    </row>
    <row r="40" spans="1:57" x14ac:dyDescent="0.25">
      <c r="A4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40" s="1">
        <f>_xlfn.ISOWEEKNUM(Tableau1[[#This Row],[Chargement prévu (Début)]])</f>
        <v>36</v>
      </c>
      <c r="C40" s="1">
        <f>YEAR(Tableau1[[#This Row],[Chargement prévu (Début)]])</f>
        <v>2024</v>
      </c>
      <c r="D40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40" s="15">
        <f>IF(Tableau1[[#This Row],[Jour - du XX]]="","",Tableau1[[#This Row],[Jour - du XX]]+6)</f>
        <v>45543</v>
      </c>
      <c r="F40" s="3" t="s">
        <v>185</v>
      </c>
      <c r="L40" s="1" t="s">
        <v>434</v>
      </c>
      <c r="M40" s="1" t="s">
        <v>435</v>
      </c>
      <c r="Z40" s="1" t="s">
        <v>178</v>
      </c>
      <c r="BE40" s="14"/>
    </row>
    <row r="41" spans="1:57" x14ac:dyDescent="0.25">
      <c r="A4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41" s="1">
        <f>_xlfn.ISOWEEKNUM(Tableau1[[#This Row],[Chargement prévu (Début)]])</f>
        <v>36</v>
      </c>
      <c r="C41" s="1">
        <f>YEAR(Tableau1[[#This Row],[Chargement prévu (Début)]])</f>
        <v>2024</v>
      </c>
      <c r="D41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41" s="15">
        <f>IF(Tableau1[[#This Row],[Jour - du XX]]="","",Tableau1[[#This Row],[Jour - du XX]]+6)</f>
        <v>45543</v>
      </c>
      <c r="F41" s="3" t="s">
        <v>186</v>
      </c>
      <c r="L41" s="1" t="s">
        <v>405</v>
      </c>
      <c r="M41" s="1" t="s">
        <v>436</v>
      </c>
      <c r="Z41" s="1" t="s">
        <v>178</v>
      </c>
      <c r="BE41" s="14"/>
    </row>
    <row r="42" spans="1:57" x14ac:dyDescent="0.25">
      <c r="A4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42" s="1">
        <f>_xlfn.ISOWEEKNUM(Tableau1[[#This Row],[Chargement prévu (Début)]])</f>
        <v>36</v>
      </c>
      <c r="C42" s="1">
        <f>YEAR(Tableau1[[#This Row],[Chargement prévu (Début)]])</f>
        <v>2024</v>
      </c>
      <c r="D42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42" s="15">
        <f>IF(Tableau1[[#This Row],[Jour - du XX]]="","",Tableau1[[#This Row],[Jour - du XX]]+6)</f>
        <v>45543</v>
      </c>
      <c r="F42" s="3" t="s">
        <v>187</v>
      </c>
      <c r="L42" s="1" t="s">
        <v>437</v>
      </c>
      <c r="M42" s="1" t="s">
        <v>438</v>
      </c>
      <c r="Z42" s="1" t="s">
        <v>178</v>
      </c>
      <c r="BE42" s="14" t="s">
        <v>188</v>
      </c>
    </row>
    <row r="43" spans="1:57" x14ac:dyDescent="0.25">
      <c r="A4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43" s="1">
        <f>_xlfn.ISOWEEKNUM(Tableau1[[#This Row],[Chargement prévu (Début)]])</f>
        <v>36</v>
      </c>
      <c r="C43" s="1">
        <f>YEAR(Tableau1[[#This Row],[Chargement prévu (Début)]])</f>
        <v>2024</v>
      </c>
      <c r="D43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43" s="15">
        <f>IF(Tableau1[[#This Row],[Jour - du XX]]="","",Tableau1[[#This Row],[Jour - du XX]]+6)</f>
        <v>45543</v>
      </c>
      <c r="F43" s="3" t="s">
        <v>189</v>
      </c>
      <c r="L43" s="1" t="s">
        <v>423</v>
      </c>
      <c r="M43" s="1" t="s">
        <v>424</v>
      </c>
      <c r="Z43" s="1" t="s">
        <v>178</v>
      </c>
      <c r="BE43" s="14"/>
    </row>
    <row r="44" spans="1:57" x14ac:dyDescent="0.25">
      <c r="A4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44" s="1">
        <f>_xlfn.ISOWEEKNUM(Tableau1[[#This Row],[Chargement prévu (Début)]])</f>
        <v>36</v>
      </c>
      <c r="C44" s="1">
        <f>YEAR(Tableau1[[#This Row],[Chargement prévu (Début)]])</f>
        <v>2024</v>
      </c>
      <c r="D44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44" s="15">
        <f>IF(Tableau1[[#This Row],[Jour - du XX]]="","",Tableau1[[#This Row],[Jour - du XX]]+6)</f>
        <v>45543</v>
      </c>
      <c r="F44" s="3" t="s">
        <v>190</v>
      </c>
      <c r="L44" s="1" t="s">
        <v>135</v>
      </c>
      <c r="M44" s="1" t="s">
        <v>135</v>
      </c>
      <c r="Z44" s="1" t="s">
        <v>178</v>
      </c>
      <c r="BE44" s="14"/>
    </row>
    <row r="45" spans="1:57" x14ac:dyDescent="0.25">
      <c r="A4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45" s="1">
        <f>_xlfn.ISOWEEKNUM(Tableau1[[#This Row],[Chargement prévu (Début)]])</f>
        <v>36</v>
      </c>
      <c r="C45" s="1">
        <f>YEAR(Tableau1[[#This Row],[Chargement prévu (Début)]])</f>
        <v>2024</v>
      </c>
      <c r="D45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45" s="15">
        <f>IF(Tableau1[[#This Row],[Jour - du XX]]="","",Tableau1[[#This Row],[Jour - du XX]]+6)</f>
        <v>45543</v>
      </c>
      <c r="F45" s="3" t="s">
        <v>191</v>
      </c>
      <c r="L45" s="1" t="s">
        <v>439</v>
      </c>
      <c r="M45" s="1" t="s">
        <v>440</v>
      </c>
      <c r="Z45" s="1" t="s">
        <v>178</v>
      </c>
      <c r="BE45" s="14"/>
    </row>
    <row r="46" spans="1:57" x14ac:dyDescent="0.25">
      <c r="A4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46" s="1">
        <f>_xlfn.ISOWEEKNUM(Tableau1[[#This Row],[Chargement prévu (Début)]])</f>
        <v>36</v>
      </c>
      <c r="C46" s="1">
        <f>YEAR(Tableau1[[#This Row],[Chargement prévu (Début)]])</f>
        <v>2024</v>
      </c>
      <c r="D46" s="15">
        <f>DATE(Tableau1[[#This Row],[Année]],1,1)+IF(WEEKDAY(DATE(Tableau1[[#This Row],[Année]],1,1),2)&lt;5,(Tableau1[[#This Row],[Semaine]]-1)*7,Tableau1[[#This Row],[Semaine]]*7)-WEEKDAY(DATE(Tableau1[[#This Row],[Année]],1,1),2)+1</f>
        <v>45537</v>
      </c>
      <c r="E46" s="15">
        <f>IF(Tableau1[[#This Row],[Jour - du XX]]="","",Tableau1[[#This Row],[Jour - du XX]]+6)</f>
        <v>45543</v>
      </c>
      <c r="F46" s="3" t="s">
        <v>192</v>
      </c>
      <c r="L46" s="1" t="s">
        <v>439</v>
      </c>
      <c r="M46" s="1" t="s">
        <v>440</v>
      </c>
      <c r="Z46" s="1" t="s">
        <v>178</v>
      </c>
      <c r="BE46" s="14"/>
    </row>
    <row r="47" spans="1:57" x14ac:dyDescent="0.25">
      <c r="A4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47" s="1">
        <f>_xlfn.ISOWEEKNUM(Tableau1[[#This Row],[Chargement prévu (Début)]])</f>
        <v>37</v>
      </c>
      <c r="C47" s="1">
        <f>YEAR(Tableau1[[#This Row],[Chargement prévu (Début)]])</f>
        <v>2024</v>
      </c>
      <c r="D47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47" s="15">
        <f>IF(Tableau1[[#This Row],[Jour - du XX]]="","",Tableau1[[#This Row],[Jour - du XX]]+6)</f>
        <v>45550</v>
      </c>
      <c r="F47" s="3" t="s">
        <v>204</v>
      </c>
      <c r="L47" s="1" t="s">
        <v>135</v>
      </c>
      <c r="M47" s="1" t="s">
        <v>135</v>
      </c>
      <c r="Z47" s="1" t="s">
        <v>205</v>
      </c>
      <c r="BE47" s="14"/>
    </row>
    <row r="48" spans="1:57" x14ac:dyDescent="0.25">
      <c r="A4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48" s="1">
        <f>_xlfn.ISOWEEKNUM(Tableau1[[#This Row],[Chargement prévu (Début)]])</f>
        <v>37</v>
      </c>
      <c r="C48" s="1">
        <f>YEAR(Tableau1[[#This Row],[Chargement prévu (Début)]])</f>
        <v>2024</v>
      </c>
      <c r="D48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48" s="15">
        <f>IF(Tableau1[[#This Row],[Jour - du XX]]="","",Tableau1[[#This Row],[Jour - du XX]]+6)</f>
        <v>45550</v>
      </c>
      <c r="F48" s="3" t="s">
        <v>206</v>
      </c>
      <c r="L48" s="1" t="s">
        <v>409</v>
      </c>
      <c r="M48" s="1" t="s">
        <v>410</v>
      </c>
      <c r="Z48" s="1" t="s">
        <v>205</v>
      </c>
      <c r="BE48" s="14"/>
    </row>
    <row r="49" spans="1:57" x14ac:dyDescent="0.25">
      <c r="A4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49" s="1">
        <f>_xlfn.ISOWEEKNUM(Tableau1[[#This Row],[Chargement prévu (Début)]])</f>
        <v>37</v>
      </c>
      <c r="C49" s="1">
        <f>YEAR(Tableau1[[#This Row],[Chargement prévu (Début)]])</f>
        <v>2024</v>
      </c>
      <c r="D49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49" s="15">
        <f>IF(Tableau1[[#This Row],[Jour - du XX]]="","",Tableau1[[#This Row],[Jour - du XX]]+6)</f>
        <v>45550</v>
      </c>
      <c r="F49" s="3" t="s">
        <v>208</v>
      </c>
      <c r="L49" s="1" t="s">
        <v>441</v>
      </c>
      <c r="M49" s="1" t="s">
        <v>442</v>
      </c>
      <c r="Z49" s="1" t="s">
        <v>209</v>
      </c>
      <c r="BE49" s="14" t="s">
        <v>210</v>
      </c>
    </row>
    <row r="50" spans="1:57" x14ac:dyDescent="0.25">
      <c r="A5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50" s="1">
        <f>_xlfn.ISOWEEKNUM(Tableau1[[#This Row],[Chargement prévu (Début)]])</f>
        <v>37</v>
      </c>
      <c r="C50" s="1">
        <f>YEAR(Tableau1[[#This Row],[Chargement prévu (Début)]])</f>
        <v>2024</v>
      </c>
      <c r="D50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50" s="15">
        <f>IF(Tableau1[[#This Row],[Jour - du XX]]="","",Tableau1[[#This Row],[Jour - du XX]]+6)</f>
        <v>45550</v>
      </c>
      <c r="F50" s="3" t="s">
        <v>211</v>
      </c>
      <c r="L50" s="1" t="s">
        <v>429</v>
      </c>
      <c r="M50" s="1" t="s">
        <v>443</v>
      </c>
      <c r="Z50" s="1" t="s">
        <v>212</v>
      </c>
      <c r="BE50" s="14" t="s">
        <v>213</v>
      </c>
    </row>
    <row r="51" spans="1:57" x14ac:dyDescent="0.25">
      <c r="A5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51" s="1">
        <f>_xlfn.ISOWEEKNUM(Tableau1[[#This Row],[Chargement prévu (Début)]])</f>
        <v>37</v>
      </c>
      <c r="C51" s="1">
        <f>YEAR(Tableau1[[#This Row],[Chargement prévu (Début)]])</f>
        <v>2024</v>
      </c>
      <c r="D51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51" s="15">
        <f>IF(Tableau1[[#This Row],[Jour - du XX]]="","",Tableau1[[#This Row],[Jour - du XX]]+6)</f>
        <v>45550</v>
      </c>
      <c r="F51" s="3" t="s">
        <v>214</v>
      </c>
      <c r="L51" s="1" t="s">
        <v>135</v>
      </c>
      <c r="M51" s="1" t="s">
        <v>135</v>
      </c>
      <c r="Z51" s="1" t="s">
        <v>215</v>
      </c>
      <c r="BE51" s="14"/>
    </row>
    <row r="52" spans="1:57" x14ac:dyDescent="0.25">
      <c r="A5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52" s="1">
        <f>_xlfn.ISOWEEKNUM(Tableau1[[#This Row],[Chargement prévu (Début)]])</f>
        <v>37</v>
      </c>
      <c r="C52" s="1">
        <f>YEAR(Tableau1[[#This Row],[Chargement prévu (Début)]])</f>
        <v>2024</v>
      </c>
      <c r="D52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52" s="15">
        <f>IF(Tableau1[[#This Row],[Jour - du XX]]="","",Tableau1[[#This Row],[Jour - du XX]]+6)</f>
        <v>45550</v>
      </c>
      <c r="F52" s="3" t="s">
        <v>216</v>
      </c>
      <c r="L52" s="1" t="s">
        <v>444</v>
      </c>
      <c r="M52" s="1" t="s">
        <v>445</v>
      </c>
      <c r="Z52" s="1" t="s">
        <v>215</v>
      </c>
      <c r="BE52" s="14" t="s">
        <v>217</v>
      </c>
    </row>
    <row r="53" spans="1:57" x14ac:dyDescent="0.25">
      <c r="A5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53" s="1">
        <f>_xlfn.ISOWEEKNUM(Tableau1[[#This Row],[Chargement prévu (Début)]])</f>
        <v>37</v>
      </c>
      <c r="C53" s="1">
        <f>YEAR(Tableau1[[#This Row],[Chargement prévu (Début)]])</f>
        <v>2024</v>
      </c>
      <c r="D53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53" s="15">
        <f>IF(Tableau1[[#This Row],[Jour - du XX]]="","",Tableau1[[#This Row],[Jour - du XX]]+6)</f>
        <v>45550</v>
      </c>
      <c r="F53" s="3" t="s">
        <v>218</v>
      </c>
      <c r="L53" s="1" t="s">
        <v>409</v>
      </c>
      <c r="M53" s="1" t="s">
        <v>431</v>
      </c>
      <c r="Z53" s="1" t="s">
        <v>215</v>
      </c>
      <c r="BE53" s="14" t="s">
        <v>219</v>
      </c>
    </row>
    <row r="54" spans="1:57" x14ac:dyDescent="0.25">
      <c r="A5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54" s="1">
        <f>_xlfn.ISOWEEKNUM(Tableau1[[#This Row],[Chargement prévu (Début)]])</f>
        <v>37</v>
      </c>
      <c r="C54" s="1">
        <f>YEAR(Tableau1[[#This Row],[Chargement prévu (Début)]])</f>
        <v>2024</v>
      </c>
      <c r="D54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54" s="15">
        <f>IF(Tableau1[[#This Row],[Jour - du XX]]="","",Tableau1[[#This Row],[Jour - du XX]]+6)</f>
        <v>45550</v>
      </c>
      <c r="F54" s="3" t="s">
        <v>220</v>
      </c>
      <c r="L54" s="1" t="s">
        <v>423</v>
      </c>
      <c r="M54" s="1" t="s">
        <v>424</v>
      </c>
      <c r="Z54" s="1" t="s">
        <v>215</v>
      </c>
      <c r="BE54" s="14" t="s">
        <v>221</v>
      </c>
    </row>
    <row r="55" spans="1:57" x14ac:dyDescent="0.25">
      <c r="A5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55" s="1">
        <f>_xlfn.ISOWEEKNUM(Tableau1[[#This Row],[Chargement prévu (Début)]])</f>
        <v>37</v>
      </c>
      <c r="C55" s="1">
        <f>YEAR(Tableau1[[#This Row],[Chargement prévu (Début)]])</f>
        <v>2024</v>
      </c>
      <c r="D55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55" s="15">
        <f>IF(Tableau1[[#This Row],[Jour - du XX]]="","",Tableau1[[#This Row],[Jour - du XX]]+6)</f>
        <v>45550</v>
      </c>
      <c r="F55" s="3" t="s">
        <v>222</v>
      </c>
      <c r="L55" s="1" t="s">
        <v>423</v>
      </c>
      <c r="M55" s="1" t="s">
        <v>424</v>
      </c>
      <c r="Z55" s="1" t="s">
        <v>215</v>
      </c>
      <c r="BE55" s="14" t="s">
        <v>221</v>
      </c>
    </row>
    <row r="56" spans="1:57" x14ac:dyDescent="0.25">
      <c r="A5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56" s="1">
        <f>_xlfn.ISOWEEKNUM(Tableau1[[#This Row],[Chargement prévu (Début)]])</f>
        <v>37</v>
      </c>
      <c r="C56" s="1">
        <f>YEAR(Tableau1[[#This Row],[Chargement prévu (Début)]])</f>
        <v>2024</v>
      </c>
      <c r="D56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56" s="15">
        <f>IF(Tableau1[[#This Row],[Jour - du XX]]="","",Tableau1[[#This Row],[Jour - du XX]]+6)</f>
        <v>45550</v>
      </c>
      <c r="F56" s="3" t="s">
        <v>223</v>
      </c>
      <c r="L56" s="1" t="s">
        <v>405</v>
      </c>
      <c r="M56" s="1" t="s">
        <v>446</v>
      </c>
      <c r="Z56" s="1" t="s">
        <v>215</v>
      </c>
      <c r="BE56" s="14" t="s">
        <v>224</v>
      </c>
    </row>
    <row r="57" spans="1:57" x14ac:dyDescent="0.25">
      <c r="A5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57" s="1">
        <f>_xlfn.ISOWEEKNUM(Tableau1[[#This Row],[Chargement prévu (Début)]])</f>
        <v>37</v>
      </c>
      <c r="C57" s="1">
        <f>YEAR(Tableau1[[#This Row],[Chargement prévu (Début)]])</f>
        <v>2024</v>
      </c>
      <c r="D57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57" s="15">
        <f>IF(Tableau1[[#This Row],[Jour - du XX]]="","",Tableau1[[#This Row],[Jour - du XX]]+6)</f>
        <v>45550</v>
      </c>
      <c r="F57" s="3" t="s">
        <v>225</v>
      </c>
      <c r="L57" s="1" t="s">
        <v>419</v>
      </c>
      <c r="M57" s="1" t="s">
        <v>420</v>
      </c>
      <c r="Z57" s="1" t="s">
        <v>209</v>
      </c>
      <c r="BE57" s="14" t="s">
        <v>226</v>
      </c>
    </row>
    <row r="58" spans="1:57" x14ac:dyDescent="0.25">
      <c r="A5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58" s="1">
        <f>_xlfn.ISOWEEKNUM(Tableau1[[#This Row],[Chargement prévu (Début)]])</f>
        <v>37</v>
      </c>
      <c r="C58" s="1">
        <f>YEAR(Tableau1[[#This Row],[Chargement prévu (Début)]])</f>
        <v>2024</v>
      </c>
      <c r="D58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58" s="15">
        <f>IF(Tableau1[[#This Row],[Jour - du XX]]="","",Tableau1[[#This Row],[Jour - du XX]]+6)</f>
        <v>45550</v>
      </c>
      <c r="F58" s="3" t="s">
        <v>227</v>
      </c>
      <c r="L58" s="1" t="s">
        <v>415</v>
      </c>
      <c r="M58" s="1" t="s">
        <v>415</v>
      </c>
      <c r="Z58" s="1" t="s">
        <v>228</v>
      </c>
      <c r="BE58" s="14"/>
    </row>
    <row r="59" spans="1:57" x14ac:dyDescent="0.25">
      <c r="A5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59" s="1">
        <f>_xlfn.ISOWEEKNUM(Tableau1[[#This Row],[Chargement prévu (Début)]])</f>
        <v>37</v>
      </c>
      <c r="C59" s="1">
        <f>YEAR(Tableau1[[#This Row],[Chargement prévu (Début)]])</f>
        <v>2024</v>
      </c>
      <c r="D59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59" s="15">
        <f>IF(Tableau1[[#This Row],[Jour - du XX]]="","",Tableau1[[#This Row],[Jour - du XX]]+6)</f>
        <v>45550</v>
      </c>
      <c r="F59" s="3" t="s">
        <v>229</v>
      </c>
      <c r="L59" s="1" t="s">
        <v>135</v>
      </c>
      <c r="M59" s="1" t="s">
        <v>135</v>
      </c>
      <c r="Z59" s="1" t="s">
        <v>209</v>
      </c>
      <c r="BE59" s="14"/>
    </row>
    <row r="60" spans="1:57" x14ac:dyDescent="0.25">
      <c r="A6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60" s="1">
        <f>_xlfn.ISOWEEKNUM(Tableau1[[#This Row],[Chargement prévu (Début)]])</f>
        <v>37</v>
      </c>
      <c r="C60" s="1">
        <f>YEAR(Tableau1[[#This Row],[Chargement prévu (Début)]])</f>
        <v>2024</v>
      </c>
      <c r="D60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60" s="15">
        <f>IF(Tableau1[[#This Row],[Jour - du XX]]="","",Tableau1[[#This Row],[Jour - du XX]]+6)</f>
        <v>45550</v>
      </c>
      <c r="F60" s="3" t="s">
        <v>230</v>
      </c>
      <c r="L60" s="1" t="s">
        <v>419</v>
      </c>
      <c r="M60" s="1" t="s">
        <v>420</v>
      </c>
      <c r="Z60" s="1" t="s">
        <v>209</v>
      </c>
      <c r="BE60" s="14" t="s">
        <v>231</v>
      </c>
    </row>
    <row r="61" spans="1:57" x14ac:dyDescent="0.25">
      <c r="A6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61" s="1">
        <f>_xlfn.ISOWEEKNUM(Tableau1[[#This Row],[Chargement prévu (Début)]])</f>
        <v>37</v>
      </c>
      <c r="C61" s="1">
        <f>YEAR(Tableau1[[#This Row],[Chargement prévu (Début)]])</f>
        <v>2024</v>
      </c>
      <c r="D61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61" s="15">
        <f>IF(Tableau1[[#This Row],[Jour - du XX]]="","",Tableau1[[#This Row],[Jour - du XX]]+6)</f>
        <v>45550</v>
      </c>
      <c r="F61" s="3" t="s">
        <v>232</v>
      </c>
      <c r="L61" s="1" t="s">
        <v>437</v>
      </c>
      <c r="M61" s="1" t="s">
        <v>438</v>
      </c>
      <c r="Z61" s="1" t="s">
        <v>215</v>
      </c>
      <c r="BE61" s="14"/>
    </row>
    <row r="62" spans="1:57" x14ac:dyDescent="0.25">
      <c r="A6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62" s="1">
        <f>_xlfn.ISOWEEKNUM(Tableau1[[#This Row],[Chargement prévu (Début)]])</f>
        <v>37</v>
      </c>
      <c r="C62" s="1">
        <f>YEAR(Tableau1[[#This Row],[Chargement prévu (Début)]])</f>
        <v>2024</v>
      </c>
      <c r="D62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62" s="15">
        <f>IF(Tableau1[[#This Row],[Jour - du XX]]="","",Tableau1[[#This Row],[Jour - du XX]]+6)</f>
        <v>45550</v>
      </c>
      <c r="F62" s="3" t="s">
        <v>233</v>
      </c>
      <c r="L62" s="1" t="s">
        <v>447</v>
      </c>
      <c r="M62" s="1" t="s">
        <v>448</v>
      </c>
      <c r="Z62" s="1" t="s">
        <v>234</v>
      </c>
      <c r="BE62" s="14" t="s">
        <v>236</v>
      </c>
    </row>
    <row r="63" spans="1:57" x14ac:dyDescent="0.25">
      <c r="A6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63" s="1">
        <f>_xlfn.ISOWEEKNUM(Tableau1[[#This Row],[Chargement prévu (Début)]])</f>
        <v>37</v>
      </c>
      <c r="C63" s="1">
        <f>YEAR(Tableau1[[#This Row],[Chargement prévu (Début)]])</f>
        <v>2024</v>
      </c>
      <c r="D63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63" s="15">
        <f>IF(Tableau1[[#This Row],[Jour - du XX]]="","",Tableau1[[#This Row],[Jour - du XX]]+6)</f>
        <v>45550</v>
      </c>
      <c r="F63" s="3" t="s">
        <v>237</v>
      </c>
      <c r="L63" s="1" t="s">
        <v>447</v>
      </c>
      <c r="M63" s="1" t="s">
        <v>448</v>
      </c>
      <c r="Z63" s="1" t="s">
        <v>234</v>
      </c>
      <c r="BE63" s="14" t="s">
        <v>236</v>
      </c>
    </row>
    <row r="64" spans="1:57" x14ac:dyDescent="0.25">
      <c r="A6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64" s="1">
        <f>_xlfn.ISOWEEKNUM(Tableau1[[#This Row],[Chargement prévu (Début)]])</f>
        <v>37</v>
      </c>
      <c r="C64" s="1">
        <f>YEAR(Tableau1[[#This Row],[Chargement prévu (Début)]])</f>
        <v>2024</v>
      </c>
      <c r="D64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64" s="15">
        <f>IF(Tableau1[[#This Row],[Jour - du XX]]="","",Tableau1[[#This Row],[Jour - du XX]]+6)</f>
        <v>45550</v>
      </c>
      <c r="F64" s="3" t="s">
        <v>238</v>
      </c>
      <c r="L64" s="1" t="s">
        <v>441</v>
      </c>
      <c r="M64" s="1" t="s">
        <v>442</v>
      </c>
      <c r="Z64" s="1" t="s">
        <v>209</v>
      </c>
      <c r="BE64" s="14" t="s">
        <v>239</v>
      </c>
    </row>
    <row r="65" spans="1:57" x14ac:dyDescent="0.25">
      <c r="A6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65" s="1">
        <f>_xlfn.ISOWEEKNUM(Tableau1[[#This Row],[Chargement prévu (Début)]])</f>
        <v>37</v>
      </c>
      <c r="C65" s="1">
        <f>YEAR(Tableau1[[#This Row],[Chargement prévu (Début)]])</f>
        <v>2024</v>
      </c>
      <c r="D65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65" s="15">
        <f>IF(Tableau1[[#This Row],[Jour - du XX]]="","",Tableau1[[#This Row],[Jour - du XX]]+6)</f>
        <v>45550</v>
      </c>
      <c r="F65" s="3" t="s">
        <v>240</v>
      </c>
      <c r="L65" s="1" t="s">
        <v>135</v>
      </c>
      <c r="M65" s="1" t="s">
        <v>135</v>
      </c>
      <c r="Z65" s="1" t="s">
        <v>234</v>
      </c>
      <c r="BE65" s="14"/>
    </row>
    <row r="66" spans="1:57" x14ac:dyDescent="0.25">
      <c r="A6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66" s="1">
        <f>_xlfn.ISOWEEKNUM(Tableau1[[#This Row],[Chargement prévu (Début)]])</f>
        <v>37</v>
      </c>
      <c r="C66" s="1">
        <f>YEAR(Tableau1[[#This Row],[Chargement prévu (Début)]])</f>
        <v>2024</v>
      </c>
      <c r="D66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66" s="15">
        <f>IF(Tableau1[[#This Row],[Jour - du XX]]="","",Tableau1[[#This Row],[Jour - du XX]]+6)</f>
        <v>45550</v>
      </c>
      <c r="F66" s="3" t="s">
        <v>241</v>
      </c>
      <c r="L66" s="1" t="s">
        <v>409</v>
      </c>
      <c r="M66" s="1" t="s">
        <v>410</v>
      </c>
      <c r="Z66" s="1" t="s">
        <v>234</v>
      </c>
      <c r="BE66" s="14"/>
    </row>
    <row r="67" spans="1:57" x14ac:dyDescent="0.25">
      <c r="A6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67" s="1">
        <f>_xlfn.ISOWEEKNUM(Tableau1[[#This Row],[Chargement prévu (Début)]])</f>
        <v>37</v>
      </c>
      <c r="C67" s="1">
        <f>YEAR(Tableau1[[#This Row],[Chargement prévu (Début)]])</f>
        <v>2024</v>
      </c>
      <c r="D67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67" s="15">
        <f>IF(Tableau1[[#This Row],[Jour - du XX]]="","",Tableau1[[#This Row],[Jour - du XX]]+6)</f>
        <v>45550</v>
      </c>
      <c r="F67" s="3" t="s">
        <v>242</v>
      </c>
      <c r="L67" s="1" t="s">
        <v>407</v>
      </c>
      <c r="M67" s="1" t="s">
        <v>408</v>
      </c>
      <c r="Z67" s="1" t="s">
        <v>234</v>
      </c>
      <c r="BE67" s="14" t="s">
        <v>243</v>
      </c>
    </row>
    <row r="68" spans="1:57" x14ac:dyDescent="0.25">
      <c r="A6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68" s="1">
        <f>_xlfn.ISOWEEKNUM(Tableau1[[#This Row],[Chargement prévu (Début)]])</f>
        <v>37</v>
      </c>
      <c r="C68" s="1">
        <f>YEAR(Tableau1[[#This Row],[Chargement prévu (Début)]])</f>
        <v>2024</v>
      </c>
      <c r="D68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68" s="15">
        <f>IF(Tableau1[[#This Row],[Jour - du XX]]="","",Tableau1[[#This Row],[Jour - du XX]]+6)</f>
        <v>45550</v>
      </c>
      <c r="F68" s="3" t="s">
        <v>244</v>
      </c>
      <c r="L68" s="1" t="s">
        <v>407</v>
      </c>
      <c r="M68" s="1" t="s">
        <v>408</v>
      </c>
      <c r="Z68" s="1" t="s">
        <v>234</v>
      </c>
      <c r="BE68" s="14" t="s">
        <v>243</v>
      </c>
    </row>
    <row r="69" spans="1:57" x14ac:dyDescent="0.25">
      <c r="A6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69" s="1">
        <f>_xlfn.ISOWEEKNUM(Tableau1[[#This Row],[Chargement prévu (Début)]])</f>
        <v>37</v>
      </c>
      <c r="C69" s="1">
        <f>YEAR(Tableau1[[#This Row],[Chargement prévu (Début)]])</f>
        <v>2024</v>
      </c>
      <c r="D69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69" s="15">
        <f>IF(Tableau1[[#This Row],[Jour - du XX]]="","",Tableau1[[#This Row],[Jour - du XX]]+6)</f>
        <v>45550</v>
      </c>
      <c r="F69" s="3" t="s">
        <v>245</v>
      </c>
      <c r="L69" s="1" t="s">
        <v>407</v>
      </c>
      <c r="M69" s="1" t="s">
        <v>408</v>
      </c>
      <c r="Z69" s="1" t="s">
        <v>234</v>
      </c>
      <c r="BE69" s="14" t="s">
        <v>243</v>
      </c>
    </row>
    <row r="70" spans="1:57" x14ac:dyDescent="0.25">
      <c r="A7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70" s="1">
        <f>_xlfn.ISOWEEKNUM(Tableau1[[#This Row],[Chargement prévu (Début)]])</f>
        <v>37</v>
      </c>
      <c r="C70" s="1">
        <f>YEAR(Tableau1[[#This Row],[Chargement prévu (Début)]])</f>
        <v>2024</v>
      </c>
      <c r="D70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70" s="15">
        <f>IF(Tableau1[[#This Row],[Jour - du XX]]="","",Tableau1[[#This Row],[Jour - du XX]]+6)</f>
        <v>45550</v>
      </c>
      <c r="F70" s="3" t="s">
        <v>246</v>
      </c>
      <c r="L70" s="1" t="s">
        <v>449</v>
      </c>
      <c r="M70" s="1" t="s">
        <v>450</v>
      </c>
      <c r="Z70" s="1" t="s">
        <v>209</v>
      </c>
      <c r="BE70" s="14"/>
    </row>
    <row r="71" spans="1:57" x14ac:dyDescent="0.25">
      <c r="A7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71" s="1">
        <f>_xlfn.ISOWEEKNUM(Tableau1[[#This Row],[Chargement prévu (Début)]])</f>
        <v>37</v>
      </c>
      <c r="C71" s="1">
        <f>YEAR(Tableau1[[#This Row],[Chargement prévu (Début)]])</f>
        <v>2024</v>
      </c>
      <c r="D71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71" s="15">
        <f>IF(Tableau1[[#This Row],[Jour - du XX]]="","",Tableau1[[#This Row],[Jour - du XX]]+6)</f>
        <v>45550</v>
      </c>
      <c r="F71" s="3" t="s">
        <v>247</v>
      </c>
      <c r="L71" s="1" t="s">
        <v>409</v>
      </c>
      <c r="M71" s="1" t="s">
        <v>410</v>
      </c>
      <c r="Z71" s="1" t="s">
        <v>234</v>
      </c>
      <c r="BE71" s="14"/>
    </row>
    <row r="72" spans="1:57" x14ac:dyDescent="0.25">
      <c r="A7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72" s="1">
        <f>_xlfn.ISOWEEKNUM(Tableau1[[#This Row],[Chargement prévu (Début)]])</f>
        <v>37</v>
      </c>
      <c r="C72" s="1">
        <f>YEAR(Tableau1[[#This Row],[Chargement prévu (Début)]])</f>
        <v>2024</v>
      </c>
      <c r="D72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72" s="15">
        <f>IF(Tableau1[[#This Row],[Jour - du XX]]="","",Tableau1[[#This Row],[Jour - du XX]]+6)</f>
        <v>45550</v>
      </c>
      <c r="F72" s="3" t="s">
        <v>248</v>
      </c>
      <c r="L72" s="1" t="s">
        <v>409</v>
      </c>
      <c r="M72" s="1" t="s">
        <v>410</v>
      </c>
      <c r="Z72" s="1" t="s">
        <v>234</v>
      </c>
      <c r="BE72" s="14"/>
    </row>
    <row r="73" spans="1:57" x14ac:dyDescent="0.25">
      <c r="A7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73" s="1">
        <f>_xlfn.ISOWEEKNUM(Tableau1[[#This Row],[Chargement prévu (Début)]])</f>
        <v>37</v>
      </c>
      <c r="C73" s="1">
        <f>YEAR(Tableau1[[#This Row],[Chargement prévu (Début)]])</f>
        <v>2024</v>
      </c>
      <c r="D73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73" s="15">
        <f>IF(Tableau1[[#This Row],[Jour - du XX]]="","",Tableau1[[#This Row],[Jour - du XX]]+6)</f>
        <v>45550</v>
      </c>
      <c r="F73" s="3" t="s">
        <v>249</v>
      </c>
      <c r="L73" s="1" t="s">
        <v>409</v>
      </c>
      <c r="M73" s="1" t="s">
        <v>410</v>
      </c>
      <c r="Z73" s="1" t="s">
        <v>132</v>
      </c>
      <c r="BE73" s="14" t="s">
        <v>250</v>
      </c>
    </row>
    <row r="74" spans="1:57" x14ac:dyDescent="0.25">
      <c r="A7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74" s="1">
        <f>_xlfn.ISOWEEKNUM(Tableau1[[#This Row],[Chargement prévu (Début)]])</f>
        <v>37</v>
      </c>
      <c r="C74" s="1">
        <f>YEAR(Tableau1[[#This Row],[Chargement prévu (Début)]])</f>
        <v>2024</v>
      </c>
      <c r="D74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74" s="15">
        <f>IF(Tableau1[[#This Row],[Jour - du XX]]="","",Tableau1[[#This Row],[Jour - du XX]]+6)</f>
        <v>45550</v>
      </c>
      <c r="F74" s="3" t="s">
        <v>251</v>
      </c>
      <c r="L74" s="1" t="s">
        <v>444</v>
      </c>
      <c r="M74" s="1" t="s">
        <v>445</v>
      </c>
      <c r="Z74" s="1" t="s">
        <v>132</v>
      </c>
      <c r="BE74" s="14" t="s">
        <v>252</v>
      </c>
    </row>
    <row r="75" spans="1:57" x14ac:dyDescent="0.25">
      <c r="A7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75" s="1">
        <f>_xlfn.ISOWEEKNUM(Tableau1[[#This Row],[Chargement prévu (Début)]])</f>
        <v>37</v>
      </c>
      <c r="C75" s="1">
        <f>YEAR(Tableau1[[#This Row],[Chargement prévu (Début)]])</f>
        <v>2024</v>
      </c>
      <c r="D75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75" s="15">
        <f>IF(Tableau1[[#This Row],[Jour - du XX]]="","",Tableau1[[#This Row],[Jour - du XX]]+6)</f>
        <v>45550</v>
      </c>
      <c r="F75" s="3" t="s">
        <v>253</v>
      </c>
      <c r="L75" s="1" t="s">
        <v>423</v>
      </c>
      <c r="M75" s="1" t="s">
        <v>424</v>
      </c>
      <c r="Z75" s="1" t="s">
        <v>132</v>
      </c>
      <c r="BE75" s="14" t="s">
        <v>254</v>
      </c>
    </row>
    <row r="76" spans="1:57" x14ac:dyDescent="0.25">
      <c r="A7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76" s="1">
        <f>_xlfn.ISOWEEKNUM(Tableau1[[#This Row],[Chargement prévu (Début)]])</f>
        <v>37</v>
      </c>
      <c r="C76" s="1">
        <f>YEAR(Tableau1[[#This Row],[Chargement prévu (Début)]])</f>
        <v>2024</v>
      </c>
      <c r="D76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76" s="15">
        <f>IF(Tableau1[[#This Row],[Jour - du XX]]="","",Tableau1[[#This Row],[Jour - du XX]]+6)</f>
        <v>45550</v>
      </c>
      <c r="F76" s="3" t="s">
        <v>255</v>
      </c>
      <c r="L76" s="1" t="s">
        <v>135</v>
      </c>
      <c r="M76" s="1" t="s">
        <v>135</v>
      </c>
      <c r="Z76" s="1" t="s">
        <v>132</v>
      </c>
      <c r="BE76" s="14"/>
    </row>
    <row r="77" spans="1:57" x14ac:dyDescent="0.25">
      <c r="A7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77" s="1">
        <f>_xlfn.ISOWEEKNUM(Tableau1[[#This Row],[Chargement prévu (Début)]])</f>
        <v>37</v>
      </c>
      <c r="C77" s="1">
        <f>YEAR(Tableau1[[#This Row],[Chargement prévu (Début)]])</f>
        <v>2024</v>
      </c>
      <c r="D77" s="15">
        <f>DATE(Tableau1[[#This Row],[Année]],1,1)+IF(WEEKDAY(DATE(Tableau1[[#This Row],[Année]],1,1),2)&lt;5,(Tableau1[[#This Row],[Semaine]]-1)*7,Tableau1[[#This Row],[Semaine]]*7)-WEEKDAY(DATE(Tableau1[[#This Row],[Année]],1,1),2)+1</f>
        <v>45544</v>
      </c>
      <c r="E77" s="15">
        <f>IF(Tableau1[[#This Row],[Jour - du XX]]="","",Tableau1[[#This Row],[Jour - du XX]]+6)</f>
        <v>45550</v>
      </c>
      <c r="F77" s="3" t="s">
        <v>256</v>
      </c>
      <c r="L77" s="1" t="s">
        <v>449</v>
      </c>
      <c r="M77" s="1" t="s">
        <v>450</v>
      </c>
      <c r="Z77" s="1" t="s">
        <v>234</v>
      </c>
      <c r="BE77" s="14" t="s">
        <v>235</v>
      </c>
    </row>
    <row r="78" spans="1:57" x14ac:dyDescent="0.25">
      <c r="A7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78" s="1">
        <f>_xlfn.ISOWEEKNUM(Tableau1[[#This Row],[Chargement prévu (Début)]])</f>
        <v>38</v>
      </c>
      <c r="C78" s="1">
        <f>YEAR(Tableau1[[#This Row],[Chargement prévu (Début)]])</f>
        <v>2024</v>
      </c>
      <c r="D78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78" s="15">
        <f>IF(Tableau1[[#This Row],[Jour - du XX]]="","",Tableau1[[#This Row],[Jour - du XX]]+6)</f>
        <v>45557</v>
      </c>
      <c r="F78" s="3" t="s">
        <v>257</v>
      </c>
      <c r="L78" s="1" t="s">
        <v>128</v>
      </c>
      <c r="M78" s="1" t="s">
        <v>128</v>
      </c>
      <c r="Z78" s="1" t="s">
        <v>258</v>
      </c>
      <c r="BE78" s="14"/>
    </row>
    <row r="79" spans="1:57" x14ac:dyDescent="0.25">
      <c r="A7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79" s="1">
        <f>_xlfn.ISOWEEKNUM(Tableau1[[#This Row],[Chargement prévu (Début)]])</f>
        <v>38</v>
      </c>
      <c r="C79" s="1">
        <f>YEAR(Tableau1[[#This Row],[Chargement prévu (Début)]])</f>
        <v>2024</v>
      </c>
      <c r="D79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79" s="15">
        <f>IF(Tableau1[[#This Row],[Jour - du XX]]="","",Tableau1[[#This Row],[Jour - du XX]]+6)</f>
        <v>45557</v>
      </c>
      <c r="F79" s="3" t="s">
        <v>259</v>
      </c>
      <c r="L79" s="1" t="s">
        <v>128</v>
      </c>
      <c r="M79" s="1" t="s">
        <v>128</v>
      </c>
      <c r="Z79" s="1" t="s">
        <v>260</v>
      </c>
      <c r="BE79" s="14"/>
    </row>
    <row r="80" spans="1:57" x14ac:dyDescent="0.25">
      <c r="A8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80" s="1">
        <f>_xlfn.ISOWEEKNUM(Tableau1[[#This Row],[Chargement prévu (Début)]])</f>
        <v>38</v>
      </c>
      <c r="C80" s="1">
        <f>YEAR(Tableau1[[#This Row],[Chargement prévu (Début)]])</f>
        <v>2024</v>
      </c>
      <c r="D80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80" s="15">
        <f>IF(Tableau1[[#This Row],[Jour - du XX]]="","",Tableau1[[#This Row],[Jour - du XX]]+6)</f>
        <v>45557</v>
      </c>
      <c r="F80" s="3" t="s">
        <v>261</v>
      </c>
      <c r="L80" s="1" t="s">
        <v>415</v>
      </c>
      <c r="M80" s="1" t="s">
        <v>415</v>
      </c>
      <c r="Z80" s="1" t="s">
        <v>262</v>
      </c>
      <c r="BE80" s="14"/>
    </row>
    <row r="81" spans="1:57" x14ac:dyDescent="0.25">
      <c r="A8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81" s="1">
        <f>_xlfn.ISOWEEKNUM(Tableau1[[#This Row],[Chargement prévu (Début)]])</f>
        <v>38</v>
      </c>
      <c r="C81" s="1">
        <f>YEAR(Tableau1[[#This Row],[Chargement prévu (Début)]])</f>
        <v>2024</v>
      </c>
      <c r="D81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81" s="15">
        <f>IF(Tableau1[[#This Row],[Jour - du XX]]="","",Tableau1[[#This Row],[Jour - du XX]]+6)</f>
        <v>45557</v>
      </c>
      <c r="F81" s="3" t="s">
        <v>263</v>
      </c>
      <c r="L81" s="1" t="s">
        <v>405</v>
      </c>
      <c r="M81" s="1" t="s">
        <v>436</v>
      </c>
      <c r="Z81" s="1" t="s">
        <v>262</v>
      </c>
      <c r="BE81" s="14" t="s">
        <v>264</v>
      </c>
    </row>
    <row r="82" spans="1:57" x14ac:dyDescent="0.25">
      <c r="A8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82" s="1">
        <f>_xlfn.ISOWEEKNUM(Tableau1[[#This Row],[Chargement prévu (Début)]])</f>
        <v>38</v>
      </c>
      <c r="C82" s="1">
        <f>YEAR(Tableau1[[#This Row],[Chargement prévu (Début)]])</f>
        <v>2024</v>
      </c>
      <c r="D82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82" s="15">
        <f>IF(Tableau1[[#This Row],[Jour - du XX]]="","",Tableau1[[#This Row],[Jour - du XX]]+6)</f>
        <v>45557</v>
      </c>
      <c r="F82" s="3" t="s">
        <v>265</v>
      </c>
      <c r="L82" s="1" t="s">
        <v>413</v>
      </c>
      <c r="M82" s="1" t="s">
        <v>418</v>
      </c>
      <c r="Z82" s="1" t="s">
        <v>260</v>
      </c>
      <c r="BE82" s="14"/>
    </row>
    <row r="83" spans="1:57" x14ac:dyDescent="0.25">
      <c r="A8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83" s="1">
        <f>_xlfn.ISOWEEKNUM(Tableau1[[#This Row],[Chargement prévu (Début)]])</f>
        <v>38</v>
      </c>
      <c r="C83" s="1">
        <f>YEAR(Tableau1[[#This Row],[Chargement prévu (Début)]])</f>
        <v>2024</v>
      </c>
      <c r="D83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83" s="15">
        <f>IF(Tableau1[[#This Row],[Jour - du XX]]="","",Tableau1[[#This Row],[Jour - du XX]]+6)</f>
        <v>45557</v>
      </c>
      <c r="F83" s="3" t="s">
        <v>266</v>
      </c>
      <c r="L83" s="1" t="s">
        <v>413</v>
      </c>
      <c r="M83" s="1" t="s">
        <v>418</v>
      </c>
      <c r="Z83" s="1" t="s">
        <v>260</v>
      </c>
      <c r="BE83" s="14"/>
    </row>
    <row r="84" spans="1:57" x14ac:dyDescent="0.25">
      <c r="A8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84" s="1">
        <f>_xlfn.ISOWEEKNUM(Tableau1[[#This Row],[Chargement prévu (Début)]])</f>
        <v>38</v>
      </c>
      <c r="C84" s="1">
        <f>YEAR(Tableau1[[#This Row],[Chargement prévu (Début)]])</f>
        <v>2024</v>
      </c>
      <c r="D84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84" s="15">
        <f>IF(Tableau1[[#This Row],[Jour - du XX]]="","",Tableau1[[#This Row],[Jour - du XX]]+6)</f>
        <v>45557</v>
      </c>
      <c r="F84" s="3" t="s">
        <v>267</v>
      </c>
      <c r="L84" s="1" t="s">
        <v>419</v>
      </c>
      <c r="M84" s="1" t="s">
        <v>451</v>
      </c>
      <c r="Z84" s="1" t="s">
        <v>258</v>
      </c>
      <c r="BE84" s="14"/>
    </row>
    <row r="85" spans="1:57" x14ac:dyDescent="0.25">
      <c r="A8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85" s="1">
        <f>_xlfn.ISOWEEKNUM(Tableau1[[#This Row],[Chargement prévu (Début)]])</f>
        <v>38</v>
      </c>
      <c r="C85" s="1">
        <f>YEAR(Tableau1[[#This Row],[Chargement prévu (Début)]])</f>
        <v>2024</v>
      </c>
      <c r="D85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85" s="15">
        <f>IF(Tableau1[[#This Row],[Jour - du XX]]="","",Tableau1[[#This Row],[Jour - du XX]]+6)</f>
        <v>45557</v>
      </c>
      <c r="F85" s="3" t="s">
        <v>268</v>
      </c>
      <c r="L85" s="1" t="s">
        <v>135</v>
      </c>
      <c r="M85" s="1" t="s">
        <v>135</v>
      </c>
      <c r="Z85" s="1" t="s">
        <v>262</v>
      </c>
      <c r="BE85" s="14"/>
    </row>
    <row r="86" spans="1:57" x14ac:dyDescent="0.25">
      <c r="A8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86" s="1">
        <f>_xlfn.ISOWEEKNUM(Tableau1[[#This Row],[Chargement prévu (Début)]])</f>
        <v>38</v>
      </c>
      <c r="C86" s="1">
        <f>YEAR(Tableau1[[#This Row],[Chargement prévu (Début)]])</f>
        <v>2024</v>
      </c>
      <c r="D86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86" s="15">
        <f>IF(Tableau1[[#This Row],[Jour - du XX]]="","",Tableau1[[#This Row],[Jour - du XX]]+6)</f>
        <v>45557</v>
      </c>
      <c r="F86" s="3" t="s">
        <v>269</v>
      </c>
      <c r="L86" s="1" t="s">
        <v>437</v>
      </c>
      <c r="M86" s="1" t="s">
        <v>438</v>
      </c>
      <c r="Z86" s="1" t="s">
        <v>260</v>
      </c>
      <c r="BE86" s="14"/>
    </row>
    <row r="87" spans="1:57" x14ac:dyDescent="0.25">
      <c r="A8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87" s="1">
        <f>_xlfn.ISOWEEKNUM(Tableau1[[#This Row],[Chargement prévu (Début)]])</f>
        <v>38</v>
      </c>
      <c r="C87" s="1">
        <f>YEAR(Tableau1[[#This Row],[Chargement prévu (Début)]])</f>
        <v>2024</v>
      </c>
      <c r="D87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87" s="15">
        <f>IF(Tableau1[[#This Row],[Jour - du XX]]="","",Tableau1[[#This Row],[Jour - du XX]]+6)</f>
        <v>45557</v>
      </c>
      <c r="F87" s="3" t="s">
        <v>270</v>
      </c>
      <c r="L87" s="1" t="s">
        <v>452</v>
      </c>
      <c r="M87" s="1" t="s">
        <v>453</v>
      </c>
      <c r="Z87" s="1" t="s">
        <v>271</v>
      </c>
      <c r="BE87" s="14"/>
    </row>
    <row r="88" spans="1:57" x14ac:dyDescent="0.25">
      <c r="A8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88" s="1">
        <f>_xlfn.ISOWEEKNUM(Tableau1[[#This Row],[Chargement prévu (Début)]])</f>
        <v>38</v>
      </c>
      <c r="C88" s="1">
        <f>YEAR(Tableau1[[#This Row],[Chargement prévu (Début)]])</f>
        <v>2024</v>
      </c>
      <c r="D88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88" s="15">
        <f>IF(Tableau1[[#This Row],[Jour - du XX]]="","",Tableau1[[#This Row],[Jour - du XX]]+6)</f>
        <v>45557</v>
      </c>
      <c r="F88" s="3" t="s">
        <v>272</v>
      </c>
      <c r="L88" s="1" t="s">
        <v>405</v>
      </c>
      <c r="M88" s="1" t="s">
        <v>406</v>
      </c>
      <c r="Z88" s="1" t="s">
        <v>271</v>
      </c>
      <c r="BE88" s="14"/>
    </row>
    <row r="89" spans="1:57" x14ac:dyDescent="0.25">
      <c r="A8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89" s="1">
        <f>_xlfn.ISOWEEKNUM(Tableau1[[#This Row],[Chargement prévu (Début)]])</f>
        <v>38</v>
      </c>
      <c r="C89" s="1">
        <f>YEAR(Tableau1[[#This Row],[Chargement prévu (Début)]])</f>
        <v>2024</v>
      </c>
      <c r="D89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89" s="15">
        <f>IF(Tableau1[[#This Row],[Jour - du XX]]="","",Tableau1[[#This Row],[Jour - du XX]]+6)</f>
        <v>45557</v>
      </c>
      <c r="F89" s="3" t="s">
        <v>274</v>
      </c>
      <c r="L89" s="1" t="s">
        <v>427</v>
      </c>
      <c r="M89" s="1" t="s">
        <v>428</v>
      </c>
      <c r="Z89" s="1" t="s">
        <v>262</v>
      </c>
      <c r="BE89" s="14" t="s">
        <v>275</v>
      </c>
    </row>
    <row r="90" spans="1:57" x14ac:dyDescent="0.25">
      <c r="A9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90" s="1">
        <f>_xlfn.ISOWEEKNUM(Tableau1[[#This Row],[Chargement prévu (Début)]])</f>
        <v>38</v>
      </c>
      <c r="C90" s="1">
        <f>YEAR(Tableau1[[#This Row],[Chargement prévu (Début)]])</f>
        <v>2024</v>
      </c>
      <c r="D90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90" s="15">
        <f>IF(Tableau1[[#This Row],[Jour - du XX]]="","",Tableau1[[#This Row],[Jour - du XX]]+6)</f>
        <v>45557</v>
      </c>
      <c r="F90" s="3" t="s">
        <v>276</v>
      </c>
      <c r="L90" s="1" t="s">
        <v>427</v>
      </c>
      <c r="M90" s="1" t="s">
        <v>428</v>
      </c>
      <c r="Z90" s="1" t="s">
        <v>262</v>
      </c>
      <c r="BE90" s="14" t="s">
        <v>275</v>
      </c>
    </row>
    <row r="91" spans="1:57" x14ac:dyDescent="0.25">
      <c r="A9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91" s="1">
        <f>_xlfn.ISOWEEKNUM(Tableau1[[#This Row],[Chargement prévu (Début)]])</f>
        <v>38</v>
      </c>
      <c r="C91" s="1">
        <f>YEAR(Tableau1[[#This Row],[Chargement prévu (Début)]])</f>
        <v>2024</v>
      </c>
      <c r="D91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91" s="15">
        <f>IF(Tableau1[[#This Row],[Jour - du XX]]="","",Tableau1[[#This Row],[Jour - du XX]]+6)</f>
        <v>45557</v>
      </c>
      <c r="F91" s="3" t="s">
        <v>277</v>
      </c>
      <c r="L91" s="1" t="s">
        <v>423</v>
      </c>
      <c r="M91" s="1" t="s">
        <v>424</v>
      </c>
      <c r="Z91" s="1" t="s">
        <v>262</v>
      </c>
      <c r="BE91" s="14"/>
    </row>
    <row r="92" spans="1:57" x14ac:dyDescent="0.25">
      <c r="A9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92" s="1">
        <f>_xlfn.ISOWEEKNUM(Tableau1[[#This Row],[Chargement prévu (Début)]])</f>
        <v>38</v>
      </c>
      <c r="C92" s="1">
        <f>YEAR(Tableau1[[#This Row],[Chargement prévu (Début)]])</f>
        <v>2024</v>
      </c>
      <c r="D92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92" s="15">
        <f>IF(Tableau1[[#This Row],[Jour - du XX]]="","",Tableau1[[#This Row],[Jour - du XX]]+6)</f>
        <v>45557</v>
      </c>
      <c r="F92" s="3" t="s">
        <v>278</v>
      </c>
      <c r="L92" s="1" t="s">
        <v>415</v>
      </c>
      <c r="M92" s="1" t="s">
        <v>415</v>
      </c>
      <c r="Z92" s="1" t="s">
        <v>279</v>
      </c>
      <c r="BE92" s="14"/>
    </row>
    <row r="93" spans="1:57" x14ac:dyDescent="0.25">
      <c r="A9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93" s="1">
        <f>_xlfn.ISOWEEKNUM(Tableau1[[#This Row],[Chargement prévu (Début)]])</f>
        <v>38</v>
      </c>
      <c r="C93" s="1">
        <f>YEAR(Tableau1[[#This Row],[Chargement prévu (Début)]])</f>
        <v>2024</v>
      </c>
      <c r="D93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93" s="15">
        <f>IF(Tableau1[[#This Row],[Jour - du XX]]="","",Tableau1[[#This Row],[Jour - du XX]]+6)</f>
        <v>45557</v>
      </c>
      <c r="F93" s="3" t="s">
        <v>280</v>
      </c>
      <c r="L93" s="1" t="s">
        <v>439</v>
      </c>
      <c r="M93" s="1" t="s">
        <v>454</v>
      </c>
      <c r="Z93" s="1" t="s">
        <v>262</v>
      </c>
      <c r="BE93" s="14"/>
    </row>
    <row r="94" spans="1:57" x14ac:dyDescent="0.25">
      <c r="A9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94" s="1">
        <f>_xlfn.ISOWEEKNUM(Tableau1[[#This Row],[Chargement prévu (Début)]])</f>
        <v>38</v>
      </c>
      <c r="C94" s="1">
        <f>YEAR(Tableau1[[#This Row],[Chargement prévu (Début)]])</f>
        <v>2024</v>
      </c>
      <c r="D94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94" s="15">
        <f>IF(Tableau1[[#This Row],[Jour - du XX]]="","",Tableau1[[#This Row],[Jour - du XX]]+6)</f>
        <v>45557</v>
      </c>
      <c r="F94" s="3" t="s">
        <v>281</v>
      </c>
      <c r="L94" s="1" t="s">
        <v>444</v>
      </c>
      <c r="M94" s="1" t="s">
        <v>445</v>
      </c>
      <c r="Z94" s="1" t="s">
        <v>282</v>
      </c>
      <c r="BE94" s="14" t="s">
        <v>283</v>
      </c>
    </row>
    <row r="95" spans="1:57" x14ac:dyDescent="0.25">
      <c r="A9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95" s="1">
        <f>_xlfn.ISOWEEKNUM(Tableau1[[#This Row],[Chargement prévu (Début)]])</f>
        <v>38</v>
      </c>
      <c r="C95" s="1">
        <f>YEAR(Tableau1[[#This Row],[Chargement prévu (Début)]])</f>
        <v>2024</v>
      </c>
      <c r="D95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95" s="15">
        <f>IF(Tableau1[[#This Row],[Jour - du XX]]="","",Tableau1[[#This Row],[Jour - du XX]]+6)</f>
        <v>45557</v>
      </c>
      <c r="F95" s="3" t="s">
        <v>284</v>
      </c>
      <c r="L95" s="1" t="s">
        <v>441</v>
      </c>
      <c r="M95" s="1" t="s">
        <v>442</v>
      </c>
      <c r="Z95" s="1" t="s">
        <v>285</v>
      </c>
      <c r="BE95" s="14" t="s">
        <v>286</v>
      </c>
    </row>
    <row r="96" spans="1:57" x14ac:dyDescent="0.25">
      <c r="A9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96" s="1">
        <f>_xlfn.ISOWEEKNUM(Tableau1[[#This Row],[Chargement prévu (Début)]])</f>
        <v>38</v>
      </c>
      <c r="C96" s="1">
        <f>YEAR(Tableau1[[#This Row],[Chargement prévu (Début)]])</f>
        <v>2024</v>
      </c>
      <c r="D96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96" s="15">
        <f>IF(Tableau1[[#This Row],[Jour - du XX]]="","",Tableau1[[#This Row],[Jour - du XX]]+6)</f>
        <v>45557</v>
      </c>
      <c r="F96" s="3" t="s">
        <v>287</v>
      </c>
      <c r="L96" s="1" t="s">
        <v>441</v>
      </c>
      <c r="M96" s="1" t="s">
        <v>442</v>
      </c>
      <c r="Z96" s="1" t="s">
        <v>285</v>
      </c>
      <c r="BE96" s="14" t="s">
        <v>286</v>
      </c>
    </row>
    <row r="97" spans="1:57" x14ac:dyDescent="0.25">
      <c r="A9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97" s="1">
        <f>_xlfn.ISOWEEKNUM(Tableau1[[#This Row],[Chargement prévu (Début)]])</f>
        <v>38</v>
      </c>
      <c r="C97" s="1">
        <f>YEAR(Tableau1[[#This Row],[Chargement prévu (Début)]])</f>
        <v>2024</v>
      </c>
      <c r="D97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97" s="15">
        <f>IF(Tableau1[[#This Row],[Jour - du XX]]="","",Tableau1[[#This Row],[Jour - du XX]]+6)</f>
        <v>45557</v>
      </c>
      <c r="F97" s="3" t="s">
        <v>288</v>
      </c>
      <c r="L97" s="1" t="s">
        <v>455</v>
      </c>
      <c r="M97" s="1" t="s">
        <v>456</v>
      </c>
      <c r="Z97" s="1" t="s">
        <v>262</v>
      </c>
      <c r="BE97" s="14"/>
    </row>
    <row r="98" spans="1:57" x14ac:dyDescent="0.25">
      <c r="A9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98" s="1">
        <f>_xlfn.ISOWEEKNUM(Tableau1[[#This Row],[Chargement prévu (Début)]])</f>
        <v>38</v>
      </c>
      <c r="C98" s="1">
        <f>YEAR(Tableau1[[#This Row],[Chargement prévu (Début)]])</f>
        <v>2024</v>
      </c>
      <c r="D98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98" s="15">
        <f>IF(Tableau1[[#This Row],[Jour - du XX]]="","",Tableau1[[#This Row],[Jour - du XX]]+6)</f>
        <v>45557</v>
      </c>
      <c r="F98" s="3" t="s">
        <v>289</v>
      </c>
      <c r="L98" s="1" t="s">
        <v>455</v>
      </c>
      <c r="M98" s="1" t="s">
        <v>456</v>
      </c>
      <c r="Z98" s="1" t="s">
        <v>262</v>
      </c>
      <c r="BE98" s="14"/>
    </row>
    <row r="99" spans="1:57" x14ac:dyDescent="0.25">
      <c r="A9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99" s="1">
        <f>_xlfn.ISOWEEKNUM(Tableau1[[#This Row],[Chargement prévu (Début)]])</f>
        <v>38</v>
      </c>
      <c r="C99" s="1">
        <f>YEAR(Tableau1[[#This Row],[Chargement prévu (Début)]])</f>
        <v>2024</v>
      </c>
      <c r="D99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99" s="15">
        <f>IF(Tableau1[[#This Row],[Jour - du XX]]="","",Tableau1[[#This Row],[Jour - du XX]]+6)</f>
        <v>45557</v>
      </c>
      <c r="F99" s="3" t="s">
        <v>290</v>
      </c>
      <c r="L99" s="1" t="s">
        <v>135</v>
      </c>
      <c r="M99" s="1" t="s">
        <v>135</v>
      </c>
      <c r="Z99" s="1" t="s">
        <v>271</v>
      </c>
      <c r="BE99" s="14"/>
    </row>
    <row r="100" spans="1:57" x14ac:dyDescent="0.25">
      <c r="A10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00" s="1">
        <f>_xlfn.ISOWEEKNUM(Tableau1[[#This Row],[Chargement prévu (Début)]])</f>
        <v>38</v>
      </c>
      <c r="C100" s="1">
        <f>YEAR(Tableau1[[#This Row],[Chargement prévu (Début)]])</f>
        <v>2024</v>
      </c>
      <c r="D100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00" s="15">
        <f>IF(Tableau1[[#This Row],[Jour - du XX]]="","",Tableau1[[#This Row],[Jour - du XX]]+6)</f>
        <v>45557</v>
      </c>
      <c r="F100" s="3" t="s">
        <v>291</v>
      </c>
      <c r="L100" s="1" t="s">
        <v>413</v>
      </c>
      <c r="M100" s="1" t="s">
        <v>414</v>
      </c>
      <c r="Z100" s="1" t="s">
        <v>262</v>
      </c>
      <c r="BE100" s="14"/>
    </row>
    <row r="101" spans="1:57" x14ac:dyDescent="0.25">
      <c r="A10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01" s="1">
        <f>_xlfn.ISOWEEKNUM(Tableau1[[#This Row],[Chargement prévu (Début)]])</f>
        <v>38</v>
      </c>
      <c r="C101" s="1">
        <f>YEAR(Tableau1[[#This Row],[Chargement prévu (Début)]])</f>
        <v>2024</v>
      </c>
      <c r="D101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01" s="15">
        <f>IF(Tableau1[[#This Row],[Jour - du XX]]="","",Tableau1[[#This Row],[Jour - du XX]]+6)</f>
        <v>45557</v>
      </c>
      <c r="F101" s="3" t="s">
        <v>292</v>
      </c>
      <c r="L101" s="1" t="s">
        <v>413</v>
      </c>
      <c r="M101" s="1" t="s">
        <v>414</v>
      </c>
      <c r="Z101" s="1" t="s">
        <v>262</v>
      </c>
      <c r="BE101" s="14"/>
    </row>
    <row r="102" spans="1:57" x14ac:dyDescent="0.25">
      <c r="A10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02" s="1">
        <f>_xlfn.ISOWEEKNUM(Tableau1[[#This Row],[Chargement prévu (Début)]])</f>
        <v>38</v>
      </c>
      <c r="C102" s="1">
        <f>YEAR(Tableau1[[#This Row],[Chargement prévu (Début)]])</f>
        <v>2024</v>
      </c>
      <c r="D102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02" s="15">
        <f>IF(Tableau1[[#This Row],[Jour - du XX]]="","",Tableau1[[#This Row],[Jour - du XX]]+6)</f>
        <v>45557</v>
      </c>
      <c r="F102" s="3" t="s">
        <v>272</v>
      </c>
      <c r="L102" s="1" t="s">
        <v>405</v>
      </c>
      <c r="M102" s="1" t="s">
        <v>406</v>
      </c>
      <c r="Z102" s="1" t="s">
        <v>271</v>
      </c>
      <c r="BE102" s="14" t="s">
        <v>293</v>
      </c>
    </row>
    <row r="103" spans="1:57" x14ac:dyDescent="0.25">
      <c r="A10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03" s="1">
        <f>_xlfn.ISOWEEKNUM(Tableau1[[#This Row],[Chargement prévu (Début)]])</f>
        <v>38</v>
      </c>
      <c r="C103" s="1">
        <f>YEAR(Tableau1[[#This Row],[Chargement prévu (Début)]])</f>
        <v>2024</v>
      </c>
      <c r="D103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03" s="15">
        <f>IF(Tableau1[[#This Row],[Jour - du XX]]="","",Tableau1[[#This Row],[Jour - du XX]]+6)</f>
        <v>45557</v>
      </c>
      <c r="F103" s="3" t="s">
        <v>294</v>
      </c>
      <c r="L103" s="1" t="s">
        <v>405</v>
      </c>
      <c r="M103" s="1" t="s">
        <v>406</v>
      </c>
      <c r="Z103" s="1" t="s">
        <v>271</v>
      </c>
      <c r="BE103" s="14" t="s">
        <v>293</v>
      </c>
    </row>
    <row r="104" spans="1:57" x14ac:dyDescent="0.25">
      <c r="A10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104" s="1">
        <f>_xlfn.ISOWEEKNUM(Tableau1[[#This Row],[Chargement prévu (Début)]])</f>
        <v>38</v>
      </c>
      <c r="C104" s="1">
        <f>YEAR(Tableau1[[#This Row],[Chargement prévu (Début)]])</f>
        <v>2024</v>
      </c>
      <c r="D104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04" s="15">
        <f>IF(Tableau1[[#This Row],[Jour - du XX]]="","",Tableau1[[#This Row],[Jour - du XX]]+6)</f>
        <v>45557</v>
      </c>
      <c r="F104" s="3" t="s">
        <v>295</v>
      </c>
      <c r="L104" s="1" t="s">
        <v>135</v>
      </c>
      <c r="M104" s="1" t="s">
        <v>135</v>
      </c>
      <c r="Z104" s="1" t="s">
        <v>285</v>
      </c>
      <c r="BE104" s="14"/>
    </row>
    <row r="105" spans="1:57" x14ac:dyDescent="0.25">
      <c r="A10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05" s="1">
        <f>_xlfn.ISOWEEKNUM(Tableau1[[#This Row],[Chargement prévu (Début)]])</f>
        <v>38</v>
      </c>
      <c r="C105" s="1">
        <f>YEAR(Tableau1[[#This Row],[Chargement prévu (Début)]])</f>
        <v>2024</v>
      </c>
      <c r="D105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05" s="15">
        <f>IF(Tableau1[[#This Row],[Jour - du XX]]="","",Tableau1[[#This Row],[Jour - du XX]]+6)</f>
        <v>45557</v>
      </c>
      <c r="F105" s="3" t="s">
        <v>296</v>
      </c>
      <c r="L105" s="1" t="s">
        <v>419</v>
      </c>
      <c r="M105" s="1" t="s">
        <v>451</v>
      </c>
      <c r="Z105" s="1" t="s">
        <v>285</v>
      </c>
      <c r="BE105" s="14" t="s">
        <v>297</v>
      </c>
    </row>
    <row r="106" spans="1:57" x14ac:dyDescent="0.25">
      <c r="A10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06" s="1">
        <f>_xlfn.ISOWEEKNUM(Tableau1[[#This Row],[Chargement prévu (Début)]])</f>
        <v>38</v>
      </c>
      <c r="C106" s="1">
        <f>YEAR(Tableau1[[#This Row],[Chargement prévu (Début)]])</f>
        <v>2024</v>
      </c>
      <c r="D106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06" s="15">
        <f>IF(Tableau1[[#This Row],[Jour - du XX]]="","",Tableau1[[#This Row],[Jour - du XX]]+6)</f>
        <v>45557</v>
      </c>
      <c r="F106" s="3" t="s">
        <v>298</v>
      </c>
      <c r="L106" s="1" t="s">
        <v>419</v>
      </c>
      <c r="M106" s="1" t="s">
        <v>451</v>
      </c>
      <c r="Z106" s="1" t="s">
        <v>285</v>
      </c>
      <c r="BE106" s="14" t="s">
        <v>297</v>
      </c>
    </row>
    <row r="107" spans="1:57" x14ac:dyDescent="0.25">
      <c r="A10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07" s="1">
        <f>_xlfn.ISOWEEKNUM(Tableau1[[#This Row],[Chargement prévu (Début)]])</f>
        <v>38</v>
      </c>
      <c r="C107" s="1">
        <f>YEAR(Tableau1[[#This Row],[Chargement prévu (Début)]])</f>
        <v>2024</v>
      </c>
      <c r="D107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07" s="15">
        <f>IF(Tableau1[[#This Row],[Jour - du XX]]="","",Tableau1[[#This Row],[Jour - du XX]]+6)</f>
        <v>45557</v>
      </c>
      <c r="F107" s="3" t="s">
        <v>299</v>
      </c>
      <c r="L107" s="1" t="s">
        <v>423</v>
      </c>
      <c r="M107" s="1" t="s">
        <v>424</v>
      </c>
      <c r="Z107" s="1" t="s">
        <v>285</v>
      </c>
      <c r="BE107" s="14"/>
    </row>
    <row r="108" spans="1:57" x14ac:dyDescent="0.25">
      <c r="A10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08" s="1">
        <f>_xlfn.ISOWEEKNUM(Tableau1[[#This Row],[Chargement prévu (Début)]])</f>
        <v>38</v>
      </c>
      <c r="C108" s="1">
        <f>YEAR(Tableau1[[#This Row],[Chargement prévu (Début)]])</f>
        <v>2024</v>
      </c>
      <c r="D108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08" s="15">
        <f>IF(Tableau1[[#This Row],[Jour - du XX]]="","",Tableau1[[#This Row],[Jour - du XX]]+6)</f>
        <v>45557</v>
      </c>
      <c r="F108" s="3" t="s">
        <v>300</v>
      </c>
      <c r="L108" s="1" t="s">
        <v>423</v>
      </c>
      <c r="M108" s="1" t="s">
        <v>424</v>
      </c>
      <c r="Z108" s="1" t="s">
        <v>285</v>
      </c>
      <c r="BE108" s="14"/>
    </row>
    <row r="109" spans="1:57" x14ac:dyDescent="0.25">
      <c r="A10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09" s="1">
        <f>_xlfn.ISOWEEKNUM(Tableau1[[#This Row],[Chargement prévu (Début)]])</f>
        <v>38</v>
      </c>
      <c r="C109" s="1">
        <f>YEAR(Tableau1[[#This Row],[Chargement prévu (Début)]])</f>
        <v>2024</v>
      </c>
      <c r="D109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09" s="15">
        <f>IF(Tableau1[[#This Row],[Jour - du XX]]="","",Tableau1[[#This Row],[Jour - du XX]]+6)</f>
        <v>45557</v>
      </c>
      <c r="F109" s="3" t="s">
        <v>301</v>
      </c>
      <c r="L109" s="1" t="s">
        <v>413</v>
      </c>
      <c r="M109" s="1" t="s">
        <v>418</v>
      </c>
      <c r="Z109" s="1" t="s">
        <v>207</v>
      </c>
      <c r="BE109" s="14" t="s">
        <v>302</v>
      </c>
    </row>
    <row r="110" spans="1:57" x14ac:dyDescent="0.25">
      <c r="A11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10" s="1">
        <f>_xlfn.ISOWEEKNUM(Tableau1[[#This Row],[Chargement prévu (Début)]])</f>
        <v>38</v>
      </c>
      <c r="C110" s="1">
        <f>YEAR(Tableau1[[#This Row],[Chargement prévu (Début)]])</f>
        <v>2024</v>
      </c>
      <c r="D110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10" s="15">
        <f>IF(Tableau1[[#This Row],[Jour - du XX]]="","",Tableau1[[#This Row],[Jour - du XX]]+6)</f>
        <v>45557</v>
      </c>
      <c r="F110" s="3" t="s">
        <v>303</v>
      </c>
      <c r="L110" s="1" t="s">
        <v>437</v>
      </c>
      <c r="M110" s="1" t="s">
        <v>438</v>
      </c>
      <c r="Z110" s="1" t="s">
        <v>282</v>
      </c>
      <c r="BE110" s="14" t="s">
        <v>273</v>
      </c>
    </row>
    <row r="111" spans="1:57" x14ac:dyDescent="0.25">
      <c r="A11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11" s="1">
        <f>_xlfn.ISOWEEKNUM(Tableau1[[#This Row],[Chargement prévu (Début)]])</f>
        <v>38</v>
      </c>
      <c r="C111" s="1">
        <f>YEAR(Tableau1[[#This Row],[Chargement prévu (Début)]])</f>
        <v>2024</v>
      </c>
      <c r="D111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11" s="15">
        <f>IF(Tableau1[[#This Row],[Jour - du XX]]="","",Tableau1[[#This Row],[Jour - du XX]]+6)</f>
        <v>45557</v>
      </c>
      <c r="F111" s="3" t="s">
        <v>304</v>
      </c>
      <c r="L111" s="1" t="s">
        <v>409</v>
      </c>
      <c r="M111" s="1" t="s">
        <v>431</v>
      </c>
      <c r="Z111" s="1" t="s">
        <v>207</v>
      </c>
      <c r="BE111" s="14" t="s">
        <v>305</v>
      </c>
    </row>
    <row r="112" spans="1:57" x14ac:dyDescent="0.25">
      <c r="A11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12" s="1">
        <f>_xlfn.ISOWEEKNUM(Tableau1[[#This Row],[Chargement prévu (Début)]])</f>
        <v>38</v>
      </c>
      <c r="C112" s="1">
        <f>YEAR(Tableau1[[#This Row],[Chargement prévu (Début)]])</f>
        <v>2024</v>
      </c>
      <c r="D112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12" s="15">
        <f>IF(Tableau1[[#This Row],[Jour - du XX]]="","",Tableau1[[#This Row],[Jour - du XX]]+6)</f>
        <v>45557</v>
      </c>
      <c r="F112" s="3" t="s">
        <v>306</v>
      </c>
      <c r="L112" s="1" t="s">
        <v>405</v>
      </c>
      <c r="M112" s="1" t="s">
        <v>436</v>
      </c>
      <c r="Z112" s="1" t="s">
        <v>207</v>
      </c>
      <c r="BE112" s="14" t="s">
        <v>307</v>
      </c>
    </row>
    <row r="113" spans="1:57" x14ac:dyDescent="0.25">
      <c r="A11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13" s="1">
        <f>_xlfn.ISOWEEKNUM(Tableau1[[#This Row],[Chargement prévu (Début)]])</f>
        <v>38</v>
      </c>
      <c r="C113" s="1">
        <f>YEAR(Tableau1[[#This Row],[Chargement prévu (Début)]])</f>
        <v>2024</v>
      </c>
      <c r="D113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13" s="15">
        <f>IF(Tableau1[[#This Row],[Jour - du XX]]="","",Tableau1[[#This Row],[Jour - du XX]]+6)</f>
        <v>45557</v>
      </c>
      <c r="F113" s="3" t="s">
        <v>308</v>
      </c>
      <c r="L113" s="1" t="s">
        <v>409</v>
      </c>
      <c r="M113" s="1" t="s">
        <v>431</v>
      </c>
      <c r="Z113" s="1" t="s">
        <v>207</v>
      </c>
      <c r="BE113" s="14" t="s">
        <v>309</v>
      </c>
    </row>
    <row r="114" spans="1:57" x14ac:dyDescent="0.25">
      <c r="A11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14" s="1">
        <f>_xlfn.ISOWEEKNUM(Tableau1[[#This Row],[Chargement prévu (Début)]])</f>
        <v>38</v>
      </c>
      <c r="C114" s="1">
        <f>YEAR(Tableau1[[#This Row],[Chargement prévu (Début)]])</f>
        <v>2024</v>
      </c>
      <c r="D114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14" s="15">
        <f>IF(Tableau1[[#This Row],[Jour - du XX]]="","",Tableau1[[#This Row],[Jour - du XX]]+6)</f>
        <v>45557</v>
      </c>
      <c r="F114" s="3" t="s">
        <v>310</v>
      </c>
      <c r="L114" s="1" t="s">
        <v>457</v>
      </c>
      <c r="M114" s="1" t="s">
        <v>458</v>
      </c>
      <c r="Z114" s="1" t="s">
        <v>207</v>
      </c>
      <c r="BE114" s="14" t="s">
        <v>311</v>
      </c>
    </row>
    <row r="115" spans="1:57" x14ac:dyDescent="0.25">
      <c r="A115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15" s="1">
        <f>_xlfn.ISOWEEKNUM(Tableau1[[#This Row],[Chargement prévu (Début)]])</f>
        <v>38</v>
      </c>
      <c r="C115" s="1">
        <f>YEAR(Tableau1[[#This Row],[Chargement prévu (Début)]])</f>
        <v>2024</v>
      </c>
      <c r="D115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15" s="15">
        <f>IF(Tableau1[[#This Row],[Jour - du XX]]="","",Tableau1[[#This Row],[Jour - du XX]]+6)</f>
        <v>45557</v>
      </c>
      <c r="F115" s="3" t="s">
        <v>312</v>
      </c>
      <c r="L115" s="1" t="s">
        <v>405</v>
      </c>
      <c r="M115" s="1" t="s">
        <v>446</v>
      </c>
      <c r="Z115" s="1" t="s">
        <v>207</v>
      </c>
      <c r="BE115" s="14" t="s">
        <v>313</v>
      </c>
    </row>
    <row r="116" spans="1:57" x14ac:dyDescent="0.25">
      <c r="A116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16" s="1">
        <f>_xlfn.ISOWEEKNUM(Tableau1[[#This Row],[Chargement prévu (Début)]])</f>
        <v>38</v>
      </c>
      <c r="C116" s="1">
        <f>YEAR(Tableau1[[#This Row],[Chargement prévu (Début)]])</f>
        <v>2024</v>
      </c>
      <c r="D116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16" s="15">
        <f>IF(Tableau1[[#This Row],[Jour - du XX]]="","",Tableau1[[#This Row],[Jour - du XX]]+6)</f>
        <v>45557</v>
      </c>
      <c r="F116" s="3" t="s">
        <v>314</v>
      </c>
      <c r="L116" s="1" t="s">
        <v>457</v>
      </c>
      <c r="M116" s="1" t="s">
        <v>458</v>
      </c>
      <c r="Z116" s="1" t="s">
        <v>207</v>
      </c>
      <c r="BE116" s="14" t="s">
        <v>311</v>
      </c>
    </row>
    <row r="117" spans="1:57" x14ac:dyDescent="0.25">
      <c r="A117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17" s="1">
        <f>_xlfn.ISOWEEKNUM(Tableau1[[#This Row],[Chargement prévu (Début)]])</f>
        <v>38</v>
      </c>
      <c r="C117" s="1">
        <f>YEAR(Tableau1[[#This Row],[Chargement prévu (Début)]])</f>
        <v>2024</v>
      </c>
      <c r="D117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17" s="15">
        <f>IF(Tableau1[[#This Row],[Jour - du XX]]="","",Tableau1[[#This Row],[Jour - du XX]]+6)</f>
        <v>45557</v>
      </c>
      <c r="F117" s="3" t="s">
        <v>315</v>
      </c>
      <c r="L117" s="1" t="s">
        <v>457</v>
      </c>
      <c r="M117" s="1" t="s">
        <v>458</v>
      </c>
      <c r="Z117" s="1" t="s">
        <v>207</v>
      </c>
      <c r="BE117" s="14" t="s">
        <v>311</v>
      </c>
    </row>
    <row r="118" spans="1:57" x14ac:dyDescent="0.25">
      <c r="A118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18" s="1">
        <f>_xlfn.ISOWEEKNUM(Tableau1[[#This Row],[Chargement prévu (Début)]])</f>
        <v>38</v>
      </c>
      <c r="C118" s="1">
        <f>YEAR(Tableau1[[#This Row],[Chargement prévu (Début)]])</f>
        <v>2024</v>
      </c>
      <c r="D118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18" s="15">
        <f>IF(Tableau1[[#This Row],[Jour - du XX]]="","",Tableau1[[#This Row],[Jour - du XX]]+6)</f>
        <v>45557</v>
      </c>
      <c r="F118" s="3" t="s">
        <v>316</v>
      </c>
      <c r="L118" s="1" t="s">
        <v>405</v>
      </c>
      <c r="M118" s="1" t="s">
        <v>436</v>
      </c>
      <c r="Z118" s="1" t="s">
        <v>207</v>
      </c>
      <c r="BE118" s="14"/>
    </row>
    <row r="119" spans="1:57" x14ac:dyDescent="0.25">
      <c r="A119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119" s="1">
        <f>_xlfn.ISOWEEKNUM(Tableau1[[#This Row],[Chargement prévu (Début)]])</f>
        <v>38</v>
      </c>
      <c r="C119" s="1">
        <f>YEAR(Tableau1[[#This Row],[Chargement prévu (Début)]])</f>
        <v>2024</v>
      </c>
      <c r="D119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19" s="15">
        <f>IF(Tableau1[[#This Row],[Jour - du XX]]="","",Tableau1[[#This Row],[Jour - du XX]]+6)</f>
        <v>45557</v>
      </c>
      <c r="F119" s="3" t="s">
        <v>317</v>
      </c>
      <c r="L119" s="1" t="s">
        <v>135</v>
      </c>
      <c r="M119" s="1" t="s">
        <v>135</v>
      </c>
      <c r="Z119" s="1" t="s">
        <v>207</v>
      </c>
      <c r="BE119" s="14"/>
    </row>
    <row r="120" spans="1:57" x14ac:dyDescent="0.25">
      <c r="A120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20" s="1">
        <f>_xlfn.ISOWEEKNUM(Tableau1[[#This Row],[Chargement prévu (Début)]])</f>
        <v>38</v>
      </c>
      <c r="C120" s="1">
        <f>YEAR(Tableau1[[#This Row],[Chargement prévu (Début)]])</f>
        <v>2024</v>
      </c>
      <c r="D120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20" s="15">
        <f>IF(Tableau1[[#This Row],[Jour - du XX]]="","",Tableau1[[#This Row],[Jour - du XX]]+6)</f>
        <v>45557</v>
      </c>
      <c r="F120" s="3" t="s">
        <v>318</v>
      </c>
      <c r="L120" s="1" t="s">
        <v>439</v>
      </c>
      <c r="M120" s="1" t="s">
        <v>454</v>
      </c>
      <c r="Z120" s="1" t="s">
        <v>207</v>
      </c>
      <c r="BE120" s="14"/>
    </row>
    <row r="121" spans="1:57" x14ac:dyDescent="0.25">
      <c r="A121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21" s="1">
        <f>_xlfn.ISOWEEKNUM(Tableau1[[#This Row],[Chargement prévu (Début)]])</f>
        <v>38</v>
      </c>
      <c r="C121" s="1">
        <f>YEAR(Tableau1[[#This Row],[Chargement prévu (Début)]])</f>
        <v>2024</v>
      </c>
      <c r="D121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21" s="15">
        <f>IF(Tableau1[[#This Row],[Jour - du XX]]="","",Tableau1[[#This Row],[Jour - du XX]]+6)</f>
        <v>45557</v>
      </c>
      <c r="F121" s="3" t="s">
        <v>319</v>
      </c>
      <c r="L121" s="1" t="s">
        <v>439</v>
      </c>
      <c r="M121" s="1" t="s">
        <v>454</v>
      </c>
      <c r="Z121" s="1" t="s">
        <v>207</v>
      </c>
      <c r="BE121" s="14"/>
    </row>
    <row r="122" spans="1:57" x14ac:dyDescent="0.25">
      <c r="A122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22" s="1">
        <f>_xlfn.ISOWEEKNUM(Tableau1[[#This Row],[Chargement prévu (Début)]])</f>
        <v>38</v>
      </c>
      <c r="C122" s="1">
        <f>YEAR(Tableau1[[#This Row],[Chargement prévu (Début)]])</f>
        <v>2024</v>
      </c>
      <c r="D122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22" s="15">
        <f>IF(Tableau1[[#This Row],[Jour - du XX]]="","",Tableau1[[#This Row],[Jour - du XX]]+6)</f>
        <v>45557</v>
      </c>
      <c r="F122" s="3" t="s">
        <v>320</v>
      </c>
      <c r="L122" s="1" t="s">
        <v>419</v>
      </c>
      <c r="M122" s="1" t="s">
        <v>420</v>
      </c>
      <c r="Z122" s="1" t="s">
        <v>207</v>
      </c>
      <c r="BE122" s="14"/>
    </row>
    <row r="123" spans="1:57" x14ac:dyDescent="0.25">
      <c r="A123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23" s="1">
        <f>_xlfn.ISOWEEKNUM(Tableau1[[#This Row],[Chargement prévu (Début)]])</f>
        <v>38</v>
      </c>
      <c r="C123" s="1">
        <f>YEAR(Tableau1[[#This Row],[Chargement prévu (Début)]])</f>
        <v>2024</v>
      </c>
      <c r="D123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23" s="15">
        <f>IF(Tableau1[[#This Row],[Jour - du XX]]="","",Tableau1[[#This Row],[Jour - du XX]]+6)</f>
        <v>45557</v>
      </c>
      <c r="F123" s="3" t="s">
        <v>321</v>
      </c>
      <c r="L123" s="1" t="s">
        <v>419</v>
      </c>
      <c r="M123" s="1" t="s">
        <v>420</v>
      </c>
      <c r="Z123" s="1" t="s">
        <v>207</v>
      </c>
      <c r="BE123" s="14"/>
    </row>
    <row r="124" spans="1:57" x14ac:dyDescent="0.25">
      <c r="A124" s="1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24" s="1">
        <f>_xlfn.ISOWEEKNUM(Tableau1[[#This Row],[Chargement prévu (Début)]])</f>
        <v>38</v>
      </c>
      <c r="C124" s="1">
        <f>YEAR(Tableau1[[#This Row],[Chargement prévu (Début)]])</f>
        <v>2024</v>
      </c>
      <c r="D124" s="15">
        <f>DATE(Tableau1[[#This Row],[Année]],1,1)+IF(WEEKDAY(DATE(Tableau1[[#This Row],[Année]],1,1),2)&lt;5,(Tableau1[[#This Row],[Semaine]]-1)*7,Tableau1[[#This Row],[Semaine]]*7)-WEEKDAY(DATE(Tableau1[[#This Row],[Année]],1,1),2)+1</f>
        <v>45551</v>
      </c>
      <c r="E124" s="15">
        <f>IF(Tableau1[[#This Row],[Jour - du XX]]="","",Tableau1[[#This Row],[Jour - du XX]]+6)</f>
        <v>45557</v>
      </c>
      <c r="F124" s="3" t="s">
        <v>322</v>
      </c>
      <c r="L124" s="1" t="s">
        <v>415</v>
      </c>
      <c r="M124" s="1" t="s">
        <v>415</v>
      </c>
      <c r="Z124" s="1" t="s">
        <v>323</v>
      </c>
      <c r="BE124" s="14"/>
    </row>
    <row r="125" spans="1:57" x14ac:dyDescent="0.25">
      <c r="A125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25" s="17">
        <f>_xlfn.ISOWEEKNUM(Tableau1[[#This Row],[Chargement prévu (Début)]])</f>
        <v>39</v>
      </c>
      <c r="C125" s="17">
        <f>YEAR(Tableau1[[#This Row],[Chargement prévu (Début)]])</f>
        <v>2024</v>
      </c>
      <c r="D125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25" s="15">
        <f>IF(Tableau1[[#This Row],[Jour - du XX]]="","",Tableau1[[#This Row],[Jour - du XX]]+6)</f>
        <v>45564</v>
      </c>
      <c r="F125" s="3" t="s">
        <v>327</v>
      </c>
      <c r="G125" s="1" t="s">
        <v>128</v>
      </c>
      <c r="K125" s="1" t="s">
        <v>128</v>
      </c>
      <c r="L125" s="1" t="s">
        <v>531</v>
      </c>
      <c r="M125" s="1" t="s">
        <v>532</v>
      </c>
      <c r="Z125" s="1" t="s">
        <v>328</v>
      </c>
      <c r="BE125" s="14" t="s">
        <v>329</v>
      </c>
    </row>
    <row r="126" spans="1:57" x14ac:dyDescent="0.25">
      <c r="A126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AFFRETEMENT</v>
      </c>
      <c r="B126" s="17">
        <f>_xlfn.ISOWEEKNUM(Tableau1[[#This Row],[Chargement prévu (Début)]])</f>
        <v>39</v>
      </c>
      <c r="C126" s="17">
        <f>YEAR(Tableau1[[#This Row],[Chargement prévu (Début)]])</f>
        <v>2024</v>
      </c>
      <c r="D126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26" s="15">
        <f>IF(Tableau1[[#This Row],[Jour - du XX]]="","",Tableau1[[#This Row],[Jour - du XX]]+6)</f>
        <v>45564</v>
      </c>
      <c r="F126" s="3" t="s">
        <v>330</v>
      </c>
      <c r="G126" s="1" t="s">
        <v>128</v>
      </c>
      <c r="K126" s="1" t="s">
        <v>128</v>
      </c>
      <c r="L126" s="1" t="s">
        <v>533</v>
      </c>
      <c r="M126" s="1" t="s">
        <v>533</v>
      </c>
      <c r="Z126" s="1" t="s">
        <v>331</v>
      </c>
      <c r="BE126" s="14" t="s">
        <v>128</v>
      </c>
    </row>
    <row r="127" spans="1:57" x14ac:dyDescent="0.25">
      <c r="A127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127" s="17">
        <f>_xlfn.ISOWEEKNUM(Tableau1[[#This Row],[Chargement prévu (Début)]])</f>
        <v>39</v>
      </c>
      <c r="C127" s="17">
        <f>YEAR(Tableau1[[#This Row],[Chargement prévu (Début)]])</f>
        <v>2024</v>
      </c>
      <c r="D127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27" s="15">
        <f>IF(Tableau1[[#This Row],[Jour - du XX]]="","",Tableau1[[#This Row],[Jour - du XX]]+6)</f>
        <v>45564</v>
      </c>
      <c r="F127" s="3" t="s">
        <v>332</v>
      </c>
      <c r="G127" s="1" t="s">
        <v>128</v>
      </c>
      <c r="K127" s="1" t="s">
        <v>128</v>
      </c>
      <c r="L127" s="1" t="s">
        <v>128</v>
      </c>
      <c r="M127" s="1" t="s">
        <v>128</v>
      </c>
      <c r="Z127" s="1" t="s">
        <v>333</v>
      </c>
      <c r="BE127" s="14" t="s">
        <v>128</v>
      </c>
    </row>
    <row r="128" spans="1:57" x14ac:dyDescent="0.25">
      <c r="A128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128" s="17">
        <f>_xlfn.ISOWEEKNUM(Tableau1[[#This Row],[Chargement prévu (Début)]])</f>
        <v>39</v>
      </c>
      <c r="C128" s="17">
        <f>YEAR(Tableau1[[#This Row],[Chargement prévu (Début)]])</f>
        <v>2024</v>
      </c>
      <c r="D128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28" s="15">
        <f>IF(Tableau1[[#This Row],[Jour - du XX]]="","",Tableau1[[#This Row],[Jour - du XX]]+6)</f>
        <v>45564</v>
      </c>
      <c r="F128" s="3" t="s">
        <v>334</v>
      </c>
      <c r="G128" s="1" t="s">
        <v>128</v>
      </c>
      <c r="K128" s="1" t="s">
        <v>128</v>
      </c>
      <c r="L128" s="1" t="s">
        <v>135</v>
      </c>
      <c r="M128" s="1" t="s">
        <v>135</v>
      </c>
      <c r="Z128" s="1" t="s">
        <v>328</v>
      </c>
      <c r="BE128" s="14" t="s">
        <v>128</v>
      </c>
    </row>
    <row r="129" spans="1:57" x14ac:dyDescent="0.25">
      <c r="A129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29" s="17">
        <f>_xlfn.ISOWEEKNUM(Tableau1[[#This Row],[Chargement prévu (Début)]])</f>
        <v>39</v>
      </c>
      <c r="C129" s="17">
        <f>YEAR(Tableau1[[#This Row],[Chargement prévu (Début)]])</f>
        <v>2024</v>
      </c>
      <c r="D129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29" s="15">
        <f>IF(Tableau1[[#This Row],[Jour - du XX]]="","",Tableau1[[#This Row],[Jour - du XX]]+6)</f>
        <v>45564</v>
      </c>
      <c r="F129" s="3" t="s">
        <v>335</v>
      </c>
      <c r="G129" s="1" t="s">
        <v>128</v>
      </c>
      <c r="K129" s="1" t="s">
        <v>128</v>
      </c>
      <c r="L129" s="1" t="s">
        <v>534</v>
      </c>
      <c r="M129" s="1" t="s">
        <v>535</v>
      </c>
      <c r="Z129" s="1" t="s">
        <v>328</v>
      </c>
      <c r="BE129" s="14" t="s">
        <v>336</v>
      </c>
    </row>
    <row r="130" spans="1:57" x14ac:dyDescent="0.25">
      <c r="A130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30" s="17">
        <f>_xlfn.ISOWEEKNUM(Tableau1[[#This Row],[Chargement prévu (Début)]])</f>
        <v>39</v>
      </c>
      <c r="C130" s="17">
        <f>YEAR(Tableau1[[#This Row],[Chargement prévu (Début)]])</f>
        <v>2024</v>
      </c>
      <c r="D130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30" s="15">
        <f>IF(Tableau1[[#This Row],[Jour - du XX]]="","",Tableau1[[#This Row],[Jour - du XX]]+6)</f>
        <v>45564</v>
      </c>
      <c r="F130" s="3" t="s">
        <v>337</v>
      </c>
      <c r="G130" s="1" t="s">
        <v>128</v>
      </c>
      <c r="K130" s="1" t="s">
        <v>128</v>
      </c>
      <c r="L130" s="1" t="s">
        <v>536</v>
      </c>
      <c r="M130" s="1" t="s">
        <v>537</v>
      </c>
      <c r="Z130" s="1" t="s">
        <v>328</v>
      </c>
      <c r="BE130" s="14" t="s">
        <v>338</v>
      </c>
    </row>
    <row r="131" spans="1:57" x14ac:dyDescent="0.25">
      <c r="A131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AFFRETEMENT</v>
      </c>
      <c r="B131" s="17">
        <f>_xlfn.ISOWEEKNUM(Tableau1[[#This Row],[Chargement prévu (Début)]])</f>
        <v>39</v>
      </c>
      <c r="C131" s="17">
        <f>YEAR(Tableau1[[#This Row],[Chargement prévu (Début)]])</f>
        <v>2024</v>
      </c>
      <c r="D131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31" s="15">
        <f>IF(Tableau1[[#This Row],[Jour - du XX]]="","",Tableau1[[#This Row],[Jour - du XX]]+6)</f>
        <v>45564</v>
      </c>
      <c r="F131" s="3" t="s">
        <v>339</v>
      </c>
      <c r="G131" s="1" t="s">
        <v>128</v>
      </c>
      <c r="K131" s="1" t="s">
        <v>128</v>
      </c>
      <c r="L131" s="1" t="s">
        <v>533</v>
      </c>
      <c r="M131" s="1" t="s">
        <v>533</v>
      </c>
      <c r="Z131" s="1" t="s">
        <v>340</v>
      </c>
      <c r="BE131" s="14" t="s">
        <v>538</v>
      </c>
    </row>
    <row r="132" spans="1:57" x14ac:dyDescent="0.25">
      <c r="A132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32" s="17">
        <f>_xlfn.ISOWEEKNUM(Tableau1[[#This Row],[Chargement prévu (Début)]])</f>
        <v>39</v>
      </c>
      <c r="C132" s="17">
        <f>YEAR(Tableau1[[#This Row],[Chargement prévu (Début)]])</f>
        <v>2024</v>
      </c>
      <c r="D132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32" s="15">
        <f>IF(Tableau1[[#This Row],[Jour - du XX]]="","",Tableau1[[#This Row],[Jour - du XX]]+6)</f>
        <v>45564</v>
      </c>
      <c r="F132" s="3" t="s">
        <v>341</v>
      </c>
      <c r="G132" s="1" t="s">
        <v>128</v>
      </c>
      <c r="K132" s="1" t="s">
        <v>128</v>
      </c>
      <c r="L132" s="1" t="s">
        <v>539</v>
      </c>
      <c r="M132" s="1" t="s">
        <v>540</v>
      </c>
      <c r="Z132" s="1" t="s">
        <v>331</v>
      </c>
      <c r="BE132" s="14" t="s">
        <v>342</v>
      </c>
    </row>
    <row r="133" spans="1:57" x14ac:dyDescent="0.25">
      <c r="A133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133" s="17">
        <f>_xlfn.ISOWEEKNUM(Tableau1[[#This Row],[Chargement prévu (Début)]])</f>
        <v>39</v>
      </c>
      <c r="C133" s="17">
        <f>YEAR(Tableau1[[#This Row],[Chargement prévu (Début)]])</f>
        <v>2024</v>
      </c>
      <c r="D133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33" s="15">
        <f>IF(Tableau1[[#This Row],[Jour - du XX]]="","",Tableau1[[#This Row],[Jour - du XX]]+6)</f>
        <v>45564</v>
      </c>
      <c r="F133" s="3" t="s">
        <v>343</v>
      </c>
      <c r="G133" s="1" t="s">
        <v>128</v>
      </c>
      <c r="K133" s="1" t="s">
        <v>128</v>
      </c>
      <c r="L133" s="1" t="s">
        <v>135</v>
      </c>
      <c r="M133" s="1" t="s">
        <v>135</v>
      </c>
      <c r="Z133" s="1" t="s">
        <v>344</v>
      </c>
      <c r="BE133" s="14" t="s">
        <v>128</v>
      </c>
    </row>
    <row r="134" spans="1:57" x14ac:dyDescent="0.25">
      <c r="A134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134" s="17">
        <f>_xlfn.ISOWEEKNUM(Tableau1[[#This Row],[Chargement prévu (Début)]])</f>
        <v>39</v>
      </c>
      <c r="C134" s="17">
        <f>YEAR(Tableau1[[#This Row],[Chargement prévu (Début)]])</f>
        <v>2024</v>
      </c>
      <c r="D134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34" s="15">
        <f>IF(Tableau1[[#This Row],[Jour - du XX]]="","",Tableau1[[#This Row],[Jour - du XX]]+6)</f>
        <v>45564</v>
      </c>
      <c r="F134" s="3" t="s">
        <v>345</v>
      </c>
      <c r="G134" s="1" t="s">
        <v>128</v>
      </c>
      <c r="K134" s="1" t="s">
        <v>128</v>
      </c>
      <c r="L134" s="1" t="s">
        <v>128</v>
      </c>
      <c r="M134" s="1" t="s">
        <v>128</v>
      </c>
      <c r="Z134" s="1" t="s">
        <v>344</v>
      </c>
      <c r="BE134" s="14" t="s">
        <v>128</v>
      </c>
    </row>
    <row r="135" spans="1:57" x14ac:dyDescent="0.25">
      <c r="A135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135" s="17">
        <f>_xlfn.ISOWEEKNUM(Tableau1[[#This Row],[Chargement prévu (Début)]])</f>
        <v>39</v>
      </c>
      <c r="C135" s="17">
        <f>YEAR(Tableau1[[#This Row],[Chargement prévu (Début)]])</f>
        <v>2024</v>
      </c>
      <c r="D135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35" s="15">
        <f>IF(Tableau1[[#This Row],[Jour - du XX]]="","",Tableau1[[#This Row],[Jour - du XX]]+6)</f>
        <v>45564</v>
      </c>
      <c r="F135" s="3" t="s">
        <v>346</v>
      </c>
      <c r="G135" s="1" t="s">
        <v>128</v>
      </c>
      <c r="K135" s="1" t="s">
        <v>128</v>
      </c>
      <c r="L135" s="1" t="s">
        <v>128</v>
      </c>
      <c r="M135" s="1" t="s">
        <v>128</v>
      </c>
      <c r="Z135" s="1" t="s">
        <v>344</v>
      </c>
      <c r="BE135" s="14" t="s">
        <v>128</v>
      </c>
    </row>
    <row r="136" spans="1:57" x14ac:dyDescent="0.25">
      <c r="A136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36" s="17">
        <f>_xlfn.ISOWEEKNUM(Tableau1[[#This Row],[Chargement prévu (Début)]])</f>
        <v>39</v>
      </c>
      <c r="C136" s="17">
        <f>YEAR(Tableau1[[#This Row],[Chargement prévu (Début)]])</f>
        <v>2024</v>
      </c>
      <c r="D136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36" s="15">
        <f>IF(Tableau1[[#This Row],[Jour - du XX]]="","",Tableau1[[#This Row],[Jour - du XX]]+6)</f>
        <v>45564</v>
      </c>
      <c r="F136" s="3" t="s">
        <v>347</v>
      </c>
      <c r="G136" s="1" t="s">
        <v>128</v>
      </c>
      <c r="K136" s="1" t="s">
        <v>128</v>
      </c>
      <c r="L136" s="1" t="s">
        <v>541</v>
      </c>
      <c r="M136" s="1" t="s">
        <v>542</v>
      </c>
      <c r="Z136" s="1" t="s">
        <v>344</v>
      </c>
      <c r="BE136" s="14" t="s">
        <v>348</v>
      </c>
    </row>
    <row r="137" spans="1:57" x14ac:dyDescent="0.25">
      <c r="A137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137" s="17">
        <f>_xlfn.ISOWEEKNUM(Tableau1[[#This Row],[Chargement prévu (Début)]])</f>
        <v>39</v>
      </c>
      <c r="C137" s="17">
        <f>YEAR(Tableau1[[#This Row],[Chargement prévu (Début)]])</f>
        <v>2024</v>
      </c>
      <c r="D137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37" s="15">
        <f>IF(Tableau1[[#This Row],[Jour - du XX]]="","",Tableau1[[#This Row],[Jour - du XX]]+6)</f>
        <v>45564</v>
      </c>
      <c r="F137" s="3" t="s">
        <v>349</v>
      </c>
      <c r="G137" s="1" t="s">
        <v>128</v>
      </c>
      <c r="K137" s="1" t="s">
        <v>128</v>
      </c>
      <c r="L137" s="1" t="s">
        <v>128</v>
      </c>
      <c r="M137" s="1" t="s">
        <v>128</v>
      </c>
      <c r="Z137" s="1" t="s">
        <v>344</v>
      </c>
      <c r="BE137" s="14" t="s">
        <v>128</v>
      </c>
    </row>
    <row r="138" spans="1:57" x14ac:dyDescent="0.25">
      <c r="A138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138" s="17">
        <f>_xlfn.ISOWEEKNUM(Tableau1[[#This Row],[Chargement prévu (Début)]])</f>
        <v>39</v>
      </c>
      <c r="C138" s="17">
        <f>YEAR(Tableau1[[#This Row],[Chargement prévu (Début)]])</f>
        <v>2024</v>
      </c>
      <c r="D138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38" s="15">
        <f>IF(Tableau1[[#This Row],[Jour - du XX]]="","",Tableau1[[#This Row],[Jour - du XX]]+6)</f>
        <v>45564</v>
      </c>
      <c r="F138" s="3" t="s">
        <v>350</v>
      </c>
      <c r="G138" s="1" t="s">
        <v>128</v>
      </c>
      <c r="K138" s="1" t="s">
        <v>128</v>
      </c>
      <c r="L138" s="1" t="s">
        <v>128</v>
      </c>
      <c r="M138" s="1" t="s">
        <v>128</v>
      </c>
      <c r="Z138" s="1" t="s">
        <v>344</v>
      </c>
      <c r="BE138" s="14" t="s">
        <v>128</v>
      </c>
    </row>
    <row r="139" spans="1:57" x14ac:dyDescent="0.25">
      <c r="A139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39" s="17">
        <f>_xlfn.ISOWEEKNUM(Tableau1[[#This Row],[Chargement prévu (Début)]])</f>
        <v>39</v>
      </c>
      <c r="C139" s="17">
        <f>YEAR(Tableau1[[#This Row],[Chargement prévu (Début)]])</f>
        <v>2024</v>
      </c>
      <c r="D139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39" s="15">
        <f>IF(Tableau1[[#This Row],[Jour - du XX]]="","",Tableau1[[#This Row],[Jour - du XX]]+6)</f>
        <v>45564</v>
      </c>
      <c r="F139" s="3" t="s">
        <v>351</v>
      </c>
      <c r="G139" s="1" t="s">
        <v>128</v>
      </c>
      <c r="K139" s="1" t="s">
        <v>128</v>
      </c>
      <c r="L139" s="1" t="s">
        <v>543</v>
      </c>
      <c r="M139" s="1" t="s">
        <v>544</v>
      </c>
      <c r="Z139" s="1" t="s">
        <v>344</v>
      </c>
      <c r="BE139" s="14" t="s">
        <v>352</v>
      </c>
    </row>
    <row r="140" spans="1:57" x14ac:dyDescent="0.25">
      <c r="A140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40" s="17">
        <f>_xlfn.ISOWEEKNUM(Tableau1[[#This Row],[Chargement prévu (Début)]])</f>
        <v>39</v>
      </c>
      <c r="C140" s="17">
        <f>YEAR(Tableau1[[#This Row],[Chargement prévu (Début)]])</f>
        <v>2024</v>
      </c>
      <c r="D140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40" s="15">
        <f>IF(Tableau1[[#This Row],[Jour - du XX]]="","",Tableau1[[#This Row],[Jour - du XX]]+6)</f>
        <v>45564</v>
      </c>
      <c r="F140" s="3" t="s">
        <v>353</v>
      </c>
      <c r="G140" s="1" t="s">
        <v>128</v>
      </c>
      <c r="K140" s="1" t="s">
        <v>128</v>
      </c>
      <c r="L140" s="1" t="s">
        <v>545</v>
      </c>
      <c r="M140" s="1" t="s">
        <v>546</v>
      </c>
      <c r="Z140" s="1" t="s">
        <v>344</v>
      </c>
      <c r="BE140" s="14" t="s">
        <v>354</v>
      </c>
    </row>
    <row r="141" spans="1:57" x14ac:dyDescent="0.25">
      <c r="A141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41" s="17">
        <f>_xlfn.ISOWEEKNUM(Tableau1[[#This Row],[Chargement prévu (Début)]])</f>
        <v>39</v>
      </c>
      <c r="C141" s="17">
        <f>YEAR(Tableau1[[#This Row],[Chargement prévu (Début)]])</f>
        <v>2024</v>
      </c>
      <c r="D141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41" s="15">
        <f>IF(Tableau1[[#This Row],[Jour - du XX]]="","",Tableau1[[#This Row],[Jour - du XX]]+6)</f>
        <v>45564</v>
      </c>
      <c r="F141" s="3" t="s">
        <v>355</v>
      </c>
      <c r="G141" s="1" t="s">
        <v>128</v>
      </c>
      <c r="K141" s="1" t="s">
        <v>128</v>
      </c>
      <c r="L141" s="1" t="s">
        <v>547</v>
      </c>
      <c r="M141" s="1" t="s">
        <v>548</v>
      </c>
      <c r="Z141" s="1" t="s">
        <v>333</v>
      </c>
      <c r="BE141" s="14" t="s">
        <v>356</v>
      </c>
    </row>
    <row r="142" spans="1:57" x14ac:dyDescent="0.25">
      <c r="A142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42" s="17">
        <f>_xlfn.ISOWEEKNUM(Tableau1[[#This Row],[Chargement prévu (Début)]])</f>
        <v>39</v>
      </c>
      <c r="C142" s="17">
        <f>YEAR(Tableau1[[#This Row],[Chargement prévu (Début)]])</f>
        <v>2024</v>
      </c>
      <c r="D142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42" s="15">
        <f>IF(Tableau1[[#This Row],[Jour - du XX]]="","",Tableau1[[#This Row],[Jour - du XX]]+6)</f>
        <v>45564</v>
      </c>
      <c r="F142" s="3" t="s">
        <v>358</v>
      </c>
      <c r="G142" s="1" t="s">
        <v>128</v>
      </c>
      <c r="K142" s="1" t="s">
        <v>128</v>
      </c>
      <c r="L142" s="1" t="s">
        <v>549</v>
      </c>
      <c r="M142" s="1" t="s">
        <v>550</v>
      </c>
      <c r="Z142" s="1" t="s">
        <v>333</v>
      </c>
      <c r="BE142" s="14" t="s">
        <v>128</v>
      </c>
    </row>
    <row r="143" spans="1:57" x14ac:dyDescent="0.25">
      <c r="A143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43" s="17">
        <f>_xlfn.ISOWEEKNUM(Tableau1[[#This Row],[Chargement prévu (Début)]])</f>
        <v>39</v>
      </c>
      <c r="C143" s="17">
        <f>YEAR(Tableau1[[#This Row],[Chargement prévu (Début)]])</f>
        <v>2024</v>
      </c>
      <c r="D143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43" s="15">
        <f>IF(Tableau1[[#This Row],[Jour - du XX]]="","",Tableau1[[#This Row],[Jour - du XX]]+6)</f>
        <v>45564</v>
      </c>
      <c r="F143" s="3" t="s">
        <v>359</v>
      </c>
      <c r="G143" s="1" t="s">
        <v>128</v>
      </c>
      <c r="K143" s="1" t="s">
        <v>128</v>
      </c>
      <c r="L143" s="1" t="s">
        <v>551</v>
      </c>
      <c r="M143" s="1" t="s">
        <v>552</v>
      </c>
      <c r="Z143" s="1" t="s">
        <v>360</v>
      </c>
      <c r="BE143" s="14" t="s">
        <v>128</v>
      </c>
    </row>
    <row r="144" spans="1:57" x14ac:dyDescent="0.25">
      <c r="A144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44" s="17">
        <f>_xlfn.ISOWEEKNUM(Tableau1[[#This Row],[Chargement prévu (Début)]])</f>
        <v>39</v>
      </c>
      <c r="C144" s="17">
        <f>YEAR(Tableau1[[#This Row],[Chargement prévu (Début)]])</f>
        <v>2024</v>
      </c>
      <c r="D144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44" s="15">
        <f>IF(Tableau1[[#This Row],[Jour - du XX]]="","",Tableau1[[#This Row],[Jour - du XX]]+6)</f>
        <v>45564</v>
      </c>
      <c r="F144" s="3" t="s">
        <v>361</v>
      </c>
      <c r="G144" s="1" t="s">
        <v>128</v>
      </c>
      <c r="K144" s="1" t="s">
        <v>128</v>
      </c>
      <c r="L144" s="1" t="s">
        <v>539</v>
      </c>
      <c r="M144" s="1" t="s">
        <v>540</v>
      </c>
      <c r="Z144" s="1" t="s">
        <v>333</v>
      </c>
      <c r="BE144" s="14" t="s">
        <v>357</v>
      </c>
    </row>
    <row r="145" spans="1:57" x14ac:dyDescent="0.25">
      <c r="A145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45" s="17">
        <f>_xlfn.ISOWEEKNUM(Tableau1[[#This Row],[Chargement prévu (Début)]])</f>
        <v>39</v>
      </c>
      <c r="C145" s="17">
        <f>YEAR(Tableau1[[#This Row],[Chargement prévu (Début)]])</f>
        <v>2024</v>
      </c>
      <c r="D145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45" s="15">
        <f>IF(Tableau1[[#This Row],[Jour - du XX]]="","",Tableau1[[#This Row],[Jour - du XX]]+6)</f>
        <v>45564</v>
      </c>
      <c r="F145" s="3" t="s">
        <v>362</v>
      </c>
      <c r="G145" s="1" t="s">
        <v>128</v>
      </c>
      <c r="K145" s="1" t="s">
        <v>128</v>
      </c>
      <c r="L145" s="1" t="s">
        <v>553</v>
      </c>
      <c r="M145" s="1" t="s">
        <v>554</v>
      </c>
      <c r="Z145" s="1" t="s">
        <v>333</v>
      </c>
      <c r="BE145" s="14" t="s">
        <v>363</v>
      </c>
    </row>
    <row r="146" spans="1:57" x14ac:dyDescent="0.25">
      <c r="A146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146" s="17">
        <f>_xlfn.ISOWEEKNUM(Tableau1[[#This Row],[Chargement prévu (Début)]])</f>
        <v>39</v>
      </c>
      <c r="C146" s="17">
        <f>YEAR(Tableau1[[#This Row],[Chargement prévu (Début)]])</f>
        <v>2024</v>
      </c>
      <c r="D146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46" s="15">
        <f>IF(Tableau1[[#This Row],[Jour - du XX]]="","",Tableau1[[#This Row],[Jour - du XX]]+6)</f>
        <v>45564</v>
      </c>
      <c r="F146" s="3" t="s">
        <v>364</v>
      </c>
      <c r="G146" s="1" t="s">
        <v>128</v>
      </c>
      <c r="K146" s="1" t="s">
        <v>128</v>
      </c>
      <c r="L146" s="1" t="s">
        <v>135</v>
      </c>
      <c r="M146" s="1" t="s">
        <v>135</v>
      </c>
      <c r="Z146" s="1" t="s">
        <v>333</v>
      </c>
      <c r="BE146" s="14" t="s">
        <v>128</v>
      </c>
    </row>
    <row r="147" spans="1:57" x14ac:dyDescent="0.25">
      <c r="A147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47" s="17">
        <f>_xlfn.ISOWEEKNUM(Tableau1[[#This Row],[Chargement prévu (Début)]])</f>
        <v>39</v>
      </c>
      <c r="C147" s="17">
        <f>YEAR(Tableau1[[#This Row],[Chargement prévu (Début)]])</f>
        <v>2024</v>
      </c>
      <c r="D147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47" s="15">
        <f>IF(Tableau1[[#This Row],[Jour - du XX]]="","",Tableau1[[#This Row],[Jour - du XX]]+6)</f>
        <v>45564</v>
      </c>
      <c r="F147" s="3" t="s">
        <v>365</v>
      </c>
      <c r="G147" s="1" t="s">
        <v>128</v>
      </c>
      <c r="K147" s="1" t="s">
        <v>128</v>
      </c>
      <c r="L147" s="1" t="s">
        <v>543</v>
      </c>
      <c r="M147" s="1" t="s">
        <v>544</v>
      </c>
      <c r="Z147" s="1" t="s">
        <v>333</v>
      </c>
      <c r="BE147" s="14" t="s">
        <v>366</v>
      </c>
    </row>
    <row r="148" spans="1:57" x14ac:dyDescent="0.25">
      <c r="A148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48" s="17">
        <f>_xlfn.ISOWEEKNUM(Tableau1[[#This Row],[Chargement prévu (Début)]])</f>
        <v>39</v>
      </c>
      <c r="C148" s="17">
        <f>YEAR(Tableau1[[#This Row],[Chargement prévu (Début)]])</f>
        <v>2024</v>
      </c>
      <c r="D148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48" s="15">
        <f>IF(Tableau1[[#This Row],[Jour - du XX]]="","",Tableau1[[#This Row],[Jour - du XX]]+6)</f>
        <v>45564</v>
      </c>
      <c r="F148" s="3" t="s">
        <v>367</v>
      </c>
      <c r="G148" s="1" t="s">
        <v>128</v>
      </c>
      <c r="K148" s="1" t="s">
        <v>128</v>
      </c>
      <c r="L148" s="1" t="s">
        <v>555</v>
      </c>
      <c r="M148" s="1" t="s">
        <v>556</v>
      </c>
      <c r="Z148" s="1" t="s">
        <v>368</v>
      </c>
      <c r="BE148" s="14" t="s">
        <v>369</v>
      </c>
    </row>
    <row r="149" spans="1:57" x14ac:dyDescent="0.25">
      <c r="A149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49" s="17">
        <f>_xlfn.ISOWEEKNUM(Tableau1[[#This Row],[Chargement prévu (Début)]])</f>
        <v>39</v>
      </c>
      <c r="C149" s="17">
        <f>YEAR(Tableau1[[#This Row],[Chargement prévu (Début)]])</f>
        <v>2024</v>
      </c>
      <c r="D149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49" s="15">
        <f>IF(Tableau1[[#This Row],[Jour - du XX]]="","",Tableau1[[#This Row],[Jour - du XX]]+6)</f>
        <v>45564</v>
      </c>
      <c r="F149" s="3" t="s">
        <v>370</v>
      </c>
      <c r="G149" s="1" t="s">
        <v>128</v>
      </c>
      <c r="K149" s="1" t="s">
        <v>128</v>
      </c>
      <c r="L149" s="1" t="s">
        <v>553</v>
      </c>
      <c r="M149" s="1" t="s">
        <v>554</v>
      </c>
      <c r="Z149" s="1" t="s">
        <v>333</v>
      </c>
      <c r="BE149" s="14" t="s">
        <v>363</v>
      </c>
    </row>
    <row r="150" spans="1:57" x14ac:dyDescent="0.25">
      <c r="A150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50" s="17">
        <f>_xlfn.ISOWEEKNUM(Tableau1[[#This Row],[Chargement prévu (Début)]])</f>
        <v>39</v>
      </c>
      <c r="C150" s="17">
        <f>YEAR(Tableau1[[#This Row],[Chargement prévu (Début)]])</f>
        <v>2024</v>
      </c>
      <c r="D150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50" s="15">
        <f>IF(Tableau1[[#This Row],[Jour - du XX]]="","",Tableau1[[#This Row],[Jour - du XX]]+6)</f>
        <v>45564</v>
      </c>
      <c r="F150" s="3" t="s">
        <v>371</v>
      </c>
      <c r="G150" s="1" t="s">
        <v>128</v>
      </c>
      <c r="K150" s="1" t="s">
        <v>128</v>
      </c>
      <c r="L150" s="1" t="s">
        <v>557</v>
      </c>
      <c r="M150" s="1" t="s">
        <v>558</v>
      </c>
      <c r="Z150" s="1" t="s">
        <v>368</v>
      </c>
      <c r="BE150" s="14" t="s">
        <v>372</v>
      </c>
    </row>
    <row r="151" spans="1:57" x14ac:dyDescent="0.25">
      <c r="A151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51" s="17">
        <f>_xlfn.ISOWEEKNUM(Tableau1[[#This Row],[Chargement prévu (Début)]])</f>
        <v>39</v>
      </c>
      <c r="C151" s="17">
        <f>YEAR(Tableau1[[#This Row],[Chargement prévu (Début)]])</f>
        <v>2024</v>
      </c>
      <c r="D151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51" s="15">
        <f>IF(Tableau1[[#This Row],[Jour - du XX]]="","",Tableau1[[#This Row],[Jour - du XX]]+6)</f>
        <v>45564</v>
      </c>
      <c r="F151" s="3" t="s">
        <v>373</v>
      </c>
      <c r="G151" s="1" t="s">
        <v>128</v>
      </c>
      <c r="K151" s="1" t="s">
        <v>128</v>
      </c>
      <c r="L151" s="1" t="s">
        <v>557</v>
      </c>
      <c r="M151" s="1" t="s">
        <v>558</v>
      </c>
      <c r="Z151" s="1" t="s">
        <v>368</v>
      </c>
      <c r="BE151" s="14" t="s">
        <v>372</v>
      </c>
    </row>
    <row r="152" spans="1:57" x14ac:dyDescent="0.25">
      <c r="A152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52" s="17">
        <f>_xlfn.ISOWEEKNUM(Tableau1[[#This Row],[Chargement prévu (Début)]])</f>
        <v>39</v>
      </c>
      <c r="C152" s="17">
        <f>YEAR(Tableau1[[#This Row],[Chargement prévu (Début)]])</f>
        <v>2024</v>
      </c>
      <c r="D152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52" s="15">
        <f>IF(Tableau1[[#This Row],[Jour - du XX]]="","",Tableau1[[#This Row],[Jour - du XX]]+6)</f>
        <v>45564</v>
      </c>
      <c r="F152" s="3" t="s">
        <v>374</v>
      </c>
      <c r="G152" s="1" t="s">
        <v>128</v>
      </c>
      <c r="K152" s="1" t="s">
        <v>128</v>
      </c>
      <c r="L152" s="1" t="s">
        <v>559</v>
      </c>
      <c r="M152" s="1" t="s">
        <v>560</v>
      </c>
      <c r="Z152" s="1" t="s">
        <v>333</v>
      </c>
      <c r="BE152" s="14" t="s">
        <v>128</v>
      </c>
    </row>
    <row r="153" spans="1:57" x14ac:dyDescent="0.25">
      <c r="A153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53" s="17">
        <f>_xlfn.ISOWEEKNUM(Tableau1[[#This Row],[Chargement prévu (Début)]])</f>
        <v>39</v>
      </c>
      <c r="C153" s="17">
        <f>YEAR(Tableau1[[#This Row],[Chargement prévu (Début)]])</f>
        <v>2024</v>
      </c>
      <c r="D153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53" s="15">
        <f>IF(Tableau1[[#This Row],[Jour - du XX]]="","",Tableau1[[#This Row],[Jour - du XX]]+6)</f>
        <v>45564</v>
      </c>
      <c r="F153" s="3" t="s">
        <v>375</v>
      </c>
      <c r="G153" s="1" t="s">
        <v>128</v>
      </c>
      <c r="K153" s="1" t="s">
        <v>128</v>
      </c>
      <c r="L153" s="1" t="s">
        <v>547</v>
      </c>
      <c r="M153" s="1" t="s">
        <v>548</v>
      </c>
      <c r="Z153" s="1" t="s">
        <v>368</v>
      </c>
      <c r="BE153" s="14" t="s">
        <v>376</v>
      </c>
    </row>
    <row r="154" spans="1:57" x14ac:dyDescent="0.25">
      <c r="A154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54" s="17">
        <f>_xlfn.ISOWEEKNUM(Tableau1[[#This Row],[Chargement prévu (Début)]])</f>
        <v>39</v>
      </c>
      <c r="C154" s="17">
        <f>YEAR(Tableau1[[#This Row],[Chargement prévu (Début)]])</f>
        <v>2024</v>
      </c>
      <c r="D154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54" s="15">
        <f>IF(Tableau1[[#This Row],[Jour - du XX]]="","",Tableau1[[#This Row],[Jour - du XX]]+6)</f>
        <v>45564</v>
      </c>
      <c r="F154" s="3" t="s">
        <v>377</v>
      </c>
      <c r="G154" s="1" t="s">
        <v>128</v>
      </c>
      <c r="K154" s="1" t="s">
        <v>128</v>
      </c>
      <c r="L154" s="1" t="s">
        <v>561</v>
      </c>
      <c r="M154" s="1" t="s">
        <v>562</v>
      </c>
      <c r="Z154" s="1" t="s">
        <v>368</v>
      </c>
      <c r="BE154" s="14" t="s">
        <v>378</v>
      </c>
    </row>
    <row r="155" spans="1:57" x14ac:dyDescent="0.25">
      <c r="A155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55" s="17">
        <f>_xlfn.ISOWEEKNUM(Tableau1[[#This Row],[Chargement prévu (Début)]])</f>
        <v>39</v>
      </c>
      <c r="C155" s="17">
        <f>YEAR(Tableau1[[#This Row],[Chargement prévu (Début)]])</f>
        <v>2024</v>
      </c>
      <c r="D155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55" s="15">
        <f>IF(Tableau1[[#This Row],[Jour - du XX]]="","",Tableau1[[#This Row],[Jour - du XX]]+6)</f>
        <v>45564</v>
      </c>
      <c r="F155" s="3" t="s">
        <v>379</v>
      </c>
      <c r="G155" s="1" t="s">
        <v>128</v>
      </c>
      <c r="K155" s="1" t="s">
        <v>128</v>
      </c>
      <c r="L155" s="1" t="s">
        <v>563</v>
      </c>
      <c r="M155" s="1" t="s">
        <v>564</v>
      </c>
      <c r="Z155" s="1" t="s">
        <v>368</v>
      </c>
      <c r="BE155" s="14" t="s">
        <v>380</v>
      </c>
    </row>
    <row r="156" spans="1:57" x14ac:dyDescent="0.25">
      <c r="A156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56" s="17">
        <f>_xlfn.ISOWEEKNUM(Tableau1[[#This Row],[Chargement prévu (Début)]])</f>
        <v>39</v>
      </c>
      <c r="C156" s="17">
        <f>YEAR(Tableau1[[#This Row],[Chargement prévu (Début)]])</f>
        <v>2024</v>
      </c>
      <c r="D156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56" s="15">
        <f>IF(Tableau1[[#This Row],[Jour - du XX]]="","",Tableau1[[#This Row],[Jour - du XX]]+6)</f>
        <v>45564</v>
      </c>
      <c r="F156" s="3" t="s">
        <v>381</v>
      </c>
      <c r="G156" s="1" t="s">
        <v>128</v>
      </c>
      <c r="K156" s="1" t="s">
        <v>128</v>
      </c>
      <c r="L156" s="1" t="s">
        <v>565</v>
      </c>
      <c r="M156" s="1" t="s">
        <v>566</v>
      </c>
      <c r="Z156" s="1" t="s">
        <v>368</v>
      </c>
      <c r="BE156" s="14" t="s">
        <v>382</v>
      </c>
    </row>
    <row r="157" spans="1:57" x14ac:dyDescent="0.25">
      <c r="A157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57" s="17">
        <f>_xlfn.ISOWEEKNUM(Tableau1[[#This Row],[Chargement prévu (Début)]])</f>
        <v>39</v>
      </c>
      <c r="C157" s="17">
        <f>YEAR(Tableau1[[#This Row],[Chargement prévu (Début)]])</f>
        <v>2024</v>
      </c>
      <c r="D157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57" s="15">
        <f>IF(Tableau1[[#This Row],[Jour - du XX]]="","",Tableau1[[#This Row],[Jour - du XX]]+6)</f>
        <v>45564</v>
      </c>
      <c r="F157" s="3" t="s">
        <v>383</v>
      </c>
      <c r="G157" s="1" t="s">
        <v>128</v>
      </c>
      <c r="K157" s="1" t="s">
        <v>128</v>
      </c>
      <c r="L157" s="1" t="s">
        <v>565</v>
      </c>
      <c r="M157" s="1" t="s">
        <v>566</v>
      </c>
      <c r="Z157" s="1" t="s">
        <v>368</v>
      </c>
      <c r="BE157" s="14" t="s">
        <v>382</v>
      </c>
    </row>
    <row r="158" spans="1:57" x14ac:dyDescent="0.25">
      <c r="A158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58" s="17">
        <f>_xlfn.ISOWEEKNUM(Tableau1[[#This Row],[Chargement prévu (Début)]])</f>
        <v>39</v>
      </c>
      <c r="C158" s="17">
        <f>YEAR(Tableau1[[#This Row],[Chargement prévu (Début)]])</f>
        <v>2024</v>
      </c>
      <c r="D158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58" s="15">
        <f>IF(Tableau1[[#This Row],[Jour - du XX]]="","",Tableau1[[#This Row],[Jour - du XX]]+6)</f>
        <v>45564</v>
      </c>
      <c r="F158" s="3" t="s">
        <v>384</v>
      </c>
      <c r="G158" s="1" t="s">
        <v>128</v>
      </c>
      <c r="K158" s="1" t="s">
        <v>128</v>
      </c>
      <c r="L158" s="1" t="s">
        <v>563</v>
      </c>
      <c r="M158" s="1" t="s">
        <v>564</v>
      </c>
      <c r="Z158" s="1" t="s">
        <v>368</v>
      </c>
      <c r="BE158" s="14" t="s">
        <v>380</v>
      </c>
    </row>
    <row r="159" spans="1:57" x14ac:dyDescent="0.25">
      <c r="A159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59" s="17">
        <f>_xlfn.ISOWEEKNUM(Tableau1[[#This Row],[Chargement prévu (Début)]])</f>
        <v>39</v>
      </c>
      <c r="C159" s="17">
        <f>YEAR(Tableau1[[#This Row],[Chargement prévu (Début)]])</f>
        <v>2024</v>
      </c>
      <c r="D159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59" s="15">
        <f>IF(Tableau1[[#This Row],[Jour - du XX]]="","",Tableau1[[#This Row],[Jour - du XX]]+6)</f>
        <v>45564</v>
      </c>
      <c r="F159" s="3" t="s">
        <v>385</v>
      </c>
      <c r="G159" s="1" t="s">
        <v>128</v>
      </c>
      <c r="K159" s="1" t="s">
        <v>128</v>
      </c>
      <c r="L159" s="1" t="s">
        <v>567</v>
      </c>
      <c r="M159" s="1" t="s">
        <v>568</v>
      </c>
      <c r="Z159" s="1" t="s">
        <v>368</v>
      </c>
      <c r="BE159" s="14" t="s">
        <v>128</v>
      </c>
    </row>
    <row r="160" spans="1:57" x14ac:dyDescent="0.25">
      <c r="A160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60" s="17">
        <f>_xlfn.ISOWEEKNUM(Tableau1[[#This Row],[Chargement prévu (Début)]])</f>
        <v>39</v>
      </c>
      <c r="C160" s="17">
        <f>YEAR(Tableau1[[#This Row],[Chargement prévu (Début)]])</f>
        <v>2024</v>
      </c>
      <c r="D160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60" s="15">
        <f>IF(Tableau1[[#This Row],[Jour - du XX]]="","",Tableau1[[#This Row],[Jour - du XX]]+6)</f>
        <v>45564</v>
      </c>
      <c r="F160" s="3" t="s">
        <v>386</v>
      </c>
      <c r="G160" s="1" t="s">
        <v>128</v>
      </c>
      <c r="K160" s="1" t="s">
        <v>128</v>
      </c>
      <c r="L160" s="1" t="s">
        <v>539</v>
      </c>
      <c r="M160" s="1" t="s">
        <v>540</v>
      </c>
      <c r="Z160" s="1" t="s">
        <v>333</v>
      </c>
      <c r="BE160" s="14" t="s">
        <v>387</v>
      </c>
    </row>
    <row r="161" spans="1:57" x14ac:dyDescent="0.25">
      <c r="A161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61" s="17">
        <f>_xlfn.ISOWEEKNUM(Tableau1[[#This Row],[Chargement prévu (Début)]])</f>
        <v>39</v>
      </c>
      <c r="C161" s="17">
        <f>YEAR(Tableau1[[#This Row],[Chargement prévu (Début)]])</f>
        <v>2024</v>
      </c>
      <c r="D161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61" s="15">
        <f>IF(Tableau1[[#This Row],[Jour - du XX]]="","",Tableau1[[#This Row],[Jour - du XX]]+6)</f>
        <v>45564</v>
      </c>
      <c r="F161" s="3" t="s">
        <v>388</v>
      </c>
      <c r="G161" s="1" t="s">
        <v>128</v>
      </c>
      <c r="K161" s="1" t="s">
        <v>128</v>
      </c>
      <c r="L161" s="1" t="s">
        <v>569</v>
      </c>
      <c r="M161" s="1" t="s">
        <v>570</v>
      </c>
      <c r="Z161" s="1" t="s">
        <v>333</v>
      </c>
      <c r="BE161" s="14" t="s">
        <v>128</v>
      </c>
    </row>
    <row r="162" spans="1:57" x14ac:dyDescent="0.25">
      <c r="A162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62" s="17">
        <f>_xlfn.ISOWEEKNUM(Tableau1[[#This Row],[Chargement prévu (Début)]])</f>
        <v>39</v>
      </c>
      <c r="C162" s="17">
        <f>YEAR(Tableau1[[#This Row],[Chargement prévu (Début)]])</f>
        <v>2024</v>
      </c>
      <c r="D162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62" s="15">
        <f>IF(Tableau1[[#This Row],[Jour - du XX]]="","",Tableau1[[#This Row],[Jour - du XX]]+6)</f>
        <v>45564</v>
      </c>
      <c r="F162" s="3" t="s">
        <v>389</v>
      </c>
      <c r="G162" s="1" t="s">
        <v>128</v>
      </c>
      <c r="K162" s="1" t="s">
        <v>128</v>
      </c>
      <c r="L162" s="1" t="s">
        <v>567</v>
      </c>
      <c r="M162" s="1" t="s">
        <v>568</v>
      </c>
      <c r="Z162" s="1" t="s">
        <v>390</v>
      </c>
      <c r="BE162" s="14" t="s">
        <v>391</v>
      </c>
    </row>
    <row r="163" spans="1:57" x14ac:dyDescent="0.25">
      <c r="A163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63" s="17">
        <f>_xlfn.ISOWEEKNUM(Tableau1[[#This Row],[Chargement prévu (Début)]])</f>
        <v>39</v>
      </c>
      <c r="C163" s="17">
        <f>YEAR(Tableau1[[#This Row],[Chargement prévu (Début)]])</f>
        <v>2024</v>
      </c>
      <c r="D163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63" s="15">
        <f>IF(Tableau1[[#This Row],[Jour - du XX]]="","",Tableau1[[#This Row],[Jour - du XX]]+6)</f>
        <v>45564</v>
      </c>
      <c r="F163" s="3" t="s">
        <v>392</v>
      </c>
      <c r="G163" s="1" t="s">
        <v>128</v>
      </c>
      <c r="K163" s="1" t="s">
        <v>128</v>
      </c>
      <c r="L163" s="1" t="s">
        <v>571</v>
      </c>
      <c r="M163" s="1" t="s">
        <v>572</v>
      </c>
      <c r="Z163" s="1" t="s">
        <v>390</v>
      </c>
      <c r="BE163" s="14" t="s">
        <v>128</v>
      </c>
    </row>
    <row r="164" spans="1:57" x14ac:dyDescent="0.25">
      <c r="A164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64" s="17">
        <f>_xlfn.ISOWEEKNUM(Tableau1[[#This Row],[Chargement prévu (Début)]])</f>
        <v>39</v>
      </c>
      <c r="C164" s="17">
        <f>YEAR(Tableau1[[#This Row],[Chargement prévu (Début)]])</f>
        <v>2024</v>
      </c>
      <c r="D164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64" s="15">
        <f>IF(Tableau1[[#This Row],[Jour - du XX]]="","",Tableau1[[#This Row],[Jour - du XX]]+6)</f>
        <v>45564</v>
      </c>
      <c r="F164" s="3" t="s">
        <v>393</v>
      </c>
      <c r="G164" s="1" t="s">
        <v>128</v>
      </c>
      <c r="K164" s="1" t="s">
        <v>128</v>
      </c>
      <c r="L164" s="1" t="s">
        <v>553</v>
      </c>
      <c r="M164" s="1" t="s">
        <v>554</v>
      </c>
      <c r="Z164" s="1" t="s">
        <v>390</v>
      </c>
      <c r="BE164" s="14" t="s">
        <v>394</v>
      </c>
    </row>
    <row r="165" spans="1:57" x14ac:dyDescent="0.25">
      <c r="A165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65" s="17">
        <f>_xlfn.ISOWEEKNUM(Tableau1[[#This Row],[Chargement prévu (Début)]])</f>
        <v>39</v>
      </c>
      <c r="C165" s="17">
        <f>YEAR(Tableau1[[#This Row],[Chargement prévu (Début)]])</f>
        <v>2024</v>
      </c>
      <c r="D165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65" s="15">
        <f>IF(Tableau1[[#This Row],[Jour - du XX]]="","",Tableau1[[#This Row],[Jour - du XX]]+6)</f>
        <v>45564</v>
      </c>
      <c r="F165" s="3" t="s">
        <v>395</v>
      </c>
      <c r="G165" s="1" t="s">
        <v>128</v>
      </c>
      <c r="K165" s="1" t="s">
        <v>128</v>
      </c>
      <c r="L165" s="1" t="s">
        <v>536</v>
      </c>
      <c r="M165" s="1" t="s">
        <v>537</v>
      </c>
      <c r="Z165" s="1" t="s">
        <v>390</v>
      </c>
      <c r="BE165" s="14" t="s">
        <v>396</v>
      </c>
    </row>
    <row r="166" spans="1:57" x14ac:dyDescent="0.25">
      <c r="A166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66" s="17">
        <f>_xlfn.ISOWEEKNUM(Tableau1[[#This Row],[Chargement prévu (Début)]])</f>
        <v>39</v>
      </c>
      <c r="C166" s="17">
        <f>YEAR(Tableau1[[#This Row],[Chargement prévu (Début)]])</f>
        <v>2024</v>
      </c>
      <c r="D166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66" s="15">
        <f>IF(Tableau1[[#This Row],[Jour - du XX]]="","",Tableau1[[#This Row],[Jour - du XX]]+6)</f>
        <v>45564</v>
      </c>
      <c r="F166" s="3" t="s">
        <v>397</v>
      </c>
      <c r="G166" s="1" t="s">
        <v>128</v>
      </c>
      <c r="K166" s="1" t="s">
        <v>128</v>
      </c>
      <c r="L166" s="1" t="s">
        <v>543</v>
      </c>
      <c r="M166" s="1" t="s">
        <v>544</v>
      </c>
      <c r="Z166" s="1" t="s">
        <v>390</v>
      </c>
      <c r="BE166" s="14" t="s">
        <v>398</v>
      </c>
    </row>
    <row r="167" spans="1:57" x14ac:dyDescent="0.25">
      <c r="A167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INCONNU</v>
      </c>
      <c r="B167" s="17">
        <f>_xlfn.ISOWEEKNUM(Tableau1[[#This Row],[Chargement prévu (Début)]])</f>
        <v>39</v>
      </c>
      <c r="C167" s="17">
        <f>YEAR(Tableau1[[#This Row],[Chargement prévu (Début)]])</f>
        <v>2024</v>
      </c>
      <c r="D167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67" s="15">
        <f>IF(Tableau1[[#This Row],[Jour - du XX]]="","",Tableau1[[#This Row],[Jour - du XX]]+6)</f>
        <v>45564</v>
      </c>
      <c r="F167" s="3" t="s">
        <v>399</v>
      </c>
      <c r="G167" s="1" t="s">
        <v>128</v>
      </c>
      <c r="K167" s="1" t="s">
        <v>128</v>
      </c>
      <c r="L167" s="1" t="s">
        <v>135</v>
      </c>
      <c r="M167" s="1" t="s">
        <v>135</v>
      </c>
      <c r="Z167" s="1" t="s">
        <v>390</v>
      </c>
      <c r="BE167" s="14" t="s">
        <v>128</v>
      </c>
    </row>
    <row r="168" spans="1:57" x14ac:dyDescent="0.25">
      <c r="A168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AFFRETEMENT</v>
      </c>
      <c r="B168" s="17">
        <f>_xlfn.ISOWEEKNUM(Tableau1[[#This Row],[Chargement prévu (Début)]])</f>
        <v>39</v>
      </c>
      <c r="C168" s="17">
        <f>YEAR(Tableau1[[#This Row],[Chargement prévu (Début)]])</f>
        <v>2024</v>
      </c>
      <c r="D168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68" s="15">
        <f>IF(Tableau1[[#This Row],[Jour - du XX]]="","",Tableau1[[#This Row],[Jour - du XX]]+6)</f>
        <v>45564</v>
      </c>
      <c r="F168" s="3" t="s">
        <v>400</v>
      </c>
      <c r="G168" s="1" t="s">
        <v>128</v>
      </c>
      <c r="K168" s="1" t="s">
        <v>128</v>
      </c>
      <c r="L168" s="1" t="s">
        <v>533</v>
      </c>
      <c r="M168" s="1" t="s">
        <v>533</v>
      </c>
      <c r="Z168" s="1" t="s">
        <v>401</v>
      </c>
      <c r="BE168" s="14" t="s">
        <v>401</v>
      </c>
    </row>
    <row r="169" spans="1:57" x14ac:dyDescent="0.25">
      <c r="A169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Affectation OK</v>
      </c>
      <c r="B169" s="17">
        <f>_xlfn.ISOWEEKNUM(Tableau1[[#This Row],[Chargement prévu (Début)]])</f>
        <v>39</v>
      </c>
      <c r="C169" s="17">
        <f>YEAR(Tableau1[[#This Row],[Chargement prévu (Début)]])</f>
        <v>2024</v>
      </c>
      <c r="D169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69" s="15">
        <f>IF(Tableau1[[#This Row],[Jour - du XX]]="","",Tableau1[[#This Row],[Jour - du XX]]+6)</f>
        <v>45564</v>
      </c>
      <c r="F169" s="3" t="s">
        <v>402</v>
      </c>
      <c r="G169" s="1" t="s">
        <v>128</v>
      </c>
      <c r="K169" s="1" t="s">
        <v>128</v>
      </c>
      <c r="L169" s="1" t="s">
        <v>573</v>
      </c>
      <c r="M169" s="1" t="s">
        <v>574</v>
      </c>
      <c r="Z169" s="1" t="s">
        <v>390</v>
      </c>
      <c r="BE169" s="14" t="s">
        <v>128</v>
      </c>
    </row>
    <row r="170" spans="1:57" x14ac:dyDescent="0.25">
      <c r="A170" s="17" t="str">
        <f>IF(AND(Tableau1[[#This Row],[Référence DO chauffeur]]&lt;&gt;"INCONNU",Tableau1[[#This Row],[Référence DO chauffeur]]&lt;&gt;"",Tableau1[[#This Row],[Référence DO chauffeur]]&lt;&gt;"AFFRETEMENT"),"Affectation OK",IF(AND(Tableau1[[#This Row],[Nom de la ressource]]="",Tableau1[[#This Row],[Référence DO chauffeur]]=""),"INCONNU",Tableau1[[#This Row],[Nom de la ressource]]))</f>
        <v>AFFRETEMENT</v>
      </c>
      <c r="B170" s="17">
        <f>_xlfn.ISOWEEKNUM(Tableau1[[#This Row],[Chargement prévu (Début)]])</f>
        <v>39</v>
      </c>
      <c r="C170" s="17">
        <f>YEAR(Tableau1[[#This Row],[Chargement prévu (Début)]])</f>
        <v>2024</v>
      </c>
      <c r="D170" s="15">
        <f>DATE(Tableau1[[#This Row],[Année]],1,1)+IF(WEEKDAY(DATE(Tableau1[[#This Row],[Année]],1,1),2)&lt;5,(Tableau1[[#This Row],[Semaine]]-1)*7,Tableau1[[#This Row],[Semaine]]*7)-WEEKDAY(DATE(Tableau1[[#This Row],[Année]],1,1),2)+1</f>
        <v>45558</v>
      </c>
      <c r="E170" s="15">
        <f>IF(Tableau1[[#This Row],[Jour - du XX]]="","",Tableau1[[#This Row],[Jour - du XX]]+6)</f>
        <v>45564</v>
      </c>
      <c r="F170" s="3" t="s">
        <v>403</v>
      </c>
      <c r="G170" s="1" t="s">
        <v>128</v>
      </c>
      <c r="K170" s="1" t="s">
        <v>128</v>
      </c>
      <c r="L170" s="1" t="s">
        <v>533</v>
      </c>
      <c r="M170" s="1" t="s">
        <v>533</v>
      </c>
      <c r="Z170" s="1" t="s">
        <v>404</v>
      </c>
      <c r="BE170" s="14" t="s">
        <v>404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ommandButton1">
          <controlPr defaultSize="0" autoLine="0" r:id="rId4">
            <anchor moveWithCells="1">
              <from>
                <xdr:col>4</xdr:col>
                <xdr:colOff>38100</xdr:colOff>
                <xdr:row>0</xdr:row>
                <xdr:rowOff>9525</xdr:rowOff>
              </from>
              <to>
                <xdr:col>5</xdr:col>
                <xdr:colOff>495300</xdr:colOff>
                <xdr:row>1</xdr:row>
                <xdr:rowOff>295275</xdr:rowOff>
              </to>
            </anchor>
          </controlPr>
        </control>
      </mc:Choice>
      <mc:Fallback>
        <control shapeId="1026" r:id="rId3" name="CommandButton1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C0AC43-2446-4F1F-8223-805847C02A29}">
  <sheetPr codeName="Feuil2">
    <tabColor rgb="FF00B0F0"/>
  </sheetPr>
  <dimension ref="A1:E11"/>
  <sheetViews>
    <sheetView tabSelected="1" workbookViewId="0">
      <selection activeCell="E7" sqref="E7"/>
    </sheetView>
  </sheetViews>
  <sheetFormatPr baseColWidth="10" defaultRowHeight="15" x14ac:dyDescent="0.25"/>
  <cols>
    <col min="1" max="1" width="23.5703125" customWidth="1"/>
    <col min="2" max="2" width="25" customWidth="1"/>
    <col min="3" max="3" width="20.85546875" customWidth="1"/>
    <col min="4" max="4" width="18" customWidth="1"/>
    <col min="5" max="5" width="24.85546875" customWidth="1"/>
  </cols>
  <sheetData>
    <row r="1" spans="1:5" x14ac:dyDescent="0.25">
      <c r="A1" t="s">
        <v>203</v>
      </c>
      <c r="B1" s="11">
        <v>2024</v>
      </c>
    </row>
    <row r="2" spans="1:5" x14ac:dyDescent="0.25">
      <c r="A2" s="10"/>
    </row>
    <row r="3" spans="1:5" ht="18.75" x14ac:dyDescent="0.3">
      <c r="A3" s="16" t="str">
        <f>IF(OR(B5="(tous)",B5="(Plusieurs éléments)"),"","Du "&amp;TEXT(DATE(B1,1,1)+IF(WEEKDAY(DATE(B1,1,1),2)&lt;5,(B5-1)*7,B5*7)-WEEKDAY(DATE(B1,1,1),2)+1,"JJJJ JJ MMMM AAAA")&amp;" au "&amp;TEXT((DATE(B1,1,1)+IF(WEEKDAY(DATE(B1,1,1),2)&lt;5,(B5-1)*7,B5*7)-WEEKDAY(DATE(B1,1,1),2)+1)+6,"JJJJ JJ MMMM AAAA"))</f>
        <v>Du lundi 23 septembre 2024 au dimanche 29 septembre 2024</v>
      </c>
      <c r="B3" s="16"/>
      <c r="C3" s="16"/>
      <c r="D3" s="16"/>
    </row>
    <row r="4" spans="1:5" ht="7.5" customHeight="1" x14ac:dyDescent="0.3">
      <c r="A4" s="12"/>
      <c r="B4" s="12"/>
      <c r="C4" s="12"/>
      <c r="D4" s="12"/>
    </row>
    <row r="5" spans="1:5" x14ac:dyDescent="0.25">
      <c r="A5" s="9" t="s">
        <v>197</v>
      </c>
      <c r="B5" s="13">
        <v>39</v>
      </c>
    </row>
    <row r="7" spans="1:5" ht="45" x14ac:dyDescent="0.25">
      <c r="A7" s="7" t="s">
        <v>201</v>
      </c>
      <c r="B7" s="8" t="s">
        <v>530</v>
      </c>
      <c r="C7" s="8" t="s">
        <v>200</v>
      </c>
      <c r="D7" s="8" t="s">
        <v>202</v>
      </c>
      <c r="E7" s="8" t="s">
        <v>529</v>
      </c>
    </row>
    <row r="8" spans="1:5" x14ac:dyDescent="0.25">
      <c r="A8" s="4" t="s">
        <v>198</v>
      </c>
      <c r="B8" s="18">
        <v>33</v>
      </c>
      <c r="C8" s="6">
        <v>0.71739130434782605</v>
      </c>
      <c r="D8" s="18">
        <v>33</v>
      </c>
      <c r="E8" s="6" t="e">
        <v>#DIV/0!</v>
      </c>
    </row>
    <row r="9" spans="1:5" x14ac:dyDescent="0.25">
      <c r="A9" s="4" t="s">
        <v>533</v>
      </c>
      <c r="B9" s="18">
        <v>4</v>
      </c>
      <c r="C9" s="6">
        <v>8.6956521739130432E-2</v>
      </c>
      <c r="D9" s="18">
        <v>4</v>
      </c>
      <c r="E9" s="6" t="e">
        <v>#DIV/0!</v>
      </c>
    </row>
    <row r="10" spans="1:5" x14ac:dyDescent="0.25">
      <c r="A10" s="4" t="s">
        <v>135</v>
      </c>
      <c r="B10" s="18">
        <v>9</v>
      </c>
      <c r="C10" s="6">
        <v>0.19565217391304349</v>
      </c>
      <c r="D10" s="18">
        <v>9</v>
      </c>
      <c r="E10" s="6"/>
    </row>
    <row r="11" spans="1:5" x14ac:dyDescent="0.25">
      <c r="A11" s="5" t="s">
        <v>199</v>
      </c>
      <c r="B11" s="18">
        <v>46</v>
      </c>
      <c r="C11" s="6">
        <v>1</v>
      </c>
      <c r="D11" s="18">
        <v>46</v>
      </c>
      <c r="E11" s="6"/>
    </row>
  </sheetData>
  <mergeCells count="1">
    <mergeCell ref="A3:D3"/>
  </mergeCells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97A689-C49B-4672-8E9D-510A745E5007}">
  <sheetPr>
    <tabColor rgb="FF92D050"/>
  </sheetPr>
  <dimension ref="A1"/>
  <sheetViews>
    <sheetView workbookViewId="0">
      <selection activeCell="C32" sqref="C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export</vt:lpstr>
      <vt:lpstr>TCD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Nicolas RENAULT</cp:lastModifiedBy>
  <dcterms:created xsi:type="dcterms:W3CDTF">2024-09-07T17:42:57Z</dcterms:created>
  <dcterms:modified xsi:type="dcterms:W3CDTF">2024-10-01T07:19:44Z</dcterms:modified>
</cp:coreProperties>
</file>