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3040" windowHeight="8472"/>
  </bookViews>
  <sheets>
    <sheet name="LISTES" sheetId="1" r:id="rId1"/>
  </sheets>
  <definedNames>
    <definedName name="_année">LISTES!$N$1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12" i="1" l="1"/>
  <c r="N12" i="1" s="1"/>
  <c r="F10" i="1"/>
  <c r="F9" i="1"/>
  <c r="E9" i="1"/>
  <c r="F8" i="1"/>
  <c r="E8" i="1"/>
  <c r="E7" i="1"/>
  <c r="M5" i="1"/>
  <c r="N5" i="1" s="1"/>
  <c r="M4" i="1"/>
  <c r="N4" i="1" s="1"/>
  <c r="M7" i="1"/>
  <c r="N7" i="1" s="1"/>
  <c r="F2" i="1"/>
  <c r="F11" i="1"/>
  <c r="G8" i="1" l="1"/>
  <c r="H8" i="1" s="1"/>
  <c r="M11" i="1"/>
  <c r="N11" i="1" s="1"/>
  <c r="M2" i="1"/>
  <c r="N2" i="1" s="1"/>
  <c r="N3" i="1"/>
  <c r="E5" i="1"/>
  <c r="F6" i="1"/>
  <c r="M10" i="1"/>
  <c r="N10" i="1" s="1"/>
  <c r="E13" i="1"/>
  <c r="G9" i="1"/>
  <c r="H9" i="1" s="1"/>
  <c r="E6" i="1"/>
  <c r="E4" i="1"/>
  <c r="F5" i="1"/>
  <c r="M9" i="1"/>
  <c r="N9" i="1" s="1"/>
  <c r="E12" i="1"/>
  <c r="F13" i="1"/>
  <c r="E3" i="1"/>
  <c r="F4" i="1"/>
  <c r="M8" i="1"/>
  <c r="N8" i="1" s="1"/>
  <c r="E11" i="1"/>
  <c r="G11" i="1" s="1"/>
  <c r="F12" i="1"/>
  <c r="M6" i="1"/>
  <c r="N6" i="1" s="1"/>
  <c r="F7" i="1"/>
  <c r="E2" i="1"/>
  <c r="G2" i="1" s="1"/>
  <c r="I2" i="1" s="1"/>
  <c r="F3" i="1"/>
  <c r="E10" i="1"/>
  <c r="G10" i="1" s="1"/>
  <c r="H10" i="1" s="1"/>
  <c r="H11" i="1" l="1"/>
  <c r="I11" i="1"/>
  <c r="G7" i="1"/>
  <c r="I7" i="1" s="1"/>
  <c r="I9" i="1"/>
  <c r="H2" i="1"/>
  <c r="I8" i="1"/>
  <c r="G5" i="1"/>
  <c r="H5" i="1" s="1"/>
  <c r="I10" i="1"/>
  <c r="G4" i="1"/>
  <c r="I4" i="1" s="1"/>
  <c r="H4" i="1"/>
  <c r="G6" i="1"/>
  <c r="H6" i="1" s="1"/>
  <c r="G12" i="1"/>
  <c r="I12" i="1" s="1"/>
  <c r="G3" i="1"/>
  <c r="H3" i="1" s="1"/>
  <c r="G13" i="1"/>
  <c r="H13" i="1" s="1"/>
  <c r="I6" i="1" l="1"/>
  <c r="H12" i="1"/>
  <c r="I3" i="1"/>
  <c r="H7" i="1"/>
  <c r="I13" i="1"/>
  <c r="I5" i="1"/>
</calcChain>
</file>

<file path=xl/sharedStrings.xml><?xml version="1.0" encoding="utf-8"?>
<sst xmlns="http://schemas.openxmlformats.org/spreadsheetml/2006/main" count="34" uniqueCount="34">
  <si>
    <t>année</t>
  </si>
  <si>
    <t>mois</t>
  </si>
  <si>
    <t>N°</t>
  </si>
  <si>
    <t>nb jours</t>
  </si>
  <si>
    <t>Début mois</t>
  </si>
  <si>
    <t>Fin mois</t>
  </si>
  <si>
    <t>Nb jours ouvrés</t>
  </si>
  <si>
    <t>Avec JF</t>
  </si>
  <si>
    <t>nb ouvré - aujourd'hui</t>
  </si>
  <si>
    <t>jours_fériés</t>
  </si>
  <si>
    <t>jf</t>
  </si>
  <si>
    <t>Janvier</t>
  </si>
  <si>
    <t>Premier de l'AN</t>
  </si>
  <si>
    <t>Février</t>
  </si>
  <si>
    <t>Lundi de Pâques</t>
  </si>
  <si>
    <t>Mars</t>
  </si>
  <si>
    <t>Fête du travail</t>
  </si>
  <si>
    <t>Avril</t>
  </si>
  <si>
    <t>Victoire de 1945</t>
  </si>
  <si>
    <t>Mai</t>
  </si>
  <si>
    <t>Ascension</t>
  </si>
  <si>
    <t>Juin</t>
  </si>
  <si>
    <t>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</si>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</sst>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/mm/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</fills>
  <borders count="6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0" fontId="3" fillId="4" borderId="2" xfId="1" applyNumberFormat="1" applyFont="1" applyFill="1" applyBorder="1" applyAlignment="1">
      <alignment horizontal="center" vertical="center"/>
    </xf>
    <xf numFmtId="164" fontId="3" fillId="4" borderId="3" xfId="1" applyNumberFormat="1" applyFont="1" applyFill="1" applyBorder="1" applyAlignment="1">
      <alignment horizontal="center" vertical="center"/>
    </xf>
    <xf numFmtId="0" fontId="3" fillId="5" borderId="4" xfId="1" applyNumberFormat="1" applyFont="1" applyFill="1" applyBorder="1" applyAlignment="1">
      <alignment horizontal="center" vertical="center"/>
    </xf>
    <xf numFmtId="164" fontId="3" fillId="5" borderId="5" xfId="1" applyNumberFormat="1" applyFont="1" applyFill="1" applyBorder="1" applyAlignment="1">
      <alignment horizontal="center" vertical="center"/>
    </xf>
    <xf numFmtId="0" fontId="3" fillId="4" borderId="4" xfId="1" applyNumberFormat="1" applyFont="1" applyFill="1" applyBorder="1" applyAlignment="1">
      <alignment horizontal="center" vertical="center"/>
    </xf>
    <xf numFmtId="164" fontId="3" fillId="4" borderId="5" xfId="1" applyNumberFormat="1" applyFont="1" applyFill="1" applyBorder="1" applyAlignment="1">
      <alignment horizontal="center" vertical="center"/>
    </xf>
    <xf numFmtId="0" fontId="3" fillId="0" borderId="4" xfId="1" applyNumberFormat="1" applyFont="1" applyFill="1" applyBorder="1" applyAlignment="1">
      <alignment horizontal="center" vertical="center"/>
    </xf>
    <xf numFmtId="164" fontId="3" fillId="0" borderId="5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3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année" displayName="année" ref="A1:A13" totalsRowShown="0" headerRowDxfId="12" dataDxfId="11">
  <autoFilter ref="A1:A13"/>
  <tableColumns count="1">
    <tableColumn id="1" name="année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_mois" displayName="_mois" ref="C1:J13" totalsRowShown="0" headerRowDxfId="9" dataDxfId="8">
  <autoFilter ref="C1:J13"/>
  <tableColumns count="8">
    <tableColumn id="1" name="mois" dataDxfId="7"/>
    <tableColumn id="2" name="N°" dataDxfId="6"/>
    <tableColumn id="3" name="nb jours" dataDxfId="5">
      <calculatedColumnFormula>DAY(DATE(_année,_mois[[#This Row],[N°]]+1,1)-1)</calculatedColumnFormula>
    </tableColumn>
    <tableColumn id="6" name="Début mois" dataDxfId="4">
      <calculatedColumnFormula>DATE(_année,_mois[[#This Row],[N°]],1)</calculatedColumnFormula>
    </tableColumn>
    <tableColumn id="5" name="Fin mois" dataDxfId="3">
      <calculatedColumnFormula>_mois[[#This Row],[Début mois]]+_mois[[#This Row],[nb jours]]-1</calculatedColumnFormula>
    </tableColumn>
    <tableColumn id="4" name="Nb jours ouvrés" dataDxfId="2">
      <calculatedColumnFormula>NETWORKDAYS(_mois[[#This Row],[Début mois]],_mois[[#This Row],[Fin mois]])</calculatedColumnFormula>
    </tableColumn>
    <tableColumn id="7" name="Avec JF" dataDxfId="1">
      <calculatedColumnFormula>NETWORKDAYS(_mois[[#This Row],[Début mois]],_mois[[#This Row],[Fin mois]],$M$2:$M$12)</calculatedColumnFormula>
    </tableColumn>
    <tableColumn id="8" name="nb ouvré - aujourd'hui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N16"/>
  <sheetViews>
    <sheetView tabSelected="1" workbookViewId="0">
      <pane ySplit="1" topLeftCell="A2" activePane="bottomLeft" state="frozen"/>
      <selection pane="bottomLeft" activeCell="I23" sqref="I23"/>
    </sheetView>
  </sheetViews>
  <sheetFormatPr baseColWidth="10" defaultRowHeight="14.4" x14ac:dyDescent="0.3"/>
  <cols>
    <col min="1" max="1" width="11.5546875" style="1"/>
    <col min="2" max="2" width="4.77734375" style="1" customWidth="1"/>
    <col min="3" max="3" width="11.5546875" style="1"/>
    <col min="4" max="4" width="5.88671875" style="1" customWidth="1"/>
    <col min="5" max="7" width="11.6640625" style="1" customWidth="1"/>
    <col min="8" max="8" width="16.77734375" style="1" customWidth="1"/>
    <col min="9" max="9" width="24.44140625" style="1" customWidth="1"/>
    <col min="10" max="10" width="40.6640625" style="1" customWidth="1"/>
    <col min="11" max="11" width="4.77734375" style="1" customWidth="1"/>
    <col min="12" max="12" width="16.88671875" style="1" customWidth="1"/>
    <col min="13" max="13" width="16.44140625" style="1" customWidth="1"/>
    <col min="14" max="14" width="16.6640625" style="1" bestFit="1" customWidth="1"/>
    <col min="15" max="16384" width="11.5546875" style="1"/>
  </cols>
  <sheetData>
    <row r="1" spans="1:14" ht="15" thickBot="1" x14ac:dyDescent="0.35">
      <c r="A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2" t="s">
        <v>9</v>
      </c>
      <c r="M1" s="3" t="s">
        <v>10</v>
      </c>
      <c r="N1" s="4">
        <v>2021</v>
      </c>
    </row>
    <row r="2" spans="1:14" ht="15" thickTop="1" x14ac:dyDescent="0.3">
      <c r="A2" s="1">
        <v>2021</v>
      </c>
      <c r="C2" s="1" t="s">
        <v>11</v>
      </c>
      <c r="D2" s="1">
        <v>1</v>
      </c>
      <c r="E2" s="5">
        <f>DAY(DATE(_année,_mois[[#This Row],[N°]]+1,1)-1)</f>
        <v>31</v>
      </c>
      <c r="F2" s="6">
        <f>DATE(_année,_mois[[#This Row],[N°]],1)</f>
        <v>44197</v>
      </c>
      <c r="G2" s="6">
        <f>_mois[[#This Row],[Début mois]]+_mois[[#This Row],[nb jours]]-1</f>
        <v>44227</v>
      </c>
      <c r="H2" s="7">
        <f>NETWORKDAYS(_mois[[#This Row],[Début mois]],_mois[[#This Row],[Fin mois]])</f>
        <v>21</v>
      </c>
      <c r="I2" s="7">
        <f>NETWORKDAYS(_mois[[#This Row],[Début mois]],_mois[[#This Row],[Fin mois]],$M$2:$M$12)</f>
        <v>20</v>
      </c>
      <c r="J2" s="7"/>
      <c r="L2" s="8" t="s">
        <v>12</v>
      </c>
      <c r="M2" s="9">
        <f>DATE(N1,1,1)</f>
        <v>44197</v>
      </c>
      <c r="N2" s="1">
        <f>MONTH(M2)</f>
        <v>1</v>
      </c>
    </row>
    <row r="3" spans="1:14" x14ac:dyDescent="0.3">
      <c r="A3" s="1">
        <v>2022</v>
      </c>
      <c r="C3" s="1" t="s">
        <v>13</v>
      </c>
      <c r="D3" s="1">
        <v>2</v>
      </c>
      <c r="E3" s="5">
        <f>DAY(DATE(_année,_mois[[#This Row],[N°]]+1,1)-1)</f>
        <v>28</v>
      </c>
      <c r="F3" s="6">
        <f>DATE(_année,_mois[[#This Row],[N°]],1)</f>
        <v>44228</v>
      </c>
      <c r="G3" s="6">
        <f>_mois[[#This Row],[Début mois]]+_mois[[#This Row],[nb jours]]-1</f>
        <v>44255</v>
      </c>
      <c r="H3" s="5">
        <f>NETWORKDAYS(_mois[[#This Row],[Début mois]],_mois[[#This Row],[Fin mois]])</f>
        <v>20</v>
      </c>
      <c r="I3" s="5">
        <f>NETWORKDAYS(_mois[[#This Row],[Début mois]],_mois[[#This Row],[Fin mois]],$M$2:$M$12)</f>
        <v>20</v>
      </c>
      <c r="J3" s="5"/>
      <c r="L3" s="10" t="s">
        <v>14</v>
      </c>
      <c r="M3" s="11">
        <f>(DOLLAR(("4/" &amp; N1)/7+MOD(19*MOD(N1,19)-7,30)*14%,)*7-6)+1</f>
        <v>44291</v>
      </c>
      <c r="N3" s="1">
        <f t="shared" ref="N3:N12" si="0">MONTH(M3)</f>
        <v>4</v>
      </c>
    </row>
    <row r="4" spans="1:14" x14ac:dyDescent="0.3">
      <c r="A4" s="1">
        <v>2023</v>
      </c>
      <c r="C4" s="1" t="s">
        <v>15</v>
      </c>
      <c r="D4" s="1">
        <v>3</v>
      </c>
      <c r="E4" s="5">
        <f>DAY(DATE(_année,_mois[[#This Row],[N°]]+1,1)-1)</f>
        <v>31</v>
      </c>
      <c r="F4" s="6">
        <f>DATE(_année,_mois[[#This Row],[N°]],1)</f>
        <v>44256</v>
      </c>
      <c r="G4" s="6">
        <f>_mois[[#This Row],[Début mois]]+_mois[[#This Row],[nb jours]]-1</f>
        <v>44286</v>
      </c>
      <c r="H4" s="5">
        <f>NETWORKDAYS(_mois[[#This Row],[Début mois]],_mois[[#This Row],[Fin mois]])</f>
        <v>23</v>
      </c>
      <c r="I4" s="5">
        <f>NETWORKDAYS(_mois[[#This Row],[Début mois]],_mois[[#This Row],[Fin mois]],$M$2:$M$12)</f>
        <v>23</v>
      </c>
      <c r="J4" s="5"/>
      <c r="L4" s="12" t="s">
        <v>16</v>
      </c>
      <c r="M4" s="13">
        <f>DATE(N1,5,1)</f>
        <v>44317</v>
      </c>
      <c r="N4" s="1">
        <f t="shared" si="0"/>
        <v>5</v>
      </c>
    </row>
    <row r="5" spans="1:14" x14ac:dyDescent="0.3">
      <c r="A5" s="1">
        <v>2024</v>
      </c>
      <c r="C5" s="1" t="s">
        <v>17</v>
      </c>
      <c r="D5" s="1">
        <v>4</v>
      </c>
      <c r="E5" s="5">
        <f>DAY(DATE(_année,_mois[[#This Row],[N°]]+1,1)-1)</f>
        <v>30</v>
      </c>
      <c r="F5" s="6">
        <f>DATE(_année,_mois[[#This Row],[N°]],1)</f>
        <v>44287</v>
      </c>
      <c r="G5" s="6">
        <f>_mois[[#This Row],[Début mois]]+_mois[[#This Row],[nb jours]]-1</f>
        <v>44316</v>
      </c>
      <c r="H5" s="5">
        <f>NETWORKDAYS(_mois[[#This Row],[Début mois]],_mois[[#This Row],[Fin mois]])</f>
        <v>22</v>
      </c>
      <c r="I5" s="5">
        <f>NETWORKDAYS(_mois[[#This Row],[Début mois]],_mois[[#This Row],[Fin mois]],$M$2:$M$12)</f>
        <v>21</v>
      </c>
      <c r="J5" s="5"/>
      <c r="L5" s="10" t="s">
        <v>18</v>
      </c>
      <c r="M5" s="11">
        <f>DATE(N1,5,8)</f>
        <v>44324</v>
      </c>
      <c r="N5" s="1">
        <f t="shared" si="0"/>
        <v>5</v>
      </c>
    </row>
    <row r="6" spans="1:14" x14ac:dyDescent="0.3">
      <c r="A6" s="1">
        <v>2025</v>
      </c>
      <c r="C6" s="1" t="s">
        <v>19</v>
      </c>
      <c r="D6" s="1">
        <v>5</v>
      </c>
      <c r="E6" s="5">
        <f>DAY(DATE(_année,_mois[[#This Row],[N°]]+1,1)-1)</f>
        <v>31</v>
      </c>
      <c r="F6" s="6">
        <f>DATE(_année,_mois[[#This Row],[N°]],1)</f>
        <v>44317</v>
      </c>
      <c r="G6" s="6">
        <f>_mois[[#This Row],[Début mois]]+_mois[[#This Row],[nb jours]]-1</f>
        <v>44347</v>
      </c>
      <c r="H6" s="5">
        <f>NETWORKDAYS(_mois[[#This Row],[Début mois]],_mois[[#This Row],[Fin mois]])</f>
        <v>21</v>
      </c>
      <c r="I6" s="5">
        <f>NETWORKDAYS(_mois[[#This Row],[Début mois]],_mois[[#This Row],[Fin mois]],$M$2:$M$12)</f>
        <v>19</v>
      </c>
      <c r="J6" s="5"/>
      <c r="L6" s="12" t="s">
        <v>20</v>
      </c>
      <c r="M6" s="11">
        <f>M3+38</f>
        <v>44329</v>
      </c>
      <c r="N6" s="1">
        <f t="shared" si="0"/>
        <v>5</v>
      </c>
    </row>
    <row r="7" spans="1:14" x14ac:dyDescent="0.3">
      <c r="A7" s="1">
        <v>2026</v>
      </c>
      <c r="C7" s="1" t="s">
        <v>21</v>
      </c>
      <c r="D7" s="1">
        <v>6</v>
      </c>
      <c r="E7" s="5">
        <f>DAY(DATE(_année,_mois[[#This Row],[N°]]+1,1)-1)</f>
        <v>30</v>
      </c>
      <c r="F7" s="6">
        <f>DATE(_année,_mois[[#This Row],[N°]],1)</f>
        <v>44348</v>
      </c>
      <c r="G7" s="6">
        <f>_mois[[#This Row],[Début mois]]+_mois[[#This Row],[nb jours]]-1</f>
        <v>44377</v>
      </c>
      <c r="H7" s="5">
        <f>NETWORKDAYS(_mois[[#This Row],[Début mois]],_mois[[#This Row],[Fin mois]])</f>
        <v>22</v>
      </c>
      <c r="I7" s="5">
        <f>NETWORKDAYS(_mois[[#This Row],[Début mois]],_mois[[#This Row],[Fin mois]],$M$2:$M$12)</f>
        <v>22</v>
      </c>
      <c r="J7" s="5"/>
      <c r="L7" s="10" t="s">
        <v>22</v>
      </c>
      <c r="M7" s="11">
        <f>M3+49</f>
        <v>44340</v>
      </c>
      <c r="N7" s="1">
        <f t="shared" si="0"/>
        <v>5</v>
      </c>
    </row>
    <row r="8" spans="1:14" x14ac:dyDescent="0.3">
      <c r="A8" s="1">
        <v>2027</v>
      </c>
      <c r="C8" s="1" t="s">
        <v>23</v>
      </c>
      <c r="D8" s="1">
        <v>7</v>
      </c>
      <c r="E8" s="5">
        <f>DAY(DATE(_année,_mois[[#This Row],[N°]]+1,1)-1)</f>
        <v>31</v>
      </c>
      <c r="F8" s="6">
        <f>DATE(_année,_mois[[#This Row],[N°]],1)</f>
        <v>44378</v>
      </c>
      <c r="G8" s="6">
        <f>_mois[[#This Row],[Début mois]]+_mois[[#This Row],[nb jours]]-1</f>
        <v>44408</v>
      </c>
      <c r="H8" s="5">
        <f>NETWORKDAYS(_mois[[#This Row],[Début mois]],_mois[[#This Row],[Fin mois]])</f>
        <v>22</v>
      </c>
      <c r="I8" s="5">
        <f>NETWORKDAYS(_mois[[#This Row],[Début mois]],_mois[[#This Row],[Fin mois]],$M$2:$M$12)</f>
        <v>21</v>
      </c>
      <c r="J8" s="5"/>
      <c r="L8" s="12" t="s">
        <v>24</v>
      </c>
      <c r="M8" s="13">
        <f>DATE(N1,7,14)</f>
        <v>44391</v>
      </c>
      <c r="N8" s="1">
        <f t="shared" si="0"/>
        <v>7</v>
      </c>
    </row>
    <row r="9" spans="1:14" x14ac:dyDescent="0.3">
      <c r="A9" s="1">
        <v>2028</v>
      </c>
      <c r="C9" s="1" t="s">
        <v>25</v>
      </c>
      <c r="D9" s="1">
        <v>8</v>
      </c>
      <c r="E9" s="5">
        <f>DAY(DATE(_année,_mois[[#This Row],[N°]]+1,1)-1)</f>
        <v>31</v>
      </c>
      <c r="F9" s="6">
        <f>DATE(_année,_mois[[#This Row],[N°]],1)</f>
        <v>44409</v>
      </c>
      <c r="G9" s="6">
        <f>_mois[[#This Row],[Début mois]]+_mois[[#This Row],[nb jours]]-1</f>
        <v>44439</v>
      </c>
      <c r="H9" s="5">
        <f>NETWORKDAYS(_mois[[#This Row],[Début mois]],_mois[[#This Row],[Fin mois]])</f>
        <v>22</v>
      </c>
      <c r="I9" s="5">
        <f>NETWORKDAYS(_mois[[#This Row],[Début mois]],_mois[[#This Row],[Fin mois]],$M$2:$M$12)</f>
        <v>22</v>
      </c>
      <c r="J9" s="5"/>
      <c r="L9" s="10" t="s">
        <v>26</v>
      </c>
      <c r="M9" s="11">
        <f>DATE(N1,8,15)</f>
        <v>44423</v>
      </c>
      <c r="N9" s="1">
        <f t="shared" si="0"/>
        <v>8</v>
      </c>
    </row>
    <row r="10" spans="1:14" x14ac:dyDescent="0.3">
      <c r="A10" s="1">
        <v>2029</v>
      </c>
      <c r="C10" s="1" t="s">
        <v>27</v>
      </c>
      <c r="D10" s="1">
        <v>9</v>
      </c>
      <c r="E10" s="5">
        <f>DAY(DATE(_année,_mois[[#This Row],[N°]]+1,1)-1)</f>
        <v>30</v>
      </c>
      <c r="F10" s="6">
        <f>DATE(_année,_mois[[#This Row],[N°]],1)</f>
        <v>44440</v>
      </c>
      <c r="G10" s="6">
        <f>_mois[[#This Row],[Début mois]]+_mois[[#This Row],[nb jours]]-1</f>
        <v>44469</v>
      </c>
      <c r="H10" s="5">
        <f>NETWORKDAYS(_mois[[#This Row],[Début mois]],_mois[[#This Row],[Fin mois]])</f>
        <v>22</v>
      </c>
      <c r="I10" s="5">
        <f>NETWORKDAYS(_mois[[#This Row],[Début mois]],_mois[[#This Row],[Fin mois]],$M$2:$M$12)</f>
        <v>22</v>
      </c>
      <c r="J10" s="5"/>
      <c r="L10" s="12" t="s">
        <v>28</v>
      </c>
      <c r="M10" s="13">
        <f>DATE(N1,11,1)</f>
        <v>44501</v>
      </c>
      <c r="N10" s="1">
        <f t="shared" si="0"/>
        <v>11</v>
      </c>
    </row>
    <row r="11" spans="1:14" x14ac:dyDescent="0.3">
      <c r="A11" s="1">
        <v>2030</v>
      </c>
      <c r="C11" s="1" t="s">
        <v>29</v>
      </c>
      <c r="D11" s="1">
        <v>10</v>
      </c>
      <c r="E11" s="5">
        <f>DAY(DATE(_année,_mois[[#This Row],[N°]]+1,1)-1)</f>
        <v>31</v>
      </c>
      <c r="F11" s="6">
        <f>DATE(_année,_mois[[#This Row],[N°]],1)</f>
        <v>44470</v>
      </c>
      <c r="G11" s="6">
        <f>_mois[[#This Row],[Début mois]]+_mois[[#This Row],[nb jours]]-1</f>
        <v>44500</v>
      </c>
      <c r="H11" s="5">
        <f>NETWORKDAYS(_mois[[#This Row],[Début mois]],_mois[[#This Row],[Fin mois]])</f>
        <v>21</v>
      </c>
      <c r="I11" s="5">
        <f>NETWORKDAYS(_mois[[#This Row],[Début mois]],_mois[[#This Row],[Fin mois]],$M$2:$M$12)</f>
        <v>21</v>
      </c>
      <c r="J11" s="5"/>
      <c r="L11" s="10" t="s">
        <v>30</v>
      </c>
      <c r="M11" s="11">
        <f>DATE(N1,11,11)</f>
        <v>44511</v>
      </c>
      <c r="N11" s="1">
        <f t="shared" si="0"/>
        <v>11</v>
      </c>
    </row>
    <row r="12" spans="1:14" x14ac:dyDescent="0.3">
      <c r="A12" s="1">
        <v>2031</v>
      </c>
      <c r="C12" s="1" t="s">
        <v>31</v>
      </c>
      <c r="D12" s="1">
        <v>11</v>
      </c>
      <c r="E12" s="5">
        <f>DAY(DATE(_année,_mois[[#This Row],[N°]]+1,1)-1)</f>
        <v>30</v>
      </c>
      <c r="F12" s="6">
        <f>DATE(_année,_mois[[#This Row],[N°]],1)</f>
        <v>44501</v>
      </c>
      <c r="G12" s="6">
        <f>_mois[[#This Row],[Début mois]]+_mois[[#This Row],[nb jours]]-1</f>
        <v>44530</v>
      </c>
      <c r="H12" s="5">
        <f>NETWORKDAYS(_mois[[#This Row],[Début mois]],_mois[[#This Row],[Fin mois]])</f>
        <v>22</v>
      </c>
      <c r="I12" s="5">
        <f>NETWORKDAYS(_mois[[#This Row],[Début mois]],_mois[[#This Row],[Fin mois]],$M$2:$M$12)</f>
        <v>20</v>
      </c>
      <c r="J12" s="5"/>
      <c r="L12" s="12" t="s">
        <v>32</v>
      </c>
      <c r="M12" s="13">
        <f>DATE(N1,12,25)</f>
        <v>44555</v>
      </c>
      <c r="N12" s="1">
        <f t="shared" si="0"/>
        <v>12</v>
      </c>
    </row>
    <row r="13" spans="1:14" x14ac:dyDescent="0.3">
      <c r="A13" s="1">
        <v>2032</v>
      </c>
      <c r="C13" s="1" t="s">
        <v>33</v>
      </c>
      <c r="D13" s="1">
        <v>12</v>
      </c>
      <c r="E13" s="5">
        <f>DAY(DATE(_année,_mois[[#This Row],[N°]]+1,1)-1)</f>
        <v>31</v>
      </c>
      <c r="F13" s="6">
        <f>DATE(_année,_mois[[#This Row],[N°]],1)</f>
        <v>44531</v>
      </c>
      <c r="G13" s="6">
        <f>_mois[[#This Row],[Début mois]]+_mois[[#This Row],[nb jours]]-1</f>
        <v>44561</v>
      </c>
      <c r="H13" s="5">
        <f>NETWORKDAYS(_mois[[#This Row],[Début mois]],_mois[[#This Row],[Fin mois]])</f>
        <v>23</v>
      </c>
      <c r="I13" s="5">
        <f>NETWORKDAYS(_mois[[#This Row],[Début mois]],_mois[[#This Row],[Fin mois]],$M$2:$M$12)</f>
        <v>23</v>
      </c>
      <c r="J13" s="5"/>
      <c r="L13" s="14"/>
      <c r="M13" s="15"/>
    </row>
    <row r="16" spans="1:14" x14ac:dyDescent="0.3">
      <c r="F16" s="6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LISTES</vt:lpstr>
      <vt:lpstr>_année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dcterms:created xsi:type="dcterms:W3CDTF">2021-09-21T06:35:36Z</dcterms:created>
  <dcterms:modified xsi:type="dcterms:W3CDTF">2021-09-21T06:51:30Z</dcterms:modified>
</cp:coreProperties>
</file>