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renault\Documents\"/>
    </mc:Choice>
  </mc:AlternateContent>
  <bookViews>
    <workbookView xWindow="0" yWindow="0" windowWidth="23040" windowHeight="8172" activeTab="4"/>
  </bookViews>
  <sheets>
    <sheet name="1" sheetId="2" r:id="rId1"/>
    <sheet name="2" sheetId="1" r:id="rId2"/>
    <sheet name="3" sheetId="3" r:id="rId3"/>
    <sheet name="BILAN" sheetId="5" r:id="rId4"/>
    <sheet name="TCD" sheetId="6" r:id="rId5"/>
  </sheets>
  <definedNames>
    <definedName name="DonnéesExternes_1" localSheetId="3" hidden="1">BILAN!$A$1:$AI$16</definedName>
    <definedName name="Segment_Mois">#N/A</definedName>
  </definedNames>
  <calcPr calcId="162913"/>
  <pivotCaches>
    <pivotCache cacheId="52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15" i="3" l="1"/>
  <c r="V15" i="3"/>
  <c r="AH15" i="3" s="1"/>
  <c r="L15" i="3"/>
  <c r="AE15" i="3" s="1"/>
  <c r="K15" i="3"/>
  <c r="AG14" i="3"/>
  <c r="AE14" i="3"/>
  <c r="V14" i="3"/>
  <c r="AD14" i="3" s="1"/>
  <c r="L14" i="3"/>
  <c r="K14" i="3"/>
  <c r="AG13" i="3"/>
  <c r="V13" i="3"/>
  <c r="AH13" i="3" s="1"/>
  <c r="L13" i="3"/>
  <c r="AE13" i="3" s="1"/>
  <c r="K13" i="3"/>
  <c r="AG12" i="3"/>
  <c r="V12" i="3"/>
  <c r="AH12" i="3" s="1"/>
  <c r="L12" i="3"/>
  <c r="AE12" i="3" s="1"/>
  <c r="K12" i="3"/>
  <c r="AG11" i="3"/>
  <c r="AE11" i="3"/>
  <c r="V11" i="3"/>
  <c r="AH11" i="3" s="1"/>
  <c r="L11" i="3"/>
  <c r="K11" i="3"/>
  <c r="AH15" i="2"/>
  <c r="AI15" i="2" s="1"/>
  <c r="AG15" i="2"/>
  <c r="AD15" i="2"/>
  <c r="V15" i="2"/>
  <c r="L15" i="2"/>
  <c r="AE15" i="2" s="1"/>
  <c r="K15" i="2"/>
  <c r="AG14" i="2"/>
  <c r="V14" i="2"/>
  <c r="L14" i="2"/>
  <c r="AE14" i="2" s="1"/>
  <c r="K14" i="2"/>
  <c r="AH13" i="2"/>
  <c r="AI13" i="2" s="1"/>
  <c r="AG13" i="2"/>
  <c r="AE13" i="2"/>
  <c r="AD13" i="2"/>
  <c r="V13" i="2"/>
  <c r="L13" i="2"/>
  <c r="K13" i="2"/>
  <c r="AH12" i="2"/>
  <c r="AG12" i="2"/>
  <c r="AI12" i="2" s="1"/>
  <c r="V12" i="2"/>
  <c r="AD12" i="2" s="1"/>
  <c r="L12" i="2"/>
  <c r="AE12" i="2" s="1"/>
  <c r="K12" i="2"/>
  <c r="AH11" i="2"/>
  <c r="AI11" i="2" s="1"/>
  <c r="AG11" i="2"/>
  <c r="AD11" i="2"/>
  <c r="V11" i="2"/>
  <c r="L11" i="2"/>
  <c r="AE11" i="2" s="1"/>
  <c r="K11" i="2"/>
  <c r="K12" i="1"/>
  <c r="L12" i="1"/>
  <c r="AE12" i="1" s="1"/>
  <c r="V12" i="1"/>
  <c r="AD12" i="1" s="1"/>
  <c r="AG12" i="1"/>
  <c r="AH12" i="1"/>
  <c r="AI12" i="1" s="1"/>
  <c r="K13" i="1"/>
  <c r="L13" i="1"/>
  <c r="V13" i="1"/>
  <c r="AE13" i="1"/>
  <c r="AG13" i="1"/>
  <c r="AI13" i="1" s="1"/>
  <c r="AH13" i="1"/>
  <c r="K14" i="1"/>
  <c r="L14" i="1"/>
  <c r="V14" i="1"/>
  <c r="AD14" i="1" s="1"/>
  <c r="AE14" i="1"/>
  <c r="AG14" i="1"/>
  <c r="K15" i="1"/>
  <c r="L15" i="1"/>
  <c r="AE15" i="1" s="1"/>
  <c r="V15" i="1"/>
  <c r="AD15" i="1" s="1"/>
  <c r="AG15" i="1"/>
  <c r="V11" i="1"/>
  <c r="AD11" i="1" s="1"/>
  <c r="AH11" i="1"/>
  <c r="AG11" i="1"/>
  <c r="AI11" i="1" s="1"/>
  <c r="L11" i="1"/>
  <c r="AE11" i="1" s="1"/>
  <c r="K11" i="1"/>
  <c r="AI12" i="3" l="1"/>
  <c r="AD13" i="3"/>
  <c r="AI13" i="3"/>
  <c r="AH14" i="3"/>
  <c r="AI14" i="3" s="1"/>
  <c r="AD13" i="1"/>
  <c r="AI11" i="3"/>
  <c r="AI15" i="3"/>
  <c r="AD12" i="3"/>
  <c r="AD11" i="3"/>
  <c r="AD15" i="3"/>
  <c r="AI14" i="2"/>
  <c r="AD14" i="2"/>
  <c r="AH14" i="2"/>
  <c r="AH15" i="1"/>
  <c r="AI15" i="1" s="1"/>
  <c r="AH14" i="1"/>
  <c r="AI14" i="1" s="1"/>
</calcChain>
</file>

<file path=xl/connections.xml><?xml version="1.0" encoding="utf-8"?>
<connections xmlns="http://schemas.openxmlformats.org/spreadsheetml/2006/main">
  <connection id="1" keepAlive="1" name="Requête - BILAN" description="Connexion à la requête « BILAN » dans le classeur." type="5" refreshedVersion="6" background="1" saveData="1">
    <dbPr connection="Provider=Microsoft.Mashup.OleDb.1;Data Source=$Workbook$;Location=BILAN;Extended Properties=&quot;&quot;" command="SELECT * FROM [BILAN]"/>
  </connection>
  <connection id="2" keepAlive="1" name="Requête - CDC1" description="Connexion à la requête « CDC1 » dans le classeur." type="5" refreshedVersion="0" background="1">
    <dbPr connection="Provider=Microsoft.Mashup.OleDb.1;Data Source=$Workbook$;Location=CDC1;Extended Properties=&quot;&quot;" command="SELECT * FROM [CDC1]"/>
  </connection>
  <connection id="3" keepAlive="1" name="Requête - CDC2" description="Connexion à la requête « CDC2 » dans le classeur." type="5" refreshedVersion="0" background="1">
    <dbPr connection="Provider=Microsoft.Mashup.OleDb.1;Data Source=$Workbook$;Location=CDC2;Extended Properties=&quot;&quot;" command="SELECT * FROM [CDC2]"/>
  </connection>
  <connection id="4" keepAlive="1" name="Requête - CDC3" description="Connexion à la requête « CDC3 » dans le classeur." type="5" refreshedVersion="0" background="1">
    <dbPr connection="Provider=Microsoft.Mashup.OleDb.1;Data Source=$Workbook$;Location=CDC3;Extended Properties=&quot;&quot;" command="SELECT * FROM [CDC3]"/>
  </connection>
</connections>
</file>

<file path=xl/sharedStrings.xml><?xml version="1.0" encoding="utf-8"?>
<sst xmlns="http://schemas.openxmlformats.org/spreadsheetml/2006/main" count="243" uniqueCount="55">
  <si>
    <t>TRACTEUR</t>
  </si>
  <si>
    <t>REMORQUE 1</t>
  </si>
  <si>
    <t>REMORQUE 2</t>
  </si>
  <si>
    <t>REMORQUE 3</t>
  </si>
  <si>
    <t>Conducteur</t>
  </si>
  <si>
    <t xml:space="preserve">Date </t>
  </si>
  <si>
    <t xml:space="preserve"> Heure de début</t>
  </si>
  <si>
    <t>Heure 
de fin</t>
  </si>
  <si>
    <t xml:space="preserve"> KM 
début</t>
  </si>
  <si>
    <t xml:space="preserve"> KM 
fin</t>
  </si>
  <si>
    <t>Kilométrage 
total</t>
  </si>
  <si>
    <t xml:space="preserve"> Durée 
TDS</t>
  </si>
  <si>
    <t>Poids chargé Bocahut1</t>
  </si>
  <si>
    <t>Poids chargé Bocahut2</t>
  </si>
  <si>
    <t>Poids chargé Bocahut3</t>
  </si>
  <si>
    <t>Poids chargé Bocahut4</t>
  </si>
  <si>
    <t>Poids chargé Bocahut5</t>
  </si>
  <si>
    <t>Poids chargé Bocahut6</t>
  </si>
  <si>
    <t>Poids chargé Bocahut7</t>
  </si>
  <si>
    <t>Poids chargé Bocahut8</t>
  </si>
  <si>
    <t>SOMME BOCAHUT</t>
  </si>
  <si>
    <t>Poids chargé Antrope1</t>
  </si>
  <si>
    <t>Poids chargé Antrope2</t>
  </si>
  <si>
    <t>Poids chargé Antrope3</t>
  </si>
  <si>
    <t>Poids chargé Antrope4</t>
  </si>
  <si>
    <t>Poids chargé Antrope5</t>
  </si>
  <si>
    <t>Poids chargé Antrope6</t>
  </si>
  <si>
    <t>Poids chargé Antrope7</t>
  </si>
  <si>
    <t>Poids chargé Antrope8</t>
  </si>
  <si>
    <t>SOMME ANTROPE</t>
  </si>
  <si>
    <t>Date</t>
  </si>
  <si>
    <t>Tonnage TOTAL</t>
  </si>
  <si>
    <t>NB tours BOCAHUT</t>
  </si>
  <si>
    <t>NB tours ANTROPE</t>
  </si>
  <si>
    <t>TOTAL tours</t>
  </si>
  <si>
    <t>FW-029-RQ</t>
  </si>
  <si>
    <t>FW-436-ER</t>
  </si>
  <si>
    <t>VF-253-MP</t>
  </si>
  <si>
    <t>TW-456-AA</t>
  </si>
  <si>
    <t>Étiquettes de lignes</t>
  </si>
  <si>
    <t>Total général</t>
  </si>
  <si>
    <t>févr</t>
  </si>
  <si>
    <t>juin</t>
  </si>
  <si>
    <t>août</t>
  </si>
  <si>
    <t>Somme de SOMME BOCAHUT</t>
  </si>
  <si>
    <t>Somme de SOMME ANTROPE</t>
  </si>
  <si>
    <t>Somme de Tonnage TOTAL</t>
  </si>
  <si>
    <t>Nombre de TRACTEUR</t>
  </si>
  <si>
    <t>Somme de NB tours BOCAHUT</t>
  </si>
  <si>
    <t>Somme de NB tours ANTROPE</t>
  </si>
  <si>
    <t>Somme de TOTAL tours</t>
  </si>
  <si>
    <t>AAA</t>
  </si>
  <si>
    <t>BBB</t>
  </si>
  <si>
    <t>CCC</t>
  </si>
  <si>
    <t>Somme de Moyenne T/Tracteur/J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</si>
</sst>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h:mm;@"/>
    <numFmt numFmtId="165" formatCode="[h]:mm"/>
    <numFmt numFmtId="166" formatCode="0.000"/>
    <numFmt numFmtId="167" formatCode="General\ &quot;tour(s)&quot;"/>
    <numFmt numFmtId="168" formatCode="[$-F400]h:mm:ss\ AM/PM"/>
  </numFmts>
  <fonts count="2" x14ac:knownFonts="1">
    <font>
      <sz val="10"/>
      <color theme="1"/>
      <name val="Calibri"/>
      <family val="2"/>
    </font>
    <font>
      <b/>
      <sz val="10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166" fontId="0" fillId="0" borderId="0" xfId="0" applyNumberFormat="1" applyFont="1" applyFill="1" applyBorder="1" applyAlignment="1">
      <alignment horizontal="center" vertical="center"/>
    </xf>
    <xf numFmtId="167" fontId="0" fillId="0" borderId="0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164" fontId="0" fillId="3" borderId="2" xfId="0" applyNumberFormat="1" applyFont="1" applyFill="1" applyBorder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165" fontId="0" fillId="3" borderId="2" xfId="0" applyNumberFormat="1" applyFont="1" applyFill="1" applyBorder="1" applyAlignment="1">
      <alignment horizontal="center" vertical="center"/>
    </xf>
    <xf numFmtId="166" fontId="0" fillId="3" borderId="2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67" fontId="0" fillId="3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0" fillId="3" borderId="3" xfId="0" applyNumberFormat="1" applyFont="1" applyFill="1" applyBorder="1" applyAlignment="1">
      <alignment horizontal="center" vertical="center"/>
    </xf>
    <xf numFmtId="164" fontId="0" fillId="3" borderId="4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165" fontId="0" fillId="3" borderId="4" xfId="0" applyNumberFormat="1" applyFont="1" applyFill="1" applyBorder="1" applyAlignment="1">
      <alignment horizontal="center" vertical="center"/>
    </xf>
    <xf numFmtId="166" fontId="0" fillId="3" borderId="4" xfId="0" applyNumberFormat="1" applyFont="1" applyFill="1" applyBorder="1" applyAlignment="1">
      <alignment horizontal="center" vertical="center"/>
    </xf>
    <xf numFmtId="14" fontId="0" fillId="3" borderId="4" xfId="0" applyNumberFormat="1" applyFont="1" applyFill="1" applyBorder="1" applyAlignment="1">
      <alignment horizontal="center" vertical="center"/>
    </xf>
    <xf numFmtId="167" fontId="0" fillId="3" borderId="4" xfId="0" applyNumberFormat="1" applyFont="1" applyFill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164" fontId="0" fillId="0" borderId="4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166" fontId="0" fillId="0" borderId="4" xfId="0" applyNumberFormat="1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167" fontId="0" fillId="0" borderId="4" xfId="0" applyNumberFormat="1" applyFont="1" applyBorder="1" applyAlignment="1">
      <alignment horizontal="center" vertical="center"/>
    </xf>
    <xf numFmtId="0" fontId="0" fillId="0" borderId="0" xfId="0" applyNumberFormat="1"/>
    <xf numFmtId="14" fontId="0" fillId="0" borderId="0" xfId="0" applyNumberFormat="1"/>
    <xf numFmtId="168" fontId="0" fillId="0" borderId="0" xfId="0" applyNumberFormat="1"/>
    <xf numFmtId="165" fontId="0" fillId="0" borderId="0" xfId="0" applyNumberFormat="1"/>
    <xf numFmtId="0" fontId="0" fillId="0" borderId="0" xfId="0" pivotButton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 wrapText="1"/>
    </xf>
  </cellXfs>
  <cellStyles count="1">
    <cellStyle name="Normal" xfId="0" builtinId="0"/>
  </cellStyles>
  <dxfs count="170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-0.249977111117893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[h]:mm"/>
    </dxf>
    <dxf>
      <numFmt numFmtId="0" formatCode="General"/>
    </dxf>
    <dxf>
      <numFmt numFmtId="0" formatCode="General"/>
    </dxf>
    <dxf>
      <numFmt numFmtId="0" formatCode="General"/>
    </dxf>
    <dxf>
      <numFmt numFmtId="168" formatCode="[$-F400]h:mm:ss\ AM/PM"/>
    </dxf>
    <dxf>
      <numFmt numFmtId="168" formatCode="[$-F400]h:mm:ss\ AM/P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7" formatCode="General\ &quot;tour(s)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7" formatCode="General\ &quot;tour(s)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7" formatCode="General\ &quot;tour(s)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5" formatCode="[h]:mm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</dxf>
    <dxf>
      <border outline="0">
        <right style="thin">
          <color theme="4" tint="0.3999755851924192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7" formatCode="General\ &quot;tour(s)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7" formatCode="General\ &quot;tour(s)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7" formatCode="General\ &quot;tour(s)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5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7" formatCode="General\ &quot;tour(s)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7" formatCode="General\ &quot;tour(s)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7" formatCode="General\ &quot;tour(s)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5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251460</xdr:colOff>
      <xdr:row>1</xdr:row>
      <xdr:rowOff>45720</xdr:rowOff>
    </xdr:from>
    <xdr:to>
      <xdr:col>12</xdr:col>
      <xdr:colOff>495300</xdr:colOff>
      <xdr:row>20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155180" y="220980"/>
              <a:ext cx="1828800" cy="40233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.renault" refreshedDate="44431.668078240742" createdVersion="6" refreshedVersion="6" minRefreshableVersion="3" recordCount="15">
  <cacheSource type="worksheet">
    <worksheetSource name="BILAN"/>
  </cacheSource>
  <cacheFields count="37">
    <cacheField name="TRACTEUR" numFmtId="0">
      <sharedItems/>
    </cacheField>
    <cacheField name="REMORQUE 1" numFmtId="0">
      <sharedItems/>
    </cacheField>
    <cacheField name="REMORQUE 2" numFmtId="0">
      <sharedItems containsNonDate="0" containsString="0" containsBlank="1"/>
    </cacheField>
    <cacheField name="REMORQUE 3" numFmtId="0">
      <sharedItems containsNonDate="0" containsString="0" containsBlank="1"/>
    </cacheField>
    <cacheField name="Conducteur" numFmtId="0">
      <sharedItems/>
    </cacheField>
    <cacheField name="Date " numFmtId="14">
      <sharedItems containsSemiMixedTypes="0" containsNonDate="0" containsDate="1" containsString="0" minDate="2021-02-08T00:00:00" maxDate="2021-08-07T00:00:00" count="15">
        <d v="2021-08-02T00:00:00"/>
        <d v="2021-08-03T00:00:00"/>
        <d v="2021-08-04T00:00:00"/>
        <d v="2021-08-05T00:00:00"/>
        <d v="2021-08-06T00:00:00"/>
        <d v="2021-02-08T00:00:00"/>
        <d v="2021-02-09T00:00:00"/>
        <d v="2021-02-10T00:00:00"/>
        <d v="2021-02-11T00:00:00"/>
        <d v="2021-02-12T00:00:00"/>
        <d v="2021-06-13T00:00:00"/>
        <d v="2021-06-14T00:00:00"/>
        <d v="2021-06-15T00:00:00"/>
        <d v="2021-06-16T00:00:00"/>
        <d v="2021-06-17T00:00:00"/>
      </sharedItems>
      <fieldGroup par="35" base="5">
        <rangePr groupBy="days" startDate="2021-02-08T00:00:00" endDate="2021-08-07T00:00:00"/>
        <groupItems count="368">
          <s v="&lt;08/02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7/08/2021"/>
        </groupItems>
      </fieldGroup>
    </cacheField>
    <cacheField name=" Heure de début" numFmtId="168">
      <sharedItems containsSemiMixedTypes="0" containsNonDate="0" containsDate="1" containsString="0" minDate="1899-12-30T05:59:00" maxDate="1899-12-30T05:59:00"/>
    </cacheField>
    <cacheField name="Heure _x000a_de fin" numFmtId="168">
      <sharedItems containsSemiMixedTypes="0" containsNonDate="0" containsDate="1" containsString="0" minDate="1899-12-30T16:17:00" maxDate="1899-12-30T16:17:00"/>
    </cacheField>
    <cacheField name=" KM _x000a_début" numFmtId="0">
      <sharedItems containsSemiMixedTypes="0" containsString="0" containsNumber="1" containsInteger="1" minValue="183599" maxValue="183750"/>
    </cacheField>
    <cacheField name=" KM _x000a_fin" numFmtId="0">
      <sharedItems containsSemiMixedTypes="0" containsString="0" containsNumber="1" containsInteger="1" minValue="183920" maxValue="183999"/>
    </cacheField>
    <cacheField name="Kilométrage _x000a_total" numFmtId="0">
      <sharedItems containsSemiMixedTypes="0" containsString="0" containsNumber="1" containsInteger="1" minValue="249" maxValue="400"/>
    </cacheField>
    <cacheField name=" Durée _x000a_TDS" numFmtId="165">
      <sharedItems containsSemiMixedTypes="0" containsNonDate="0" containsDate="1" containsString="0" minDate="1899-12-30T09:33:00" maxDate="1899-12-30T09:33:00"/>
    </cacheField>
    <cacheField name="Poids chargé Bocahut1" numFmtId="0">
      <sharedItems containsSemiMixedTypes="0" containsString="0" containsNumber="1" minValue="30.58" maxValue="30.58"/>
    </cacheField>
    <cacheField name="Poids chargé Bocahut2" numFmtId="0">
      <sharedItems containsSemiMixedTypes="0" containsString="0" containsNumber="1" minValue="30.35" maxValue="30.35"/>
    </cacheField>
    <cacheField name="Poids chargé Bocahut3" numFmtId="0">
      <sharedItems containsString="0" containsBlank="1" containsNumber="1" containsInteger="1" minValue="8" maxValue="10"/>
    </cacheField>
    <cacheField name="Poids chargé Bocahut4" numFmtId="0">
      <sharedItems containsString="0" containsBlank="1" containsNumber="1" containsInteger="1" minValue="10" maxValue="20"/>
    </cacheField>
    <cacheField name="Poids chargé Bocahut5" numFmtId="0">
      <sharedItems containsString="0" containsBlank="1" containsNumber="1" containsInteger="1" minValue="30" maxValue="30"/>
    </cacheField>
    <cacheField name="Poids chargé Bocahut6" numFmtId="0">
      <sharedItems containsNonDate="0" containsString="0" containsBlank="1"/>
    </cacheField>
    <cacheField name="Poids chargé Bocahut7" numFmtId="0">
      <sharedItems containsNonDate="0" containsString="0" containsBlank="1"/>
    </cacheField>
    <cacheField name="Poids chargé Bocahut8" numFmtId="0">
      <sharedItems containsNonDate="0" containsString="0" containsBlank="1"/>
    </cacheField>
    <cacheField name="SOMME BOCAHUT" numFmtId="0">
      <sharedItems containsSemiMixedTypes="0" containsString="0" containsNumber="1" minValue="0" maxValue="60.2"/>
    </cacheField>
    <cacheField name="Poids chargé Antrope1" numFmtId="0">
      <sharedItems containsSemiMixedTypes="0" containsString="0" containsNumber="1" minValue="60.93" maxValue="120.93"/>
    </cacheField>
    <cacheField name="Poids chargé Antrope2" numFmtId="0">
      <sharedItems containsString="0" containsBlank="1" containsNumber="1" containsInteger="1" minValue="2" maxValue="45"/>
    </cacheField>
    <cacheField name="Poids chargé Antrope3" numFmtId="0">
      <sharedItems containsString="0" containsBlank="1" containsNumber="1" containsInteger="1" minValue="2" maxValue="10"/>
    </cacheField>
    <cacheField name="Poids chargé Antrope4" numFmtId="0">
      <sharedItems containsString="0" containsBlank="1" containsNumber="1" containsInteger="1" minValue="2" maxValue="2"/>
    </cacheField>
    <cacheField name="Poids chargé Antrope5" numFmtId="0">
      <sharedItems containsString="0" containsBlank="1" containsNumber="1" containsInteger="1" minValue="2" maxValue="2"/>
    </cacheField>
    <cacheField name="Poids chargé Antrope6" numFmtId="0">
      <sharedItems containsString="0" containsBlank="1" containsNumber="1" containsInteger="1" minValue="2" maxValue="2"/>
    </cacheField>
    <cacheField name="Poids chargé Antrope7" numFmtId="0">
      <sharedItems containsNonDate="0" containsString="0" containsBlank="1"/>
    </cacheField>
    <cacheField name="Poids chargé Antrope8" numFmtId="0">
      <sharedItems containsNonDate="0" containsString="0" containsBlank="1"/>
    </cacheField>
    <cacheField name="SOMME ANTROPE" numFmtId="0">
      <sharedItems containsSemiMixedTypes="0" containsString="0" containsNumber="1" minValue="60.93" maxValue="124.93"/>
    </cacheField>
    <cacheField name="Date" numFmtId="14">
      <sharedItems containsSemiMixedTypes="0" containsNonDate="0" containsDate="1" containsString="0" minDate="2021-02-08T00:00:00" maxDate="2021-08-07T00:00:00"/>
    </cacheField>
    <cacheField name="Tonnage TOTAL" numFmtId="0">
      <sharedItems containsSemiMixedTypes="0" containsString="0" containsNumber="1" minValue="121.86" maxValue="241.86"/>
    </cacheField>
    <cacheField name="NB tours BOCAHUT" numFmtId="0">
      <sharedItems containsSemiMixedTypes="0" containsString="0" containsNumber="1" containsInteger="1" minValue="2" maxValue="5"/>
    </cacheField>
    <cacheField name="NB tours ANTROPE" numFmtId="0">
      <sharedItems containsSemiMixedTypes="0" containsString="0" containsNumber="1" containsInteger="1" minValue="1" maxValue="6"/>
    </cacheField>
    <cacheField name="TOTAL tours" numFmtId="0">
      <sharedItems containsSemiMixedTypes="0" containsString="0" containsNumber="1" containsInteger="1" minValue="3" maxValue="8"/>
    </cacheField>
    <cacheField name="Mois" numFmtId="0" databaseField="0">
      <fieldGroup base="5">
        <rangePr groupBy="months" startDate="2021-02-08T00:00:00" endDate="2021-08-07T00:00:00"/>
        <groupItems count="14">
          <s v="&lt;08/02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8/2021"/>
        </groupItems>
      </fieldGroup>
    </cacheField>
    <cacheField name="Moyenne T/Tracteur/J" numFmtId="0" formula="0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s v="FW-436-ER"/>
    <s v="FW-029-RQ"/>
    <m/>
    <m/>
    <s v="POIREE JEAN CLAUDE"/>
    <x v="0"/>
    <d v="1899-12-30T05:59:00"/>
    <d v="1899-12-30T16:17:00"/>
    <n v="183599"/>
    <n v="183999"/>
    <n v="400"/>
    <d v="1899-12-30T09:33:00"/>
    <n v="30.58"/>
    <n v="30.35"/>
    <m/>
    <m/>
    <m/>
    <m/>
    <m/>
    <m/>
    <n v="0"/>
    <n v="60.93"/>
    <m/>
    <m/>
    <m/>
    <m/>
    <m/>
    <m/>
    <m/>
    <n v="60.93"/>
    <d v="2021-08-02T00:00:00"/>
    <n v="121.86"/>
    <n v="2"/>
    <n v="1"/>
    <n v="3"/>
  </r>
  <r>
    <s v="FW-436-ER"/>
    <s v="FW-029-RQ"/>
    <m/>
    <m/>
    <s v="POIREE JEAN CLAUDE"/>
    <x v="1"/>
    <d v="1899-12-30T05:59:00"/>
    <d v="1899-12-30T16:17:00"/>
    <n v="183599"/>
    <n v="183999"/>
    <n v="400"/>
    <d v="1899-12-30T09:33:00"/>
    <n v="30.58"/>
    <n v="30.35"/>
    <m/>
    <m/>
    <m/>
    <m/>
    <m/>
    <m/>
    <n v="60.2"/>
    <n v="60.93"/>
    <m/>
    <m/>
    <m/>
    <m/>
    <m/>
    <m/>
    <m/>
    <n v="60.93"/>
    <d v="2021-08-03T00:00:00"/>
    <n v="121.86"/>
    <n v="2"/>
    <n v="1"/>
    <n v="3"/>
  </r>
  <r>
    <s v="FW-436-ER"/>
    <s v="FW-029-RQ"/>
    <m/>
    <m/>
    <s v="POIREE JEAN CLAUDE"/>
    <x v="2"/>
    <d v="1899-12-30T05:59:00"/>
    <d v="1899-12-30T16:17:00"/>
    <n v="183599"/>
    <n v="183999"/>
    <n v="400"/>
    <d v="1899-12-30T09:33:00"/>
    <n v="30.58"/>
    <n v="30.35"/>
    <m/>
    <m/>
    <m/>
    <m/>
    <m/>
    <m/>
    <n v="59.7"/>
    <n v="60.93"/>
    <m/>
    <m/>
    <m/>
    <m/>
    <m/>
    <m/>
    <m/>
    <n v="60.93"/>
    <d v="2021-08-04T00:00:00"/>
    <n v="121.86"/>
    <n v="2"/>
    <n v="1"/>
    <n v="3"/>
  </r>
  <r>
    <s v="FW-436-ER"/>
    <s v="FW-029-RQ"/>
    <m/>
    <m/>
    <s v="POIREE JEAN CLAUDE"/>
    <x v="3"/>
    <d v="1899-12-30T05:59:00"/>
    <d v="1899-12-30T16:17:00"/>
    <n v="183599"/>
    <n v="183999"/>
    <n v="400"/>
    <d v="1899-12-30T09:33:00"/>
    <n v="30.58"/>
    <n v="30.35"/>
    <m/>
    <m/>
    <m/>
    <m/>
    <m/>
    <m/>
    <n v="0"/>
    <n v="60.93"/>
    <m/>
    <m/>
    <m/>
    <m/>
    <m/>
    <m/>
    <m/>
    <n v="60.93"/>
    <d v="2021-08-05T00:00:00"/>
    <n v="121.86"/>
    <n v="2"/>
    <n v="1"/>
    <n v="3"/>
  </r>
  <r>
    <s v="FW-436-ER"/>
    <s v="FW-029-RQ"/>
    <m/>
    <m/>
    <s v="POIREE JEAN CLAUDE"/>
    <x v="4"/>
    <d v="1899-12-30T05:59:00"/>
    <d v="1899-12-30T16:17:00"/>
    <n v="183599"/>
    <n v="183999"/>
    <n v="400"/>
    <d v="1899-12-30T09:33:00"/>
    <n v="30.58"/>
    <n v="30.35"/>
    <m/>
    <m/>
    <m/>
    <m/>
    <m/>
    <m/>
    <n v="0"/>
    <n v="60.93"/>
    <m/>
    <m/>
    <m/>
    <m/>
    <m/>
    <m/>
    <m/>
    <n v="60.93"/>
    <d v="2021-08-06T00:00:00"/>
    <n v="121.86"/>
    <n v="2"/>
    <n v="1"/>
    <n v="3"/>
  </r>
  <r>
    <s v="VF-253-MP"/>
    <s v="TW-456-AA"/>
    <m/>
    <m/>
    <s v="ADDI"/>
    <x v="5"/>
    <d v="1899-12-30T05:59:00"/>
    <d v="1899-12-30T16:17:00"/>
    <n v="183599"/>
    <n v="183920"/>
    <n v="321"/>
    <d v="1899-12-30T09:33:00"/>
    <n v="30.58"/>
    <n v="30.35"/>
    <n v="8"/>
    <m/>
    <m/>
    <m/>
    <m/>
    <m/>
    <n v="0"/>
    <n v="68.930000000000007"/>
    <n v="22"/>
    <n v="10"/>
    <m/>
    <m/>
    <m/>
    <m/>
    <m/>
    <n v="100.93"/>
    <d v="2021-02-08T00:00:00"/>
    <n v="169.86"/>
    <n v="3"/>
    <n v="3"/>
    <n v="6"/>
  </r>
  <r>
    <s v="VF-253-MP"/>
    <s v="TW-456-AA"/>
    <m/>
    <m/>
    <s v="ADDI"/>
    <x v="6"/>
    <d v="1899-12-30T05:59:00"/>
    <d v="1899-12-30T16:17:00"/>
    <n v="183599"/>
    <n v="183920"/>
    <n v="321"/>
    <d v="1899-12-30T09:33:00"/>
    <n v="30.58"/>
    <n v="30.35"/>
    <n v="9"/>
    <m/>
    <m/>
    <m/>
    <m/>
    <m/>
    <n v="60.2"/>
    <n v="69.930000000000007"/>
    <n v="45"/>
    <n v="10"/>
    <m/>
    <m/>
    <m/>
    <m/>
    <m/>
    <n v="124.93"/>
    <d v="2021-02-09T00:00:00"/>
    <n v="194.86"/>
    <n v="3"/>
    <n v="3"/>
    <n v="6"/>
  </r>
  <r>
    <s v="VF-253-MP"/>
    <s v="TW-456-AA"/>
    <m/>
    <m/>
    <s v="ADDI"/>
    <x v="7"/>
    <d v="1899-12-30T05:59:00"/>
    <d v="1899-12-30T16:17:00"/>
    <n v="183599"/>
    <n v="183920"/>
    <n v="321"/>
    <d v="1899-12-30T09:33:00"/>
    <n v="30.58"/>
    <n v="30.35"/>
    <n v="10"/>
    <m/>
    <m/>
    <m/>
    <m/>
    <m/>
    <n v="59.7"/>
    <n v="70.930000000000007"/>
    <m/>
    <m/>
    <m/>
    <m/>
    <m/>
    <m/>
    <m/>
    <n v="70.930000000000007"/>
    <d v="2021-02-10T00:00:00"/>
    <n v="141.86000000000001"/>
    <n v="3"/>
    <n v="1"/>
    <n v="4"/>
  </r>
  <r>
    <s v="VF-253-MP"/>
    <s v="TW-456-AA"/>
    <m/>
    <m/>
    <s v="ADDI"/>
    <x v="8"/>
    <d v="1899-12-30T05:59:00"/>
    <d v="1899-12-30T16:17:00"/>
    <n v="183599"/>
    <n v="183920"/>
    <n v="321"/>
    <d v="1899-12-30T09:33:00"/>
    <n v="30.58"/>
    <n v="30.35"/>
    <m/>
    <m/>
    <m/>
    <m/>
    <m/>
    <m/>
    <n v="0"/>
    <n v="60.93"/>
    <m/>
    <m/>
    <m/>
    <m/>
    <m/>
    <m/>
    <m/>
    <n v="60.93"/>
    <d v="2021-02-11T00:00:00"/>
    <n v="121.86"/>
    <n v="2"/>
    <n v="1"/>
    <n v="3"/>
  </r>
  <r>
    <s v="VF-253-MP"/>
    <s v="TW-456-AA"/>
    <m/>
    <m/>
    <s v="ADDI"/>
    <x v="9"/>
    <d v="1899-12-30T05:59:00"/>
    <d v="1899-12-30T16:17:00"/>
    <n v="183599"/>
    <n v="183920"/>
    <n v="321"/>
    <d v="1899-12-30T09:33:00"/>
    <n v="30.58"/>
    <n v="30.35"/>
    <m/>
    <m/>
    <m/>
    <m/>
    <m/>
    <m/>
    <n v="0"/>
    <n v="60.93"/>
    <m/>
    <m/>
    <m/>
    <m/>
    <m/>
    <m/>
    <m/>
    <n v="60.93"/>
    <d v="2021-02-12T00:00:00"/>
    <n v="121.86"/>
    <n v="2"/>
    <n v="1"/>
    <n v="3"/>
  </r>
  <r>
    <s v="FW-436-ER"/>
    <s v="FW-029-RQ"/>
    <m/>
    <m/>
    <s v="QSDFG"/>
    <x v="10"/>
    <d v="1899-12-30T05:59:00"/>
    <d v="1899-12-30T16:17:00"/>
    <n v="183750"/>
    <n v="183999"/>
    <n v="249"/>
    <d v="1899-12-30T09:33:00"/>
    <n v="30.58"/>
    <n v="30.35"/>
    <n v="10"/>
    <n v="20"/>
    <n v="30"/>
    <m/>
    <m/>
    <m/>
    <n v="0"/>
    <n v="120.93"/>
    <m/>
    <m/>
    <m/>
    <m/>
    <m/>
    <m/>
    <m/>
    <n v="120.93"/>
    <d v="2021-06-13T00:00:00"/>
    <n v="241.86"/>
    <n v="5"/>
    <n v="1"/>
    <n v="6"/>
  </r>
  <r>
    <s v="FW-436-ER"/>
    <s v="FW-029-RQ"/>
    <m/>
    <m/>
    <s v="QSDFG"/>
    <x v="11"/>
    <d v="1899-12-30T05:59:00"/>
    <d v="1899-12-30T16:17:00"/>
    <n v="183750"/>
    <n v="183999"/>
    <n v="249"/>
    <d v="1899-12-30T09:33:00"/>
    <n v="30.58"/>
    <n v="30.35"/>
    <n v="10"/>
    <n v="10"/>
    <m/>
    <m/>
    <m/>
    <m/>
    <n v="60.2"/>
    <n v="80.930000000000007"/>
    <m/>
    <m/>
    <m/>
    <m/>
    <m/>
    <m/>
    <m/>
    <n v="80.930000000000007"/>
    <d v="2021-06-14T00:00:00"/>
    <n v="161.86000000000001"/>
    <n v="4"/>
    <n v="1"/>
    <n v="5"/>
  </r>
  <r>
    <s v="FW-436-ER"/>
    <s v="FW-029-RQ"/>
    <m/>
    <m/>
    <s v="QSDFG"/>
    <x v="12"/>
    <d v="1899-12-30T05:59:00"/>
    <d v="1899-12-30T16:17:00"/>
    <n v="183750"/>
    <n v="183999"/>
    <n v="249"/>
    <d v="1899-12-30T09:33:00"/>
    <n v="30.58"/>
    <n v="30.35"/>
    <m/>
    <m/>
    <m/>
    <m/>
    <m/>
    <m/>
    <n v="59.7"/>
    <n v="60.93"/>
    <m/>
    <m/>
    <m/>
    <m/>
    <m/>
    <m/>
    <m/>
    <n v="60.93"/>
    <d v="2021-06-15T00:00:00"/>
    <n v="121.86"/>
    <n v="2"/>
    <n v="1"/>
    <n v="3"/>
  </r>
  <r>
    <s v="FW-436-ER"/>
    <s v="FW-029-RQ"/>
    <m/>
    <m/>
    <s v="QSDFG"/>
    <x v="13"/>
    <d v="1899-12-30T05:59:00"/>
    <d v="1899-12-30T16:17:00"/>
    <n v="183750"/>
    <n v="183999"/>
    <n v="249"/>
    <d v="1899-12-30T09:33:00"/>
    <n v="30.58"/>
    <n v="30.35"/>
    <m/>
    <m/>
    <m/>
    <m/>
    <m/>
    <m/>
    <n v="0"/>
    <n v="60.93"/>
    <m/>
    <m/>
    <m/>
    <m/>
    <m/>
    <m/>
    <m/>
    <n v="60.93"/>
    <d v="2021-06-16T00:00:00"/>
    <n v="121.86"/>
    <n v="2"/>
    <n v="1"/>
    <n v="3"/>
  </r>
  <r>
    <s v="FW-436-ER"/>
    <s v="FW-029-RQ"/>
    <m/>
    <m/>
    <s v="QSDFG"/>
    <x v="14"/>
    <d v="1899-12-30T05:59:00"/>
    <d v="1899-12-30T16:17:00"/>
    <n v="183750"/>
    <n v="183999"/>
    <n v="249"/>
    <d v="1899-12-30T09:33:00"/>
    <n v="30.58"/>
    <n v="30.35"/>
    <m/>
    <m/>
    <m/>
    <m/>
    <m/>
    <m/>
    <n v="0"/>
    <n v="60.93"/>
    <n v="2"/>
    <n v="2"/>
    <n v="2"/>
    <n v="2"/>
    <n v="2"/>
    <m/>
    <m/>
    <n v="70.930000000000007"/>
    <d v="2021-06-17T00:00:00"/>
    <n v="131.86000000000001"/>
    <n v="2"/>
    <n v="6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:I9" firstHeaderRow="0" firstDataRow="1" firstDataCol="1"/>
  <pivotFields count="37">
    <pivotField dataField="1" showAll="0"/>
    <pivotField showAll="0"/>
    <pivotField showAll="0"/>
    <pivotField showAll="0"/>
    <pivotField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8" showAll="0"/>
    <pivotField numFmtId="168" showAll="0"/>
    <pivotField showAll="0"/>
    <pivotField showAll="0"/>
    <pivotField showAll="0"/>
    <pivotField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numFmtId="14" showAll="0"/>
    <pivotField dataField="1" showAll="0"/>
    <pivotField dataField="1" showAll="0"/>
    <pivotField dataField="1" showAll="0"/>
    <pivotField dataField="1" showAll="0"/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dataField="1" dragToRow="0" dragToCol="0" dragToPage="0" showAll="0" defaultSubtotal="0"/>
  </pivotFields>
  <rowFields count="2">
    <field x="35"/>
    <field x="5"/>
  </rowFields>
  <rowItems count="4">
    <i>
      <x v="2"/>
    </i>
    <i>
      <x v="6"/>
    </i>
    <i>
      <x v="8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Somme de SOMME BOCAHUT" fld="20" baseField="0" baseItem="0"/>
    <dataField name="Somme de SOMME ANTROPE" fld="29" baseField="0" baseItem="0"/>
    <dataField name="Somme de Tonnage TOTAL" fld="31" baseField="0" baseItem="0"/>
    <dataField name="Nombre de TRACTEUR" fld="0" subtotal="count" baseField="0" baseItem="0"/>
    <dataField name="Somme de NB tours BOCAHUT" fld="32" baseField="0" baseItem="0"/>
    <dataField name="Somme de NB tours ANTROPE" fld="33" baseField="0" baseItem="0"/>
    <dataField name="Somme de TOTAL tours" fld="34" baseField="0" baseItem="0"/>
    <dataField name="Somme de Moyenne T/Tracteur/J" fld="36" baseField="0" baseItem="0"/>
  </dataFields>
  <formats count="23">
    <format dxfId="22">
      <pivotArea type="all" dataOnly="0" outline="0" fieldPosition="0"/>
    </format>
    <format dxfId="21">
      <pivotArea outline="0" collapsedLevelsAreSubtotals="1" fieldPosition="0"/>
    </format>
    <format dxfId="20">
      <pivotArea field="35" type="button" dataOnly="0" labelOnly="1" outline="0" axis="axisRow" fieldPosition="0"/>
    </format>
    <format dxfId="19">
      <pivotArea dataOnly="0" labelOnly="1" fieldPosition="0">
        <references count="1">
          <reference field="35" count="3">
            <x v="2"/>
            <x v="6"/>
            <x v="8"/>
          </reference>
        </references>
      </pivotArea>
    </format>
    <format dxfId="18">
      <pivotArea dataOnly="0" labelOnly="1" grandRow="1" outline="0" fieldPosition="0"/>
    </format>
    <format dxfId="17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16">
      <pivotArea type="all" dataOnly="0" outline="0" fieldPosition="0"/>
    </format>
    <format dxfId="15">
      <pivotArea outline="0" collapsedLevelsAreSubtotals="1" fieldPosition="0"/>
    </format>
    <format dxfId="14">
      <pivotArea field="35" type="button" dataOnly="0" labelOnly="1" outline="0" axis="axisRow" fieldPosition="0"/>
    </format>
    <format dxfId="13">
      <pivotArea dataOnly="0" labelOnly="1" fieldPosition="0">
        <references count="1">
          <reference field="35" count="3">
            <x v="2"/>
            <x v="6"/>
            <x v="8"/>
          </reference>
        </references>
      </pivotArea>
    </format>
    <format dxfId="12">
      <pivotArea dataOnly="0" labelOnly="1" grandRow="1" outline="0" fieldPosition="0"/>
    </format>
    <format dxfId="11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10">
      <pivotArea type="all" dataOnly="0" outline="0" fieldPosition="0"/>
    </format>
    <format dxfId="9">
      <pivotArea outline="0" collapsedLevelsAreSubtotals="1" fieldPosition="0"/>
    </format>
    <format dxfId="8">
      <pivotArea field="35" type="button" dataOnly="0" labelOnly="1" outline="0" axis="axisRow" fieldPosition="0"/>
    </format>
    <format dxfId="7">
      <pivotArea dataOnly="0" labelOnly="1" fieldPosition="0">
        <references count="1">
          <reference field="35" count="3">
            <x v="2"/>
            <x v="6"/>
            <x v="8"/>
          </reference>
        </references>
      </pivotArea>
    </format>
    <format dxfId="6">
      <pivotArea dataOnly="0" labelOnly="1" grandRow="1" outline="0" fieldPosition="0"/>
    </format>
    <format dxfId="5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4">
      <pivotArea dataOnly="0" outline="0" fieldPosition="0">
        <references count="1">
          <reference field="4294967294" count="1">
            <x v="3"/>
          </reference>
        </references>
      </pivotArea>
    </format>
    <format dxfId="3">
      <pivotArea outline="0" collapsedLevelsAreSubtotals="1" fieldPosition="0">
        <references count="1">
          <reference field="4294967294" count="1" selected="0">
            <x v="7"/>
          </reference>
        </references>
      </pivotArea>
    </format>
    <format dxfId="2">
      <pivotArea dataOnly="0" labelOnly="1" outline="0" fieldPosition="0">
        <references count="1">
          <reference field="4294967294" count="1">
            <x v="7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6">
    <queryTableFields count="35">
      <queryTableField id="1" name="TRACTEUR" tableColumnId="71"/>
      <queryTableField id="2" name="REMORQUE 1" tableColumnId="72"/>
      <queryTableField id="3" name="REMORQUE 2" tableColumnId="73"/>
      <queryTableField id="4" name="REMORQUE 3" tableColumnId="74"/>
      <queryTableField id="5" name="Conducteur" tableColumnId="75"/>
      <queryTableField id="6" name="Date " tableColumnId="76"/>
      <queryTableField id="7" name=" Heure de début" tableColumnId="77"/>
      <queryTableField id="8" name="Heure _x000a_de fin" tableColumnId="78"/>
      <queryTableField id="9" name=" KM _x000a_début" tableColumnId="79"/>
      <queryTableField id="10" name=" KM _x000a_fin" tableColumnId="80"/>
      <queryTableField id="11" name="Kilométrage _x000a_total" tableColumnId="81"/>
      <queryTableField id="12" name=" Durée _x000a_TDS" tableColumnId="82"/>
      <queryTableField id="13" name="Poids chargé Bocahut1" tableColumnId="83"/>
      <queryTableField id="14" name="Poids chargé Bocahut2" tableColumnId="84"/>
      <queryTableField id="15" name="Poids chargé Bocahut3" tableColumnId="85"/>
      <queryTableField id="16" name="Poids chargé Bocahut4" tableColumnId="86"/>
      <queryTableField id="17" name="Poids chargé Bocahut5" tableColumnId="87"/>
      <queryTableField id="18" name="Poids chargé Bocahut6" tableColumnId="88"/>
      <queryTableField id="19" name="Poids chargé Bocahut7" tableColumnId="89"/>
      <queryTableField id="20" name="Poids chargé Bocahut8" tableColumnId="90"/>
      <queryTableField id="21" name="SOMME BOCAHUT" tableColumnId="91"/>
      <queryTableField id="22" name="Poids chargé Antrope1" tableColumnId="92"/>
      <queryTableField id="23" name="Poids chargé Antrope2" tableColumnId="93"/>
      <queryTableField id="24" name="Poids chargé Antrope3" tableColumnId="94"/>
      <queryTableField id="25" name="Poids chargé Antrope4" tableColumnId="95"/>
      <queryTableField id="26" name="Poids chargé Antrope5" tableColumnId="96"/>
      <queryTableField id="27" name="Poids chargé Antrope6" tableColumnId="97"/>
      <queryTableField id="28" name="Poids chargé Antrope7" tableColumnId="98"/>
      <queryTableField id="29" name="Poids chargé Antrope8" tableColumnId="99"/>
      <queryTableField id="30" name="SOMME ANTROPE" tableColumnId="100"/>
      <queryTableField id="31" name="Date" tableColumnId="101"/>
      <queryTableField id="32" name="Tonnage TOTAL" tableColumnId="102"/>
      <queryTableField id="33" name="NB tours BOCAHUT" tableColumnId="103"/>
      <queryTableField id="34" name="NB tours ANTROPE" tableColumnId="104"/>
      <queryTableField id="35" name="TOTAL tours" tableColumnId="105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6" name="Tableau croisé dynamique2"/>
  </pivotTables>
  <data>
    <tabular pivotCacheId="1">
      <items count="14">
        <i x="2" s="1"/>
        <i x="6" s="1"/>
        <i x="8" s="1"/>
        <i x="1" s="1" nd="1"/>
        <i x="3" s="1" nd="1"/>
        <i x="4" s="1" nd="1"/>
        <i x="5" s="1" nd="1"/>
        <i x="7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22250"/>
</slicer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0:AI15" totalsRowShown="0" headerRowDxfId="169" dataDxfId="168">
  <autoFilter ref="A10:AI15"/>
  <tableColumns count="35">
    <tableColumn id="1" name="TRACTEUR" dataDxfId="167"/>
    <tableColumn id="2" name="REMORQUE 1" dataDxfId="166"/>
    <tableColumn id="3" name="REMORQUE 2" dataDxfId="165"/>
    <tableColumn id="4" name="REMORQUE 3" dataDxfId="164"/>
    <tableColumn id="5" name="Conducteur" dataDxfId="163"/>
    <tableColumn id="6" name="Date " dataDxfId="162"/>
    <tableColumn id="7" name=" Heure de début" dataDxfId="161"/>
    <tableColumn id="8" name="Heure _x000a_de fin" dataDxfId="160"/>
    <tableColumn id="9" name=" KM _x000a_début" dataDxfId="159"/>
    <tableColumn id="10" name=" KM _x000a_fin" dataDxfId="158"/>
    <tableColumn id="11" name="Kilométrage _x000a_total" dataDxfId="157">
      <calculatedColumnFormula>IF(OR(J11="",I11=""),"",J11-I11)</calculatedColumnFormula>
    </tableColumn>
    <tableColumn id="12" name=" Durée _x000a_TDS" dataDxfId="156">
      <calculatedColumnFormula>IF(OR(G11="",H11=""),"",H11-G11-(45/(24*60)))</calculatedColumnFormula>
    </tableColumn>
    <tableColumn id="13" name="Poids chargé Bocahut1" dataDxfId="155"/>
    <tableColumn id="14" name="Poids chargé Bocahut2" dataDxfId="154"/>
    <tableColumn id="15" name="Poids chargé Bocahut3" dataDxfId="153"/>
    <tableColumn id="16" name="Poids chargé Bocahut4" dataDxfId="152"/>
    <tableColumn id="17" name="Poids chargé Bocahut5" dataDxfId="151"/>
    <tableColumn id="18" name="Poids chargé Bocahut6" dataDxfId="150"/>
    <tableColumn id="19" name="Poids chargé Bocahut7" dataDxfId="149"/>
    <tableColumn id="20" name="Poids chargé Bocahut8" dataDxfId="148"/>
    <tableColumn id="21" name="SOMME BOCAHUT" dataDxfId="147"/>
    <tableColumn id="22" name="Poids chargé Antrope1" dataDxfId="146">
      <calculatedColumnFormula>SUM(M11:T11)</calculatedColumnFormula>
    </tableColumn>
    <tableColumn id="23" name="Poids chargé Antrope2" dataDxfId="145"/>
    <tableColumn id="24" name="Poids chargé Antrope3" dataDxfId="144"/>
    <tableColumn id="25" name="Poids chargé Antrope4" dataDxfId="143"/>
    <tableColumn id="26" name="Poids chargé Antrope5" dataDxfId="142"/>
    <tableColumn id="27" name="Poids chargé Antrope6" dataDxfId="141"/>
    <tableColumn id="28" name="Poids chargé Antrope7" dataDxfId="140"/>
    <tableColumn id="29" name="Poids chargé Antrope8" dataDxfId="139"/>
    <tableColumn id="30" name="SOMME ANTROPE" dataDxfId="138">
      <calculatedColumnFormula>SUM(V11:AC11)</calculatedColumnFormula>
    </tableColumn>
    <tableColumn id="31" name="Date" dataDxfId="137">
      <calculatedColumnFormula>IF(L11="","",F11)</calculatedColumnFormula>
    </tableColumn>
    <tableColumn id="32" name="Tonnage TOTAL" dataDxfId="136"/>
    <tableColumn id="33" name="NB tours BOCAHUT" dataDxfId="135">
      <calculatedColumnFormula>IF(G11="","",COUNTA(M11:T11))</calculatedColumnFormula>
    </tableColumn>
    <tableColumn id="34" name="NB tours ANTROPE" dataDxfId="134">
      <calculatedColumnFormula>IF(G11="","",COUNTA(V11:AC11))</calculatedColumnFormula>
    </tableColumn>
    <tableColumn id="35" name="TOTAL tours" dataDxfId="133">
      <calculatedColumnFormula>SUM(AG11:AH11)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0:AI15" totalsRowShown="0" headerRowDxfId="132" dataDxfId="131">
  <autoFilter ref="A10:AI15"/>
  <tableColumns count="35">
    <tableColumn id="1" name="TRACTEUR" dataDxfId="130"/>
    <tableColumn id="2" name="REMORQUE 1" dataDxfId="129"/>
    <tableColumn id="3" name="REMORQUE 2" dataDxfId="128"/>
    <tableColumn id="4" name="REMORQUE 3" dataDxfId="127"/>
    <tableColumn id="5" name="Conducteur" dataDxfId="126"/>
    <tableColumn id="6" name="Date " dataDxfId="125"/>
    <tableColumn id="7" name=" Heure de début" dataDxfId="124"/>
    <tableColumn id="8" name="Heure _x000a_de fin" dataDxfId="123"/>
    <tableColumn id="9" name=" KM _x000a_début" dataDxfId="122"/>
    <tableColumn id="10" name=" KM _x000a_fin" dataDxfId="121"/>
    <tableColumn id="11" name="Kilométrage _x000a_total" dataDxfId="120">
      <calculatedColumnFormula>IF(OR(J11="",I11=""),"",J11-I11)</calculatedColumnFormula>
    </tableColumn>
    <tableColumn id="12" name=" Durée _x000a_TDS" dataDxfId="119">
      <calculatedColumnFormula>IF(OR(G11="",H11=""),"",H11-G11-(45/(24*60)))</calculatedColumnFormula>
    </tableColumn>
    <tableColumn id="13" name="Poids chargé Bocahut1" dataDxfId="118"/>
    <tableColumn id="14" name="Poids chargé Bocahut2" dataDxfId="117"/>
    <tableColumn id="15" name="Poids chargé Bocahut3" dataDxfId="116"/>
    <tableColumn id="16" name="Poids chargé Bocahut4" dataDxfId="115"/>
    <tableColumn id="17" name="Poids chargé Bocahut5" dataDxfId="114"/>
    <tableColumn id="18" name="Poids chargé Bocahut6" dataDxfId="113"/>
    <tableColumn id="19" name="Poids chargé Bocahut7" dataDxfId="112"/>
    <tableColumn id="20" name="Poids chargé Bocahut8" dataDxfId="111"/>
    <tableColumn id="21" name="SOMME BOCAHUT" dataDxfId="110"/>
    <tableColumn id="22" name="Poids chargé Antrope1" dataDxfId="109">
      <calculatedColumnFormula>SUM(M11:T11)</calculatedColumnFormula>
    </tableColumn>
    <tableColumn id="23" name="Poids chargé Antrope2" dataDxfId="108"/>
    <tableColumn id="24" name="Poids chargé Antrope3" dataDxfId="107"/>
    <tableColumn id="25" name="Poids chargé Antrope4" dataDxfId="106"/>
    <tableColumn id="26" name="Poids chargé Antrope5" dataDxfId="105"/>
    <tableColumn id="27" name="Poids chargé Antrope6" dataDxfId="104"/>
    <tableColumn id="28" name="Poids chargé Antrope7" dataDxfId="103"/>
    <tableColumn id="29" name="Poids chargé Antrope8" dataDxfId="102"/>
    <tableColumn id="30" name="SOMME ANTROPE" dataDxfId="101">
      <calculatedColumnFormula>SUM(V11:AC11)</calculatedColumnFormula>
    </tableColumn>
    <tableColumn id="31" name="Date" dataDxfId="100">
      <calculatedColumnFormula>IF(L11="","",F11)</calculatedColumnFormula>
    </tableColumn>
    <tableColumn id="32" name="Tonnage TOTAL" dataDxfId="99"/>
    <tableColumn id="33" name="NB tours BOCAHUT" dataDxfId="98">
      <calculatedColumnFormula>IF(G11="","",COUNTA(M11:T11))</calculatedColumnFormula>
    </tableColumn>
    <tableColumn id="34" name="NB tours ANTROPE" dataDxfId="97">
      <calculatedColumnFormula>IF(G11="","",COUNTA(V11:AC11))</calculatedColumnFormula>
    </tableColumn>
    <tableColumn id="35" name="TOTAL tours" dataDxfId="96">
      <calculatedColumnFormula>SUM(AG11:AH11)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0:AI15" totalsRowShown="0" headerRowDxfId="95" dataDxfId="94" tableBorderDxfId="93">
  <autoFilter ref="A10:AI15"/>
  <tableColumns count="35">
    <tableColumn id="1" name="TRACTEUR" dataDxfId="92"/>
    <tableColumn id="2" name="REMORQUE 1" dataDxfId="91"/>
    <tableColumn id="3" name="REMORQUE 2" dataDxfId="90"/>
    <tableColumn id="4" name="REMORQUE 3" dataDxfId="89"/>
    <tableColumn id="5" name="Conducteur" dataDxfId="88"/>
    <tableColumn id="6" name="Date " dataDxfId="87"/>
    <tableColumn id="7" name=" Heure de début" dataDxfId="86"/>
    <tableColumn id="8" name="Heure _x000a_de fin" dataDxfId="85"/>
    <tableColumn id="9" name=" KM _x000a_début" dataDxfId="84"/>
    <tableColumn id="10" name=" KM _x000a_fin" dataDxfId="83"/>
    <tableColumn id="11" name="Kilométrage _x000a_total" dataDxfId="82">
      <calculatedColumnFormula>IF(OR(J11="",I11=""),"",J11-I11)</calculatedColumnFormula>
    </tableColumn>
    <tableColumn id="12" name=" Durée _x000a_TDS" dataDxfId="81">
      <calculatedColumnFormula>IF(OR(G11="",H11=""),"",H11-G11-(45/(24*60)))</calculatedColumnFormula>
    </tableColumn>
    <tableColumn id="13" name="Poids chargé Bocahut1" dataDxfId="80"/>
    <tableColumn id="14" name="Poids chargé Bocahut2" dataDxfId="79"/>
    <tableColumn id="15" name="Poids chargé Bocahut3" dataDxfId="78"/>
    <tableColumn id="16" name="Poids chargé Bocahut4" dataDxfId="77"/>
    <tableColumn id="17" name="Poids chargé Bocahut5" dataDxfId="76"/>
    <tableColumn id="18" name="Poids chargé Bocahut6" dataDxfId="75"/>
    <tableColumn id="19" name="Poids chargé Bocahut7" dataDxfId="74"/>
    <tableColumn id="20" name="Poids chargé Bocahut8" dataDxfId="73"/>
    <tableColumn id="21" name="SOMME BOCAHUT" dataDxfId="72"/>
    <tableColumn id="22" name="Poids chargé Antrope1" dataDxfId="71">
      <calculatedColumnFormula>SUM(M11:T11)</calculatedColumnFormula>
    </tableColumn>
    <tableColumn id="23" name="Poids chargé Antrope2" dataDxfId="70"/>
    <tableColumn id="24" name="Poids chargé Antrope3" dataDxfId="69"/>
    <tableColumn id="25" name="Poids chargé Antrope4" dataDxfId="68"/>
    <tableColumn id="26" name="Poids chargé Antrope5" dataDxfId="67"/>
    <tableColumn id="27" name="Poids chargé Antrope6" dataDxfId="66"/>
    <tableColumn id="28" name="Poids chargé Antrope7" dataDxfId="65"/>
    <tableColumn id="29" name="Poids chargé Antrope8" dataDxfId="64"/>
    <tableColumn id="30" name="SOMME ANTROPE" dataDxfId="63">
      <calculatedColumnFormula>SUM(V11:AC11)</calculatedColumnFormula>
    </tableColumn>
    <tableColumn id="31" name="Date" dataDxfId="62">
      <calculatedColumnFormula>IF(L11="","",F11)</calculatedColumnFormula>
    </tableColumn>
    <tableColumn id="32" name="Tonnage TOTAL" dataDxfId="61"/>
    <tableColumn id="33" name="NB tours BOCAHUT" dataDxfId="60">
      <calculatedColumnFormula>IF(G11="","",COUNTA(M11:T11))</calculatedColumnFormula>
    </tableColumn>
    <tableColumn id="34" name="NB tours ANTROPE" dataDxfId="59">
      <calculatedColumnFormula>IF(G11="","",COUNTA(V11:AC11))</calculatedColumnFormula>
    </tableColumn>
    <tableColumn id="35" name="TOTAL tours" dataDxfId="58">
      <calculatedColumnFormula>SUM(AG11:AH11)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BILAN" displayName="BILAN" ref="A1:AI16" tableType="queryTable" totalsRowShown="0">
  <autoFilter ref="A1:AI16"/>
  <tableColumns count="35">
    <tableColumn id="71" uniqueName="71" name="TRACTEUR" queryTableFieldId="1" dataDxfId="57"/>
    <tableColumn id="72" uniqueName="72" name="REMORQUE 1" queryTableFieldId="2" dataDxfId="56"/>
    <tableColumn id="73" uniqueName="73" name="REMORQUE 2" queryTableFieldId="3" dataDxfId="55"/>
    <tableColumn id="74" uniqueName="74" name="REMORQUE 3" queryTableFieldId="4" dataDxfId="54"/>
    <tableColumn id="75" uniqueName="75" name="Conducteur" queryTableFieldId="5" dataDxfId="53"/>
    <tableColumn id="76" uniqueName="76" name="Date " queryTableFieldId="6" dataDxfId="52"/>
    <tableColumn id="77" uniqueName="77" name=" Heure de début" queryTableFieldId="7" dataDxfId="51"/>
    <tableColumn id="78" uniqueName="78" name="Heure _x000a_de fin" queryTableFieldId="8" dataDxfId="50"/>
    <tableColumn id="79" uniqueName="79" name=" KM _x000a_début" queryTableFieldId="9" dataDxfId="49"/>
    <tableColumn id="80" uniqueName="80" name=" KM _x000a_fin" queryTableFieldId="10" dataDxfId="48"/>
    <tableColumn id="81" uniqueName="81" name="Kilométrage _x000a_total" queryTableFieldId="11" dataDxfId="47"/>
    <tableColumn id="82" uniqueName="82" name=" Durée _x000a_TDS" queryTableFieldId="12" dataDxfId="46"/>
    <tableColumn id="83" uniqueName="83" name="Poids chargé Bocahut1" queryTableFieldId="13" dataDxfId="45"/>
    <tableColumn id="84" uniqueName="84" name="Poids chargé Bocahut2" queryTableFieldId="14" dataDxfId="44"/>
    <tableColumn id="85" uniqueName="85" name="Poids chargé Bocahut3" queryTableFieldId="15" dataDxfId="43"/>
    <tableColumn id="86" uniqueName="86" name="Poids chargé Bocahut4" queryTableFieldId="16" dataDxfId="42"/>
    <tableColumn id="87" uniqueName="87" name="Poids chargé Bocahut5" queryTableFieldId="17" dataDxfId="41"/>
    <tableColumn id="88" uniqueName="88" name="Poids chargé Bocahut6" queryTableFieldId="18" dataDxfId="40"/>
    <tableColumn id="89" uniqueName="89" name="Poids chargé Bocahut7" queryTableFieldId="19" dataDxfId="39"/>
    <tableColumn id="90" uniqueName="90" name="Poids chargé Bocahut8" queryTableFieldId="20" dataDxfId="38"/>
    <tableColumn id="91" uniqueName="91" name="SOMME BOCAHUT" queryTableFieldId="21" dataDxfId="37"/>
    <tableColumn id="92" uniqueName="92" name="Poids chargé Antrope1" queryTableFieldId="22" dataDxfId="36"/>
    <tableColumn id="93" uniqueName="93" name="Poids chargé Antrope2" queryTableFieldId="23" dataDxfId="35"/>
    <tableColumn id="94" uniqueName="94" name="Poids chargé Antrope3" queryTableFieldId="24" dataDxfId="34"/>
    <tableColumn id="95" uniqueName="95" name="Poids chargé Antrope4" queryTableFieldId="25" dataDxfId="33"/>
    <tableColumn id="96" uniqueName="96" name="Poids chargé Antrope5" queryTableFieldId="26" dataDxfId="32"/>
    <tableColumn id="97" uniqueName="97" name="Poids chargé Antrope6" queryTableFieldId="27" dataDxfId="31"/>
    <tableColumn id="98" uniqueName="98" name="Poids chargé Antrope7" queryTableFieldId="28" dataDxfId="30"/>
    <tableColumn id="99" uniqueName="99" name="Poids chargé Antrope8" queryTableFieldId="29" dataDxfId="29"/>
    <tableColumn id="100" uniqueName="100" name="SOMME ANTROPE" queryTableFieldId="30" dataDxfId="28"/>
    <tableColumn id="101" uniqueName="101" name="Date" queryTableFieldId="31" dataDxfId="27"/>
    <tableColumn id="102" uniqueName="102" name="Tonnage TOTAL" queryTableFieldId="32" dataDxfId="26"/>
    <tableColumn id="103" uniqueName="103" name="NB tours BOCAHUT" queryTableFieldId="33" dataDxfId="25"/>
    <tableColumn id="104" uniqueName="104" name="NB tours ANTROPE" queryTableFieldId="34" dataDxfId="24"/>
    <tableColumn id="105" uniqueName="105" name="TOTAL tours" queryTableFieldId="35" dataDxfId="2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AI15"/>
  <sheetViews>
    <sheetView workbookViewId="0">
      <selection activeCell="E11" sqref="E11:E15"/>
    </sheetView>
  </sheetViews>
  <sheetFormatPr baseColWidth="10" defaultRowHeight="13.8" x14ac:dyDescent="0.3"/>
  <cols>
    <col min="1" max="1" width="11.5546875" style="2"/>
    <col min="2" max="4" width="13.88671875" style="2" customWidth="1"/>
    <col min="5" max="5" width="12" style="2" customWidth="1"/>
    <col min="6" max="6" width="11.5546875" style="2"/>
    <col min="7" max="7" width="15.77734375" style="2" customWidth="1"/>
    <col min="8" max="10" width="11.5546875" style="2"/>
    <col min="11" max="11" width="15.109375" style="2" customWidth="1"/>
    <col min="12" max="12" width="11.5546875" style="2"/>
    <col min="13" max="20" width="20.6640625" style="2" customWidth="1"/>
    <col min="21" max="21" width="17.6640625" style="2" customWidth="1"/>
    <col min="22" max="29" width="20.6640625" style="2" customWidth="1"/>
    <col min="30" max="30" width="17.33203125" style="2" customWidth="1"/>
    <col min="31" max="31" width="11.88671875" style="2" customWidth="1"/>
    <col min="32" max="32" width="15" style="2" customWidth="1"/>
    <col min="33" max="33" width="18.109375" style="2" customWidth="1"/>
    <col min="34" max="34" width="17.77734375" style="2" customWidth="1"/>
    <col min="35" max="35" width="12.44140625" style="2" customWidth="1"/>
    <col min="36" max="16384" width="11.5546875" style="2"/>
  </cols>
  <sheetData>
    <row r="10" spans="1:35" ht="27.6" x14ac:dyDescent="0.3">
      <c r="A10" s="2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8</v>
      </c>
      <c r="J10" s="2" t="s">
        <v>9</v>
      </c>
      <c r="K10" s="2" t="s">
        <v>10</v>
      </c>
      <c r="L10" s="2" t="s">
        <v>11</v>
      </c>
      <c r="M10" s="2" t="s">
        <v>12</v>
      </c>
      <c r="N10" s="2" t="s">
        <v>13</v>
      </c>
      <c r="O10" s="2" t="s">
        <v>14</v>
      </c>
      <c r="P10" s="2" t="s">
        <v>15</v>
      </c>
      <c r="Q10" s="2" t="s">
        <v>16</v>
      </c>
      <c r="R10" s="2" t="s">
        <v>17</v>
      </c>
      <c r="S10" s="2" t="s">
        <v>18</v>
      </c>
      <c r="T10" s="2" t="s">
        <v>19</v>
      </c>
      <c r="U10" s="2" t="s">
        <v>20</v>
      </c>
      <c r="V10" s="2" t="s">
        <v>21</v>
      </c>
      <c r="W10" s="2" t="s">
        <v>22</v>
      </c>
      <c r="X10" s="2" t="s">
        <v>23</v>
      </c>
      <c r="Y10" s="2" t="s">
        <v>24</v>
      </c>
      <c r="Z10" s="2" t="s">
        <v>25</v>
      </c>
      <c r="AA10" s="2" t="s">
        <v>26</v>
      </c>
      <c r="AB10" s="2" t="s">
        <v>27</v>
      </c>
      <c r="AC10" s="2" t="s">
        <v>28</v>
      </c>
      <c r="AD10" s="2" t="s">
        <v>29</v>
      </c>
      <c r="AE10" s="2" t="s">
        <v>30</v>
      </c>
      <c r="AF10" s="2" t="s">
        <v>31</v>
      </c>
      <c r="AG10" s="2" t="s">
        <v>32</v>
      </c>
      <c r="AH10" s="2" t="s">
        <v>33</v>
      </c>
      <c r="AI10" s="2" t="s">
        <v>34</v>
      </c>
    </row>
    <row r="11" spans="1:35" x14ac:dyDescent="0.3">
      <c r="A11" s="2" t="s">
        <v>36</v>
      </c>
      <c r="B11" s="3" t="s">
        <v>35</v>
      </c>
      <c r="C11" s="3"/>
      <c r="D11" s="3"/>
      <c r="E11" s="3" t="s">
        <v>51</v>
      </c>
      <c r="F11" s="4">
        <v>44410</v>
      </c>
      <c r="G11" s="5">
        <v>0.24930555555555556</v>
      </c>
      <c r="H11" s="5">
        <v>0.67847222222222225</v>
      </c>
      <c r="I11" s="6">
        <v>183599</v>
      </c>
      <c r="J11" s="6">
        <v>183999</v>
      </c>
      <c r="K11" s="3">
        <f t="shared" ref="K11:K15" si="0">IF(OR(J11="",I11=""),"",J11-I11)</f>
        <v>400</v>
      </c>
      <c r="L11" s="7">
        <f t="shared" ref="L11:L15" si="1">IF(OR(G11="",H11=""),"",H11-G11-(45/(24*60)))</f>
        <v>0.3979166666666667</v>
      </c>
      <c r="M11" s="8">
        <v>30.58</v>
      </c>
      <c r="N11" s="8">
        <v>30.35</v>
      </c>
      <c r="O11" s="8"/>
      <c r="P11" s="8"/>
      <c r="Q11" s="8"/>
      <c r="R11" s="8"/>
      <c r="S11" s="8"/>
      <c r="T11" s="8"/>
      <c r="U11" s="8">
        <v>0</v>
      </c>
      <c r="V11" s="8">
        <f>SUM(M11:T11)</f>
        <v>60.93</v>
      </c>
      <c r="W11" s="8"/>
      <c r="X11" s="8"/>
      <c r="Y11" s="8"/>
      <c r="Z11" s="8"/>
      <c r="AA11" s="8"/>
      <c r="AB11" s="8"/>
      <c r="AC11" s="8"/>
      <c r="AD11" s="8">
        <f>SUM(V11:AC11)</f>
        <v>60.93</v>
      </c>
      <c r="AE11" s="4">
        <f t="shared" ref="AE11:AE15" si="2">IF(L11="","",F11)</f>
        <v>44410</v>
      </c>
      <c r="AF11" s="8">
        <v>121.86</v>
      </c>
      <c r="AG11" s="9">
        <f t="shared" ref="AG11:AG15" si="3">IF(G11="","",COUNTA(M11:T11))</f>
        <v>2</v>
      </c>
      <c r="AH11" s="9">
        <f t="shared" ref="AH11:AH15" si="4">IF(G11="","",COUNTA(V11:AC11))</f>
        <v>1</v>
      </c>
      <c r="AI11" s="9">
        <f>SUM(AG11:AH11)</f>
        <v>3</v>
      </c>
    </row>
    <row r="12" spans="1:35" x14ac:dyDescent="0.3">
      <c r="A12" s="2" t="s">
        <v>36</v>
      </c>
      <c r="B12" s="3" t="s">
        <v>35</v>
      </c>
      <c r="C12" s="3"/>
      <c r="D12" s="3"/>
      <c r="E12" s="3" t="s">
        <v>51</v>
      </c>
      <c r="F12" s="4">
        <v>44411</v>
      </c>
      <c r="G12" s="5">
        <v>0.24930555555555556</v>
      </c>
      <c r="H12" s="5">
        <v>0.67847222222222225</v>
      </c>
      <c r="I12" s="6">
        <v>183599</v>
      </c>
      <c r="J12" s="6">
        <v>183999</v>
      </c>
      <c r="K12" s="3">
        <f t="shared" si="0"/>
        <v>400</v>
      </c>
      <c r="L12" s="7">
        <f t="shared" si="1"/>
        <v>0.3979166666666667</v>
      </c>
      <c r="M12" s="8">
        <v>30.58</v>
      </c>
      <c r="N12" s="8">
        <v>30.35</v>
      </c>
      <c r="O12" s="8"/>
      <c r="P12" s="8"/>
      <c r="Q12" s="8"/>
      <c r="R12" s="8"/>
      <c r="S12" s="8"/>
      <c r="T12" s="8"/>
      <c r="U12" s="8">
        <v>60.2</v>
      </c>
      <c r="V12" s="8">
        <f t="shared" ref="V12:V15" si="5">SUM(M12:T12)</f>
        <v>60.93</v>
      </c>
      <c r="W12" s="8"/>
      <c r="X12" s="8"/>
      <c r="Y12" s="8"/>
      <c r="Z12" s="8"/>
      <c r="AA12" s="8"/>
      <c r="AB12" s="8"/>
      <c r="AC12" s="8"/>
      <c r="AD12" s="8">
        <f t="shared" ref="AD12:AD15" si="6">SUM(V12:AC12)</f>
        <v>60.93</v>
      </c>
      <c r="AE12" s="4">
        <f t="shared" si="2"/>
        <v>44411</v>
      </c>
      <c r="AF12" s="8">
        <v>121.86</v>
      </c>
      <c r="AG12" s="9">
        <f t="shared" si="3"/>
        <v>2</v>
      </c>
      <c r="AH12" s="9">
        <f t="shared" si="4"/>
        <v>1</v>
      </c>
      <c r="AI12" s="9">
        <f t="shared" ref="AI12:AI15" si="7">SUM(AG12:AH12)</f>
        <v>3</v>
      </c>
    </row>
    <row r="13" spans="1:35" x14ac:dyDescent="0.3">
      <c r="A13" s="2" t="s">
        <v>36</v>
      </c>
      <c r="B13" s="3" t="s">
        <v>35</v>
      </c>
      <c r="C13" s="3"/>
      <c r="D13" s="3"/>
      <c r="E13" s="3" t="s">
        <v>51</v>
      </c>
      <c r="F13" s="4">
        <v>44412</v>
      </c>
      <c r="G13" s="5">
        <v>0.24930555555555556</v>
      </c>
      <c r="H13" s="5">
        <v>0.67847222222222225</v>
      </c>
      <c r="I13" s="6">
        <v>183599</v>
      </c>
      <c r="J13" s="6">
        <v>183999</v>
      </c>
      <c r="K13" s="3">
        <f t="shared" si="0"/>
        <v>400</v>
      </c>
      <c r="L13" s="7">
        <f t="shared" si="1"/>
        <v>0.3979166666666667</v>
      </c>
      <c r="M13" s="8">
        <v>30.58</v>
      </c>
      <c r="N13" s="8">
        <v>30.35</v>
      </c>
      <c r="O13" s="8"/>
      <c r="P13" s="8"/>
      <c r="Q13" s="8"/>
      <c r="R13" s="8"/>
      <c r="S13" s="8"/>
      <c r="T13" s="8"/>
      <c r="U13" s="8">
        <v>59.7</v>
      </c>
      <c r="V13" s="8">
        <f t="shared" si="5"/>
        <v>60.93</v>
      </c>
      <c r="W13" s="8"/>
      <c r="X13" s="8"/>
      <c r="Y13" s="8"/>
      <c r="Z13" s="8"/>
      <c r="AA13" s="8"/>
      <c r="AB13" s="8"/>
      <c r="AC13" s="8"/>
      <c r="AD13" s="8">
        <f t="shared" si="6"/>
        <v>60.93</v>
      </c>
      <c r="AE13" s="4">
        <f t="shared" si="2"/>
        <v>44412</v>
      </c>
      <c r="AF13" s="8">
        <v>121.86</v>
      </c>
      <c r="AG13" s="9">
        <f t="shared" si="3"/>
        <v>2</v>
      </c>
      <c r="AH13" s="9">
        <f t="shared" si="4"/>
        <v>1</v>
      </c>
      <c r="AI13" s="9">
        <f t="shared" si="7"/>
        <v>3</v>
      </c>
    </row>
    <row r="14" spans="1:35" x14ac:dyDescent="0.3">
      <c r="A14" s="2" t="s">
        <v>36</v>
      </c>
      <c r="B14" s="3" t="s">
        <v>35</v>
      </c>
      <c r="C14" s="3"/>
      <c r="D14" s="3"/>
      <c r="E14" s="3" t="s">
        <v>51</v>
      </c>
      <c r="F14" s="4">
        <v>44413</v>
      </c>
      <c r="G14" s="5">
        <v>0.24930555555555556</v>
      </c>
      <c r="H14" s="5">
        <v>0.67847222222222225</v>
      </c>
      <c r="I14" s="6">
        <v>183599</v>
      </c>
      <c r="J14" s="6">
        <v>183999</v>
      </c>
      <c r="K14" s="3">
        <f t="shared" si="0"/>
        <v>400</v>
      </c>
      <c r="L14" s="7">
        <f t="shared" si="1"/>
        <v>0.3979166666666667</v>
      </c>
      <c r="M14" s="8">
        <v>30.58</v>
      </c>
      <c r="N14" s="8">
        <v>30.35</v>
      </c>
      <c r="O14" s="8"/>
      <c r="P14" s="8"/>
      <c r="Q14" s="8"/>
      <c r="R14" s="8"/>
      <c r="S14" s="8"/>
      <c r="T14" s="8"/>
      <c r="U14" s="8">
        <v>0</v>
      </c>
      <c r="V14" s="8">
        <f t="shared" si="5"/>
        <v>60.93</v>
      </c>
      <c r="W14" s="8"/>
      <c r="X14" s="8"/>
      <c r="Y14" s="8"/>
      <c r="Z14" s="8"/>
      <c r="AA14" s="8"/>
      <c r="AB14" s="8"/>
      <c r="AC14" s="8"/>
      <c r="AD14" s="8">
        <f t="shared" si="6"/>
        <v>60.93</v>
      </c>
      <c r="AE14" s="4">
        <f t="shared" si="2"/>
        <v>44413</v>
      </c>
      <c r="AF14" s="8">
        <v>121.86</v>
      </c>
      <c r="AG14" s="9">
        <f t="shared" si="3"/>
        <v>2</v>
      </c>
      <c r="AH14" s="9">
        <f t="shared" si="4"/>
        <v>1</v>
      </c>
      <c r="AI14" s="9">
        <f t="shared" si="7"/>
        <v>3</v>
      </c>
    </row>
    <row r="15" spans="1:35" x14ac:dyDescent="0.3">
      <c r="A15" s="2" t="s">
        <v>36</v>
      </c>
      <c r="B15" s="3" t="s">
        <v>35</v>
      </c>
      <c r="C15" s="3"/>
      <c r="D15" s="3"/>
      <c r="E15" s="3" t="s">
        <v>51</v>
      </c>
      <c r="F15" s="4">
        <v>44414</v>
      </c>
      <c r="G15" s="5">
        <v>0.24930555555555556</v>
      </c>
      <c r="H15" s="5">
        <v>0.67847222222222225</v>
      </c>
      <c r="I15" s="6">
        <v>183599</v>
      </c>
      <c r="J15" s="6">
        <v>183999</v>
      </c>
      <c r="K15" s="3">
        <f t="shared" si="0"/>
        <v>400</v>
      </c>
      <c r="L15" s="7">
        <f t="shared" si="1"/>
        <v>0.3979166666666667</v>
      </c>
      <c r="M15" s="8">
        <v>30.58</v>
      </c>
      <c r="N15" s="8">
        <v>30.35</v>
      </c>
      <c r="O15" s="8"/>
      <c r="P15" s="8"/>
      <c r="Q15" s="8"/>
      <c r="R15" s="8"/>
      <c r="S15" s="8"/>
      <c r="T15" s="8"/>
      <c r="U15" s="8">
        <v>0</v>
      </c>
      <c r="V15" s="8">
        <f t="shared" si="5"/>
        <v>60.93</v>
      </c>
      <c r="W15" s="8"/>
      <c r="X15" s="8"/>
      <c r="Y15" s="8"/>
      <c r="Z15" s="8"/>
      <c r="AA15" s="8"/>
      <c r="AB15" s="8"/>
      <c r="AC15" s="8"/>
      <c r="AD15" s="8">
        <f t="shared" si="6"/>
        <v>60.93</v>
      </c>
      <c r="AE15" s="4">
        <f t="shared" si="2"/>
        <v>44414</v>
      </c>
      <c r="AF15" s="8">
        <v>121.86</v>
      </c>
      <c r="AG15" s="9">
        <f t="shared" si="3"/>
        <v>2</v>
      </c>
      <c r="AH15" s="9">
        <f t="shared" si="4"/>
        <v>1</v>
      </c>
      <c r="AI15" s="9">
        <f t="shared" si="7"/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AI15"/>
  <sheetViews>
    <sheetView workbookViewId="0">
      <selection activeCell="E11" sqref="E11:E15"/>
    </sheetView>
  </sheetViews>
  <sheetFormatPr baseColWidth="10" defaultRowHeight="13.8" x14ac:dyDescent="0.3"/>
  <cols>
    <col min="1" max="1" width="11.5546875" style="2"/>
    <col min="2" max="4" width="13.88671875" style="2" customWidth="1"/>
    <col min="5" max="5" width="12" style="2" customWidth="1"/>
    <col min="6" max="6" width="11.5546875" style="2"/>
    <col min="7" max="7" width="15.77734375" style="2" customWidth="1"/>
    <col min="8" max="10" width="11.5546875" style="2"/>
    <col min="11" max="11" width="15.109375" style="2" customWidth="1"/>
    <col min="12" max="12" width="11.5546875" style="2"/>
    <col min="13" max="20" width="20.6640625" style="2" customWidth="1"/>
    <col min="21" max="21" width="17.6640625" style="2" customWidth="1"/>
    <col min="22" max="29" width="20.6640625" style="2" customWidth="1"/>
    <col min="30" max="30" width="17.33203125" style="2" customWidth="1"/>
    <col min="31" max="31" width="11.88671875" style="2" customWidth="1"/>
    <col min="32" max="32" width="15" style="2" customWidth="1"/>
    <col min="33" max="33" width="18.109375" style="2" customWidth="1"/>
    <col min="34" max="34" width="17.77734375" style="2" customWidth="1"/>
    <col min="35" max="35" width="12.44140625" style="2" customWidth="1"/>
    <col min="36" max="16384" width="11.5546875" style="2"/>
  </cols>
  <sheetData>
    <row r="10" spans="1:35" ht="27.6" x14ac:dyDescent="0.3">
      <c r="A10" s="2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8</v>
      </c>
      <c r="J10" s="2" t="s">
        <v>9</v>
      </c>
      <c r="K10" s="2" t="s">
        <v>10</v>
      </c>
      <c r="L10" s="2" t="s">
        <v>11</v>
      </c>
      <c r="M10" s="2" t="s">
        <v>12</v>
      </c>
      <c r="N10" s="2" t="s">
        <v>13</v>
      </c>
      <c r="O10" s="2" t="s">
        <v>14</v>
      </c>
      <c r="P10" s="2" t="s">
        <v>15</v>
      </c>
      <c r="Q10" s="2" t="s">
        <v>16</v>
      </c>
      <c r="R10" s="2" t="s">
        <v>17</v>
      </c>
      <c r="S10" s="2" t="s">
        <v>18</v>
      </c>
      <c r="T10" s="2" t="s">
        <v>19</v>
      </c>
      <c r="U10" s="2" t="s">
        <v>20</v>
      </c>
      <c r="V10" s="2" t="s">
        <v>21</v>
      </c>
      <c r="W10" s="2" t="s">
        <v>22</v>
      </c>
      <c r="X10" s="2" t="s">
        <v>23</v>
      </c>
      <c r="Y10" s="2" t="s">
        <v>24</v>
      </c>
      <c r="Z10" s="2" t="s">
        <v>25</v>
      </c>
      <c r="AA10" s="2" t="s">
        <v>26</v>
      </c>
      <c r="AB10" s="2" t="s">
        <v>27</v>
      </c>
      <c r="AC10" s="2" t="s">
        <v>28</v>
      </c>
      <c r="AD10" s="2" t="s">
        <v>29</v>
      </c>
      <c r="AE10" s="2" t="s">
        <v>30</v>
      </c>
      <c r="AF10" s="2" t="s">
        <v>31</v>
      </c>
      <c r="AG10" s="2" t="s">
        <v>32</v>
      </c>
      <c r="AH10" s="2" t="s">
        <v>33</v>
      </c>
      <c r="AI10" s="2" t="s">
        <v>34</v>
      </c>
    </row>
    <row r="11" spans="1:35" x14ac:dyDescent="0.3">
      <c r="A11" s="2" t="s">
        <v>37</v>
      </c>
      <c r="B11" s="3" t="s">
        <v>38</v>
      </c>
      <c r="C11" s="3"/>
      <c r="D11" s="3"/>
      <c r="E11" s="3" t="s">
        <v>52</v>
      </c>
      <c r="F11" s="4">
        <v>44235</v>
      </c>
      <c r="G11" s="5">
        <v>0.24930555555555556</v>
      </c>
      <c r="H11" s="5">
        <v>0.67847222222222225</v>
      </c>
      <c r="I11" s="6">
        <v>183599</v>
      </c>
      <c r="J11" s="6">
        <v>183920</v>
      </c>
      <c r="K11" s="3">
        <f t="shared" ref="K11" si="0">IF(OR(J11="",I11=""),"",J11-I11)</f>
        <v>321</v>
      </c>
      <c r="L11" s="7">
        <f t="shared" ref="L11" si="1">IF(OR(G11="",H11=""),"",H11-G11-(45/(24*60)))</f>
        <v>0.3979166666666667</v>
      </c>
      <c r="M11" s="8">
        <v>30.58</v>
      </c>
      <c r="N11" s="8">
        <v>30.35</v>
      </c>
      <c r="O11" s="8">
        <v>8</v>
      </c>
      <c r="P11" s="8"/>
      <c r="Q11" s="8"/>
      <c r="R11" s="8"/>
      <c r="S11" s="8"/>
      <c r="T11" s="8"/>
      <c r="U11" s="8">
        <v>0</v>
      </c>
      <c r="V11" s="8">
        <f>SUM(M11:T11)</f>
        <v>68.930000000000007</v>
      </c>
      <c r="W11" s="8">
        <v>22</v>
      </c>
      <c r="X11" s="8">
        <v>10</v>
      </c>
      <c r="Y11" s="8"/>
      <c r="Z11" s="8"/>
      <c r="AA11" s="8"/>
      <c r="AB11" s="8"/>
      <c r="AC11" s="8"/>
      <c r="AD11" s="8">
        <f>SUM(V11:AC11)</f>
        <v>100.93</v>
      </c>
      <c r="AE11" s="4">
        <f t="shared" ref="AE11" si="2">IF(L11="","",F11)</f>
        <v>44235</v>
      </c>
      <c r="AF11" s="8">
        <v>169.86</v>
      </c>
      <c r="AG11" s="9">
        <f t="shared" ref="AG11" si="3">IF(G11="","",COUNTA(M11:T11))</f>
        <v>3</v>
      </c>
      <c r="AH11" s="9">
        <f t="shared" ref="AH11" si="4">IF(G11="","",COUNTA(V11:AC11))</f>
        <v>3</v>
      </c>
      <c r="AI11" s="9">
        <f>SUM(AG11:AH11)</f>
        <v>6</v>
      </c>
    </row>
    <row r="12" spans="1:35" x14ac:dyDescent="0.3">
      <c r="A12" s="2" t="s">
        <v>37</v>
      </c>
      <c r="B12" s="3" t="s">
        <v>38</v>
      </c>
      <c r="C12" s="3"/>
      <c r="D12" s="3"/>
      <c r="E12" s="3" t="s">
        <v>52</v>
      </c>
      <c r="F12" s="4">
        <v>44236</v>
      </c>
      <c r="G12" s="5">
        <v>0.24930555555555556</v>
      </c>
      <c r="H12" s="5">
        <v>0.67847222222222225</v>
      </c>
      <c r="I12" s="6">
        <v>183599</v>
      </c>
      <c r="J12" s="6">
        <v>183920</v>
      </c>
      <c r="K12" s="3">
        <f t="shared" ref="K12:K15" si="5">IF(OR(J12="",I12=""),"",J12-I12)</f>
        <v>321</v>
      </c>
      <c r="L12" s="7">
        <f t="shared" ref="L12:L15" si="6">IF(OR(G12="",H12=""),"",H12-G12-(45/(24*60)))</f>
        <v>0.3979166666666667</v>
      </c>
      <c r="M12" s="8">
        <v>30.58</v>
      </c>
      <c r="N12" s="8">
        <v>30.35</v>
      </c>
      <c r="O12" s="8">
        <v>9</v>
      </c>
      <c r="P12" s="8"/>
      <c r="Q12" s="8"/>
      <c r="R12" s="8"/>
      <c r="S12" s="8"/>
      <c r="T12" s="8"/>
      <c r="U12" s="8">
        <v>60.2</v>
      </c>
      <c r="V12" s="8">
        <f t="shared" ref="V12:V15" si="7">SUM(M12:T12)</f>
        <v>69.930000000000007</v>
      </c>
      <c r="W12" s="8">
        <v>45</v>
      </c>
      <c r="X12" s="8">
        <v>10</v>
      </c>
      <c r="Y12" s="8"/>
      <c r="Z12" s="8"/>
      <c r="AA12" s="8"/>
      <c r="AB12" s="8"/>
      <c r="AC12" s="8"/>
      <c r="AD12" s="8">
        <f t="shared" ref="AD12:AD15" si="8">SUM(V12:AC12)</f>
        <v>124.93</v>
      </c>
      <c r="AE12" s="4">
        <f t="shared" ref="AE12:AE15" si="9">IF(L12="","",F12)</f>
        <v>44236</v>
      </c>
      <c r="AF12" s="8">
        <v>194.86</v>
      </c>
      <c r="AG12" s="9">
        <f t="shared" ref="AG12:AG15" si="10">IF(G12="","",COUNTA(M12:T12))</f>
        <v>3</v>
      </c>
      <c r="AH12" s="9">
        <f t="shared" ref="AH12:AH15" si="11">IF(G12="","",COUNTA(V12:AC12))</f>
        <v>3</v>
      </c>
      <c r="AI12" s="9">
        <f t="shared" ref="AI12:AI15" si="12">SUM(AG12:AH12)</f>
        <v>6</v>
      </c>
    </row>
    <row r="13" spans="1:35" x14ac:dyDescent="0.3">
      <c r="A13" s="2" t="s">
        <v>37</v>
      </c>
      <c r="B13" s="3" t="s">
        <v>38</v>
      </c>
      <c r="C13" s="3"/>
      <c r="D13" s="3"/>
      <c r="E13" s="3" t="s">
        <v>52</v>
      </c>
      <c r="F13" s="4">
        <v>44237</v>
      </c>
      <c r="G13" s="5">
        <v>0.24930555555555556</v>
      </c>
      <c r="H13" s="5">
        <v>0.67847222222222225</v>
      </c>
      <c r="I13" s="6">
        <v>183599</v>
      </c>
      <c r="J13" s="6">
        <v>183920</v>
      </c>
      <c r="K13" s="3">
        <f t="shared" si="5"/>
        <v>321</v>
      </c>
      <c r="L13" s="7">
        <f t="shared" si="6"/>
        <v>0.3979166666666667</v>
      </c>
      <c r="M13" s="8">
        <v>30.58</v>
      </c>
      <c r="N13" s="8">
        <v>30.35</v>
      </c>
      <c r="O13" s="8">
        <v>10</v>
      </c>
      <c r="P13" s="8"/>
      <c r="Q13" s="8"/>
      <c r="R13" s="8"/>
      <c r="S13" s="8"/>
      <c r="T13" s="8"/>
      <c r="U13" s="8">
        <v>59.7</v>
      </c>
      <c r="V13" s="8">
        <f t="shared" si="7"/>
        <v>70.930000000000007</v>
      </c>
      <c r="W13" s="8"/>
      <c r="X13" s="8"/>
      <c r="Y13" s="8"/>
      <c r="Z13" s="8"/>
      <c r="AA13" s="8"/>
      <c r="AB13" s="8"/>
      <c r="AC13" s="8"/>
      <c r="AD13" s="8">
        <f t="shared" si="8"/>
        <v>70.930000000000007</v>
      </c>
      <c r="AE13" s="4">
        <f t="shared" si="9"/>
        <v>44237</v>
      </c>
      <c r="AF13" s="8">
        <v>141.86000000000001</v>
      </c>
      <c r="AG13" s="9">
        <f t="shared" si="10"/>
        <v>3</v>
      </c>
      <c r="AH13" s="9">
        <f t="shared" si="11"/>
        <v>1</v>
      </c>
      <c r="AI13" s="9">
        <f t="shared" si="12"/>
        <v>4</v>
      </c>
    </row>
    <row r="14" spans="1:35" x14ac:dyDescent="0.3">
      <c r="A14" s="2" t="s">
        <v>37</v>
      </c>
      <c r="B14" s="3" t="s">
        <v>38</v>
      </c>
      <c r="C14" s="3"/>
      <c r="D14" s="3"/>
      <c r="E14" s="3" t="s">
        <v>52</v>
      </c>
      <c r="F14" s="4">
        <v>44238</v>
      </c>
      <c r="G14" s="5">
        <v>0.24930555555555556</v>
      </c>
      <c r="H14" s="5">
        <v>0.67847222222222225</v>
      </c>
      <c r="I14" s="6">
        <v>183599</v>
      </c>
      <c r="J14" s="6">
        <v>183920</v>
      </c>
      <c r="K14" s="3">
        <f t="shared" si="5"/>
        <v>321</v>
      </c>
      <c r="L14" s="7">
        <f t="shared" si="6"/>
        <v>0.3979166666666667</v>
      </c>
      <c r="M14" s="8">
        <v>30.58</v>
      </c>
      <c r="N14" s="8">
        <v>30.35</v>
      </c>
      <c r="O14" s="8"/>
      <c r="P14" s="8"/>
      <c r="Q14" s="8"/>
      <c r="R14" s="8"/>
      <c r="S14" s="8"/>
      <c r="T14" s="8"/>
      <c r="U14" s="8">
        <v>0</v>
      </c>
      <c r="V14" s="8">
        <f t="shared" si="7"/>
        <v>60.93</v>
      </c>
      <c r="W14" s="8"/>
      <c r="X14" s="8"/>
      <c r="Y14" s="8"/>
      <c r="Z14" s="8"/>
      <c r="AA14" s="8"/>
      <c r="AB14" s="8"/>
      <c r="AC14" s="8"/>
      <c r="AD14" s="8">
        <f t="shared" si="8"/>
        <v>60.93</v>
      </c>
      <c r="AE14" s="4">
        <f t="shared" si="9"/>
        <v>44238</v>
      </c>
      <c r="AF14" s="8">
        <v>121.86</v>
      </c>
      <c r="AG14" s="9">
        <f t="shared" si="10"/>
        <v>2</v>
      </c>
      <c r="AH14" s="9">
        <f t="shared" si="11"/>
        <v>1</v>
      </c>
      <c r="AI14" s="9">
        <f t="shared" si="12"/>
        <v>3</v>
      </c>
    </row>
    <row r="15" spans="1:35" x14ac:dyDescent="0.3">
      <c r="A15" s="2" t="s">
        <v>37</v>
      </c>
      <c r="B15" s="3" t="s">
        <v>38</v>
      </c>
      <c r="C15" s="3"/>
      <c r="D15" s="3"/>
      <c r="E15" s="3" t="s">
        <v>52</v>
      </c>
      <c r="F15" s="4">
        <v>44239</v>
      </c>
      <c r="G15" s="5">
        <v>0.24930555555555556</v>
      </c>
      <c r="H15" s="5">
        <v>0.67847222222222225</v>
      </c>
      <c r="I15" s="6">
        <v>183599</v>
      </c>
      <c r="J15" s="6">
        <v>183920</v>
      </c>
      <c r="K15" s="3">
        <f t="shared" si="5"/>
        <v>321</v>
      </c>
      <c r="L15" s="7">
        <f t="shared" si="6"/>
        <v>0.3979166666666667</v>
      </c>
      <c r="M15" s="8">
        <v>30.58</v>
      </c>
      <c r="N15" s="8">
        <v>30.35</v>
      </c>
      <c r="O15" s="8"/>
      <c r="P15" s="8"/>
      <c r="Q15" s="8"/>
      <c r="R15" s="8"/>
      <c r="S15" s="8"/>
      <c r="T15" s="8"/>
      <c r="U15" s="8">
        <v>0</v>
      </c>
      <c r="V15" s="8">
        <f t="shared" si="7"/>
        <v>60.93</v>
      </c>
      <c r="W15" s="8"/>
      <c r="X15" s="8"/>
      <c r="Y15" s="8"/>
      <c r="Z15" s="8"/>
      <c r="AA15" s="8"/>
      <c r="AB15" s="8"/>
      <c r="AC15" s="8"/>
      <c r="AD15" s="8">
        <f t="shared" si="8"/>
        <v>60.93</v>
      </c>
      <c r="AE15" s="4">
        <f t="shared" si="9"/>
        <v>44239</v>
      </c>
      <c r="AF15" s="8">
        <v>121.86</v>
      </c>
      <c r="AG15" s="9">
        <f t="shared" si="10"/>
        <v>2</v>
      </c>
      <c r="AH15" s="9">
        <f t="shared" si="11"/>
        <v>1</v>
      </c>
      <c r="AI15" s="9">
        <f t="shared" si="12"/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AI15"/>
  <sheetViews>
    <sheetView topLeftCell="C6" workbookViewId="0">
      <selection activeCell="E11" sqref="E11:E15"/>
    </sheetView>
  </sheetViews>
  <sheetFormatPr baseColWidth="10" defaultRowHeight="13.8" x14ac:dyDescent="0.3"/>
  <cols>
    <col min="1" max="1" width="11.5546875" style="2"/>
    <col min="2" max="4" width="13.88671875" style="2" customWidth="1"/>
    <col min="5" max="5" width="12" style="2" customWidth="1"/>
    <col min="6" max="6" width="11.5546875" style="2"/>
    <col min="7" max="7" width="15.77734375" style="2" customWidth="1"/>
    <col min="8" max="8" width="13.6640625" style="2" bestFit="1" customWidth="1"/>
    <col min="9" max="11" width="16.44140625" style="2" customWidth="1"/>
    <col min="12" max="12" width="14.5546875" style="2" customWidth="1"/>
    <col min="13" max="13" width="15.5546875" style="2" customWidth="1"/>
    <col min="14" max="14" width="18.33203125" style="2" customWidth="1"/>
    <col min="15" max="15" width="15.5546875" style="2" customWidth="1"/>
    <col min="16" max="16" width="10.109375" style="2" customWidth="1"/>
    <col min="17" max="17" width="8.5546875" style="2" customWidth="1"/>
    <col min="18" max="18" width="15" style="2" customWidth="1"/>
    <col min="19" max="19" width="11.44140625" style="2" customWidth="1"/>
    <col min="20" max="27" width="23.33203125" style="2" customWidth="1"/>
    <col min="28" max="28" width="20.21875" style="2" customWidth="1"/>
    <col min="29" max="36" width="23.33203125" style="2" customWidth="1"/>
    <col min="37" max="37" width="19.88671875" style="2" customWidth="1"/>
    <col min="38" max="38" width="15.5546875" style="2" bestFit="1" customWidth="1"/>
    <col min="39" max="39" width="17.5546875" style="2" customWidth="1"/>
    <col min="40" max="40" width="20.77734375" style="2" customWidth="1"/>
    <col min="41" max="41" width="20.33203125" style="2" customWidth="1"/>
    <col min="42" max="42" width="15" style="2" customWidth="1"/>
    <col min="43" max="16384" width="11.5546875" style="2"/>
  </cols>
  <sheetData>
    <row r="10" spans="1:35" ht="41.4" x14ac:dyDescent="0.3">
      <c r="A10" s="2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18" t="s">
        <v>6</v>
      </c>
      <c r="H10" s="19" t="s">
        <v>7</v>
      </c>
      <c r="I10" s="19" t="s">
        <v>8</v>
      </c>
      <c r="J10" s="19" t="s">
        <v>9</v>
      </c>
      <c r="K10" s="19" t="s">
        <v>10</v>
      </c>
      <c r="L10" s="19" t="s">
        <v>11</v>
      </c>
      <c r="M10" s="19" t="s">
        <v>12</v>
      </c>
      <c r="N10" s="19" t="s">
        <v>13</v>
      </c>
      <c r="O10" s="19" t="s">
        <v>14</v>
      </c>
      <c r="P10" s="19" t="s">
        <v>15</v>
      </c>
      <c r="Q10" s="19" t="s">
        <v>16</v>
      </c>
      <c r="R10" s="19" t="s">
        <v>17</v>
      </c>
      <c r="S10" s="19" t="s">
        <v>18</v>
      </c>
      <c r="T10" s="19" t="s">
        <v>19</v>
      </c>
      <c r="U10" s="19" t="s">
        <v>20</v>
      </c>
      <c r="V10" s="19" t="s">
        <v>21</v>
      </c>
      <c r="W10" s="19" t="s">
        <v>22</v>
      </c>
      <c r="X10" s="19" t="s">
        <v>23</v>
      </c>
      <c r="Y10" s="19" t="s">
        <v>24</v>
      </c>
      <c r="Z10" s="19" t="s">
        <v>25</v>
      </c>
      <c r="AA10" s="19" t="s">
        <v>26</v>
      </c>
      <c r="AB10" s="19" t="s">
        <v>27</v>
      </c>
      <c r="AC10" s="19" t="s">
        <v>28</v>
      </c>
      <c r="AD10" s="19" t="s">
        <v>29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</row>
    <row r="11" spans="1:35" x14ac:dyDescent="0.3">
      <c r="A11" s="2" t="s">
        <v>36</v>
      </c>
      <c r="B11" s="3" t="s">
        <v>35</v>
      </c>
      <c r="C11" s="3"/>
      <c r="D11" s="3"/>
      <c r="E11" s="3" t="s">
        <v>53</v>
      </c>
      <c r="F11" s="4">
        <v>44360</v>
      </c>
      <c r="G11" s="20">
        <v>0.24930555555555556</v>
      </c>
      <c r="H11" s="21">
        <v>0.67847222222222225</v>
      </c>
      <c r="I11" s="22">
        <v>183750</v>
      </c>
      <c r="J11" s="22">
        <v>183999</v>
      </c>
      <c r="K11" s="23">
        <f t="shared" ref="K11:K15" si="0">IF(OR(J11="",I11=""),"",J11-I11)</f>
        <v>249</v>
      </c>
      <c r="L11" s="24">
        <f t="shared" ref="L11:L15" si="1">IF(OR(G11="",H11=""),"",H11-G11-(45/(24*60)))</f>
        <v>0.3979166666666667</v>
      </c>
      <c r="M11" s="25">
        <v>30.58</v>
      </c>
      <c r="N11" s="25">
        <v>30.35</v>
      </c>
      <c r="O11" s="25">
        <v>10</v>
      </c>
      <c r="P11" s="25">
        <v>20</v>
      </c>
      <c r="Q11" s="25">
        <v>30</v>
      </c>
      <c r="R11" s="25"/>
      <c r="S11" s="25"/>
      <c r="T11" s="25"/>
      <c r="U11" s="25">
        <v>0</v>
      </c>
      <c r="V11" s="25">
        <f>SUM(M11:T11)</f>
        <v>120.93</v>
      </c>
      <c r="W11" s="25"/>
      <c r="X11" s="25"/>
      <c r="Y11" s="25"/>
      <c r="Z11" s="25"/>
      <c r="AA11" s="25"/>
      <c r="AB11" s="25"/>
      <c r="AC11" s="25"/>
      <c r="AD11" s="25">
        <f>SUM(V11:AC11)</f>
        <v>120.93</v>
      </c>
      <c r="AE11" s="26">
        <f t="shared" ref="AE11:AE15" si="2">IF(L11="","",F11)</f>
        <v>44360</v>
      </c>
      <c r="AF11" s="25">
        <v>241.86</v>
      </c>
      <c r="AG11" s="27">
        <f t="shared" ref="AG11:AG15" si="3">IF(G11="","",COUNTA(M11:T11))</f>
        <v>5</v>
      </c>
      <c r="AH11" s="27">
        <f t="shared" ref="AH11:AH15" si="4">IF(G11="","",COUNTA(V11:AC11))</f>
        <v>1</v>
      </c>
      <c r="AI11" s="27">
        <f>SUM(AG11:AH11)</f>
        <v>6</v>
      </c>
    </row>
    <row r="12" spans="1:35" x14ac:dyDescent="0.3">
      <c r="A12" s="2" t="s">
        <v>36</v>
      </c>
      <c r="B12" s="3" t="s">
        <v>35</v>
      </c>
      <c r="C12" s="3"/>
      <c r="D12" s="3"/>
      <c r="E12" s="3" t="s">
        <v>53</v>
      </c>
      <c r="F12" s="4">
        <v>44361</v>
      </c>
      <c r="G12" s="28">
        <v>0.24930555555555556</v>
      </c>
      <c r="H12" s="29">
        <v>0.67847222222222225</v>
      </c>
      <c r="I12" s="30">
        <v>183750</v>
      </c>
      <c r="J12" s="30">
        <v>183999</v>
      </c>
      <c r="K12" s="31">
        <f t="shared" si="0"/>
        <v>249</v>
      </c>
      <c r="L12" s="32">
        <f t="shared" si="1"/>
        <v>0.3979166666666667</v>
      </c>
      <c r="M12" s="33">
        <v>30.58</v>
      </c>
      <c r="N12" s="33">
        <v>30.35</v>
      </c>
      <c r="O12" s="33">
        <v>10</v>
      </c>
      <c r="P12" s="33">
        <v>10</v>
      </c>
      <c r="Q12" s="33"/>
      <c r="R12" s="33"/>
      <c r="S12" s="33"/>
      <c r="T12" s="33"/>
      <c r="U12" s="33">
        <v>60.2</v>
      </c>
      <c r="V12" s="33">
        <f t="shared" ref="V12:V15" si="5">SUM(M12:T12)</f>
        <v>80.930000000000007</v>
      </c>
      <c r="W12" s="33"/>
      <c r="X12" s="33"/>
      <c r="Y12" s="33"/>
      <c r="Z12" s="33"/>
      <c r="AA12" s="33"/>
      <c r="AB12" s="33"/>
      <c r="AC12" s="33"/>
      <c r="AD12" s="33">
        <f t="shared" ref="AD12:AD15" si="6">SUM(V12:AC12)</f>
        <v>80.930000000000007</v>
      </c>
      <c r="AE12" s="34">
        <f t="shared" si="2"/>
        <v>44361</v>
      </c>
      <c r="AF12" s="33">
        <v>161.86000000000001</v>
      </c>
      <c r="AG12" s="35">
        <f t="shared" si="3"/>
        <v>4</v>
      </c>
      <c r="AH12" s="35">
        <f t="shared" si="4"/>
        <v>1</v>
      </c>
      <c r="AI12" s="35">
        <f t="shared" ref="AI12:AI15" si="7">SUM(AG12:AH12)</f>
        <v>5</v>
      </c>
    </row>
    <row r="13" spans="1:35" x14ac:dyDescent="0.3">
      <c r="A13" s="2" t="s">
        <v>36</v>
      </c>
      <c r="B13" s="3" t="s">
        <v>35</v>
      </c>
      <c r="C13" s="3"/>
      <c r="D13" s="3"/>
      <c r="E13" s="3" t="s">
        <v>53</v>
      </c>
      <c r="F13" s="4">
        <v>44362</v>
      </c>
      <c r="G13" s="20">
        <v>0.24930555555555556</v>
      </c>
      <c r="H13" s="21">
        <v>0.67847222222222225</v>
      </c>
      <c r="I13" s="22">
        <v>183750</v>
      </c>
      <c r="J13" s="22">
        <v>183999</v>
      </c>
      <c r="K13" s="23">
        <f t="shared" si="0"/>
        <v>249</v>
      </c>
      <c r="L13" s="24">
        <f t="shared" si="1"/>
        <v>0.3979166666666667</v>
      </c>
      <c r="M13" s="25">
        <v>30.58</v>
      </c>
      <c r="N13" s="25">
        <v>30.35</v>
      </c>
      <c r="O13" s="25"/>
      <c r="P13" s="25"/>
      <c r="Q13" s="25"/>
      <c r="R13" s="25"/>
      <c r="S13" s="25"/>
      <c r="T13" s="25"/>
      <c r="U13" s="25">
        <v>59.7</v>
      </c>
      <c r="V13" s="25">
        <f t="shared" si="5"/>
        <v>60.93</v>
      </c>
      <c r="W13" s="25"/>
      <c r="X13" s="25"/>
      <c r="Y13" s="25"/>
      <c r="Z13" s="25"/>
      <c r="AA13" s="25"/>
      <c r="AB13" s="25"/>
      <c r="AC13" s="25"/>
      <c r="AD13" s="25">
        <f t="shared" si="6"/>
        <v>60.93</v>
      </c>
      <c r="AE13" s="26">
        <f t="shared" si="2"/>
        <v>44362</v>
      </c>
      <c r="AF13" s="25">
        <v>121.86</v>
      </c>
      <c r="AG13" s="27">
        <f t="shared" si="3"/>
        <v>2</v>
      </c>
      <c r="AH13" s="27">
        <f t="shared" si="4"/>
        <v>1</v>
      </c>
      <c r="AI13" s="27">
        <f t="shared" si="7"/>
        <v>3</v>
      </c>
    </row>
    <row r="14" spans="1:35" x14ac:dyDescent="0.3">
      <c r="A14" s="2" t="s">
        <v>36</v>
      </c>
      <c r="B14" s="3" t="s">
        <v>35</v>
      </c>
      <c r="C14" s="3"/>
      <c r="D14" s="3"/>
      <c r="E14" s="3" t="s">
        <v>53</v>
      </c>
      <c r="F14" s="4">
        <v>44363</v>
      </c>
      <c r="G14" s="28">
        <v>0.24930555555555556</v>
      </c>
      <c r="H14" s="29">
        <v>0.67847222222222225</v>
      </c>
      <c r="I14" s="30">
        <v>183750</v>
      </c>
      <c r="J14" s="30">
        <v>183999</v>
      </c>
      <c r="K14" s="31">
        <f t="shared" si="0"/>
        <v>249</v>
      </c>
      <c r="L14" s="32">
        <f t="shared" si="1"/>
        <v>0.3979166666666667</v>
      </c>
      <c r="M14" s="33">
        <v>30.58</v>
      </c>
      <c r="N14" s="33">
        <v>30.35</v>
      </c>
      <c r="O14" s="33"/>
      <c r="P14" s="33"/>
      <c r="Q14" s="33"/>
      <c r="R14" s="33"/>
      <c r="S14" s="33"/>
      <c r="T14" s="33"/>
      <c r="U14" s="33">
        <v>0</v>
      </c>
      <c r="V14" s="33">
        <f t="shared" si="5"/>
        <v>60.93</v>
      </c>
      <c r="W14" s="33"/>
      <c r="X14" s="33"/>
      <c r="Y14" s="33"/>
      <c r="Z14" s="33"/>
      <c r="AA14" s="33"/>
      <c r="AB14" s="33"/>
      <c r="AC14" s="33"/>
      <c r="AD14" s="33">
        <f t="shared" si="6"/>
        <v>60.93</v>
      </c>
      <c r="AE14" s="34">
        <f t="shared" si="2"/>
        <v>44363</v>
      </c>
      <c r="AF14" s="33">
        <v>121.86</v>
      </c>
      <c r="AG14" s="35">
        <f t="shared" si="3"/>
        <v>2</v>
      </c>
      <c r="AH14" s="35">
        <f t="shared" si="4"/>
        <v>1</v>
      </c>
      <c r="AI14" s="35">
        <f t="shared" si="7"/>
        <v>3</v>
      </c>
    </row>
    <row r="15" spans="1:35" x14ac:dyDescent="0.3">
      <c r="A15" s="2" t="s">
        <v>36</v>
      </c>
      <c r="B15" s="3" t="s">
        <v>35</v>
      </c>
      <c r="C15" s="3"/>
      <c r="D15" s="3"/>
      <c r="E15" s="3" t="s">
        <v>53</v>
      </c>
      <c r="F15" s="4">
        <v>44364</v>
      </c>
      <c r="G15" s="16">
        <v>0.24930555555555556</v>
      </c>
      <c r="H15" s="12">
        <v>0.67847222222222225</v>
      </c>
      <c r="I15" s="13">
        <v>183750</v>
      </c>
      <c r="J15" s="13">
        <v>183999</v>
      </c>
      <c r="K15" s="10">
        <f t="shared" si="0"/>
        <v>249</v>
      </c>
      <c r="L15" s="14">
        <f t="shared" si="1"/>
        <v>0.3979166666666667</v>
      </c>
      <c r="M15" s="15">
        <v>30.58</v>
      </c>
      <c r="N15" s="15">
        <v>30.35</v>
      </c>
      <c r="O15" s="15"/>
      <c r="P15" s="15"/>
      <c r="Q15" s="15"/>
      <c r="R15" s="15"/>
      <c r="S15" s="15"/>
      <c r="T15" s="15"/>
      <c r="U15" s="15">
        <v>0</v>
      </c>
      <c r="V15" s="15">
        <f t="shared" si="5"/>
        <v>60.93</v>
      </c>
      <c r="W15" s="15">
        <v>2</v>
      </c>
      <c r="X15" s="15">
        <v>2</v>
      </c>
      <c r="Y15" s="15">
        <v>2</v>
      </c>
      <c r="Z15" s="15">
        <v>2</v>
      </c>
      <c r="AA15" s="15">
        <v>2</v>
      </c>
      <c r="AB15" s="15"/>
      <c r="AC15" s="15"/>
      <c r="AD15" s="15">
        <f t="shared" si="6"/>
        <v>70.930000000000007</v>
      </c>
      <c r="AE15" s="11">
        <f t="shared" si="2"/>
        <v>44364</v>
      </c>
      <c r="AF15" s="15">
        <v>131.86000000000001</v>
      </c>
      <c r="AG15" s="17">
        <f t="shared" si="3"/>
        <v>2</v>
      </c>
      <c r="AH15" s="17">
        <f t="shared" si="4"/>
        <v>6</v>
      </c>
      <c r="AI15" s="17">
        <f t="shared" si="7"/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6"/>
  <sheetViews>
    <sheetView workbookViewId="0">
      <selection activeCell="B8" sqref="B8"/>
    </sheetView>
  </sheetViews>
  <sheetFormatPr baseColWidth="10" defaultRowHeight="13.8" x14ac:dyDescent="0.3"/>
  <cols>
    <col min="1" max="1" width="11.44140625" bestFit="1" customWidth="1"/>
    <col min="2" max="4" width="14.21875" bestFit="1" customWidth="1"/>
    <col min="5" max="5" width="12.33203125" bestFit="1" customWidth="1"/>
    <col min="6" max="6" width="10.5546875" bestFit="1" customWidth="1"/>
    <col min="7" max="7" width="16.109375" bestFit="1" customWidth="1"/>
    <col min="8" max="8" width="14" bestFit="1" customWidth="1"/>
    <col min="9" max="9" width="11.44140625" bestFit="1" customWidth="1"/>
    <col min="10" max="10" width="9.77734375" bestFit="1" customWidth="1"/>
    <col min="11" max="11" width="16.88671875" bestFit="1" customWidth="1"/>
    <col min="12" max="12" width="12" bestFit="1" customWidth="1"/>
    <col min="13" max="20" width="21.109375" bestFit="1" customWidth="1"/>
    <col min="21" max="21" width="18" bestFit="1" customWidth="1"/>
    <col min="22" max="29" width="21.109375" bestFit="1" customWidth="1"/>
    <col min="30" max="30" width="17.6640625" bestFit="1" customWidth="1"/>
    <col min="31" max="31" width="10.5546875" bestFit="1" customWidth="1"/>
    <col min="32" max="32" width="15.33203125" bestFit="1" customWidth="1"/>
    <col min="33" max="33" width="18.5546875" bestFit="1" customWidth="1"/>
    <col min="34" max="34" width="18.109375" bestFit="1" customWidth="1"/>
    <col min="35" max="35" width="12.77734375" bestFit="1" customWidth="1"/>
  </cols>
  <sheetData>
    <row r="1" spans="1:35" x14ac:dyDescent="0.3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6" t="s">
        <v>7</v>
      </c>
      <c r="I1" s="36" t="s">
        <v>8</v>
      </c>
      <c r="J1" s="36" t="s">
        <v>9</v>
      </c>
      <c r="K1" s="36" t="s">
        <v>10</v>
      </c>
      <c r="L1" s="36" t="s">
        <v>11</v>
      </c>
      <c r="M1" s="36" t="s">
        <v>12</v>
      </c>
      <c r="N1" s="36" t="s">
        <v>13</v>
      </c>
      <c r="O1" s="36" t="s">
        <v>14</v>
      </c>
      <c r="P1" s="36" t="s">
        <v>15</v>
      </c>
      <c r="Q1" s="36" t="s">
        <v>16</v>
      </c>
      <c r="R1" s="36" t="s">
        <v>17</v>
      </c>
      <c r="S1" s="36" t="s">
        <v>18</v>
      </c>
      <c r="T1" s="36" t="s">
        <v>19</v>
      </c>
      <c r="U1" s="36" t="s">
        <v>20</v>
      </c>
      <c r="V1" s="36" t="s">
        <v>21</v>
      </c>
      <c r="W1" s="36" t="s">
        <v>22</v>
      </c>
      <c r="X1" s="36" t="s">
        <v>23</v>
      </c>
      <c r="Y1" s="36" t="s">
        <v>24</v>
      </c>
      <c r="Z1" s="36" t="s">
        <v>25</v>
      </c>
      <c r="AA1" s="36" t="s">
        <v>26</v>
      </c>
      <c r="AB1" s="36" t="s">
        <v>27</v>
      </c>
      <c r="AC1" s="36" t="s">
        <v>28</v>
      </c>
      <c r="AD1" s="36" t="s">
        <v>29</v>
      </c>
      <c r="AE1" s="36" t="s">
        <v>30</v>
      </c>
      <c r="AF1" s="36" t="s">
        <v>31</v>
      </c>
      <c r="AG1" s="36" t="s">
        <v>32</v>
      </c>
      <c r="AH1" s="36" t="s">
        <v>33</v>
      </c>
      <c r="AI1" s="36" t="s">
        <v>34</v>
      </c>
    </row>
    <row r="2" spans="1:35" x14ac:dyDescent="0.3">
      <c r="A2" s="36" t="s">
        <v>36</v>
      </c>
      <c r="B2" s="36" t="s">
        <v>35</v>
      </c>
      <c r="C2" s="36"/>
      <c r="D2" s="36"/>
      <c r="E2" s="36" t="s">
        <v>51</v>
      </c>
      <c r="F2" s="37">
        <v>44410</v>
      </c>
      <c r="G2" s="38">
        <v>0.24930555555555556</v>
      </c>
      <c r="H2" s="38">
        <v>0.67847222222222225</v>
      </c>
      <c r="I2" s="36">
        <v>183599</v>
      </c>
      <c r="J2" s="36">
        <v>183999</v>
      </c>
      <c r="K2" s="36">
        <v>400</v>
      </c>
      <c r="L2" s="39">
        <v>0.39791666666666664</v>
      </c>
      <c r="M2" s="36">
        <v>30.58</v>
      </c>
      <c r="N2" s="36">
        <v>30.35</v>
      </c>
      <c r="O2" s="36"/>
      <c r="P2" s="36"/>
      <c r="Q2" s="36"/>
      <c r="R2" s="36"/>
      <c r="S2" s="36"/>
      <c r="T2" s="36"/>
      <c r="U2" s="36">
        <v>0</v>
      </c>
      <c r="V2" s="36">
        <v>60.93</v>
      </c>
      <c r="W2" s="36"/>
      <c r="X2" s="36"/>
      <c r="Y2" s="36"/>
      <c r="Z2" s="36"/>
      <c r="AA2" s="36"/>
      <c r="AB2" s="36"/>
      <c r="AC2" s="36"/>
      <c r="AD2" s="36">
        <v>60.93</v>
      </c>
      <c r="AE2" s="37">
        <v>44410</v>
      </c>
      <c r="AF2" s="36">
        <v>121.86</v>
      </c>
      <c r="AG2" s="36">
        <v>2</v>
      </c>
      <c r="AH2" s="36">
        <v>1</v>
      </c>
      <c r="AI2" s="36">
        <v>3</v>
      </c>
    </row>
    <row r="3" spans="1:35" x14ac:dyDescent="0.3">
      <c r="A3" s="36" t="s">
        <v>36</v>
      </c>
      <c r="B3" s="36" t="s">
        <v>35</v>
      </c>
      <c r="C3" s="36"/>
      <c r="D3" s="36"/>
      <c r="E3" s="36" t="s">
        <v>51</v>
      </c>
      <c r="F3" s="37">
        <v>44411</v>
      </c>
      <c r="G3" s="38">
        <v>0.24930555555555556</v>
      </c>
      <c r="H3" s="38">
        <v>0.67847222222222225</v>
      </c>
      <c r="I3" s="36">
        <v>183599</v>
      </c>
      <c r="J3" s="36">
        <v>183999</v>
      </c>
      <c r="K3" s="36">
        <v>400</v>
      </c>
      <c r="L3" s="39">
        <v>0.39791666666666664</v>
      </c>
      <c r="M3" s="36">
        <v>30.58</v>
      </c>
      <c r="N3" s="36">
        <v>30.35</v>
      </c>
      <c r="O3" s="36"/>
      <c r="P3" s="36"/>
      <c r="Q3" s="36"/>
      <c r="R3" s="36"/>
      <c r="S3" s="36"/>
      <c r="T3" s="36"/>
      <c r="U3" s="36">
        <v>60.2</v>
      </c>
      <c r="V3" s="36">
        <v>60.93</v>
      </c>
      <c r="W3" s="36"/>
      <c r="X3" s="36"/>
      <c r="Y3" s="36"/>
      <c r="Z3" s="36"/>
      <c r="AA3" s="36"/>
      <c r="AB3" s="36"/>
      <c r="AC3" s="36"/>
      <c r="AD3" s="36">
        <v>60.93</v>
      </c>
      <c r="AE3" s="37">
        <v>44411</v>
      </c>
      <c r="AF3" s="36">
        <v>121.86</v>
      </c>
      <c r="AG3" s="36">
        <v>2</v>
      </c>
      <c r="AH3" s="36">
        <v>1</v>
      </c>
      <c r="AI3" s="36">
        <v>3</v>
      </c>
    </row>
    <row r="4" spans="1:35" x14ac:dyDescent="0.3">
      <c r="A4" s="36" t="s">
        <v>36</v>
      </c>
      <c r="B4" s="36" t="s">
        <v>35</v>
      </c>
      <c r="C4" s="36"/>
      <c r="D4" s="36"/>
      <c r="E4" s="36" t="s">
        <v>51</v>
      </c>
      <c r="F4" s="37">
        <v>44412</v>
      </c>
      <c r="G4" s="38">
        <v>0.24930555555555556</v>
      </c>
      <c r="H4" s="38">
        <v>0.67847222222222225</v>
      </c>
      <c r="I4" s="36">
        <v>183599</v>
      </c>
      <c r="J4" s="36">
        <v>183999</v>
      </c>
      <c r="K4" s="36">
        <v>400</v>
      </c>
      <c r="L4" s="39">
        <v>0.39791666666666664</v>
      </c>
      <c r="M4" s="36">
        <v>30.58</v>
      </c>
      <c r="N4" s="36">
        <v>30.35</v>
      </c>
      <c r="O4" s="36"/>
      <c r="P4" s="36"/>
      <c r="Q4" s="36"/>
      <c r="R4" s="36"/>
      <c r="S4" s="36"/>
      <c r="T4" s="36"/>
      <c r="U4" s="36">
        <v>59.7</v>
      </c>
      <c r="V4" s="36">
        <v>60.93</v>
      </c>
      <c r="W4" s="36"/>
      <c r="X4" s="36"/>
      <c r="Y4" s="36"/>
      <c r="Z4" s="36"/>
      <c r="AA4" s="36"/>
      <c r="AB4" s="36"/>
      <c r="AC4" s="36"/>
      <c r="AD4" s="36">
        <v>60.93</v>
      </c>
      <c r="AE4" s="37">
        <v>44412</v>
      </c>
      <c r="AF4" s="36">
        <v>121.86</v>
      </c>
      <c r="AG4" s="36">
        <v>2</v>
      </c>
      <c r="AH4" s="36">
        <v>1</v>
      </c>
      <c r="AI4" s="36">
        <v>3</v>
      </c>
    </row>
    <row r="5" spans="1:35" x14ac:dyDescent="0.3">
      <c r="A5" s="36" t="s">
        <v>36</v>
      </c>
      <c r="B5" s="36" t="s">
        <v>35</v>
      </c>
      <c r="C5" s="36"/>
      <c r="D5" s="36"/>
      <c r="E5" s="36" t="s">
        <v>51</v>
      </c>
      <c r="F5" s="37">
        <v>44413</v>
      </c>
      <c r="G5" s="38">
        <v>0.24930555555555556</v>
      </c>
      <c r="H5" s="38">
        <v>0.67847222222222225</v>
      </c>
      <c r="I5" s="36">
        <v>183599</v>
      </c>
      <c r="J5" s="36">
        <v>183999</v>
      </c>
      <c r="K5" s="36">
        <v>400</v>
      </c>
      <c r="L5" s="39">
        <v>0.39791666666666664</v>
      </c>
      <c r="M5" s="36">
        <v>30.58</v>
      </c>
      <c r="N5" s="36">
        <v>30.35</v>
      </c>
      <c r="O5" s="36"/>
      <c r="P5" s="36"/>
      <c r="Q5" s="36"/>
      <c r="R5" s="36"/>
      <c r="S5" s="36"/>
      <c r="T5" s="36"/>
      <c r="U5" s="36">
        <v>0</v>
      </c>
      <c r="V5" s="36">
        <v>60.93</v>
      </c>
      <c r="W5" s="36"/>
      <c r="X5" s="36"/>
      <c r="Y5" s="36"/>
      <c r="Z5" s="36"/>
      <c r="AA5" s="36"/>
      <c r="AB5" s="36"/>
      <c r="AC5" s="36"/>
      <c r="AD5" s="36">
        <v>60.93</v>
      </c>
      <c r="AE5" s="37">
        <v>44413</v>
      </c>
      <c r="AF5" s="36">
        <v>121.86</v>
      </c>
      <c r="AG5" s="36">
        <v>2</v>
      </c>
      <c r="AH5" s="36">
        <v>1</v>
      </c>
      <c r="AI5" s="36">
        <v>3</v>
      </c>
    </row>
    <row r="6" spans="1:35" x14ac:dyDescent="0.3">
      <c r="A6" s="36" t="s">
        <v>36</v>
      </c>
      <c r="B6" s="36" t="s">
        <v>35</v>
      </c>
      <c r="C6" s="36"/>
      <c r="D6" s="36"/>
      <c r="E6" s="36" t="s">
        <v>51</v>
      </c>
      <c r="F6" s="37">
        <v>44414</v>
      </c>
      <c r="G6" s="38">
        <v>0.24930555555555556</v>
      </c>
      <c r="H6" s="38">
        <v>0.67847222222222225</v>
      </c>
      <c r="I6" s="36">
        <v>183599</v>
      </c>
      <c r="J6" s="36">
        <v>183999</v>
      </c>
      <c r="K6" s="36">
        <v>400</v>
      </c>
      <c r="L6" s="39">
        <v>0.39791666666666664</v>
      </c>
      <c r="M6" s="36">
        <v>30.58</v>
      </c>
      <c r="N6" s="36">
        <v>30.35</v>
      </c>
      <c r="O6" s="36"/>
      <c r="P6" s="36"/>
      <c r="Q6" s="36"/>
      <c r="R6" s="36"/>
      <c r="S6" s="36"/>
      <c r="T6" s="36"/>
      <c r="U6" s="36">
        <v>0</v>
      </c>
      <c r="V6" s="36">
        <v>60.93</v>
      </c>
      <c r="W6" s="36"/>
      <c r="X6" s="36"/>
      <c r="Y6" s="36"/>
      <c r="Z6" s="36"/>
      <c r="AA6" s="36"/>
      <c r="AB6" s="36"/>
      <c r="AC6" s="36"/>
      <c r="AD6" s="36">
        <v>60.93</v>
      </c>
      <c r="AE6" s="37">
        <v>44414</v>
      </c>
      <c r="AF6" s="36">
        <v>121.86</v>
      </c>
      <c r="AG6" s="36">
        <v>2</v>
      </c>
      <c r="AH6" s="36">
        <v>1</v>
      </c>
      <c r="AI6" s="36">
        <v>3</v>
      </c>
    </row>
    <row r="7" spans="1:35" x14ac:dyDescent="0.3">
      <c r="A7" s="36" t="s">
        <v>37</v>
      </c>
      <c r="B7" s="36" t="s">
        <v>38</v>
      </c>
      <c r="C7" s="36"/>
      <c r="D7" s="36"/>
      <c r="E7" s="36" t="s">
        <v>52</v>
      </c>
      <c r="F7" s="37">
        <v>44235</v>
      </c>
      <c r="G7" s="38">
        <v>0.24930555555555556</v>
      </c>
      <c r="H7" s="38">
        <v>0.67847222222222225</v>
      </c>
      <c r="I7" s="36">
        <v>183599</v>
      </c>
      <c r="J7" s="36">
        <v>183920</v>
      </c>
      <c r="K7" s="36">
        <v>321</v>
      </c>
      <c r="L7" s="39">
        <v>0.39791666666666664</v>
      </c>
      <c r="M7" s="36">
        <v>30.58</v>
      </c>
      <c r="N7" s="36">
        <v>30.35</v>
      </c>
      <c r="O7" s="36">
        <v>8</v>
      </c>
      <c r="P7" s="36"/>
      <c r="Q7" s="36"/>
      <c r="R7" s="36"/>
      <c r="S7" s="36"/>
      <c r="T7" s="36"/>
      <c r="U7" s="36">
        <v>0</v>
      </c>
      <c r="V7" s="36">
        <v>68.930000000000007</v>
      </c>
      <c r="W7" s="36">
        <v>22</v>
      </c>
      <c r="X7" s="36">
        <v>10</v>
      </c>
      <c r="Y7" s="36"/>
      <c r="Z7" s="36"/>
      <c r="AA7" s="36"/>
      <c r="AB7" s="36"/>
      <c r="AC7" s="36"/>
      <c r="AD7" s="36">
        <v>100.93</v>
      </c>
      <c r="AE7" s="37">
        <v>44235</v>
      </c>
      <c r="AF7" s="36">
        <v>169.86</v>
      </c>
      <c r="AG7" s="36">
        <v>3</v>
      </c>
      <c r="AH7" s="36">
        <v>3</v>
      </c>
      <c r="AI7" s="36">
        <v>6</v>
      </c>
    </row>
    <row r="8" spans="1:35" x14ac:dyDescent="0.3">
      <c r="A8" s="36" t="s">
        <v>37</v>
      </c>
      <c r="B8" s="36" t="s">
        <v>38</v>
      </c>
      <c r="C8" s="36"/>
      <c r="D8" s="36"/>
      <c r="E8" s="36" t="s">
        <v>52</v>
      </c>
      <c r="F8" s="37">
        <v>44236</v>
      </c>
      <c r="G8" s="38">
        <v>0.24930555555555556</v>
      </c>
      <c r="H8" s="38">
        <v>0.67847222222222225</v>
      </c>
      <c r="I8" s="36">
        <v>183599</v>
      </c>
      <c r="J8" s="36">
        <v>183920</v>
      </c>
      <c r="K8" s="36">
        <v>321</v>
      </c>
      <c r="L8" s="39">
        <v>0.39791666666666664</v>
      </c>
      <c r="M8" s="36">
        <v>30.58</v>
      </c>
      <c r="N8" s="36">
        <v>30.35</v>
      </c>
      <c r="O8" s="36">
        <v>9</v>
      </c>
      <c r="P8" s="36"/>
      <c r="Q8" s="36"/>
      <c r="R8" s="36"/>
      <c r="S8" s="36"/>
      <c r="T8" s="36"/>
      <c r="U8" s="36">
        <v>60.2</v>
      </c>
      <c r="V8" s="36">
        <v>69.930000000000007</v>
      </c>
      <c r="W8" s="36">
        <v>45</v>
      </c>
      <c r="X8" s="36">
        <v>10</v>
      </c>
      <c r="Y8" s="36"/>
      <c r="Z8" s="36"/>
      <c r="AA8" s="36"/>
      <c r="AB8" s="36"/>
      <c r="AC8" s="36"/>
      <c r="AD8" s="36">
        <v>124.93</v>
      </c>
      <c r="AE8" s="37">
        <v>44236</v>
      </c>
      <c r="AF8" s="36">
        <v>194.86</v>
      </c>
      <c r="AG8" s="36">
        <v>3</v>
      </c>
      <c r="AH8" s="36">
        <v>3</v>
      </c>
      <c r="AI8" s="36">
        <v>6</v>
      </c>
    </row>
    <row r="9" spans="1:35" x14ac:dyDescent="0.3">
      <c r="A9" s="36" t="s">
        <v>37</v>
      </c>
      <c r="B9" s="36" t="s">
        <v>38</v>
      </c>
      <c r="C9" s="36"/>
      <c r="D9" s="36"/>
      <c r="E9" s="36" t="s">
        <v>52</v>
      </c>
      <c r="F9" s="37">
        <v>44237</v>
      </c>
      <c r="G9" s="38">
        <v>0.24930555555555556</v>
      </c>
      <c r="H9" s="38">
        <v>0.67847222222222225</v>
      </c>
      <c r="I9" s="36">
        <v>183599</v>
      </c>
      <c r="J9" s="36">
        <v>183920</v>
      </c>
      <c r="K9" s="36">
        <v>321</v>
      </c>
      <c r="L9" s="39">
        <v>0.39791666666666664</v>
      </c>
      <c r="M9" s="36">
        <v>30.58</v>
      </c>
      <c r="N9" s="36">
        <v>30.35</v>
      </c>
      <c r="O9" s="36">
        <v>10</v>
      </c>
      <c r="P9" s="36"/>
      <c r="Q9" s="36"/>
      <c r="R9" s="36"/>
      <c r="S9" s="36"/>
      <c r="T9" s="36"/>
      <c r="U9" s="36">
        <v>59.7</v>
      </c>
      <c r="V9" s="36">
        <v>70.930000000000007</v>
      </c>
      <c r="W9" s="36"/>
      <c r="X9" s="36"/>
      <c r="Y9" s="36"/>
      <c r="Z9" s="36"/>
      <c r="AA9" s="36"/>
      <c r="AB9" s="36"/>
      <c r="AC9" s="36"/>
      <c r="AD9" s="36">
        <v>70.930000000000007</v>
      </c>
      <c r="AE9" s="37">
        <v>44237</v>
      </c>
      <c r="AF9" s="36">
        <v>141.86000000000001</v>
      </c>
      <c r="AG9" s="36">
        <v>3</v>
      </c>
      <c r="AH9" s="36">
        <v>1</v>
      </c>
      <c r="AI9" s="36">
        <v>4</v>
      </c>
    </row>
    <row r="10" spans="1:35" x14ac:dyDescent="0.3">
      <c r="A10" s="36" t="s">
        <v>37</v>
      </c>
      <c r="B10" s="36" t="s">
        <v>38</v>
      </c>
      <c r="C10" s="36"/>
      <c r="D10" s="36"/>
      <c r="E10" s="36" t="s">
        <v>52</v>
      </c>
      <c r="F10" s="37">
        <v>44238</v>
      </c>
      <c r="G10" s="38">
        <v>0.24930555555555556</v>
      </c>
      <c r="H10" s="38">
        <v>0.67847222222222225</v>
      </c>
      <c r="I10" s="36">
        <v>183599</v>
      </c>
      <c r="J10" s="36">
        <v>183920</v>
      </c>
      <c r="K10" s="36">
        <v>321</v>
      </c>
      <c r="L10" s="39">
        <v>0.39791666666666664</v>
      </c>
      <c r="M10" s="36">
        <v>30.58</v>
      </c>
      <c r="N10" s="36">
        <v>30.35</v>
      </c>
      <c r="O10" s="36"/>
      <c r="P10" s="36"/>
      <c r="Q10" s="36"/>
      <c r="R10" s="36"/>
      <c r="S10" s="36"/>
      <c r="T10" s="36"/>
      <c r="U10" s="36">
        <v>0</v>
      </c>
      <c r="V10" s="36">
        <v>60.93</v>
      </c>
      <c r="W10" s="36"/>
      <c r="X10" s="36"/>
      <c r="Y10" s="36"/>
      <c r="Z10" s="36"/>
      <c r="AA10" s="36"/>
      <c r="AB10" s="36"/>
      <c r="AC10" s="36"/>
      <c r="AD10" s="36">
        <v>60.93</v>
      </c>
      <c r="AE10" s="37">
        <v>44238</v>
      </c>
      <c r="AF10" s="36">
        <v>121.86</v>
      </c>
      <c r="AG10" s="36">
        <v>2</v>
      </c>
      <c r="AH10" s="36">
        <v>1</v>
      </c>
      <c r="AI10" s="36">
        <v>3</v>
      </c>
    </row>
    <row r="11" spans="1:35" x14ac:dyDescent="0.3">
      <c r="A11" s="36" t="s">
        <v>37</v>
      </c>
      <c r="B11" s="36" t="s">
        <v>38</v>
      </c>
      <c r="C11" s="36"/>
      <c r="D11" s="36"/>
      <c r="E11" s="36" t="s">
        <v>52</v>
      </c>
      <c r="F11" s="37">
        <v>44239</v>
      </c>
      <c r="G11" s="38">
        <v>0.24930555555555556</v>
      </c>
      <c r="H11" s="38">
        <v>0.67847222222222225</v>
      </c>
      <c r="I11" s="36">
        <v>183599</v>
      </c>
      <c r="J11" s="36">
        <v>183920</v>
      </c>
      <c r="K11" s="36">
        <v>321</v>
      </c>
      <c r="L11" s="39">
        <v>0.39791666666666664</v>
      </c>
      <c r="M11" s="36">
        <v>30.58</v>
      </c>
      <c r="N11" s="36">
        <v>30.35</v>
      </c>
      <c r="O11" s="36"/>
      <c r="P11" s="36"/>
      <c r="Q11" s="36"/>
      <c r="R11" s="36"/>
      <c r="S11" s="36"/>
      <c r="T11" s="36"/>
      <c r="U11" s="36">
        <v>0</v>
      </c>
      <c r="V11" s="36">
        <v>60.93</v>
      </c>
      <c r="W11" s="36"/>
      <c r="X11" s="36"/>
      <c r="Y11" s="36"/>
      <c r="Z11" s="36"/>
      <c r="AA11" s="36"/>
      <c r="AB11" s="36"/>
      <c r="AC11" s="36"/>
      <c r="AD11" s="36">
        <v>60.93</v>
      </c>
      <c r="AE11" s="37">
        <v>44239</v>
      </c>
      <c r="AF11" s="36">
        <v>121.86</v>
      </c>
      <c r="AG11" s="36">
        <v>2</v>
      </c>
      <c r="AH11" s="36">
        <v>1</v>
      </c>
      <c r="AI11" s="36">
        <v>3</v>
      </c>
    </row>
    <row r="12" spans="1:35" x14ac:dyDescent="0.3">
      <c r="A12" s="36" t="s">
        <v>36</v>
      </c>
      <c r="B12" s="36" t="s">
        <v>35</v>
      </c>
      <c r="C12" s="36"/>
      <c r="D12" s="36"/>
      <c r="E12" s="36" t="s">
        <v>53</v>
      </c>
      <c r="F12" s="37">
        <v>44360</v>
      </c>
      <c r="G12" s="38">
        <v>0.24930555555555556</v>
      </c>
      <c r="H12" s="38">
        <v>0.67847222222222225</v>
      </c>
      <c r="I12" s="36">
        <v>183750</v>
      </c>
      <c r="J12" s="36">
        <v>183999</v>
      </c>
      <c r="K12" s="36">
        <v>249</v>
      </c>
      <c r="L12" s="39">
        <v>0.39791666666666664</v>
      </c>
      <c r="M12" s="36">
        <v>30.58</v>
      </c>
      <c r="N12" s="36">
        <v>30.35</v>
      </c>
      <c r="O12" s="36">
        <v>10</v>
      </c>
      <c r="P12" s="36">
        <v>20</v>
      </c>
      <c r="Q12" s="36">
        <v>30</v>
      </c>
      <c r="R12" s="36"/>
      <c r="S12" s="36"/>
      <c r="T12" s="36"/>
      <c r="U12" s="36">
        <v>0</v>
      </c>
      <c r="V12" s="36">
        <v>120.93</v>
      </c>
      <c r="W12" s="36"/>
      <c r="X12" s="36"/>
      <c r="Y12" s="36"/>
      <c r="Z12" s="36"/>
      <c r="AA12" s="36"/>
      <c r="AB12" s="36"/>
      <c r="AC12" s="36"/>
      <c r="AD12" s="36">
        <v>120.93</v>
      </c>
      <c r="AE12" s="37">
        <v>44360</v>
      </c>
      <c r="AF12" s="36">
        <v>241.86</v>
      </c>
      <c r="AG12" s="36">
        <v>5</v>
      </c>
      <c r="AH12" s="36">
        <v>1</v>
      </c>
      <c r="AI12" s="36">
        <v>6</v>
      </c>
    </row>
    <row r="13" spans="1:35" x14ac:dyDescent="0.3">
      <c r="A13" s="36" t="s">
        <v>36</v>
      </c>
      <c r="B13" s="36" t="s">
        <v>35</v>
      </c>
      <c r="C13" s="36"/>
      <c r="D13" s="36"/>
      <c r="E13" s="36" t="s">
        <v>53</v>
      </c>
      <c r="F13" s="37">
        <v>44361</v>
      </c>
      <c r="G13" s="38">
        <v>0.24930555555555556</v>
      </c>
      <c r="H13" s="38">
        <v>0.67847222222222225</v>
      </c>
      <c r="I13" s="36">
        <v>183750</v>
      </c>
      <c r="J13" s="36">
        <v>183999</v>
      </c>
      <c r="K13" s="36">
        <v>249</v>
      </c>
      <c r="L13" s="39">
        <v>0.39791666666666664</v>
      </c>
      <c r="M13" s="36">
        <v>30.58</v>
      </c>
      <c r="N13" s="36">
        <v>30.35</v>
      </c>
      <c r="O13" s="36">
        <v>10</v>
      </c>
      <c r="P13" s="36">
        <v>10</v>
      </c>
      <c r="Q13" s="36"/>
      <c r="R13" s="36"/>
      <c r="S13" s="36"/>
      <c r="T13" s="36"/>
      <c r="U13" s="36">
        <v>60.2</v>
      </c>
      <c r="V13" s="36">
        <v>80.930000000000007</v>
      </c>
      <c r="W13" s="36"/>
      <c r="X13" s="36"/>
      <c r="Y13" s="36"/>
      <c r="Z13" s="36"/>
      <c r="AA13" s="36"/>
      <c r="AB13" s="36"/>
      <c r="AC13" s="36"/>
      <c r="AD13" s="36">
        <v>80.930000000000007</v>
      </c>
      <c r="AE13" s="37">
        <v>44361</v>
      </c>
      <c r="AF13" s="36">
        <v>161.86000000000001</v>
      </c>
      <c r="AG13" s="36">
        <v>4</v>
      </c>
      <c r="AH13" s="36">
        <v>1</v>
      </c>
      <c r="AI13" s="36">
        <v>5</v>
      </c>
    </row>
    <row r="14" spans="1:35" x14ac:dyDescent="0.3">
      <c r="A14" s="36" t="s">
        <v>36</v>
      </c>
      <c r="B14" s="36" t="s">
        <v>35</v>
      </c>
      <c r="C14" s="36"/>
      <c r="D14" s="36"/>
      <c r="E14" s="36" t="s">
        <v>53</v>
      </c>
      <c r="F14" s="37">
        <v>44362</v>
      </c>
      <c r="G14" s="38">
        <v>0.24930555555555556</v>
      </c>
      <c r="H14" s="38">
        <v>0.67847222222222225</v>
      </c>
      <c r="I14" s="36">
        <v>183750</v>
      </c>
      <c r="J14" s="36">
        <v>183999</v>
      </c>
      <c r="K14" s="36">
        <v>249</v>
      </c>
      <c r="L14" s="39">
        <v>0.39791666666666664</v>
      </c>
      <c r="M14" s="36">
        <v>30.58</v>
      </c>
      <c r="N14" s="36">
        <v>30.35</v>
      </c>
      <c r="O14" s="36"/>
      <c r="P14" s="36"/>
      <c r="Q14" s="36"/>
      <c r="R14" s="36"/>
      <c r="S14" s="36"/>
      <c r="T14" s="36"/>
      <c r="U14" s="36">
        <v>59.7</v>
      </c>
      <c r="V14" s="36">
        <v>60.93</v>
      </c>
      <c r="W14" s="36"/>
      <c r="X14" s="36"/>
      <c r="Y14" s="36"/>
      <c r="Z14" s="36"/>
      <c r="AA14" s="36"/>
      <c r="AB14" s="36"/>
      <c r="AC14" s="36"/>
      <c r="AD14" s="36">
        <v>60.93</v>
      </c>
      <c r="AE14" s="37">
        <v>44362</v>
      </c>
      <c r="AF14" s="36">
        <v>121.86</v>
      </c>
      <c r="AG14" s="36">
        <v>2</v>
      </c>
      <c r="AH14" s="36">
        <v>1</v>
      </c>
      <c r="AI14" s="36">
        <v>3</v>
      </c>
    </row>
    <row r="15" spans="1:35" x14ac:dyDescent="0.3">
      <c r="A15" s="36" t="s">
        <v>36</v>
      </c>
      <c r="B15" s="36" t="s">
        <v>35</v>
      </c>
      <c r="C15" s="36"/>
      <c r="D15" s="36"/>
      <c r="E15" s="36" t="s">
        <v>53</v>
      </c>
      <c r="F15" s="37">
        <v>44363</v>
      </c>
      <c r="G15" s="38">
        <v>0.24930555555555556</v>
      </c>
      <c r="H15" s="38">
        <v>0.67847222222222225</v>
      </c>
      <c r="I15" s="36">
        <v>183750</v>
      </c>
      <c r="J15" s="36">
        <v>183999</v>
      </c>
      <c r="K15" s="36">
        <v>249</v>
      </c>
      <c r="L15" s="39">
        <v>0.39791666666666664</v>
      </c>
      <c r="M15" s="36">
        <v>30.58</v>
      </c>
      <c r="N15" s="36">
        <v>30.35</v>
      </c>
      <c r="O15" s="36"/>
      <c r="P15" s="36"/>
      <c r="Q15" s="36"/>
      <c r="R15" s="36"/>
      <c r="S15" s="36"/>
      <c r="T15" s="36"/>
      <c r="U15" s="36">
        <v>0</v>
      </c>
      <c r="V15" s="36">
        <v>60.93</v>
      </c>
      <c r="W15" s="36"/>
      <c r="X15" s="36"/>
      <c r="Y15" s="36"/>
      <c r="Z15" s="36"/>
      <c r="AA15" s="36"/>
      <c r="AB15" s="36"/>
      <c r="AC15" s="36"/>
      <c r="AD15" s="36">
        <v>60.93</v>
      </c>
      <c r="AE15" s="37">
        <v>44363</v>
      </c>
      <c r="AF15" s="36">
        <v>121.86</v>
      </c>
      <c r="AG15" s="36">
        <v>2</v>
      </c>
      <c r="AH15" s="36">
        <v>1</v>
      </c>
      <c r="AI15" s="36">
        <v>3</v>
      </c>
    </row>
    <row r="16" spans="1:35" x14ac:dyDescent="0.3">
      <c r="A16" s="36" t="s">
        <v>36</v>
      </c>
      <c r="B16" s="36" t="s">
        <v>35</v>
      </c>
      <c r="C16" s="36"/>
      <c r="D16" s="36"/>
      <c r="E16" s="36" t="s">
        <v>53</v>
      </c>
      <c r="F16" s="37">
        <v>44364</v>
      </c>
      <c r="G16" s="38">
        <v>0.24930555555555556</v>
      </c>
      <c r="H16" s="38">
        <v>0.67847222222222225</v>
      </c>
      <c r="I16" s="36">
        <v>183750</v>
      </c>
      <c r="J16" s="36">
        <v>183999</v>
      </c>
      <c r="K16" s="36">
        <v>249</v>
      </c>
      <c r="L16" s="39">
        <v>0.39791666666666664</v>
      </c>
      <c r="M16" s="36">
        <v>30.58</v>
      </c>
      <c r="N16" s="36">
        <v>30.35</v>
      </c>
      <c r="O16" s="36"/>
      <c r="P16" s="36"/>
      <c r="Q16" s="36"/>
      <c r="R16" s="36"/>
      <c r="S16" s="36"/>
      <c r="T16" s="36"/>
      <c r="U16" s="36">
        <v>0</v>
      </c>
      <c r="V16" s="36">
        <v>60.93</v>
      </c>
      <c r="W16" s="36">
        <v>2</v>
      </c>
      <c r="X16" s="36">
        <v>2</v>
      </c>
      <c r="Y16" s="36">
        <v>2</v>
      </c>
      <c r="Z16" s="36">
        <v>2</v>
      </c>
      <c r="AA16" s="36">
        <v>2</v>
      </c>
      <c r="AB16" s="36"/>
      <c r="AC16" s="36"/>
      <c r="AD16" s="36">
        <v>70.930000000000007</v>
      </c>
      <c r="AE16" s="37">
        <v>44364</v>
      </c>
      <c r="AF16" s="36">
        <v>131.86000000000001</v>
      </c>
      <c r="AG16" s="36">
        <v>2</v>
      </c>
      <c r="AH16" s="36">
        <v>6</v>
      </c>
      <c r="AI16" s="36">
        <v>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4"/>
  <sheetViews>
    <sheetView tabSelected="1" workbookViewId="0">
      <selection activeCell="J5" sqref="J5"/>
    </sheetView>
  </sheetViews>
  <sheetFormatPr baseColWidth="10" defaultRowHeight="13.8" x14ac:dyDescent="0.3"/>
  <cols>
    <col min="1" max="1" width="21.109375" style="1" bestFit="1" customWidth="1"/>
    <col min="2" max="2" width="8" style="1" bestFit="1" customWidth="1"/>
    <col min="3" max="3" width="8.5546875" style="1" bestFit="1" customWidth="1"/>
    <col min="4" max="4" width="7.6640625" style="1" bestFit="1" customWidth="1"/>
    <col min="5" max="5" width="8.109375" style="1" bestFit="1" customWidth="1"/>
    <col min="6" max="6" width="8" style="1" bestFit="1" customWidth="1"/>
    <col min="7" max="7" width="8.5546875" style="1" bestFit="1" customWidth="1"/>
    <col min="8" max="8" width="8.44140625" style="1" bestFit="1" customWidth="1"/>
    <col min="9" max="9" width="10.6640625" style="1" customWidth="1"/>
    <col min="10" max="16384" width="11.5546875" style="1"/>
  </cols>
  <sheetData>
    <row r="5" spans="1:9" ht="69" x14ac:dyDescent="0.3">
      <c r="A5" s="40" t="s">
        <v>39</v>
      </c>
      <c r="B5" s="1" t="s">
        <v>44</v>
      </c>
      <c r="C5" s="1" t="s">
        <v>45</v>
      </c>
      <c r="D5" s="1" t="s">
        <v>46</v>
      </c>
      <c r="E5" s="44" t="s">
        <v>47</v>
      </c>
      <c r="F5" s="1" t="s">
        <v>48</v>
      </c>
      <c r="G5" s="1" t="s">
        <v>49</v>
      </c>
      <c r="H5" s="1" t="s">
        <v>50</v>
      </c>
      <c r="I5" s="42" t="s">
        <v>54</v>
      </c>
    </row>
    <row r="6" spans="1:9" x14ac:dyDescent="0.3">
      <c r="A6" s="1" t="s">
        <v>41</v>
      </c>
      <c r="B6" s="41">
        <v>119.9</v>
      </c>
      <c r="C6" s="41">
        <v>418.65000000000003</v>
      </c>
      <c r="D6" s="41">
        <v>750.30000000000007</v>
      </c>
      <c r="E6" s="45">
        <v>5</v>
      </c>
      <c r="F6" s="41">
        <v>13</v>
      </c>
      <c r="G6" s="41">
        <v>9</v>
      </c>
      <c r="H6" s="41">
        <v>22</v>
      </c>
      <c r="I6" s="43">
        <v>0</v>
      </c>
    </row>
    <row r="7" spans="1:9" x14ac:dyDescent="0.3">
      <c r="A7" s="1" t="s">
        <v>42</v>
      </c>
      <c r="B7" s="41">
        <v>119.9</v>
      </c>
      <c r="C7" s="41">
        <v>394.65000000000003</v>
      </c>
      <c r="D7" s="41">
        <v>779.30000000000007</v>
      </c>
      <c r="E7" s="45">
        <v>5</v>
      </c>
      <c r="F7" s="41">
        <v>15</v>
      </c>
      <c r="G7" s="41">
        <v>10</v>
      </c>
      <c r="H7" s="41">
        <v>25</v>
      </c>
      <c r="I7" s="43">
        <v>0</v>
      </c>
    </row>
    <row r="8" spans="1:9" x14ac:dyDescent="0.3">
      <c r="A8" s="1" t="s">
        <v>43</v>
      </c>
      <c r="B8" s="41">
        <v>119.9</v>
      </c>
      <c r="C8" s="41">
        <v>304.64999999999998</v>
      </c>
      <c r="D8" s="41">
        <v>609.29999999999995</v>
      </c>
      <c r="E8" s="45">
        <v>5</v>
      </c>
      <c r="F8" s="41">
        <v>10</v>
      </c>
      <c r="G8" s="41">
        <v>5</v>
      </c>
      <c r="H8" s="41">
        <v>15</v>
      </c>
      <c r="I8" s="43">
        <v>0</v>
      </c>
    </row>
    <row r="9" spans="1:9" x14ac:dyDescent="0.3">
      <c r="A9" s="1" t="s">
        <v>40</v>
      </c>
      <c r="B9" s="41">
        <v>359.7</v>
      </c>
      <c r="C9" s="41">
        <v>1117.9499999999998</v>
      </c>
      <c r="D9" s="41">
        <v>2138.8999999999996</v>
      </c>
      <c r="E9" s="45">
        <v>15</v>
      </c>
      <c r="F9" s="41">
        <v>38</v>
      </c>
      <c r="G9" s="41">
        <v>24</v>
      </c>
      <c r="H9" s="41">
        <v>62</v>
      </c>
      <c r="I9" s="43">
        <v>0</v>
      </c>
    </row>
    <row r="10" spans="1:9" x14ac:dyDescent="0.3">
      <c r="A10"/>
      <c r="B10"/>
      <c r="C10"/>
      <c r="D10"/>
      <c r="E10"/>
      <c r="F10"/>
      <c r="G10"/>
      <c r="H10"/>
    </row>
    <row r="11" spans="1:9" x14ac:dyDescent="0.3">
      <c r="A11"/>
      <c r="B11"/>
      <c r="C11"/>
      <c r="D11"/>
      <c r="E11"/>
      <c r="F11"/>
      <c r="G11"/>
      <c r="H11"/>
    </row>
    <row r="12" spans="1:9" x14ac:dyDescent="0.3">
      <c r="A12"/>
      <c r="B12"/>
      <c r="C12"/>
      <c r="D12"/>
      <c r="E12"/>
      <c r="F12"/>
      <c r="G12"/>
      <c r="H12"/>
    </row>
    <row r="13" spans="1:9" x14ac:dyDescent="0.3">
      <c r="A13"/>
      <c r="B13"/>
      <c r="C13"/>
      <c r="D13"/>
      <c r="E13"/>
      <c r="F13"/>
      <c r="G13"/>
      <c r="H13"/>
    </row>
    <row r="14" spans="1:9" x14ac:dyDescent="0.3">
      <c r="A14"/>
      <c r="B14"/>
      <c r="C14"/>
      <c r="D14"/>
      <c r="E14"/>
      <c r="F14"/>
      <c r="G14"/>
      <c r="H14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D3C4FB-A4F5-4650-AD94-D82D40AD99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BILAN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n.renault</cp:lastModifiedBy>
  <dcterms:created xsi:type="dcterms:W3CDTF">2021-08-23T13:12:19Z</dcterms:created>
  <dcterms:modified xsi:type="dcterms:W3CDTF">2021-08-23T14:36:16Z</dcterms:modified>
</cp:coreProperties>
</file>