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5535" windowHeight="7875"/>
  </bookViews>
  <sheets>
    <sheet name="Mars" sheetId="1" r:id="rId1"/>
    <sheet name="Avril" sheetId="4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D15" i="4"/>
  <c r="E15"/>
  <c r="C15"/>
  <c r="I14"/>
  <c r="F14"/>
  <c r="I13"/>
  <c r="F13"/>
  <c r="I12"/>
  <c r="F12"/>
  <c r="I11"/>
  <c r="F11"/>
  <c r="I10"/>
  <c r="F10"/>
  <c r="I9"/>
  <c r="F9"/>
  <c r="I8"/>
  <c r="F8"/>
  <c r="I7"/>
  <c r="F7"/>
  <c r="I6"/>
  <c r="F6"/>
  <c r="I5"/>
  <c r="F5"/>
  <c r="I4"/>
  <c r="F4"/>
  <c r="I3"/>
  <c r="I15" s="1"/>
  <c r="F3"/>
  <c r="F15" s="1"/>
  <c r="D4" i="1"/>
  <c r="D5"/>
  <c r="D6"/>
  <c r="D7"/>
  <c r="D8"/>
  <c r="D9"/>
  <c r="D10"/>
  <c r="D11"/>
  <c r="D12"/>
  <c r="D13"/>
  <c r="D14"/>
  <c r="D3"/>
  <c r="C4"/>
  <c r="F4" s="1"/>
  <c r="C5"/>
  <c r="F5" s="1"/>
  <c r="C6"/>
  <c r="F6" s="1"/>
  <c r="C7"/>
  <c r="F7" s="1"/>
  <c r="C8"/>
  <c r="F8" s="1"/>
  <c r="C9"/>
  <c r="F9" s="1"/>
  <c r="C10"/>
  <c r="F10" s="1"/>
  <c r="C11"/>
  <c r="F11" s="1"/>
  <c r="C12"/>
  <c r="F12" s="1"/>
  <c r="C13"/>
  <c r="F13" s="1"/>
  <c r="C14"/>
  <c r="F14" s="1"/>
  <c r="C3"/>
  <c r="F3" s="1"/>
  <c r="F15" s="1"/>
  <c r="I3"/>
  <c r="I4"/>
  <c r="I5"/>
  <c r="I6"/>
  <c r="I7"/>
  <c r="I8"/>
  <c r="I9"/>
  <c r="I10"/>
  <c r="I11"/>
  <c r="I12"/>
  <c r="I13"/>
  <c r="I14"/>
  <c r="I15"/>
</calcChain>
</file>

<file path=xl/sharedStrings.xml><?xml version="1.0" encoding="utf-8"?>
<sst xmlns="http://schemas.openxmlformats.org/spreadsheetml/2006/main" count="57" uniqueCount="36">
  <si>
    <t>Tracteurs</t>
  </si>
  <si>
    <t>3063 ZS 45</t>
  </si>
  <si>
    <t>4827 YS 45</t>
  </si>
  <si>
    <t>9839 ZR 45</t>
  </si>
  <si>
    <t>AK-502-NY</t>
  </si>
  <si>
    <t>AK-942-NX</t>
  </si>
  <si>
    <t>AT-062-PE</t>
  </si>
  <si>
    <t>AT-101-PE</t>
  </si>
  <si>
    <t>AT-995-PD</t>
  </si>
  <si>
    <t>AY-780-QW</t>
  </si>
  <si>
    <t>BB-763-ES</t>
  </si>
  <si>
    <t>4938 ZJ 45</t>
  </si>
  <si>
    <t>6141 ZM 45</t>
  </si>
  <si>
    <t>Chauffeurs</t>
  </si>
  <si>
    <t>Jean-François</t>
  </si>
  <si>
    <t>Christophe</t>
  </si>
  <si>
    <t>André</t>
  </si>
  <si>
    <t>Romain</t>
  </si>
  <si>
    <t>Abdelkader</t>
  </si>
  <si>
    <t>Bernard</t>
  </si>
  <si>
    <t>Joël</t>
  </si>
  <si>
    <t>Christian</t>
  </si>
  <si>
    <t>Armand</t>
  </si>
  <si>
    <t>Gieorgiy</t>
  </si>
  <si>
    <t>Denis</t>
  </si>
  <si>
    <t>Coût téléphone</t>
  </si>
  <si>
    <t>Km parcouru</t>
  </si>
  <si>
    <t>Moyenne</t>
  </si>
  <si>
    <t>Conso. carburant (litres)</t>
  </si>
  <si>
    <t>Rapport de consommation (litre/km)</t>
  </si>
  <si>
    <t>Coût carburant</t>
  </si>
  <si>
    <t>Coût heures chauffeurs</t>
  </si>
  <si>
    <t>Total coût chauffeurs</t>
  </si>
  <si>
    <t>Somme</t>
  </si>
  <si>
    <t>Mulet</t>
  </si>
  <si>
    <t xml:space="preserve">Frais de route 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</si>
</sst>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4" fontId="6" fillId="0" borderId="0" applyFont="0" applyFill="0" applyBorder="0" applyAlignment="0" applyProtection="0"/>
  </cellStyleXfs>
  <cellXfs count="53">
    <xf numFmtId="0" fontId="0" fillId="0" borderId="0" xfId="0"/>
    <xf numFmtId="44" fontId="2" fillId="0" borderId="1" xfId="0" applyNumberFormat="1" applyFont="1" applyBorder="1"/>
    <xf numFmtId="0" fontId="0" fillId="0" borderId="0" xfId="0"/>
    <xf numFmtId="0" fontId="0" fillId="0" borderId="1" xfId="0" applyBorder="1" applyAlignment="1">
      <alignment horizontal="center" vertical="center"/>
    </xf>
    <xf numFmtId="8" fontId="2" fillId="2" borderId="1" xfId="0" applyNumberFormat="1" applyFont="1" applyFill="1" applyBorder="1" applyAlignment="1">
      <alignment horizontal="center" vertical="center"/>
    </xf>
    <xf numFmtId="44" fontId="0" fillId="0" borderId="1" xfId="0" applyNumberFormat="1" applyBorder="1"/>
    <xf numFmtId="44" fontId="2" fillId="0" borderId="7" xfId="0" applyNumberFormat="1" applyFont="1" applyBorder="1"/>
    <xf numFmtId="44" fontId="0" fillId="0" borderId="7" xfId="0" applyNumberFormat="1" applyBorder="1"/>
    <xf numFmtId="0" fontId="2" fillId="0" borderId="4" xfId="0" applyNumberFormat="1" applyFont="1" applyBorder="1"/>
    <xf numFmtId="2" fontId="0" fillId="0" borderId="5" xfId="0" applyNumberFormat="1" applyBorder="1" applyAlignment="1">
      <alignment horizontal="center"/>
    </xf>
    <xf numFmtId="0" fontId="2" fillId="2" borderId="4" xfId="0" applyNumberFormat="1" applyFont="1" applyFill="1" applyBorder="1"/>
    <xf numFmtId="0" fontId="2" fillId="0" borderId="6" xfId="0" applyNumberFormat="1" applyFont="1" applyBorder="1"/>
    <xf numFmtId="0" fontId="0" fillId="0" borderId="7" xfId="0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44" fontId="2" fillId="0" borderId="10" xfId="0" applyNumberFormat="1" applyFont="1" applyBorder="1"/>
    <xf numFmtId="8" fontId="2" fillId="2" borderId="10" xfId="0" applyNumberFormat="1" applyFont="1" applyFill="1" applyBorder="1" applyAlignment="1">
      <alignment horizontal="center" vertical="center"/>
    </xf>
    <xf numFmtId="44" fontId="0" fillId="0" borderId="10" xfId="0" applyNumberFormat="1" applyBorder="1"/>
    <xf numFmtId="0" fontId="2" fillId="0" borderId="9" xfId="0" applyNumberFormat="1" applyFont="1" applyBorder="1"/>
    <xf numFmtId="0" fontId="0" fillId="0" borderId="10" xfId="0" applyBorder="1" applyAlignment="1">
      <alignment horizontal="center" vertical="center"/>
    </xf>
    <xf numFmtId="2" fontId="0" fillId="0" borderId="11" xfId="0" applyNumberForma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44" fontId="3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44" fontId="1" fillId="0" borderId="11" xfId="0" applyNumberFormat="1" applyFont="1" applyBorder="1" applyAlignment="1">
      <alignment horizontal="center"/>
    </xf>
    <xf numFmtId="44" fontId="1" fillId="0" borderId="5" xfId="0" applyNumberFormat="1" applyFont="1" applyBorder="1" applyAlignment="1">
      <alignment horizontal="center"/>
    </xf>
    <xf numFmtId="44" fontId="1" fillId="0" borderId="8" xfId="0" applyNumberFormat="1" applyFont="1" applyBorder="1" applyAlignment="1">
      <alignment horizontal="center"/>
    </xf>
    <xf numFmtId="44" fontId="2" fillId="0" borderId="23" xfId="0" applyNumberFormat="1" applyFont="1" applyBorder="1"/>
    <xf numFmtId="44" fontId="1" fillId="0" borderId="24" xfId="0" applyNumberFormat="1" applyFont="1" applyBorder="1" applyAlignment="1">
      <alignment horizontal="center"/>
    </xf>
    <xf numFmtId="0" fontId="0" fillId="0" borderId="25" xfId="0" applyFont="1" applyBorder="1" applyAlignment="1">
      <alignment horizontal="center" vertical="center"/>
    </xf>
    <xf numFmtId="8" fontId="2" fillId="2" borderId="23" xfId="0" applyNumberFormat="1" applyFont="1" applyFill="1" applyBorder="1" applyAlignment="1">
      <alignment horizontal="center" vertical="center"/>
    </xf>
    <xf numFmtId="44" fontId="3" fillId="0" borderId="26" xfId="0" applyNumberFormat="1" applyFont="1" applyFill="1" applyBorder="1"/>
    <xf numFmtId="44" fontId="3" fillId="0" borderId="22" xfId="0" applyNumberFormat="1" applyFont="1" applyFill="1" applyBorder="1"/>
    <xf numFmtId="0" fontId="3" fillId="0" borderId="2" xfId="0" applyFont="1" applyFill="1" applyBorder="1" applyAlignment="1">
      <alignment horizontal="center"/>
    </xf>
    <xf numFmtId="44" fontId="0" fillId="0" borderId="1" xfId="2" applyFont="1" applyFill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44" fontId="0" fillId="0" borderId="28" xfId="0" applyNumberFormat="1" applyBorder="1"/>
    <xf numFmtId="44" fontId="0" fillId="0" borderId="29" xfId="0" applyNumberFormat="1" applyBorder="1"/>
    <xf numFmtId="44" fontId="0" fillId="0" borderId="30" xfId="0" applyNumberFormat="1" applyBorder="1"/>
  </cellXfs>
  <cellStyles count="3">
    <cellStyle name="Monétaire" xfId="2" builtinId="4"/>
    <cellStyle name="Normal" xfId="0" builtinId="0"/>
    <cellStyle name="Normal 2" xfId="1"/>
  </cellStyles>
  <dxfs count="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Consommation carburant par chauffeur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Carburant consommé</c:v>
          </c:tx>
          <c:cat>
            <c:strRef>
              <c:f>Mars!$A$3:$A$14</c:f>
              <c:strCache>
                <c:ptCount val="12"/>
                <c:pt idx="0">
                  <c:v>Jean-François</c:v>
                </c:pt>
                <c:pt idx="1">
                  <c:v>Christophe</c:v>
                </c:pt>
                <c:pt idx="2">
                  <c:v>André</c:v>
                </c:pt>
                <c:pt idx="3">
                  <c:v>Mulet</c:v>
                </c:pt>
                <c:pt idx="4">
                  <c:v>Romain</c:v>
                </c:pt>
                <c:pt idx="5">
                  <c:v>Abdelkader</c:v>
                </c:pt>
                <c:pt idx="6">
                  <c:v>Bernard</c:v>
                </c:pt>
                <c:pt idx="7">
                  <c:v>Joël</c:v>
                </c:pt>
                <c:pt idx="8">
                  <c:v>Christian</c:v>
                </c:pt>
                <c:pt idx="9">
                  <c:v>Armand</c:v>
                </c:pt>
                <c:pt idx="10">
                  <c:v>Gieorgiy</c:v>
                </c:pt>
                <c:pt idx="11">
                  <c:v>Denis</c:v>
                </c:pt>
              </c:strCache>
            </c:strRef>
          </c:cat>
          <c:val>
            <c:numRef>
              <c:f>Mars!$G$3:$G$14</c:f>
              <c:numCache>
                <c:formatCode>General</c:formatCode>
                <c:ptCount val="12"/>
                <c:pt idx="0">
                  <c:v>2303.75</c:v>
                </c:pt>
                <c:pt idx="1">
                  <c:v>857.75</c:v>
                </c:pt>
                <c:pt idx="2">
                  <c:v>2230.06</c:v>
                </c:pt>
                <c:pt idx="3">
                  <c:v>3829.1400000000003</c:v>
                </c:pt>
                <c:pt idx="4">
                  <c:v>1307.71</c:v>
                </c:pt>
                <c:pt idx="5">
                  <c:v>3211.12</c:v>
                </c:pt>
                <c:pt idx="6">
                  <c:v>3231.13</c:v>
                </c:pt>
                <c:pt idx="7">
                  <c:v>1980.03</c:v>
                </c:pt>
                <c:pt idx="8">
                  <c:v>2589.14</c:v>
                </c:pt>
                <c:pt idx="9">
                  <c:v>3012.5</c:v>
                </c:pt>
                <c:pt idx="10">
                  <c:v>2536.41</c:v>
                </c:pt>
                <c:pt idx="11">
                  <c:v>2374.64</c:v>
                </c:pt>
              </c:numCache>
            </c:numRef>
          </c:val>
        </c:ser>
        <c:ser>
          <c:idx val="1"/>
          <c:order val="1"/>
          <c:tx>
            <c:v>Kms parcourus</c:v>
          </c:tx>
          <c:cat>
            <c:strRef>
              <c:f>Mars!$A$3:$A$14</c:f>
              <c:strCache>
                <c:ptCount val="12"/>
                <c:pt idx="0">
                  <c:v>Jean-François</c:v>
                </c:pt>
                <c:pt idx="1">
                  <c:v>Christophe</c:v>
                </c:pt>
                <c:pt idx="2">
                  <c:v>André</c:v>
                </c:pt>
                <c:pt idx="3">
                  <c:v>Mulet</c:v>
                </c:pt>
                <c:pt idx="4">
                  <c:v>Romain</c:v>
                </c:pt>
                <c:pt idx="5">
                  <c:v>Abdelkader</c:v>
                </c:pt>
                <c:pt idx="6">
                  <c:v>Bernard</c:v>
                </c:pt>
                <c:pt idx="7">
                  <c:v>Joël</c:v>
                </c:pt>
                <c:pt idx="8">
                  <c:v>Christian</c:v>
                </c:pt>
                <c:pt idx="9">
                  <c:v>Armand</c:v>
                </c:pt>
                <c:pt idx="10">
                  <c:v>Gieorgiy</c:v>
                </c:pt>
                <c:pt idx="11">
                  <c:v>Denis</c:v>
                </c:pt>
              </c:strCache>
            </c:strRef>
          </c:cat>
          <c:val>
            <c:numRef>
              <c:f>Mars!$H$3:$H$14</c:f>
              <c:numCache>
                <c:formatCode>General</c:formatCode>
                <c:ptCount val="12"/>
                <c:pt idx="0">
                  <c:v>8296</c:v>
                </c:pt>
                <c:pt idx="1">
                  <c:v>2064</c:v>
                </c:pt>
                <c:pt idx="2">
                  <c:v>7982</c:v>
                </c:pt>
                <c:pt idx="3">
                  <c:v>10236</c:v>
                </c:pt>
                <c:pt idx="4">
                  <c:v>2879</c:v>
                </c:pt>
                <c:pt idx="5">
                  <c:v>8656</c:v>
                </c:pt>
                <c:pt idx="6">
                  <c:v>10132</c:v>
                </c:pt>
                <c:pt idx="7">
                  <c:v>6299</c:v>
                </c:pt>
                <c:pt idx="8">
                  <c:v>7970</c:v>
                </c:pt>
                <c:pt idx="9">
                  <c:v>11492</c:v>
                </c:pt>
                <c:pt idx="10">
                  <c:v>7289</c:v>
                </c:pt>
                <c:pt idx="11">
                  <c:v>7042</c:v>
                </c:pt>
              </c:numCache>
            </c:numRef>
          </c:val>
        </c:ser>
        <c:dLbls/>
        <c:shape val="cylinder"/>
        <c:axId val="58972032"/>
        <c:axId val="58973568"/>
        <c:axId val="0"/>
      </c:bar3DChart>
      <c:catAx>
        <c:axId val="58972032"/>
        <c:scaling>
          <c:orientation val="minMax"/>
        </c:scaling>
        <c:axPos val="b"/>
        <c:majorTickMark val="none"/>
        <c:tickLblPos val="nextTo"/>
        <c:crossAx val="58973568"/>
        <c:crosses val="autoZero"/>
        <c:auto val="1"/>
        <c:lblAlgn val="ctr"/>
        <c:lblOffset val="100"/>
      </c:catAx>
      <c:valAx>
        <c:axId val="589735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589720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180974</xdr:colOff>
      <xdr:row>16</xdr:row>
      <xdr:rowOff>161924</xdr:rowOff>
    </xdr:from>
    <xdr:to>
      <xdr:col>8</xdr:col>
      <xdr:colOff>790574</xdr:colOff>
      <xdr:row>37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ateur_tracteur_PRODI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</sheetNames>
    <sheetDataSet>
      <sheetData sheetId="0" refreshError="1"/>
      <sheetData sheetId="1" refreshError="1"/>
      <sheetData sheetId="2">
        <row r="2">
          <cell r="I2">
            <v>28.86</v>
          </cell>
        </row>
        <row r="4">
          <cell r="I4">
            <v>34.659999999999997</v>
          </cell>
        </row>
        <row r="6">
          <cell r="I6">
            <v>25.8</v>
          </cell>
        </row>
        <row r="7">
          <cell r="I7">
            <v>38.200000000000003</v>
          </cell>
        </row>
        <row r="8">
          <cell r="I8">
            <v>23.82</v>
          </cell>
        </row>
        <row r="9">
          <cell r="I9">
            <v>18.05</v>
          </cell>
        </row>
        <row r="10">
          <cell r="I10">
            <v>18.61</v>
          </cell>
        </row>
        <row r="11">
          <cell r="I11">
            <v>16.059999999999999</v>
          </cell>
        </row>
        <row r="12">
          <cell r="I12">
            <v>25.28</v>
          </cell>
        </row>
        <row r="13">
          <cell r="I13">
            <v>25.28</v>
          </cell>
        </row>
        <row r="20">
          <cell r="D20">
            <v>1066.9750000000001</v>
          </cell>
        </row>
        <row r="21">
          <cell r="D21">
            <v>464.31000000000006</v>
          </cell>
        </row>
        <row r="22">
          <cell r="D22">
            <v>914.55000000000007</v>
          </cell>
        </row>
        <row r="23">
          <cell r="D23">
            <v>1212.365</v>
          </cell>
        </row>
        <row r="24">
          <cell r="D24">
            <v>562.80000000000007</v>
          </cell>
        </row>
        <row r="25">
          <cell r="D25">
            <v>1219.4000000000001</v>
          </cell>
        </row>
        <row r="26">
          <cell r="D26">
            <v>1324.9250000000002</v>
          </cell>
        </row>
        <row r="27">
          <cell r="D27">
            <v>966.1400000000001</v>
          </cell>
        </row>
        <row r="28">
          <cell r="D28">
            <v>1041.18</v>
          </cell>
        </row>
        <row r="29">
          <cell r="D29">
            <v>1383.5500000000002</v>
          </cell>
        </row>
        <row r="30">
          <cell r="D30">
            <v>1083.3900000000001</v>
          </cell>
        </row>
        <row r="31">
          <cell r="D31">
            <v>1027.1100000000001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5"/>
  <sheetViews>
    <sheetView tabSelected="1" workbookViewId="0">
      <selection activeCell="J35" sqref="J35"/>
    </sheetView>
  </sheetViews>
  <sheetFormatPr baseColWidth="10" defaultRowHeight="15"/>
  <cols>
    <col min="1" max="1" width="13" customWidth="1"/>
    <col min="2" max="2" width="13.140625" customWidth="1"/>
    <col min="3" max="3" width="14" customWidth="1"/>
    <col min="4" max="4" width="14.5703125" customWidth="1"/>
    <col min="5" max="5" width="14.5703125" style="2" customWidth="1"/>
    <col min="6" max="6" width="15.42578125" customWidth="1"/>
    <col min="7" max="7" width="11.28515625" customWidth="1"/>
    <col min="8" max="8" width="13.7109375" bestFit="1" customWidth="1"/>
    <col min="9" max="9" width="16.28515625" customWidth="1"/>
  </cols>
  <sheetData>
    <row r="1" spans="1:9" s="2" customFormat="1" ht="15.75" thickBot="1"/>
    <row r="2" spans="1:9" ht="48.75" customHeight="1" thickBot="1">
      <c r="A2" s="29" t="s">
        <v>13</v>
      </c>
      <c r="B2" s="25" t="s">
        <v>0</v>
      </c>
      <c r="C2" s="21" t="s">
        <v>25</v>
      </c>
      <c r="D2" s="21" t="s">
        <v>31</v>
      </c>
      <c r="E2" s="49" t="s">
        <v>35</v>
      </c>
      <c r="F2" s="22" t="s">
        <v>32</v>
      </c>
      <c r="G2" s="23" t="s">
        <v>28</v>
      </c>
      <c r="H2" s="20" t="s">
        <v>26</v>
      </c>
      <c r="I2" s="24" t="s">
        <v>29</v>
      </c>
    </row>
    <row r="3" spans="1:9">
      <c r="A3" s="30" t="s">
        <v>14</v>
      </c>
      <c r="B3" s="26"/>
      <c r="C3" s="14">
        <f>[1]Mars!I2</f>
        <v>28.86</v>
      </c>
      <c r="D3" s="16">
        <f>[1]Mars!D20</f>
        <v>1066.9750000000001</v>
      </c>
      <c r="E3" s="50"/>
      <c r="F3" s="37">
        <f>SUM(C3:D3)</f>
        <v>1095.835</v>
      </c>
      <c r="G3" s="17">
        <v>2303.75</v>
      </c>
      <c r="H3" s="18">
        <v>8296</v>
      </c>
      <c r="I3" s="19">
        <f>G3/H3</f>
        <v>0.27769406943105113</v>
      </c>
    </row>
    <row r="4" spans="1:9">
      <c r="A4" s="31" t="s">
        <v>15</v>
      </c>
      <c r="B4" s="27"/>
      <c r="C4" s="1">
        <f>[1]Mars!I3</f>
        <v>0</v>
      </c>
      <c r="D4" s="5">
        <f>[1]Mars!D21</f>
        <v>464.31000000000006</v>
      </c>
      <c r="E4" s="51"/>
      <c r="F4" s="38">
        <f t="shared" ref="F4:F14" si="0">SUM(C4:D4)</f>
        <v>464.31000000000006</v>
      </c>
      <c r="G4" s="10">
        <v>857.75</v>
      </c>
      <c r="H4" s="3">
        <v>2064</v>
      </c>
      <c r="I4" s="9">
        <f t="shared" ref="I4:I14" si="1">G4/H4</f>
        <v>0.41557655038759689</v>
      </c>
    </row>
    <row r="5" spans="1:9">
      <c r="A5" s="31" t="s">
        <v>16</v>
      </c>
      <c r="B5" s="27"/>
      <c r="C5" s="1">
        <f>[1]Mars!I4</f>
        <v>34.659999999999997</v>
      </c>
      <c r="D5" s="5">
        <f>[1]Mars!D22</f>
        <v>914.55000000000007</v>
      </c>
      <c r="E5" s="51"/>
      <c r="F5" s="38">
        <f t="shared" si="0"/>
        <v>949.21</v>
      </c>
      <c r="G5" s="8">
        <v>2230.06</v>
      </c>
      <c r="H5" s="3">
        <v>7982</v>
      </c>
      <c r="I5" s="9">
        <f t="shared" si="1"/>
        <v>0.27938611876722624</v>
      </c>
    </row>
    <row r="6" spans="1:9">
      <c r="A6" s="32" t="s">
        <v>34</v>
      </c>
      <c r="B6" s="27"/>
      <c r="C6" s="1">
        <f>[1]Mars!I5</f>
        <v>0</v>
      </c>
      <c r="D6" s="5">
        <f>[1]Mars!D23</f>
        <v>1212.365</v>
      </c>
      <c r="E6" s="51"/>
      <c r="F6" s="38">
        <f t="shared" si="0"/>
        <v>1212.365</v>
      </c>
      <c r="G6" s="10">
        <v>3829.1400000000003</v>
      </c>
      <c r="H6" s="3">
        <v>10236</v>
      </c>
      <c r="I6" s="9">
        <f t="shared" si="1"/>
        <v>0.3740855803048066</v>
      </c>
    </row>
    <row r="7" spans="1:9">
      <c r="A7" s="31" t="s">
        <v>17</v>
      </c>
      <c r="B7" s="27"/>
      <c r="C7" s="1">
        <f>[1]Mars!I6</f>
        <v>25.8</v>
      </c>
      <c r="D7" s="5">
        <f>[1]Mars!D24</f>
        <v>562.80000000000007</v>
      </c>
      <c r="E7" s="51"/>
      <c r="F7" s="38">
        <f t="shared" si="0"/>
        <v>588.6</v>
      </c>
      <c r="G7" s="8">
        <v>1307.71</v>
      </c>
      <c r="H7" s="3">
        <v>2879</v>
      </c>
      <c r="I7" s="9">
        <f t="shared" si="1"/>
        <v>0.4542236887808267</v>
      </c>
    </row>
    <row r="8" spans="1:9">
      <c r="A8" s="31" t="s">
        <v>18</v>
      </c>
      <c r="B8" s="27"/>
      <c r="C8" s="1">
        <f>[1]Mars!I7</f>
        <v>38.200000000000003</v>
      </c>
      <c r="D8" s="5">
        <f>[1]Mars!D25</f>
        <v>1219.4000000000001</v>
      </c>
      <c r="E8" s="51"/>
      <c r="F8" s="38">
        <f t="shared" si="0"/>
        <v>1257.6000000000001</v>
      </c>
      <c r="G8" s="8">
        <v>3211.12</v>
      </c>
      <c r="H8" s="3">
        <v>8656</v>
      </c>
      <c r="I8" s="9">
        <f t="shared" si="1"/>
        <v>0.37097042513863215</v>
      </c>
    </row>
    <row r="9" spans="1:9">
      <c r="A9" s="31" t="s">
        <v>19</v>
      </c>
      <c r="B9" s="27"/>
      <c r="C9" s="1">
        <f>[1]Mars!I8</f>
        <v>23.82</v>
      </c>
      <c r="D9" s="5">
        <f>[1]Mars!D26</f>
        <v>1324.9250000000002</v>
      </c>
      <c r="E9" s="51"/>
      <c r="F9" s="38">
        <f t="shared" si="0"/>
        <v>1348.7450000000001</v>
      </c>
      <c r="G9" s="8">
        <v>3231.13</v>
      </c>
      <c r="H9" s="3">
        <v>10132</v>
      </c>
      <c r="I9" s="9">
        <f t="shared" si="1"/>
        <v>0.31890347414133441</v>
      </c>
    </row>
    <row r="10" spans="1:9">
      <c r="A10" s="31" t="s">
        <v>20</v>
      </c>
      <c r="B10" s="27"/>
      <c r="C10" s="1">
        <f>[1]Mars!I9</f>
        <v>18.05</v>
      </c>
      <c r="D10" s="5">
        <f>[1]Mars!D27</f>
        <v>966.1400000000001</v>
      </c>
      <c r="E10" s="51"/>
      <c r="F10" s="38">
        <f t="shared" si="0"/>
        <v>984.19</v>
      </c>
      <c r="G10" s="8">
        <v>1980.03</v>
      </c>
      <c r="H10" s="3">
        <v>6299</v>
      </c>
      <c r="I10" s="9">
        <f t="shared" si="1"/>
        <v>0.31434037148753768</v>
      </c>
    </row>
    <row r="11" spans="1:9">
      <c r="A11" s="31" t="s">
        <v>21</v>
      </c>
      <c r="B11" s="27"/>
      <c r="C11" s="1">
        <f>[1]Mars!I10</f>
        <v>18.61</v>
      </c>
      <c r="D11" s="5">
        <f>[1]Mars!D28</f>
        <v>1041.18</v>
      </c>
      <c r="E11" s="51"/>
      <c r="F11" s="38">
        <f t="shared" si="0"/>
        <v>1059.79</v>
      </c>
      <c r="G11" s="8">
        <v>2589.14</v>
      </c>
      <c r="H11" s="3">
        <v>7970</v>
      </c>
      <c r="I11" s="9">
        <f t="shared" si="1"/>
        <v>0.32486072772898367</v>
      </c>
    </row>
    <row r="12" spans="1:9">
      <c r="A12" s="31" t="s">
        <v>22</v>
      </c>
      <c r="B12" s="27"/>
      <c r="C12" s="1">
        <f>[1]Mars!I11</f>
        <v>16.059999999999999</v>
      </c>
      <c r="D12" s="5">
        <f>[1]Mars!D29</f>
        <v>1383.5500000000002</v>
      </c>
      <c r="E12" s="51"/>
      <c r="F12" s="38">
        <f t="shared" si="0"/>
        <v>1399.6100000000001</v>
      </c>
      <c r="G12" s="8">
        <v>3012.5</v>
      </c>
      <c r="H12" s="3">
        <v>11492</v>
      </c>
      <c r="I12" s="9">
        <f t="shared" si="1"/>
        <v>0.26213887922032719</v>
      </c>
    </row>
    <row r="13" spans="1:9">
      <c r="A13" s="31" t="s">
        <v>23</v>
      </c>
      <c r="B13" s="27"/>
      <c r="C13" s="1">
        <f>[1]Mars!I12</f>
        <v>25.28</v>
      </c>
      <c r="D13" s="5">
        <f>[1]Mars!D30</f>
        <v>1083.3900000000001</v>
      </c>
      <c r="E13" s="51"/>
      <c r="F13" s="38">
        <f t="shared" si="0"/>
        <v>1108.67</v>
      </c>
      <c r="G13" s="8">
        <v>2536.41</v>
      </c>
      <c r="H13" s="3">
        <v>7289</v>
      </c>
      <c r="I13" s="9">
        <f t="shared" si="1"/>
        <v>0.34797777472904373</v>
      </c>
    </row>
    <row r="14" spans="1:9" ht="15.75" thickBot="1">
      <c r="A14" s="33" t="s">
        <v>24</v>
      </c>
      <c r="B14" s="28"/>
      <c r="C14" s="6">
        <f>[1]Mars!I13</f>
        <v>25.28</v>
      </c>
      <c r="D14" s="7">
        <f>[1]Mars!D31</f>
        <v>1027.1100000000001</v>
      </c>
      <c r="E14" s="52"/>
      <c r="F14" s="39">
        <f t="shared" si="0"/>
        <v>1052.3900000000001</v>
      </c>
      <c r="G14" s="11">
        <v>2374.64</v>
      </c>
      <c r="H14" s="12">
        <v>7042</v>
      </c>
      <c r="I14" s="13">
        <f t="shared" si="1"/>
        <v>0.33721101959670546</v>
      </c>
    </row>
    <row r="15" spans="1:9" ht="16.5" thickBot="1">
      <c r="D15" s="34" t="s">
        <v>33</v>
      </c>
      <c r="E15" s="34"/>
      <c r="F15" s="35">
        <f>SUM(F3:F14)</f>
        <v>12521.315000000001</v>
      </c>
      <c r="H15" s="34" t="s">
        <v>27</v>
      </c>
      <c r="I15" s="36">
        <f>AVERAGE(I3:I14)</f>
        <v>0.33978072330950598</v>
      </c>
    </row>
  </sheetData>
  <conditionalFormatting sqref="B3:C14">
    <cfRule type="containsBlanks" dxfId="2" priority="1">
      <formula>LEN(TRIM(B3))=0</formula>
    </cfRule>
  </conditionalFormatting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workbookViewId="0">
      <selection activeCell="A3" sqref="A3:A14"/>
    </sheetView>
  </sheetViews>
  <sheetFormatPr baseColWidth="10" defaultRowHeight="15"/>
  <cols>
    <col min="1" max="1" width="13" style="2" customWidth="1"/>
    <col min="2" max="2" width="13.140625" style="2" customWidth="1"/>
    <col min="3" max="3" width="14" style="2" customWidth="1"/>
    <col min="4" max="4" width="13" style="2" customWidth="1"/>
    <col min="5" max="5" width="14.5703125" style="2" customWidth="1"/>
    <col min="6" max="6" width="15.42578125" style="2" customWidth="1"/>
    <col min="7" max="7" width="11.28515625" style="2" customWidth="1"/>
    <col min="8" max="8" width="13.7109375" style="2" bestFit="1" customWidth="1"/>
    <col min="9" max="9" width="16.28515625" style="2" customWidth="1"/>
    <col min="10" max="16384" width="11.42578125" style="2"/>
  </cols>
  <sheetData>
    <row r="1" spans="1:9" ht="15.75" thickBot="1"/>
    <row r="2" spans="1:9" ht="48.75" customHeight="1" thickBot="1">
      <c r="A2" s="29" t="s">
        <v>13</v>
      </c>
      <c r="B2" s="25" t="s">
        <v>0</v>
      </c>
      <c r="C2" s="21" t="s">
        <v>25</v>
      </c>
      <c r="D2" s="21" t="s">
        <v>30</v>
      </c>
      <c r="E2" s="21" t="s">
        <v>31</v>
      </c>
      <c r="F2" s="22" t="s">
        <v>32</v>
      </c>
      <c r="G2" s="23" t="s">
        <v>28</v>
      </c>
      <c r="H2" s="20" t="s">
        <v>26</v>
      </c>
      <c r="I2" s="24" t="s">
        <v>29</v>
      </c>
    </row>
    <row r="3" spans="1:9">
      <c r="A3" s="30" t="s">
        <v>14</v>
      </c>
      <c r="B3" s="26" t="s">
        <v>1</v>
      </c>
      <c r="C3" s="1">
        <v>31.87</v>
      </c>
      <c r="D3" s="15">
        <v>0</v>
      </c>
      <c r="E3" s="47">
        <v>1027.1100000000001</v>
      </c>
      <c r="F3" s="37">
        <f>SUM(C3:E3)</f>
        <v>1058.98</v>
      </c>
      <c r="G3" s="17"/>
      <c r="H3" s="3">
        <v>8197</v>
      </c>
      <c r="I3" s="19">
        <f>G3/H3</f>
        <v>0</v>
      </c>
    </row>
    <row r="4" spans="1:9">
      <c r="A4" s="31" t="s">
        <v>15</v>
      </c>
      <c r="B4" s="27" t="s">
        <v>2</v>
      </c>
      <c r="C4" s="1"/>
      <c r="D4" s="4">
        <v>0</v>
      </c>
      <c r="E4" s="47">
        <v>541.69500000000005</v>
      </c>
      <c r="F4" s="38">
        <f t="shared" ref="F4:F14" si="0">SUM(C4:E4)</f>
        <v>541.69500000000005</v>
      </c>
      <c r="G4" s="10"/>
      <c r="H4" s="3">
        <v>2474</v>
      </c>
      <c r="I4" s="9">
        <f t="shared" ref="I4:I14" si="1">G4/H4</f>
        <v>0</v>
      </c>
    </row>
    <row r="5" spans="1:9">
      <c r="A5" s="31" t="s">
        <v>16</v>
      </c>
      <c r="B5" s="27" t="s">
        <v>3</v>
      </c>
      <c r="C5" s="1">
        <v>46.92</v>
      </c>
      <c r="D5" s="4">
        <v>0</v>
      </c>
      <c r="E5" s="47">
        <v>952.07</v>
      </c>
      <c r="F5" s="38">
        <f t="shared" si="0"/>
        <v>998.99</v>
      </c>
      <c r="G5" s="8"/>
      <c r="H5" s="3">
        <v>7266</v>
      </c>
      <c r="I5" s="9">
        <f t="shared" si="1"/>
        <v>0</v>
      </c>
    </row>
    <row r="6" spans="1:9">
      <c r="A6" s="32"/>
      <c r="B6" s="27" t="s">
        <v>4</v>
      </c>
      <c r="C6" s="1"/>
      <c r="D6" s="4">
        <v>0</v>
      </c>
      <c r="E6" s="47">
        <v>1015.3850000000001</v>
      </c>
      <c r="F6" s="38">
        <f t="shared" si="0"/>
        <v>1015.3850000000001</v>
      </c>
      <c r="G6" s="10"/>
      <c r="H6" s="3">
        <v>7341</v>
      </c>
      <c r="I6" s="9">
        <f t="shared" si="1"/>
        <v>0</v>
      </c>
    </row>
    <row r="7" spans="1:9">
      <c r="A7" s="31" t="s">
        <v>17</v>
      </c>
      <c r="B7" s="27" t="s">
        <v>5</v>
      </c>
      <c r="C7" s="1">
        <v>20.25</v>
      </c>
      <c r="D7" s="4">
        <v>0</v>
      </c>
      <c r="E7" s="47">
        <v>701.15500000000009</v>
      </c>
      <c r="F7" s="38">
        <f t="shared" si="0"/>
        <v>721.40500000000009</v>
      </c>
      <c r="G7" s="8"/>
      <c r="H7" s="3">
        <v>3469</v>
      </c>
      <c r="I7" s="9">
        <f t="shared" si="1"/>
        <v>0</v>
      </c>
    </row>
    <row r="8" spans="1:9">
      <c r="A8" s="31" t="s">
        <v>18</v>
      </c>
      <c r="B8" s="27" t="s">
        <v>6</v>
      </c>
      <c r="C8" s="1">
        <v>93.62</v>
      </c>
      <c r="D8" s="4">
        <v>0</v>
      </c>
      <c r="E8" s="47">
        <v>1109.1850000000002</v>
      </c>
      <c r="F8" s="38">
        <f t="shared" si="0"/>
        <v>1202.8050000000003</v>
      </c>
      <c r="G8" s="8"/>
      <c r="H8" s="3">
        <v>8601</v>
      </c>
      <c r="I8" s="9">
        <f t="shared" si="1"/>
        <v>0</v>
      </c>
    </row>
    <row r="9" spans="1:9">
      <c r="A9" s="31" t="s">
        <v>19</v>
      </c>
      <c r="B9" s="27" t="s">
        <v>7</v>
      </c>
      <c r="C9" s="1">
        <v>24.2</v>
      </c>
      <c r="D9" s="4">
        <v>0</v>
      </c>
      <c r="E9" s="47">
        <v>961.45</v>
      </c>
      <c r="F9" s="38">
        <f t="shared" si="0"/>
        <v>985.65000000000009</v>
      </c>
      <c r="G9" s="8"/>
      <c r="H9" s="3">
        <v>7189</v>
      </c>
      <c r="I9" s="9">
        <f t="shared" si="1"/>
        <v>0</v>
      </c>
    </row>
    <row r="10" spans="1:9">
      <c r="A10" s="31" t="s">
        <v>20</v>
      </c>
      <c r="B10" s="27" t="s">
        <v>8</v>
      </c>
      <c r="C10" s="1">
        <v>15.74</v>
      </c>
      <c r="D10" s="4">
        <v>0</v>
      </c>
      <c r="E10" s="47">
        <v>879.37500000000011</v>
      </c>
      <c r="F10" s="38">
        <f t="shared" si="0"/>
        <v>895.11500000000012</v>
      </c>
      <c r="G10" s="8"/>
      <c r="H10" s="3">
        <v>5902</v>
      </c>
      <c r="I10" s="9">
        <f t="shared" si="1"/>
        <v>0</v>
      </c>
    </row>
    <row r="11" spans="1:9">
      <c r="A11" s="31" t="s">
        <v>21</v>
      </c>
      <c r="B11" s="27" t="s">
        <v>9</v>
      </c>
      <c r="C11" s="1">
        <v>16.100000000000001</v>
      </c>
      <c r="D11" s="4">
        <v>0</v>
      </c>
      <c r="E11" s="47">
        <v>464.31000000000006</v>
      </c>
      <c r="F11" s="38">
        <f t="shared" si="0"/>
        <v>480.41000000000008</v>
      </c>
      <c r="G11" s="8"/>
      <c r="H11" s="3">
        <v>3124</v>
      </c>
      <c r="I11" s="9">
        <f t="shared" si="1"/>
        <v>0</v>
      </c>
    </row>
    <row r="12" spans="1:9">
      <c r="A12" s="31" t="s">
        <v>22</v>
      </c>
      <c r="B12" s="27" t="s">
        <v>10</v>
      </c>
      <c r="C12" s="1">
        <v>16.7</v>
      </c>
      <c r="D12" s="4">
        <v>0</v>
      </c>
      <c r="E12" s="47">
        <v>1184.2250000000001</v>
      </c>
      <c r="F12" s="38">
        <f t="shared" si="0"/>
        <v>1200.9250000000002</v>
      </c>
      <c r="G12" s="8"/>
      <c r="H12" s="3">
        <v>8779</v>
      </c>
      <c r="I12" s="9">
        <f t="shared" si="1"/>
        <v>0</v>
      </c>
    </row>
    <row r="13" spans="1:9">
      <c r="A13" s="31" t="s">
        <v>23</v>
      </c>
      <c r="B13" s="27" t="s">
        <v>11</v>
      </c>
      <c r="C13" s="1">
        <v>25.23</v>
      </c>
      <c r="D13" s="4">
        <v>0</v>
      </c>
      <c r="E13" s="47">
        <v>1092.77</v>
      </c>
      <c r="F13" s="38">
        <f t="shared" si="0"/>
        <v>1118</v>
      </c>
      <c r="G13" s="8"/>
      <c r="H13" s="3">
        <v>8142</v>
      </c>
      <c r="I13" s="9">
        <f t="shared" si="1"/>
        <v>0</v>
      </c>
    </row>
    <row r="14" spans="1:9" ht="15.75" thickBot="1">
      <c r="A14" s="33" t="s">
        <v>24</v>
      </c>
      <c r="B14" s="42" t="s">
        <v>12</v>
      </c>
      <c r="C14" s="40">
        <v>23.87</v>
      </c>
      <c r="D14" s="43">
        <v>0</v>
      </c>
      <c r="E14" s="47">
        <v>1027.1100000000001</v>
      </c>
      <c r="F14" s="41">
        <f t="shared" si="0"/>
        <v>1050.98</v>
      </c>
      <c r="G14" s="11"/>
      <c r="H14" s="48">
        <v>6957</v>
      </c>
      <c r="I14" s="13">
        <f t="shared" si="1"/>
        <v>0</v>
      </c>
    </row>
    <row r="15" spans="1:9" ht="16.5" thickBot="1">
      <c r="B15" s="46" t="s">
        <v>33</v>
      </c>
      <c r="C15" s="44">
        <f>SUM(C3:C14)</f>
        <v>314.50000000000006</v>
      </c>
      <c r="D15" s="44">
        <f t="shared" ref="D15:E15" si="2">SUM(D3:D14)</f>
        <v>0</v>
      </c>
      <c r="E15" s="44">
        <f t="shared" si="2"/>
        <v>10955.840000000002</v>
      </c>
      <c r="F15" s="45">
        <f>SUM(F3:F14)</f>
        <v>11270.34</v>
      </c>
      <c r="H15" s="34" t="s">
        <v>27</v>
      </c>
      <c r="I15" s="36">
        <f>AVERAGE(I3:I14)</f>
        <v>0</v>
      </c>
    </row>
  </sheetData>
  <conditionalFormatting sqref="B3:D14">
    <cfRule type="containsBlanks" dxfId="1" priority="3">
      <formula>LEN(TRIM(B3))=0</formula>
    </cfRule>
  </conditionalFormatting>
  <conditionalFormatting sqref="H3:H14">
    <cfRule type="containsBlanks" dxfId="0" priority="1">
      <formula>LEN(TRIM(H3))=0</formula>
    </cfRule>
  </conditionalFormatting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Mars</vt:lpstr>
      <vt:lpstr>Avril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k.barbey</dc:creator>
  <cp:lastModifiedBy>k.barbey</cp:lastModifiedBy>
  <dcterms:created xsi:type="dcterms:W3CDTF">2012-06-21T09:15:22Z</dcterms:created>
  <dcterms:modified xsi:type="dcterms:W3CDTF">2012-06-21T13:04:49Z</dcterms:modified>
</cp:coreProperties>
</file>