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drawings/drawing17.xml" ContentType="application/vnd.openxmlformats-officedocument.drawing+xml"/>
  <Override PartName="/xl/vbaProject.bin" ContentType="application/vnd.ms-office.vbaProject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29.xml" ContentType="application/vnd.openxmlformats-officedocument.drawingml.chart+xml"/>
  <Override PartName="/xl/drawings/drawing15.xml" ContentType="application/vnd.openxmlformats-officedocument.drawing+xml"/>
  <Override PartName="/xl/charts/chart49.xml" ContentType="application/vnd.openxmlformats-officedocument.drawingml.chart+xml"/>
  <Override PartName="/xl/worksheets/sheet3.xml" ContentType="application/vnd.openxmlformats-officedocument.spreadsheetml.worksheet+xml"/>
  <Override PartName="/xl/charts/chart18.xml" ContentType="application/vnd.openxmlformats-officedocument.drawingml.chart+xml"/>
  <Override PartName="/xl/charts/chart27.xml" ContentType="application/vnd.openxmlformats-officedocument.drawingml.chart+xml"/>
  <Override PartName="/xl/drawings/drawing13.xml" ContentType="application/vnd.openxmlformats-officedocument.drawing+xml"/>
  <Override PartName="/xl/charts/chart36.xml" ContentType="application/vnd.openxmlformats-officedocument.drawingml.chart+xml"/>
  <Override PartName="/xl/charts/chart38.xml" ContentType="application/vnd.openxmlformats-officedocument.drawingml.chart+xml"/>
  <Override PartName="/xl/charts/chart47.xml" ContentType="application/vnd.openxmlformats-officedocument.drawingml.char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harts/chart16.xml" ContentType="application/vnd.openxmlformats-officedocument.drawingml.chart+xml"/>
  <Override PartName="/xl/charts/chart25.xml" ContentType="application/vnd.openxmlformats-officedocument.drawingml.chart+xml"/>
  <Override PartName="/xl/drawings/drawing11.xml" ContentType="application/vnd.openxmlformats-officedocument.drawing+xml"/>
  <Override PartName="/xl/charts/chart34.xml" ContentType="application/vnd.openxmlformats-officedocument.drawingml.chart+xml"/>
  <Override PartName="/xl/charts/chart45.xml" ContentType="application/vnd.openxmlformats-officedocument.drawingml.chart+xml"/>
  <Override PartName="/xl/sharedStrings.xml" ContentType="application/vnd.openxmlformats-officedocument.spreadsheetml.sharedStrings+xml"/>
  <Override PartName="/xl/charts/chart14.xml" ContentType="application/vnd.openxmlformats-officedocument.drawingml.chart+xml"/>
  <Override PartName="/xl/charts/chart23.xml" ContentType="application/vnd.openxmlformats-officedocument.drawingml.chart+xml"/>
  <Override PartName="/xl/charts/chart32.xml" ContentType="application/vnd.openxmlformats-officedocument.drawingml.chart+xml"/>
  <Override PartName="/xl/charts/chart43.xml" ContentType="application/vnd.openxmlformats-officedocument.drawingml.chart+xml"/>
  <Override PartName="/xl/charts/chart52.xml" ContentType="application/vnd.openxmlformats-officedocument.drawingml.chart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charts/chart9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30.xml" ContentType="application/vnd.openxmlformats-officedocument.drawingml.chart+xml"/>
  <Override PartName="/xl/charts/chart41.xml" ContentType="application/vnd.openxmlformats-officedocument.drawingml.chart+xml"/>
  <Override PartName="/xl/charts/chart50.xml" ContentType="application/vnd.openxmlformats-officedocument.drawingml.char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Default Extension="jpeg" ContentType="image/jpeg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drawings/drawing18.xml" ContentType="application/vnd.openxmlformats-officedocument.drawing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39.xml" ContentType="application/vnd.openxmlformats-officedocument.drawingml.chart+xml"/>
  <Override PartName="/xl/drawings/drawing16.xml" ContentType="application/vnd.openxmlformats-officedocument.drawing+xml"/>
  <Override PartName="/xl/charts/chart48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harts/chart19.xml" ContentType="application/vnd.openxmlformats-officedocument.drawingml.chart+xml"/>
  <Override PartName="/xl/charts/chart28.xml" ContentType="application/vnd.openxmlformats-officedocument.drawingml.chart+xml"/>
  <Override PartName="/xl/charts/chart37.xml" ContentType="application/vnd.openxmlformats-officedocument.drawingml.chart+xml"/>
  <Override PartName="/xl/drawings/drawing14.xml" ContentType="application/vnd.openxmlformats-officedocument.drawing+xml"/>
  <Override PartName="/xl/charts/chart46.xml" ContentType="application/vnd.openxmlformats-officedocument.drawingml.chart+xml"/>
  <Override PartName="/xl/charts/chart17.xml" ContentType="application/vnd.openxmlformats-officedocument.drawingml.chart+xml"/>
  <Override PartName="/xl/charts/chart26.xml" ContentType="application/vnd.openxmlformats-officedocument.drawingml.chart+xml"/>
  <Override PartName="/xl/drawings/drawing12.xml" ContentType="application/vnd.openxmlformats-officedocument.drawing+xml"/>
  <Override PartName="/xl/charts/chart35.xml" ContentType="application/vnd.openxmlformats-officedocument.drawingml.chart+xml"/>
  <Override PartName="/xl/charts/chart44.xml" ContentType="application/vnd.openxmlformats-officedocument.drawingml.char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charts/chart13.xml" ContentType="application/vnd.openxmlformats-officedocument.drawingml.chart+xml"/>
  <Override PartName="/xl/charts/chart15.xml" ContentType="application/vnd.openxmlformats-officedocument.drawingml.chart+xml"/>
  <Override PartName="/xl/charts/chart24.xml" ContentType="application/vnd.openxmlformats-officedocument.drawingml.chart+xml"/>
  <Override PartName="/xl/drawings/drawing10.xml" ContentType="application/vnd.openxmlformats-officedocument.drawing+xml"/>
  <Override PartName="/xl/charts/chart33.xml" ContentType="application/vnd.openxmlformats-officedocument.drawingml.chart+xml"/>
  <Override PartName="/xl/charts/chart42.xml" ContentType="application/vnd.openxmlformats-officedocument.drawingml.chart+xml"/>
  <Override PartName="/xl/charts/chart51.xml" ContentType="application/vnd.openxmlformats-officedocument.drawingml.char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charts/chart8.xml" ContentType="application/vnd.openxmlformats-officedocument.drawingml.chart+xml"/>
  <Override PartName="/xl/charts/chart11.xml" ContentType="application/vnd.openxmlformats-officedocument.drawingml.chart+xml"/>
  <Override PartName="/xl/charts/chart22.xml" ContentType="application/vnd.openxmlformats-officedocument.drawingml.chart+xml"/>
  <Override PartName="/xl/charts/chart31.xml" ContentType="application/vnd.openxmlformats-officedocument.drawingml.chart+xml"/>
  <Override PartName="/xl/charts/chart40.xml" ContentType="application/vnd.openxmlformats-officedocument.drawingml.char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drawings/drawing8.xml" ContentType="application/vnd.openxmlformats-officedocument.drawing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345" windowWidth="19440" windowHeight="14025"/>
  </bookViews>
  <sheets>
    <sheet name="Resultats" sheetId="1" r:id="rId1"/>
    <sheet name="Classement" sheetId="2" r:id="rId2"/>
    <sheet name="Tab" sheetId="3" state="hidden" r:id="rId3"/>
    <sheet name="Top" sheetId="4" state="hidden" r:id="rId4"/>
    <sheet name="Modele" sheetId="51" state="hidden" r:id="rId5"/>
    <sheet name="Recap" sheetId="82" r:id="rId6"/>
    <sheet name="Christian" sheetId="113" r:id="rId7"/>
    <sheet name="Noel" sheetId="114" r:id="rId8"/>
    <sheet name="Thierry" sheetId="115" r:id="rId9"/>
    <sheet name="Marcelle" sheetId="116" r:id="rId10"/>
    <sheet name="Gerard" sheetId="117" r:id="rId11"/>
    <sheet name="Liliane" sheetId="118" r:id="rId12"/>
    <sheet name="Dominique" sheetId="119" r:id="rId13"/>
    <sheet name="J-M" sheetId="120" r:id="rId14"/>
    <sheet name="Philippe" sheetId="121" r:id="rId15"/>
    <sheet name="Serge" sheetId="122" r:id="rId16"/>
    <sheet name="Jean-marc" sheetId="123" r:id="rId17"/>
    <sheet name="Gilbert" sheetId="124" r:id="rId18"/>
    <sheet name="Didier" sheetId="125" r:id="rId19"/>
    <sheet name="Daniel" sheetId="127" r:id="rId20"/>
    <sheet name="Graf1" sheetId="84" state="hidden" r:id="rId21"/>
    <sheet name="Graf2" sheetId="85" state="hidden" r:id="rId22"/>
    <sheet name="Graf3" sheetId="86" state="hidden" r:id="rId23"/>
    <sheet name="ndonne" sheetId="87" state="hidden" r:id="rId24"/>
    <sheet name="Graf4" sheetId="90" state="hidden" r:id="rId25"/>
    <sheet name="Best" sheetId="128" r:id="rId26"/>
    <sheet name="MF" sheetId="129" state="hidden" r:id="rId27"/>
  </sheets>
  <functionGroups/>
  <definedNames>
    <definedName name="bdat">OFFSET(Tab!$B$2,0,0,Tab!$A$1)</definedName>
    <definedName name="cdat">OFFSET(Tab!$C$2,0,0,Tab!$A$1)</definedName>
    <definedName name="dat">OFFSET(Tab!$A$2,0,0,Tab!$A$1)</definedName>
    <definedName name="ddat">OFFSET(Tab!$D$2,0,0,Tab!$A$1)</definedName>
    <definedName name="ddgraf1">OFFSET(Graf1!$B$1,0,0,COUNTA(Graf1!$A:$A))</definedName>
    <definedName name="ddgraf2">OFFSET(Graf2!$C$1,0,0,COUNTA(Graf2!$A:$A))</definedName>
    <definedName name="ddgraf3">OFFSET(Graf3!$C$1,0,0,COUNTA(Graf3!$A:$A))</definedName>
    <definedName name="ddgraf4">OFFSET(Graf4!$B$1,0,0,COUNTA(Graf4!$A:$A))</definedName>
    <definedName name="degraf2">OFFSET(Graf2!$D$1,0,0,COUNTA(Graf2!$A:$A))</definedName>
    <definedName name="degraf3">OFFSET(Graf3!$D$1,0,0,COUNTA(Graf3!$A:$A))</definedName>
    <definedName name="degraf4">OFFSET(Graf4!$C$1,0,0,COUNTA(Graf4!$A:$A))</definedName>
    <definedName name="dfgraf2">OFFSET(Graf2!$E$1,0,0,COUNTA(Graf2!$A:$A))</definedName>
    <definedName name="dfgraf3">OFFSET(Graf3!$E$1,0,0,COUNTA(Graf3!$A:$A))</definedName>
    <definedName name="dfgraf4">OFFSET(Graf4!$D$1,0,0,COUNTA(Graf4!$A:$A))</definedName>
    <definedName name="dggraf2">OFFSET(Graf2!$F$1,0,0,COUNTA(Graf2!$A:$A))</definedName>
    <definedName name="dggraf3">OFFSET(Graf3!$F$1,0,0,COUNTA(Graf3!$A:$A))</definedName>
    <definedName name="dggraf4">OFFSET(Graf4!$E$1,0,0,COUNTA(Graf4!$A:$A))</definedName>
    <definedName name="dgraf1">OFFSET(Graf1!$A$1,0,0,COUNTA(Graf1!$A:$A))</definedName>
    <definedName name="dgraf2">OFFSET(Graf2!$A$1,0,0,COUNTA(Graf2!$A:$A))</definedName>
    <definedName name="dgraf3">OFFSET(Graf3!$A$1,0,0,COUNTA(Graf3!$A:$A))</definedName>
    <definedName name="dgraf4">OFFSET(Graf4!$A$1,0,0,COUNTA(Graf4!$A:$A))</definedName>
    <definedName name="edat">OFFSET(Tab!$E$2,0,0,Tab!$A$1)</definedName>
    <definedName name="fdat">OFFSET(Tab!$F$2,0,0,Tab!$A$1)</definedName>
    <definedName name="gdat">OFFSET(Tab!$G$2,0,0,Tab!$A$1)</definedName>
    <definedName name="hdat">OFFSET(Tab!$H$2,0,0,Tab!$A$1)</definedName>
    <definedName name="idat">OFFSET(Tab!$I$2,0,0,COUNTA(Tab!$B:$B)-1)</definedName>
    <definedName name="jdat">OFFSET(Tab!$J$2,0,0,COUNTA(Tab!$B:$B)-1)</definedName>
    <definedName name="kdat">OFFSET(Tab!$K$2,0,0,COUNTA(Tab!$B:$B)-1)</definedName>
    <definedName name="ldat">OFFSET(Tab!$L$2,0,0,COUNTA(Tab!$B:$B)-1)</definedName>
    <definedName name="mdat">OFFSET(Tab!$M$2,0,0,COUNTA(Tab!$B:$B)-1)</definedName>
    <definedName name="ndat">OFFSET(Tab!$N$2,0,0,COUNTA(Tab!$B:$B)-1)</definedName>
    <definedName name="ndonn">OFFSET(ndonne!$A$1,0,0,COUNTA(ndonne!$A:$A))</definedName>
    <definedName name="ndonn2">OFFSET(ndonne!$B$1,0,0,COUNTA(ndonne!$A:$A))</definedName>
    <definedName name="nomser" localSheetId="6">INDIRECT(Christian!$G$1&amp;"!$C$49:$C$52")</definedName>
    <definedName name="nomser" localSheetId="19">INDIRECT(Daniel!$G$1&amp;"!$C$49:$C$52")</definedName>
    <definedName name="nomser" localSheetId="18">INDIRECT(Didier!$G$1&amp;"!$C$49:$C$52")</definedName>
    <definedName name="nomser" localSheetId="12">INDIRECT(Dominique!$G$1&amp;"!$C$49:$C$52")</definedName>
    <definedName name="nomser" localSheetId="10">INDIRECT(Gerard!$G$1&amp;"!$C$49:$C$52")</definedName>
    <definedName name="nomser" localSheetId="17">INDIRECT(Gilbert!$G$1&amp;"!$C$49:$C$52")</definedName>
    <definedName name="nomser" localSheetId="16">INDIRECT('Jean-marc'!$G$1&amp;"!$C$49:$C$52")</definedName>
    <definedName name="nomser" localSheetId="13">INDIRECT('J-M'!$G$1&amp;"!$C$49:$C$52")</definedName>
    <definedName name="nomser" localSheetId="11">INDIRECT(Liliane!$G$1&amp;"!$C$49:$C$52")</definedName>
    <definedName name="nomser" localSheetId="9">INDIRECT(Marcelle!$G$1&amp;"!$C$49:$C$52")</definedName>
    <definedName name="nomser" localSheetId="7">INDIRECT(Noel!$G$1&amp;"!$C$49:$C$52")</definedName>
    <definedName name="nomser" localSheetId="14">INDIRECT(Philippe!$G$1&amp;"!$C$49:$C$52")</definedName>
    <definedName name="nomser" localSheetId="15">INDIRECT(Serge!$G$1&amp;"!$C$49:$C$52")</definedName>
    <definedName name="nomser" localSheetId="8">INDIRECT(Thierry!$G$1&amp;"!$C$49:$C$52")</definedName>
    <definedName name="nomser">INDIRECT(Modele!$G$1&amp;"!$C$49:$C$52")</definedName>
    <definedName name="odat">OFFSET(Tab!$O$2,0,0,COUNTA(Tab!$B:$B)-1)</definedName>
    <definedName name="pdat">OFFSET(Tab!$P$2,0,0,COUNTA(Tab!$B:$B)-1)</definedName>
    <definedName name="qdat">OFFSET(Tab!$Q$2,0,0,COUNTA(Tab!$B:$B)-1)</definedName>
    <definedName name="rdat">OFFSET(Tab!$R$2,0,0,COUNTA(Tab!$B:$B)-1)</definedName>
    <definedName name="sdat">OFFSET(Tab!$S$2,0,0,COUNTA(Tab!$B:$B)-1)</definedName>
    <definedName name="tdat">OFFSET(Tab!$T$2,0,0,COUNTA(Tab!$B:$B)-1)</definedName>
    <definedName name="udat">OFFSET(Tab!$U$2,0,0,COUNTA(Tab!$B:$B)-1)</definedName>
  </definedNames>
  <calcPr calcId="125725"/>
</workbook>
</file>

<file path=xl/calcChain.xml><?xml version="1.0" encoding="utf-8"?>
<calcChain xmlns="http://schemas.openxmlformats.org/spreadsheetml/2006/main">
  <c r="C41" i="127"/>
  <c r="C40"/>
  <c r="C39"/>
  <c r="C38"/>
  <c r="C37"/>
  <c r="C36"/>
  <c r="C35"/>
  <c r="E52" s="1"/>
  <c r="C34"/>
  <c r="C33"/>
  <c r="C32"/>
  <c r="C31"/>
  <c r="C30"/>
  <c r="C29"/>
  <c r="C28"/>
  <c r="C27"/>
  <c r="C26"/>
  <c r="E49" s="1"/>
  <c r="C25"/>
  <c r="E45" s="1"/>
  <c r="C24"/>
  <c r="C23"/>
  <c r="C22"/>
  <c r="C21"/>
  <c r="C20"/>
  <c r="C19"/>
  <c r="C18"/>
  <c r="C52" s="1"/>
  <c r="C17"/>
  <c r="C16"/>
  <c r="C15"/>
  <c r="C51" s="1"/>
  <c r="C14"/>
  <c r="C13"/>
  <c r="C12"/>
  <c r="C11"/>
  <c r="C10"/>
  <c r="C9"/>
  <c r="C49" s="1"/>
  <c r="C8"/>
  <c r="C45" s="1"/>
  <c r="C7"/>
  <c r="C6"/>
  <c r="C5"/>
  <c r="C4"/>
  <c r="C3"/>
  <c r="E52" i="125"/>
  <c r="C41"/>
  <c r="C40"/>
  <c r="C39"/>
  <c r="C38"/>
  <c r="C37"/>
  <c r="C36"/>
  <c r="C35"/>
  <c r="C34"/>
  <c r="C33"/>
  <c r="C32"/>
  <c r="E51" s="1"/>
  <c r="C31"/>
  <c r="C30"/>
  <c r="C29"/>
  <c r="C28"/>
  <c r="C27"/>
  <c r="C26"/>
  <c r="C25"/>
  <c r="E45" s="1"/>
  <c r="C24"/>
  <c r="C23"/>
  <c r="C22"/>
  <c r="C21"/>
  <c r="C20"/>
  <c r="C19"/>
  <c r="C18"/>
  <c r="C52" s="1"/>
  <c r="C17"/>
  <c r="C16"/>
  <c r="C15"/>
  <c r="C51" s="1"/>
  <c r="C14"/>
  <c r="C13"/>
  <c r="C12"/>
  <c r="C11"/>
  <c r="C10"/>
  <c r="C9"/>
  <c r="C8"/>
  <c r="C45" s="1"/>
  <c r="C7"/>
  <c r="C6"/>
  <c r="C5"/>
  <c r="C4"/>
  <c r="C3"/>
  <c r="E51" i="127" l="1"/>
  <c r="E50"/>
  <c r="C50"/>
  <c r="E48"/>
  <c r="C43"/>
  <c r="C48"/>
  <c r="E47"/>
  <c r="E44"/>
  <c r="C44"/>
  <c r="E43"/>
  <c r="C47"/>
  <c r="E46"/>
  <c r="C46"/>
  <c r="E49" i="125"/>
  <c r="E50"/>
  <c r="C50"/>
  <c r="C49"/>
  <c r="E48"/>
  <c r="C43"/>
  <c r="C48"/>
  <c r="E44"/>
  <c r="C44"/>
  <c r="E43"/>
  <c r="E47"/>
  <c r="C47"/>
  <c r="E46"/>
  <c r="C46"/>
  <c r="C41" i="124"/>
  <c r="C40"/>
  <c r="C39"/>
  <c r="C38"/>
  <c r="C37"/>
  <c r="C36"/>
  <c r="C35"/>
  <c r="C34"/>
  <c r="C33"/>
  <c r="C32"/>
  <c r="E51" s="1"/>
  <c r="C31"/>
  <c r="C30"/>
  <c r="C29"/>
  <c r="C28"/>
  <c r="C27"/>
  <c r="C26"/>
  <c r="C25"/>
  <c r="C24"/>
  <c r="C23"/>
  <c r="C22"/>
  <c r="C21"/>
  <c r="C20"/>
  <c r="C19"/>
  <c r="C18"/>
  <c r="C52" s="1"/>
  <c r="C17"/>
  <c r="C16"/>
  <c r="C15"/>
  <c r="C51" s="1"/>
  <c r="C14"/>
  <c r="C13"/>
  <c r="C50" s="1"/>
  <c r="C12"/>
  <c r="C11"/>
  <c r="C10"/>
  <c r="C9"/>
  <c r="C8"/>
  <c r="C7"/>
  <c r="C6"/>
  <c r="C5"/>
  <c r="C4"/>
  <c r="C43" s="1"/>
  <c r="C3"/>
  <c r="C35" i="123"/>
  <c r="E52"/>
  <c r="C41"/>
  <c r="C40"/>
  <c r="C39"/>
  <c r="C38"/>
  <c r="C37"/>
  <c r="C36"/>
  <c r="C34"/>
  <c r="C33"/>
  <c r="C32"/>
  <c r="E51"/>
  <c r="C31"/>
  <c r="C30"/>
  <c r="C29"/>
  <c r="C28"/>
  <c r="C27"/>
  <c r="C26"/>
  <c r="E49"/>
  <c r="C25"/>
  <c r="E45"/>
  <c r="C24"/>
  <c r="C23"/>
  <c r="C22"/>
  <c r="C21"/>
  <c r="C20"/>
  <c r="C19"/>
  <c r="C18"/>
  <c r="C52"/>
  <c r="C17"/>
  <c r="C16"/>
  <c r="C15"/>
  <c r="C51"/>
  <c r="C14"/>
  <c r="C13"/>
  <c r="C12"/>
  <c r="C11"/>
  <c r="C10"/>
  <c r="C9"/>
  <c r="C8"/>
  <c r="C45"/>
  <c r="C7"/>
  <c r="C6"/>
  <c r="C5"/>
  <c r="C4"/>
  <c r="C3"/>
  <c r="C35" i="122"/>
  <c r="E52" s="1"/>
  <c r="C41"/>
  <c r="C40"/>
  <c r="C39"/>
  <c r="C38"/>
  <c r="C37"/>
  <c r="C36"/>
  <c r="C34"/>
  <c r="C33"/>
  <c r="C32"/>
  <c r="C31"/>
  <c r="C30"/>
  <c r="C29"/>
  <c r="E50" s="1"/>
  <c r="C28"/>
  <c r="C27"/>
  <c r="C26"/>
  <c r="C25"/>
  <c r="C24"/>
  <c r="C23"/>
  <c r="C22"/>
  <c r="C21"/>
  <c r="C20"/>
  <c r="C19"/>
  <c r="C18"/>
  <c r="C52" s="1"/>
  <c r="C17"/>
  <c r="C16"/>
  <c r="C15"/>
  <c r="C51" s="1"/>
  <c r="C14"/>
  <c r="C13"/>
  <c r="C12"/>
  <c r="C11"/>
  <c r="C10"/>
  <c r="C9"/>
  <c r="C8"/>
  <c r="C7"/>
  <c r="C6"/>
  <c r="C5"/>
  <c r="C4"/>
  <c r="C3"/>
  <c r="E52" i="124"/>
  <c r="E44"/>
  <c r="E47"/>
  <c r="E46"/>
  <c r="E50" i="123"/>
  <c r="C50"/>
  <c r="C49"/>
  <c r="E48"/>
  <c r="C43"/>
  <c r="E44"/>
  <c r="C44"/>
  <c r="C48"/>
  <c r="E43"/>
  <c r="E47"/>
  <c r="C47"/>
  <c r="E46"/>
  <c r="C46"/>
  <c r="C35" i="121"/>
  <c r="E52"/>
  <c r="C41"/>
  <c r="C40"/>
  <c r="C39"/>
  <c r="C38"/>
  <c r="C37"/>
  <c r="C36"/>
  <c r="C34"/>
  <c r="C33"/>
  <c r="C32"/>
  <c r="E51"/>
  <c r="C31"/>
  <c r="C30"/>
  <c r="C29"/>
  <c r="C28"/>
  <c r="C27"/>
  <c r="C26"/>
  <c r="E49"/>
  <c r="C25"/>
  <c r="E45"/>
  <c r="C24"/>
  <c r="C23"/>
  <c r="C22"/>
  <c r="C21"/>
  <c r="C20"/>
  <c r="C19"/>
  <c r="C18"/>
  <c r="C52"/>
  <c r="C17"/>
  <c r="C16"/>
  <c r="C15"/>
  <c r="C51"/>
  <c r="C14"/>
  <c r="C13"/>
  <c r="C12"/>
  <c r="C11"/>
  <c r="C10"/>
  <c r="C9"/>
  <c r="C8"/>
  <c r="C45"/>
  <c r="C7"/>
  <c r="C6"/>
  <c r="C5"/>
  <c r="C4"/>
  <c r="C3"/>
  <c r="E50"/>
  <c r="C50"/>
  <c r="C49"/>
  <c r="E48"/>
  <c r="C43"/>
  <c r="C48"/>
  <c r="E44"/>
  <c r="C44"/>
  <c r="E43"/>
  <c r="E47"/>
  <c r="C47"/>
  <c r="E46"/>
  <c r="C46"/>
  <c r="C35" i="120"/>
  <c r="E52"/>
  <c r="C41"/>
  <c r="C40"/>
  <c r="C39"/>
  <c r="C38"/>
  <c r="C37"/>
  <c r="C36"/>
  <c r="C34"/>
  <c r="C33"/>
  <c r="C32"/>
  <c r="C31"/>
  <c r="C30"/>
  <c r="C29"/>
  <c r="C28"/>
  <c r="C27"/>
  <c r="C26"/>
  <c r="E49"/>
  <c r="C25"/>
  <c r="C24"/>
  <c r="C23"/>
  <c r="C22"/>
  <c r="C21"/>
  <c r="C20"/>
  <c r="C19"/>
  <c r="C18"/>
  <c r="C52"/>
  <c r="C17"/>
  <c r="C16"/>
  <c r="C15"/>
  <c r="C51"/>
  <c r="C14"/>
  <c r="C13"/>
  <c r="C12"/>
  <c r="C11"/>
  <c r="C10"/>
  <c r="C9"/>
  <c r="C8"/>
  <c r="C45"/>
  <c r="C7"/>
  <c r="C6"/>
  <c r="C5"/>
  <c r="C4"/>
  <c r="C3"/>
  <c r="C41" i="119"/>
  <c r="C40"/>
  <c r="C39"/>
  <c r="C38"/>
  <c r="C37"/>
  <c r="C36"/>
  <c r="C35"/>
  <c r="C34"/>
  <c r="C33"/>
  <c r="C32"/>
  <c r="C31"/>
  <c r="C30"/>
  <c r="C29"/>
  <c r="C28"/>
  <c r="C27"/>
  <c r="C26"/>
  <c r="C25"/>
  <c r="E45"/>
  <c r="C24"/>
  <c r="C23"/>
  <c r="C22"/>
  <c r="C21"/>
  <c r="C20"/>
  <c r="C19"/>
  <c r="C18"/>
  <c r="C52"/>
  <c r="C17"/>
  <c r="C16"/>
  <c r="C15"/>
  <c r="C51"/>
  <c r="C14"/>
  <c r="C13"/>
  <c r="C12"/>
  <c r="C11"/>
  <c r="C10"/>
  <c r="C9"/>
  <c r="C8"/>
  <c r="C45"/>
  <c r="C7"/>
  <c r="C6"/>
  <c r="C5"/>
  <c r="C4"/>
  <c r="C3"/>
  <c r="E51"/>
  <c r="C50"/>
  <c r="C43"/>
  <c r="E49"/>
  <c r="E51" i="120"/>
  <c r="E50"/>
  <c r="C50"/>
  <c r="E45"/>
  <c r="C49"/>
  <c r="E48"/>
  <c r="C43"/>
  <c r="E44"/>
  <c r="C44"/>
  <c r="C48"/>
  <c r="E43"/>
  <c r="E47"/>
  <c r="C47"/>
  <c r="E46"/>
  <c r="C46"/>
  <c r="E52" i="119"/>
  <c r="E50"/>
  <c r="C49"/>
  <c r="E44"/>
  <c r="C44"/>
  <c r="E48"/>
  <c r="C48"/>
  <c r="E47"/>
  <c r="C47"/>
  <c r="C46"/>
  <c r="E43"/>
  <c r="E46"/>
  <c r="C41" i="118"/>
  <c r="C40"/>
  <c r="C39"/>
  <c r="C38"/>
  <c r="C37"/>
  <c r="C36"/>
  <c r="C35"/>
  <c r="E52" s="1"/>
  <c r="C34"/>
  <c r="C33"/>
  <c r="C32"/>
  <c r="C31"/>
  <c r="C30"/>
  <c r="C29"/>
  <c r="C28"/>
  <c r="C27"/>
  <c r="C26"/>
  <c r="C25"/>
  <c r="C24"/>
  <c r="C23"/>
  <c r="C22"/>
  <c r="C21"/>
  <c r="C20"/>
  <c r="C19"/>
  <c r="C18"/>
  <c r="C52" s="1"/>
  <c r="C17"/>
  <c r="C16"/>
  <c r="C15"/>
  <c r="C14"/>
  <c r="C13"/>
  <c r="C12"/>
  <c r="C11"/>
  <c r="C10"/>
  <c r="C9"/>
  <c r="C8"/>
  <c r="C7"/>
  <c r="C6"/>
  <c r="C5"/>
  <c r="C4"/>
  <c r="C3"/>
  <c r="E43"/>
  <c r="E45"/>
  <c r="C41" i="117"/>
  <c r="C40"/>
  <c r="C39"/>
  <c r="C38"/>
  <c r="C37"/>
  <c r="C36"/>
  <c r="C35"/>
  <c r="E52"/>
  <c r="C34"/>
  <c r="C33"/>
  <c r="C32"/>
  <c r="E51"/>
  <c r="C31"/>
  <c r="C30"/>
  <c r="C29"/>
  <c r="C28"/>
  <c r="C27"/>
  <c r="C26"/>
  <c r="C25"/>
  <c r="C24"/>
  <c r="C23"/>
  <c r="C22"/>
  <c r="C21"/>
  <c r="C20"/>
  <c r="C19"/>
  <c r="C18"/>
  <c r="C52"/>
  <c r="C17"/>
  <c r="C16"/>
  <c r="C15"/>
  <c r="C51"/>
  <c r="C14"/>
  <c r="C13"/>
  <c r="C12"/>
  <c r="C11"/>
  <c r="C10"/>
  <c r="C9"/>
  <c r="C8"/>
  <c r="C7"/>
  <c r="C6"/>
  <c r="C5"/>
  <c r="C4"/>
  <c r="C3"/>
  <c r="C43"/>
  <c r="C49"/>
  <c r="E48"/>
  <c r="E50"/>
  <c r="C48"/>
  <c r="C50"/>
  <c r="E49"/>
  <c r="E43"/>
  <c r="E44"/>
  <c r="E45"/>
  <c r="E46"/>
  <c r="E47"/>
  <c r="C44"/>
  <c r="C45"/>
  <c r="C46"/>
  <c r="C47"/>
  <c r="C41" i="116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41" i="115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41" i="114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41" i="113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51" s="1"/>
  <c r="C14"/>
  <c r="C13"/>
  <c r="C12"/>
  <c r="C11"/>
  <c r="C10"/>
  <c r="C9"/>
  <c r="C8"/>
  <c r="C7"/>
  <c r="C6"/>
  <c r="C5"/>
  <c r="C4"/>
  <c r="C3"/>
  <c r="E51" i="116"/>
  <c r="C49"/>
  <c r="C44"/>
  <c r="AA226" i="1"/>
  <c r="AA230" s="1"/>
  <c r="D1" i="82"/>
  <c r="I1" i="3"/>
  <c r="C41" i="51"/>
  <c r="C40"/>
  <c r="C39"/>
  <c r="C38"/>
  <c r="C37"/>
  <c r="C36"/>
  <c r="C35"/>
  <c r="E52"/>
  <c r="C34"/>
  <c r="C33"/>
  <c r="C32"/>
  <c r="E51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52"/>
  <c r="C51"/>
  <c r="E46"/>
  <c r="C45"/>
  <c r="C49"/>
  <c r="E50"/>
  <c r="C50"/>
  <c r="E49"/>
  <c r="E48"/>
  <c r="E47"/>
  <c r="C43"/>
  <c r="E44"/>
  <c r="C47"/>
  <c r="E43"/>
  <c r="C44"/>
  <c r="C48"/>
  <c r="C46"/>
  <c r="E45"/>
  <c r="A50" i="3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Z21"/>
  <c r="Z22"/>
  <c r="Z23"/>
  <c r="Z24"/>
  <c r="Z25"/>
  <c r="Z26"/>
  <c r="Z27"/>
  <c r="Z28"/>
  <c r="Z29"/>
  <c r="Z30"/>
  <c r="Z31"/>
  <c r="Z32" s="1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Y21"/>
  <c r="Y22"/>
  <c r="Y23"/>
  <c r="Y24"/>
  <c r="Y25"/>
  <c r="Y26"/>
  <c r="Y27"/>
  <c r="Y28"/>
  <c r="Y29"/>
  <c r="Y30"/>
  <c r="Y31"/>
  <c r="Y32" s="1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X21"/>
  <c r="X22"/>
  <c r="X23"/>
  <c r="X24"/>
  <c r="X25"/>
  <c r="X26"/>
  <c r="X27"/>
  <c r="X28"/>
  <c r="X29"/>
  <c r="X30"/>
  <c r="X31"/>
  <c r="X32" s="1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V21"/>
  <c r="V22"/>
  <c r="V23"/>
  <c r="V24"/>
  <c r="V25"/>
  <c r="V26"/>
  <c r="V27"/>
  <c r="V28"/>
  <c r="V29"/>
  <c r="V30"/>
  <c r="V31"/>
  <c r="V32" s="1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U21"/>
  <c r="U22"/>
  <c r="U23"/>
  <c r="U24"/>
  <c r="U25"/>
  <c r="U26"/>
  <c r="U27"/>
  <c r="U28"/>
  <c r="U29"/>
  <c r="U30"/>
  <c r="U31"/>
  <c r="U32" s="1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T21"/>
  <c r="T22"/>
  <c r="T23"/>
  <c r="T24"/>
  <c r="T25"/>
  <c r="T26"/>
  <c r="T27"/>
  <c r="T28"/>
  <c r="T29"/>
  <c r="T30"/>
  <c r="T31"/>
  <c r="T32" s="1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R21"/>
  <c r="R22"/>
  <c r="R23"/>
  <c r="R24"/>
  <c r="R25"/>
  <c r="R26"/>
  <c r="R27"/>
  <c r="R28"/>
  <c r="R29"/>
  <c r="R30"/>
  <c r="R31"/>
  <c r="R32" s="1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Q21"/>
  <c r="Q22"/>
  <c r="Q23"/>
  <c r="Q24"/>
  <c r="Q25"/>
  <c r="Q26"/>
  <c r="Q27"/>
  <c r="Q28"/>
  <c r="Q29"/>
  <c r="Q30"/>
  <c r="Q31"/>
  <c r="Q32" s="1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P21"/>
  <c r="P22"/>
  <c r="P23"/>
  <c r="P24"/>
  <c r="P25"/>
  <c r="P26"/>
  <c r="P27"/>
  <c r="P28"/>
  <c r="P29"/>
  <c r="P30"/>
  <c r="P31"/>
  <c r="P32" s="1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O21"/>
  <c r="O22"/>
  <c r="O23"/>
  <c r="O24"/>
  <c r="O25"/>
  <c r="O26"/>
  <c r="O27"/>
  <c r="O28"/>
  <c r="O29"/>
  <c r="O30"/>
  <c r="O31"/>
  <c r="O32" s="1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N21"/>
  <c r="N22"/>
  <c r="N23"/>
  <c r="N24"/>
  <c r="N25"/>
  <c r="N26"/>
  <c r="N27"/>
  <c r="N28"/>
  <c r="N29"/>
  <c r="N30"/>
  <c r="N31"/>
  <c r="N32" s="1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L21"/>
  <c r="L22"/>
  <c r="L23"/>
  <c r="L24"/>
  <c r="L25"/>
  <c r="L26"/>
  <c r="L27"/>
  <c r="L28"/>
  <c r="L29"/>
  <c r="L30"/>
  <c r="L31"/>
  <c r="L32" s="1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AB1" i="1"/>
  <c r="A1" i="3" s="1"/>
  <c r="A20"/>
  <c r="A19"/>
  <c r="A18"/>
  <c r="A17"/>
  <c r="O15"/>
  <c r="O16"/>
  <c r="O17"/>
  <c r="O18"/>
  <c r="O19"/>
  <c r="O20"/>
  <c r="A16"/>
  <c r="T15"/>
  <c r="T16"/>
  <c r="T17"/>
  <c r="T18"/>
  <c r="T19"/>
  <c r="T20"/>
  <c r="S15"/>
  <c r="S16"/>
  <c r="S17"/>
  <c r="S18"/>
  <c r="S19"/>
  <c r="S20"/>
  <c r="R15"/>
  <c r="R16"/>
  <c r="R17"/>
  <c r="R18"/>
  <c r="R19"/>
  <c r="R20"/>
  <c r="Q15"/>
  <c r="Q16"/>
  <c r="Q17"/>
  <c r="Q18"/>
  <c r="Q19"/>
  <c r="Q20"/>
  <c r="P15"/>
  <c r="P16"/>
  <c r="P17"/>
  <c r="P18"/>
  <c r="P19"/>
  <c r="P20"/>
  <c r="N15"/>
  <c r="N16"/>
  <c r="N17"/>
  <c r="N18"/>
  <c r="N19"/>
  <c r="N20"/>
  <c r="M15"/>
  <c r="M16"/>
  <c r="M17"/>
  <c r="M18"/>
  <c r="M19"/>
  <c r="M20"/>
  <c r="L15"/>
  <c r="L16"/>
  <c r="L17"/>
  <c r="L18"/>
  <c r="L19"/>
  <c r="L20"/>
  <c r="K15"/>
  <c r="K16"/>
  <c r="K17"/>
  <c r="K18"/>
  <c r="K19"/>
  <c r="K20"/>
  <c r="K21"/>
  <c r="K22"/>
  <c r="K23"/>
  <c r="K24"/>
  <c r="K25"/>
  <c r="K26"/>
  <c r="K27"/>
  <c r="K28"/>
  <c r="K29"/>
  <c r="K30"/>
  <c r="K31"/>
  <c r="K32" s="1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A15"/>
  <c r="A2"/>
  <c r="B2"/>
  <c r="B3" s="1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C2"/>
  <c r="D2"/>
  <c r="E2"/>
  <c r="F2"/>
  <c r="G2"/>
  <c r="H2"/>
  <c r="J2"/>
  <c r="K2"/>
  <c r="L2"/>
  <c r="M2"/>
  <c r="N2"/>
  <c r="O2"/>
  <c r="P2"/>
  <c r="Q2"/>
  <c r="R2"/>
  <c r="S2"/>
  <c r="T2"/>
  <c r="U2"/>
  <c r="V2"/>
  <c r="W2"/>
  <c r="X2"/>
  <c r="Y2"/>
  <c r="Z2"/>
  <c r="O1" i="1"/>
  <c r="A14" i="3"/>
  <c r="A13"/>
  <c r="A12"/>
  <c r="A11"/>
  <c r="Z201" i="1"/>
  <c r="Y201"/>
  <c r="X201"/>
  <c r="W201"/>
  <c r="V201"/>
  <c r="U201"/>
  <c r="T201"/>
  <c r="S201"/>
  <c r="R201"/>
  <c r="Q201"/>
  <c r="P201"/>
  <c r="O201"/>
  <c r="N201"/>
  <c r="M201"/>
  <c r="L201"/>
  <c r="K201"/>
  <c r="J201"/>
  <c r="I201"/>
  <c r="H201"/>
  <c r="G201"/>
  <c r="F201"/>
  <c r="E201"/>
  <c r="D201"/>
  <c r="C201"/>
  <c r="A10" i="3"/>
  <c r="A9"/>
  <c r="A8"/>
  <c r="A7"/>
  <c r="A6"/>
  <c r="A5"/>
  <c r="A4"/>
  <c r="A3"/>
  <c r="Z1"/>
  <c r="Y1"/>
  <c r="X1"/>
  <c r="W1"/>
  <c r="V1"/>
  <c r="U1"/>
  <c r="T1"/>
  <c r="S1"/>
  <c r="R1"/>
  <c r="Q1"/>
  <c r="P1"/>
  <c r="O1"/>
  <c r="N1"/>
  <c r="M1"/>
  <c r="L1"/>
  <c r="K1"/>
  <c r="J1"/>
  <c r="H1"/>
  <c r="G1"/>
  <c r="F1"/>
  <c r="E1"/>
  <c r="D1"/>
  <c r="C1"/>
  <c r="B1"/>
  <c r="Z3"/>
  <c r="Z4"/>
  <c r="Z5"/>
  <c r="Z6"/>
  <c r="Z7"/>
  <c r="Z8"/>
  <c r="Z9"/>
  <c r="Z10"/>
  <c r="Z11"/>
  <c r="Z12"/>
  <c r="Z13"/>
  <c r="Z14"/>
  <c r="Z15"/>
  <c r="Z16"/>
  <c r="Z17"/>
  <c r="Z18"/>
  <c r="Z19"/>
  <c r="Z20"/>
  <c r="Y3"/>
  <c r="Y4"/>
  <c r="Y5"/>
  <c r="Y6"/>
  <c r="Y7"/>
  <c r="Y8"/>
  <c r="Y9"/>
  <c r="Y10"/>
  <c r="Y11"/>
  <c r="Y12"/>
  <c r="Y13"/>
  <c r="Y14"/>
  <c r="Y15"/>
  <c r="Y16"/>
  <c r="Y17"/>
  <c r="Y18"/>
  <c r="Y19"/>
  <c r="Y20"/>
  <c r="X3"/>
  <c r="X4"/>
  <c r="X5"/>
  <c r="X6"/>
  <c r="X7"/>
  <c r="X8"/>
  <c r="X9"/>
  <c r="X10"/>
  <c r="X11"/>
  <c r="X12"/>
  <c r="X13"/>
  <c r="X14"/>
  <c r="X15"/>
  <c r="X16"/>
  <c r="X17"/>
  <c r="X18"/>
  <c r="X19"/>
  <c r="X20"/>
  <c r="W3"/>
  <c r="W4"/>
  <c r="W5"/>
  <c r="W6"/>
  <c r="W7"/>
  <c r="W8"/>
  <c r="W9"/>
  <c r="W10"/>
  <c r="W11"/>
  <c r="W12"/>
  <c r="W13"/>
  <c r="W14"/>
  <c r="W15"/>
  <c r="W16"/>
  <c r="W17"/>
  <c r="W18"/>
  <c r="W19"/>
  <c r="W20"/>
  <c r="V3"/>
  <c r="V4"/>
  <c r="V5"/>
  <c r="V6"/>
  <c r="V7"/>
  <c r="V8"/>
  <c r="V9"/>
  <c r="V10"/>
  <c r="V11"/>
  <c r="V12"/>
  <c r="V13"/>
  <c r="V14"/>
  <c r="V15"/>
  <c r="V16"/>
  <c r="V17"/>
  <c r="V18"/>
  <c r="V19"/>
  <c r="V20"/>
  <c r="U3"/>
  <c r="U4"/>
  <c r="U5"/>
  <c r="U6"/>
  <c r="U7"/>
  <c r="U8"/>
  <c r="U9"/>
  <c r="U10"/>
  <c r="U11"/>
  <c r="U12"/>
  <c r="U13"/>
  <c r="U14"/>
  <c r="U15"/>
  <c r="U16"/>
  <c r="U17"/>
  <c r="U18"/>
  <c r="U19"/>
  <c r="U20"/>
  <c r="T3"/>
  <c r="T4"/>
  <c r="T5"/>
  <c r="T6"/>
  <c r="T7"/>
  <c r="T8"/>
  <c r="T9"/>
  <c r="T10"/>
  <c r="T11"/>
  <c r="T12"/>
  <c r="T13"/>
  <c r="S3"/>
  <c r="S4"/>
  <c r="S5"/>
  <c r="S6"/>
  <c r="S7"/>
  <c r="S8"/>
  <c r="S9"/>
  <c r="S10"/>
  <c r="S11"/>
  <c r="S12"/>
  <c r="S13"/>
  <c r="R3"/>
  <c r="R4"/>
  <c r="R5"/>
  <c r="R6"/>
  <c r="R7"/>
  <c r="R8"/>
  <c r="R9"/>
  <c r="R10"/>
  <c r="R11"/>
  <c r="R12"/>
  <c r="R13"/>
  <c r="Q3"/>
  <c r="Q4"/>
  <c r="Q5"/>
  <c r="Q6"/>
  <c r="Q7"/>
  <c r="Q8"/>
  <c r="Q9"/>
  <c r="Q10"/>
  <c r="Q11"/>
  <c r="Q12"/>
  <c r="Q13"/>
  <c r="P3"/>
  <c r="P4"/>
  <c r="P5"/>
  <c r="P6"/>
  <c r="P7"/>
  <c r="P8"/>
  <c r="P9"/>
  <c r="P10"/>
  <c r="P11"/>
  <c r="P12"/>
  <c r="P13"/>
  <c r="O3"/>
  <c r="O4"/>
  <c r="O5"/>
  <c r="O6"/>
  <c r="O7"/>
  <c r="O8"/>
  <c r="O9"/>
  <c r="O10"/>
  <c r="O11"/>
  <c r="O12"/>
  <c r="O13"/>
  <c r="N3"/>
  <c r="N4"/>
  <c r="N5"/>
  <c r="N6"/>
  <c r="N7"/>
  <c r="N8"/>
  <c r="N9"/>
  <c r="N10"/>
  <c r="N11"/>
  <c r="N12"/>
  <c r="N13"/>
  <c r="M3"/>
  <c r="M4"/>
  <c r="M5"/>
  <c r="M6"/>
  <c r="M7"/>
  <c r="M8"/>
  <c r="M9"/>
  <c r="M10"/>
  <c r="M11"/>
  <c r="M12"/>
  <c r="M13"/>
  <c r="L3"/>
  <c r="L4"/>
  <c r="L5"/>
  <c r="L6"/>
  <c r="L7"/>
  <c r="L8"/>
  <c r="L9"/>
  <c r="L10"/>
  <c r="L11"/>
  <c r="L12"/>
  <c r="L13"/>
  <c r="K3"/>
  <c r="K4"/>
  <c r="K5"/>
  <c r="K6"/>
  <c r="K7"/>
  <c r="K8"/>
  <c r="K9"/>
  <c r="K10"/>
  <c r="K11"/>
  <c r="K12"/>
  <c r="K13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 s="1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 s="1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 s="1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 s="1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D3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C3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AA198" i="1"/>
  <c r="AA197"/>
  <c r="AA196"/>
  <c r="AA195"/>
  <c r="AA194"/>
  <c r="AA193"/>
  <c r="AA192"/>
  <c r="AA191"/>
  <c r="AA190"/>
  <c r="AA189"/>
  <c r="AA188"/>
  <c r="AA187"/>
  <c r="AA186"/>
  <c r="AA185"/>
  <c r="AA184"/>
  <c r="AA183"/>
  <c r="AA182"/>
  <c r="AA181"/>
  <c r="AA180"/>
  <c r="AA179"/>
  <c r="AA178"/>
  <c r="AA177"/>
  <c r="AA176"/>
  <c r="AA175"/>
  <c r="AA174"/>
  <c r="AA173"/>
  <c r="AA172"/>
  <c r="AA171"/>
  <c r="AA170"/>
  <c r="AA169"/>
  <c r="AA168"/>
  <c r="AA167"/>
  <c r="AA166"/>
  <c r="AA165"/>
  <c r="AA164"/>
  <c r="AA163"/>
  <c r="AA162"/>
  <c r="AA161"/>
  <c r="AA160"/>
  <c r="AA159"/>
  <c r="AA158"/>
  <c r="AA157"/>
  <c r="AA156"/>
  <c r="AA155"/>
  <c r="AA154"/>
  <c r="AA153"/>
  <c r="AA152"/>
  <c r="AA151"/>
  <c r="AA150"/>
  <c r="AA149"/>
  <c r="AA148"/>
  <c r="AA147"/>
  <c r="AA146"/>
  <c r="AA145"/>
  <c r="AA144"/>
  <c r="AA143"/>
  <c r="AA142"/>
  <c r="AA141"/>
  <c r="AA140"/>
  <c r="AA139"/>
  <c r="AA138"/>
  <c r="AA137"/>
  <c r="AA136"/>
  <c r="AA135"/>
  <c r="AA134"/>
  <c r="AA133"/>
  <c r="AA132"/>
  <c r="AA131"/>
  <c r="AA130"/>
  <c r="AA129"/>
  <c r="AA128"/>
  <c r="AA127"/>
  <c r="AA126"/>
  <c r="AA125"/>
  <c r="AA124"/>
  <c r="AA123"/>
  <c r="AA122"/>
  <c r="AA121"/>
  <c r="AA120"/>
  <c r="AA119"/>
  <c r="AA118"/>
  <c r="AA117"/>
  <c r="AA116"/>
  <c r="AA115"/>
  <c r="AA114"/>
  <c r="AA113"/>
  <c r="AA112"/>
  <c r="AA111"/>
  <c r="AA110"/>
  <c r="AA109"/>
  <c r="AA108"/>
  <c r="AA107"/>
  <c r="AA106"/>
  <c r="AA105"/>
  <c r="AA104"/>
  <c r="AA103"/>
  <c r="AA102"/>
  <c r="AA101"/>
  <c r="AA100"/>
  <c r="AA99"/>
  <c r="AA98"/>
  <c r="AA97"/>
  <c r="AA96"/>
  <c r="AA95"/>
  <c r="AA94"/>
  <c r="AA93"/>
  <c r="AA92"/>
  <c r="AA91"/>
  <c r="AA90"/>
  <c r="AA89"/>
  <c r="AA88"/>
  <c r="AA87"/>
  <c r="AA86"/>
  <c r="AA85"/>
  <c r="AA84"/>
  <c r="AA83"/>
  <c r="AA82"/>
  <c r="AA81"/>
  <c r="AA80"/>
  <c r="AA79"/>
  <c r="AA78"/>
  <c r="AA77"/>
  <c r="AA76"/>
  <c r="AA75"/>
  <c r="AA74"/>
  <c r="AA73"/>
  <c r="AA72"/>
  <c r="AA71"/>
  <c r="AA70"/>
  <c r="AA69"/>
  <c r="AA68"/>
  <c r="AA67"/>
  <c r="AA66"/>
  <c r="AA65"/>
  <c r="AA64"/>
  <c r="AA63"/>
  <c r="AA62"/>
  <c r="AA61"/>
  <c r="AA60"/>
  <c r="AA59"/>
  <c r="AA58"/>
  <c r="AA57"/>
  <c r="AA56"/>
  <c r="AA55"/>
  <c r="AA54"/>
  <c r="AA53"/>
  <c r="AA52"/>
  <c r="AA51"/>
  <c r="AA50"/>
  <c r="AA49"/>
  <c r="AA48"/>
  <c r="AA47"/>
  <c r="AA46"/>
  <c r="AA45"/>
  <c r="AA44"/>
  <c r="AA43"/>
  <c r="AA42"/>
  <c r="AA41"/>
  <c r="AA40"/>
  <c r="AA39"/>
  <c r="AA38"/>
  <c r="AA37"/>
  <c r="AA36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2"/>
  <c r="AA11"/>
  <c r="AA10"/>
  <c r="AA9"/>
  <c r="AA8"/>
  <c r="AA7"/>
  <c r="AA6"/>
  <c r="AA5"/>
  <c r="AA4"/>
  <c r="I1"/>
  <c r="B201"/>
  <c r="Z200"/>
  <c r="Z202"/>
  <c r="Y200"/>
  <c r="Y202"/>
  <c r="X200"/>
  <c r="X202"/>
  <c r="W200"/>
  <c r="W202"/>
  <c r="V200"/>
  <c r="V202"/>
  <c r="U200"/>
  <c r="U202"/>
  <c r="T200"/>
  <c r="T202"/>
  <c r="S200"/>
  <c r="S202"/>
  <c r="R200"/>
  <c r="R202"/>
  <c r="Q200"/>
  <c r="Q202"/>
  <c r="Z199"/>
  <c r="Z203"/>
  <c r="Y199"/>
  <c r="X199"/>
  <c r="W199"/>
  <c r="V199"/>
  <c r="V203"/>
  <c r="U199"/>
  <c r="U203"/>
  <c r="T199"/>
  <c r="T203"/>
  <c r="S199"/>
  <c r="R199"/>
  <c r="R203"/>
  <c r="Q199"/>
  <c r="P200"/>
  <c r="P202" s="1"/>
  <c r="O200"/>
  <c r="O202" s="1"/>
  <c r="N200"/>
  <c r="M200"/>
  <c r="L200"/>
  <c r="L202"/>
  <c r="K200"/>
  <c r="J200"/>
  <c r="J202"/>
  <c r="I200"/>
  <c r="I202"/>
  <c r="H200"/>
  <c r="H202"/>
  <c r="G200"/>
  <c r="G202" s="1"/>
  <c r="F200"/>
  <c r="F202"/>
  <c r="E200"/>
  <c r="D200"/>
  <c r="D202" s="1"/>
  <c r="C200"/>
  <c r="P199"/>
  <c r="P203" s="1"/>
  <c r="O199"/>
  <c r="O203" s="1"/>
  <c r="N199"/>
  <c r="M199"/>
  <c r="L199"/>
  <c r="K199"/>
  <c r="J199"/>
  <c r="I199"/>
  <c r="H199"/>
  <c r="H203"/>
  <c r="G199"/>
  <c r="G203" s="1"/>
  <c r="F199"/>
  <c r="E199"/>
  <c r="D199"/>
  <c r="C199"/>
  <c r="B200"/>
  <c r="B199"/>
  <c r="X203"/>
  <c r="Y203"/>
  <c r="W203"/>
  <c r="S203"/>
  <c r="Q203"/>
  <c r="L203"/>
  <c r="I203"/>
  <c r="J203"/>
  <c r="F203"/>
  <c r="B202" l="1"/>
  <c r="E44" i="116"/>
  <c r="C47"/>
  <c r="C47" i="118"/>
  <c r="E51"/>
  <c r="C51"/>
  <c r="E50"/>
  <c r="C50"/>
  <c r="E49"/>
  <c r="E48"/>
  <c r="E44"/>
  <c r="E46"/>
  <c r="E47"/>
  <c r="C48"/>
  <c r="C44"/>
  <c r="C45"/>
  <c r="C46"/>
  <c r="C43"/>
  <c r="C49"/>
  <c r="N203" i="1"/>
  <c r="C46" i="124"/>
  <c r="E43"/>
  <c r="E50"/>
  <c r="M202" i="1"/>
  <c r="M203"/>
  <c r="E51" i="122"/>
  <c r="C52" i="116"/>
  <c r="C51"/>
  <c r="D203" i="1"/>
  <c r="E47" i="114"/>
  <c r="E43"/>
  <c r="C48"/>
  <c r="E45" i="115"/>
  <c r="C50" i="122"/>
  <c r="E45" i="116"/>
  <c r="E46"/>
  <c r="C48"/>
  <c r="C46"/>
  <c r="E47"/>
  <c r="E48" i="122"/>
  <c r="C51" i="115"/>
  <c r="C47" i="114"/>
  <c r="K203" i="1"/>
  <c r="C203"/>
  <c r="E203"/>
  <c r="E52" i="116"/>
  <c r="C50"/>
  <c r="E50"/>
  <c r="E43"/>
  <c r="E48"/>
  <c r="C45"/>
  <c r="C43"/>
  <c r="E49"/>
  <c r="E47" i="115"/>
  <c r="C44"/>
  <c r="C45"/>
  <c r="E44"/>
  <c r="E46" i="114"/>
  <c r="C49"/>
  <c r="E49"/>
  <c r="E44"/>
  <c r="E45"/>
  <c r="C44"/>
  <c r="E50"/>
  <c r="E46" i="122"/>
  <c r="C49"/>
  <c r="E44"/>
  <c r="E43"/>
  <c r="E47"/>
  <c r="E47" i="113"/>
  <c r="E50"/>
  <c r="C45"/>
  <c r="E46"/>
  <c r="E51"/>
  <c r="C44"/>
  <c r="K202" i="1"/>
  <c r="E50" i="115"/>
  <c r="C50"/>
  <c r="C48"/>
  <c r="E49"/>
  <c r="C49"/>
  <c r="E46"/>
  <c r="C43"/>
  <c r="C46"/>
  <c r="C47"/>
  <c r="E48"/>
  <c r="C45" i="122"/>
  <c r="E49"/>
  <c r="E45"/>
  <c r="C47"/>
  <c r="C46"/>
  <c r="C44"/>
  <c r="C48"/>
  <c r="C43"/>
  <c r="E45" i="113"/>
  <c r="C50"/>
  <c r="C49"/>
  <c r="E43"/>
  <c r="E44"/>
  <c r="C202" i="1"/>
  <c r="N202"/>
  <c r="B203"/>
  <c r="E48" i="124"/>
  <c r="C48"/>
  <c r="E45"/>
  <c r="E49"/>
  <c r="C44"/>
  <c r="C45"/>
  <c r="C47"/>
  <c r="C49"/>
  <c r="E52" i="115"/>
  <c r="C52"/>
  <c r="E43"/>
  <c r="C50" i="114"/>
  <c r="E48"/>
  <c r="C46"/>
  <c r="C51"/>
  <c r="C45"/>
  <c r="C46" i="113"/>
  <c r="C48"/>
  <c r="E49"/>
  <c r="C43"/>
  <c r="E202" i="1"/>
  <c r="AB226"/>
  <c r="AA227"/>
  <c r="AA229"/>
  <c r="AA228"/>
  <c r="E52" i="114"/>
  <c r="C52"/>
  <c r="E51"/>
  <c r="C43"/>
  <c r="E51" i="115"/>
  <c r="E52" i="113"/>
  <c r="C52"/>
  <c r="C47"/>
  <c r="E48"/>
</calcChain>
</file>

<file path=xl/sharedStrings.xml><?xml version="1.0" encoding="utf-8"?>
<sst xmlns="http://schemas.openxmlformats.org/spreadsheetml/2006/main" count="1219" uniqueCount="95">
  <si>
    <t>date</t>
  </si>
  <si>
    <t>nbre sessions</t>
  </si>
  <si>
    <t>Christian</t>
  </si>
  <si>
    <t>Thierry</t>
  </si>
  <si>
    <t>Noel</t>
  </si>
  <si>
    <t>Marcelle</t>
  </si>
  <si>
    <t>Nbre sessions &gt;=0</t>
  </si>
  <si>
    <t>% sessions positives</t>
  </si>
  <si>
    <t>Moyenne gain/session</t>
  </si>
  <si>
    <t>Plus mauvaise session</t>
  </si>
  <si>
    <t>Meilleure session</t>
  </si>
  <si>
    <t>Noms</t>
  </si>
  <si>
    <t>Gains</t>
  </si>
  <si>
    <t>Nb sessions</t>
  </si>
  <si>
    <t>% Sessions +</t>
  </si>
  <si>
    <t>Gain moyen</t>
  </si>
  <si>
    <t>Flop Session</t>
  </si>
  <si>
    <t>Top Session</t>
  </si>
  <si>
    <t>Date</t>
  </si>
  <si>
    <t>Attaques</t>
  </si>
  <si>
    <t>Prises</t>
  </si>
  <si>
    <t>Prises gagnees</t>
  </si>
  <si>
    <t>Prises perdues</t>
  </si>
  <si>
    <t>Pousse</t>
  </si>
  <si>
    <t>Pousse gagnees</t>
  </si>
  <si>
    <t>Pousses perdues</t>
  </si>
  <si>
    <t>GS</t>
  </si>
  <si>
    <t>GS gagnees</t>
  </si>
  <si>
    <t>GS perdues</t>
  </si>
  <si>
    <t>GC</t>
  </si>
  <si>
    <t>GC gagnees</t>
  </si>
  <si>
    <t>GC perdues</t>
  </si>
  <si>
    <t>Défense</t>
  </si>
  <si>
    <t>Nombre de sessions jouées</t>
  </si>
  <si>
    <t>Nombre de donnes jouées</t>
  </si>
  <si>
    <t>Prise</t>
  </si>
  <si>
    <t>Attaques+défense</t>
  </si>
  <si>
    <t>Cumul</t>
  </si>
  <si>
    <t>Statistiques tarot libre de</t>
  </si>
  <si>
    <t>Resultats Tarot Libre</t>
  </si>
  <si>
    <t>Nombres</t>
  </si>
  <si>
    <t>% Attaques</t>
  </si>
  <si>
    <t>% Défense</t>
  </si>
  <si>
    <t xml:space="preserve"> Prise</t>
  </si>
  <si>
    <t xml:space="preserve"> Pousse</t>
  </si>
  <si>
    <t>% Réussite Att</t>
  </si>
  <si>
    <t>vs prise</t>
  </si>
  <si>
    <t>vs pousse</t>
  </si>
  <si>
    <t>vs GS</t>
  </si>
  <si>
    <t>vs GC</t>
  </si>
  <si>
    <t>vs Prise</t>
  </si>
  <si>
    <t>Vs pousse</t>
  </si>
  <si>
    <t>% Reussite Déf</t>
  </si>
  <si>
    <t>Gain/pertes</t>
  </si>
  <si>
    <t>Gains/perte</t>
  </si>
  <si>
    <t>en Attaques</t>
  </si>
  <si>
    <t>en Défense</t>
  </si>
  <si>
    <t xml:space="preserve">Statistiques </t>
  </si>
  <si>
    <t>Globales</t>
  </si>
  <si>
    <t>Gerard</t>
  </si>
  <si>
    <t>Liliane</t>
  </si>
  <si>
    <t>Nb sessions minis pour figurer dans classement =</t>
  </si>
  <si>
    <t>Les TOP</t>
  </si>
  <si>
    <t>Les FLOP</t>
  </si>
  <si>
    <t>Ndonne jouees</t>
  </si>
  <si>
    <t>V2.0</t>
  </si>
  <si>
    <t>Dominique</t>
  </si>
  <si>
    <t>J-M</t>
  </si>
  <si>
    <t>Gerard 53%</t>
  </si>
  <si>
    <t>Gerard 36%</t>
  </si>
  <si>
    <t>Philippe</t>
  </si>
  <si>
    <t>Serge</t>
  </si>
  <si>
    <t>Thierry 36%</t>
  </si>
  <si>
    <t>Jean-marc</t>
  </si>
  <si>
    <t>Liliane 50%</t>
  </si>
  <si>
    <t>Noel 35%</t>
  </si>
  <si>
    <t>Gilbert</t>
  </si>
  <si>
    <t>Dominique 67%</t>
  </si>
  <si>
    <t>Dominique 26%</t>
  </si>
  <si>
    <t>Didier</t>
  </si>
  <si>
    <t>Serge 34%</t>
  </si>
  <si>
    <t>Thierry 64%</t>
  </si>
  <si>
    <t>Didier 64%</t>
  </si>
  <si>
    <t>Marcelle 67%</t>
  </si>
  <si>
    <t>Serge 70%</t>
  </si>
  <si>
    <t>Marcelle 36%</t>
  </si>
  <si>
    <t>Gilbert 59%</t>
  </si>
  <si>
    <t>Christian 66%</t>
  </si>
  <si>
    <t>Gilbert 34%</t>
  </si>
  <si>
    <t>Christian 37%</t>
  </si>
  <si>
    <t>Noel 66%</t>
  </si>
  <si>
    <t>Didier 37%</t>
  </si>
  <si>
    <t>Daniel</t>
  </si>
  <si>
    <t>Classement Tarot à la date du 21/08/2016 (Nbre sessions minimun 2)</t>
  </si>
  <si>
    <t>Liliane 31%</t>
  </si>
</sst>
</file>

<file path=xl/styles.xml><?xml version="1.0" encoding="utf-8"?>
<styleSheet xmlns="http://schemas.openxmlformats.org/spreadsheetml/2006/main">
  <numFmts count="7">
    <numFmt numFmtId="6" formatCode="#,##0\ &quot;€&quot;;[Red]\-#,##0\ &quot;€&quot;"/>
    <numFmt numFmtId="164" formatCode="0_ ;[Red]\-0\ "/>
    <numFmt numFmtId="165" formatCode="[$-F800]dddd\,\ mmmm\ dd\,\ yyyy"/>
    <numFmt numFmtId="166" formatCode="0.00_ ;[Red]\-0.00\ "/>
    <numFmt numFmtId="167" formatCode="#,##0.0\ &quot;€&quot;;[Red]\-#,##0.0\ &quot;€&quot;"/>
    <numFmt numFmtId="168" formatCode="0.0%"/>
    <numFmt numFmtId="169" formatCode="0.0_ ;[Red]\-0.0\ "/>
  </numFmts>
  <fonts count="17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9" tint="-0.24994659260841701"/>
      <name val="Arial"/>
      <family val="2"/>
    </font>
    <font>
      <b/>
      <sz val="10"/>
      <color rgb="FF6600CC"/>
      <name val="Arial"/>
      <family val="2"/>
    </font>
    <font>
      <sz val="9"/>
      <color rgb="FF0070C0"/>
      <name val="Arial"/>
      <family val="2"/>
    </font>
    <font>
      <b/>
      <sz val="12"/>
      <color rgb="FF6B27E5"/>
      <name val="Arial"/>
      <family val="2"/>
    </font>
    <font>
      <sz val="12"/>
      <color rgb="FFC00000"/>
      <name val="Arial"/>
      <family val="2"/>
    </font>
    <font>
      <sz val="16"/>
      <color rgb="FF6B27E5"/>
      <name val="Arial"/>
      <family val="2"/>
    </font>
    <font>
      <sz val="10"/>
      <color rgb="FF6600CC"/>
      <name val="Arial"/>
      <family val="2"/>
    </font>
    <font>
      <b/>
      <sz val="12"/>
      <color theme="1"/>
      <name val="Arial"/>
      <family val="2"/>
    </font>
    <font>
      <b/>
      <i/>
      <sz val="10"/>
      <color theme="1"/>
      <name val="Arial"/>
      <family val="2"/>
    </font>
    <font>
      <b/>
      <sz val="10"/>
      <color rgb="FF0070C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color theme="3"/>
      <name val="Arial"/>
      <family val="2"/>
    </font>
    <font>
      <sz val="10"/>
      <color theme="3"/>
      <name val="Arial"/>
      <family val="2"/>
    </font>
    <font>
      <sz val="8"/>
      <color rgb="FF6B27E5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5" tint="0.6999725333414715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69997253334147158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F5B"/>
        <bgColor indexed="64"/>
      </patternFill>
    </fill>
    <fill>
      <patternFill patternType="solid">
        <fgColor rgb="FFFF848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2" fillId="2" borderId="0" xfId="0" applyFont="1" applyFill="1"/>
    <xf numFmtId="165" fontId="1" fillId="2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3" borderId="4" xfId="0" applyNumberFormat="1" applyFill="1" applyBorder="1" applyAlignment="1">
      <alignment horizontal="center"/>
    </xf>
    <xf numFmtId="165" fontId="0" fillId="3" borderId="7" xfId="0" applyNumberFormat="1" applyFill="1" applyBorder="1" applyAlignment="1">
      <alignment horizontal="center"/>
    </xf>
    <xf numFmtId="0" fontId="3" fillId="2" borderId="2" xfId="0" applyFont="1" applyFill="1" applyBorder="1"/>
    <xf numFmtId="0" fontId="3" fillId="2" borderId="3" xfId="0" applyFont="1" applyFill="1" applyBorder="1"/>
    <xf numFmtId="164" fontId="0" fillId="0" borderId="0" xfId="0" applyNumberFormat="1"/>
    <xf numFmtId="165" fontId="0" fillId="0" borderId="0" xfId="0" applyNumberFormat="1"/>
    <xf numFmtId="9" fontId="0" fillId="0" borderId="0" xfId="0" applyNumberFormat="1"/>
    <xf numFmtId="166" fontId="0" fillId="0" borderId="0" xfId="0" applyNumberFormat="1"/>
    <xf numFmtId="0" fontId="8" fillId="0" borderId="0" xfId="0" applyFont="1"/>
    <xf numFmtId="0" fontId="11" fillId="6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2" fillId="22" borderId="0" xfId="0" applyFont="1" applyFill="1" applyBorder="1" applyAlignment="1">
      <alignment horizontal="right"/>
    </xf>
    <xf numFmtId="0" fontId="12" fillId="15" borderId="18" xfId="0" applyFont="1" applyFill="1" applyBorder="1" applyAlignment="1">
      <alignment horizontal="center"/>
    </xf>
    <xf numFmtId="0" fontId="12" fillId="16" borderId="18" xfId="0" applyFont="1" applyFill="1" applyBorder="1" applyAlignment="1">
      <alignment horizontal="center"/>
    </xf>
    <xf numFmtId="0" fontId="12" fillId="10" borderId="18" xfId="0" applyFont="1" applyFill="1" applyBorder="1" applyAlignment="1">
      <alignment horizontal="center"/>
    </xf>
    <xf numFmtId="0" fontId="12" fillId="11" borderId="18" xfId="0" applyFont="1" applyFill="1" applyBorder="1" applyAlignment="1">
      <alignment horizontal="center"/>
    </xf>
    <xf numFmtId="0" fontId="12" fillId="21" borderId="18" xfId="0" applyFont="1" applyFill="1" applyBorder="1" applyAlignment="1">
      <alignment horizontal="right"/>
    </xf>
    <xf numFmtId="0" fontId="12" fillId="18" borderId="18" xfId="0" applyFont="1" applyFill="1" applyBorder="1" applyAlignment="1">
      <alignment horizontal="center"/>
    </xf>
    <xf numFmtId="0" fontId="12" fillId="19" borderId="18" xfId="0" applyFont="1" applyFill="1" applyBorder="1" applyAlignment="1">
      <alignment horizontal="center"/>
    </xf>
    <xf numFmtId="0" fontId="12" fillId="7" borderId="18" xfId="0" applyFont="1" applyFill="1" applyBorder="1" applyAlignment="1">
      <alignment horizontal="center"/>
    </xf>
    <xf numFmtId="0" fontId="12" fillId="24" borderId="18" xfId="0" applyFont="1" applyFill="1" applyBorder="1" applyAlignment="1">
      <alignment horizontal="right"/>
    </xf>
    <xf numFmtId="0" fontId="0" fillId="26" borderId="22" xfId="0" applyFill="1" applyBorder="1"/>
    <xf numFmtId="0" fontId="0" fillId="26" borderId="18" xfId="0" applyFill="1" applyBorder="1"/>
    <xf numFmtId="0" fontId="10" fillId="0" borderId="0" xfId="0" applyFont="1" applyAlignment="1">
      <alignment horizontal="center"/>
    </xf>
    <xf numFmtId="0" fontId="0" fillId="24" borderId="12" xfId="0" applyFill="1" applyBorder="1" applyAlignment="1"/>
    <xf numFmtId="0" fontId="0" fillId="27" borderId="12" xfId="0" applyFill="1" applyBorder="1" applyAlignment="1"/>
    <xf numFmtId="0" fontId="12" fillId="21" borderId="21" xfId="0" applyFont="1" applyFill="1" applyBorder="1" applyAlignment="1">
      <alignment horizontal="right"/>
    </xf>
    <xf numFmtId="0" fontId="13" fillId="17" borderId="12" xfId="0" applyFont="1" applyFill="1" applyBorder="1" applyAlignment="1">
      <alignment horizontal="center"/>
    </xf>
    <xf numFmtId="0" fontId="13" fillId="14" borderId="12" xfId="0" applyFont="1" applyFill="1" applyBorder="1" applyAlignment="1">
      <alignment horizontal="center"/>
    </xf>
    <xf numFmtId="0" fontId="12" fillId="24" borderId="21" xfId="0" applyFont="1" applyFill="1" applyBorder="1" applyAlignment="1">
      <alignment horizontal="right"/>
    </xf>
    <xf numFmtId="167" fontId="0" fillId="26" borderId="12" xfId="0" applyNumberFormat="1" applyFill="1" applyBorder="1"/>
    <xf numFmtId="167" fontId="12" fillId="21" borderId="12" xfId="0" applyNumberFormat="1" applyFont="1" applyFill="1" applyBorder="1" applyAlignment="1">
      <alignment horizontal="right"/>
    </xf>
    <xf numFmtId="167" fontId="12" fillId="24" borderId="12" xfId="0" applyNumberFormat="1" applyFont="1" applyFill="1" applyBorder="1" applyAlignment="1">
      <alignment horizontal="right"/>
    </xf>
    <xf numFmtId="167" fontId="0" fillId="28" borderId="12" xfId="0" applyNumberFormat="1" applyFill="1" applyBorder="1"/>
    <xf numFmtId="0" fontId="14" fillId="29" borderId="23" xfId="0" applyFont="1" applyFill="1" applyBorder="1"/>
    <xf numFmtId="0" fontId="15" fillId="29" borderId="23" xfId="0" applyFont="1" applyFill="1" applyBorder="1"/>
    <xf numFmtId="0" fontId="12" fillId="15" borderId="12" xfId="0" applyFont="1" applyFill="1" applyBorder="1" applyAlignment="1"/>
    <xf numFmtId="0" fontId="12" fillId="16" borderId="12" xfId="0" applyFont="1" applyFill="1" applyBorder="1" applyAlignment="1"/>
    <xf numFmtId="0" fontId="12" fillId="10" borderId="12" xfId="0" applyFont="1" applyFill="1" applyBorder="1" applyAlignment="1"/>
    <xf numFmtId="0" fontId="12" fillId="11" borderId="12" xfId="0" applyFont="1" applyFill="1" applyBorder="1" applyAlignment="1"/>
    <xf numFmtId="0" fontId="12" fillId="18" borderId="12" xfId="0" applyFont="1" applyFill="1" applyBorder="1" applyAlignment="1"/>
    <xf numFmtId="0" fontId="12" fillId="19" borderId="12" xfId="0" applyFont="1" applyFill="1" applyBorder="1" applyAlignment="1"/>
    <xf numFmtId="0" fontId="12" fillId="7" borderId="12" xfId="0" applyFont="1" applyFill="1" applyBorder="1" applyAlignment="1"/>
    <xf numFmtId="0" fontId="12" fillId="18" borderId="12" xfId="0" applyFont="1" applyFill="1" applyBorder="1" applyAlignment="1">
      <alignment horizontal="right"/>
    </xf>
    <xf numFmtId="0" fontId="12" fillId="19" borderId="12" xfId="0" applyFont="1" applyFill="1" applyBorder="1" applyAlignment="1">
      <alignment horizontal="right"/>
    </xf>
    <xf numFmtId="0" fontId="12" fillId="7" borderId="12" xfId="0" applyFont="1" applyFill="1" applyBorder="1" applyAlignment="1">
      <alignment horizontal="right"/>
    </xf>
    <xf numFmtId="0" fontId="0" fillId="24" borderId="12" xfId="0" applyFill="1" applyBorder="1" applyAlignment="1">
      <alignment horizontal="right"/>
    </xf>
    <xf numFmtId="0" fontId="0" fillId="27" borderId="12" xfId="0" applyFill="1" applyBorder="1" applyAlignment="1">
      <alignment horizontal="right"/>
    </xf>
    <xf numFmtId="0" fontId="14" fillId="29" borderId="25" xfId="0" applyFont="1" applyFill="1" applyBorder="1"/>
    <xf numFmtId="14" fontId="0" fillId="30" borderId="12" xfId="0" applyNumberFormat="1" applyFill="1" applyBorder="1"/>
    <xf numFmtId="0" fontId="0" fillId="14" borderId="12" xfId="0" applyFill="1" applyBorder="1"/>
    <xf numFmtId="0" fontId="0" fillId="14" borderId="12" xfId="0" applyFill="1" applyBorder="1" applyAlignment="1">
      <alignment horizontal="center"/>
    </xf>
    <xf numFmtId="0" fontId="12" fillId="17" borderId="18" xfId="0" applyFont="1" applyFill="1" applyBorder="1" applyAlignment="1">
      <alignment horizontal="center"/>
    </xf>
    <xf numFmtId="9" fontId="0" fillId="15" borderId="12" xfId="0" applyNumberFormat="1" applyFont="1" applyFill="1" applyBorder="1" applyAlignment="1"/>
    <xf numFmtId="9" fontId="0" fillId="32" borderId="12" xfId="0" applyNumberFormat="1" applyFont="1" applyFill="1" applyBorder="1" applyAlignment="1"/>
    <xf numFmtId="0" fontId="12" fillId="7" borderId="19" xfId="0" applyFont="1" applyFill="1" applyBorder="1" applyAlignment="1">
      <alignment horizontal="right"/>
    </xf>
    <xf numFmtId="0" fontId="12" fillId="19" borderId="19" xfId="0" applyFont="1" applyFill="1" applyBorder="1" applyAlignment="1"/>
    <xf numFmtId="0" fontId="12" fillId="13" borderId="26" xfId="0" applyFont="1" applyFill="1" applyBorder="1" applyAlignment="1">
      <alignment horizontal="right"/>
    </xf>
    <xf numFmtId="0" fontId="12" fillId="32" borderId="29" xfId="0" applyFont="1" applyFill="1" applyBorder="1" applyAlignment="1">
      <alignment horizontal="right"/>
    </xf>
    <xf numFmtId="9" fontId="0" fillId="7" borderId="30" xfId="0" applyNumberFormat="1" applyFont="1" applyFill="1" applyBorder="1" applyAlignment="1"/>
    <xf numFmtId="0" fontId="12" fillId="15" borderId="29" xfId="0" applyFont="1" applyFill="1" applyBorder="1" applyAlignment="1"/>
    <xf numFmtId="9" fontId="0" fillId="19" borderId="30" xfId="0" applyNumberFormat="1" applyFont="1" applyFill="1" applyBorder="1"/>
    <xf numFmtId="0" fontId="12" fillId="32" borderId="31" xfId="0" applyFont="1" applyFill="1" applyBorder="1" applyAlignment="1">
      <alignment horizontal="right"/>
    </xf>
    <xf numFmtId="9" fontId="0" fillId="32" borderId="32" xfId="0" applyNumberFormat="1" applyFont="1" applyFill="1" applyBorder="1" applyAlignment="1"/>
    <xf numFmtId="0" fontId="12" fillId="7" borderId="33" xfId="0" applyFont="1" applyFill="1" applyBorder="1" applyAlignment="1">
      <alignment horizontal="right"/>
    </xf>
    <xf numFmtId="9" fontId="0" fillId="7" borderId="34" xfId="0" applyNumberFormat="1" applyFont="1" applyFill="1" applyBorder="1" applyAlignment="1"/>
    <xf numFmtId="9" fontId="12" fillId="13" borderId="27" xfId="0" applyNumberFormat="1" applyFont="1" applyFill="1" applyBorder="1" applyAlignment="1"/>
    <xf numFmtId="0" fontId="12" fillId="17" borderId="12" xfId="0" applyNumberFormat="1" applyFont="1" applyFill="1" applyBorder="1" applyAlignment="1">
      <alignment horizontal="right"/>
    </xf>
    <xf numFmtId="0" fontId="13" fillId="20" borderId="36" xfId="0" applyFont="1" applyFill="1" applyBorder="1" applyAlignment="1">
      <alignment horizontal="center"/>
    </xf>
    <xf numFmtId="0" fontId="1" fillId="20" borderId="35" xfId="0" applyFont="1" applyFill="1" applyBorder="1" applyAlignment="1">
      <alignment horizontal="center"/>
    </xf>
    <xf numFmtId="0" fontId="1" fillId="25" borderId="20" xfId="0" applyFont="1" applyFill="1" applyBorder="1" applyAlignment="1">
      <alignment horizontal="center"/>
    </xf>
    <xf numFmtId="0" fontId="13" fillId="23" borderId="37" xfId="0" applyFont="1" applyFill="1" applyBorder="1" applyAlignment="1">
      <alignment horizontal="center"/>
    </xf>
    <xf numFmtId="0" fontId="1" fillId="23" borderId="38" xfId="0" applyFont="1" applyFill="1" applyBorder="1" applyAlignment="1">
      <alignment horizontal="center"/>
    </xf>
    <xf numFmtId="0" fontId="1" fillId="31" borderId="37" xfId="0" applyFont="1" applyFill="1" applyBorder="1" applyAlignment="1">
      <alignment horizontal="center"/>
    </xf>
    <xf numFmtId="0" fontId="1" fillId="33" borderId="38" xfId="0" applyFont="1" applyFill="1" applyBorder="1" applyAlignment="1">
      <alignment horizontal="center"/>
    </xf>
    <xf numFmtId="0" fontId="12" fillId="18" borderId="27" xfId="0" applyFont="1" applyFill="1" applyBorder="1" applyAlignment="1">
      <alignment horizontal="right"/>
    </xf>
    <xf numFmtId="9" fontId="0" fillId="18" borderId="28" xfId="0" applyNumberFormat="1" applyFill="1" applyBorder="1"/>
    <xf numFmtId="0" fontId="11" fillId="6" borderId="39" xfId="0" applyFont="1" applyFill="1" applyBorder="1" applyAlignment="1">
      <alignment horizontal="center"/>
    </xf>
    <xf numFmtId="0" fontId="10" fillId="34" borderId="39" xfId="0" applyFont="1" applyFill="1" applyBorder="1" applyAlignment="1">
      <alignment horizontal="center"/>
    </xf>
    <xf numFmtId="0" fontId="10" fillId="34" borderId="12" xfId="0" applyFont="1" applyFill="1" applyBorder="1" applyAlignment="1">
      <alignment horizontal="center"/>
    </xf>
    <xf numFmtId="0" fontId="10" fillId="34" borderId="40" xfId="0" applyFont="1" applyFill="1" applyBorder="1" applyAlignment="1">
      <alignment horizontal="center"/>
    </xf>
    <xf numFmtId="6" fontId="0" fillId="8" borderId="12" xfId="0" applyNumberForma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9" fontId="0" fillId="9" borderId="12" xfId="0" applyNumberFormat="1" applyFill="1" applyBorder="1" applyAlignment="1">
      <alignment horizontal="center"/>
    </xf>
    <xf numFmtId="167" fontId="0" fillId="10" borderId="12" xfId="0" applyNumberFormat="1" applyFill="1" applyBorder="1" applyAlignment="1">
      <alignment horizontal="center"/>
    </xf>
    <xf numFmtId="6" fontId="0" fillId="8" borderId="14" xfId="0" applyNumberFormat="1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9" fontId="0" fillId="9" borderId="14" xfId="0" applyNumberFormat="1" applyFill="1" applyBorder="1" applyAlignment="1">
      <alignment horizontal="center"/>
    </xf>
    <xf numFmtId="167" fontId="0" fillId="10" borderId="14" xfId="0" applyNumberFormat="1" applyFill="1" applyBorder="1" applyAlignment="1">
      <alignment horizontal="center"/>
    </xf>
    <xf numFmtId="0" fontId="14" fillId="29" borderId="23" xfId="0" applyFont="1" applyFill="1" applyBorder="1" applyAlignment="1"/>
    <xf numFmtId="0" fontId="15" fillId="29" borderId="24" xfId="0" applyFont="1" applyFill="1" applyBorder="1" applyAlignment="1"/>
    <xf numFmtId="6" fontId="0" fillId="4" borderId="5" xfId="0" applyNumberFormat="1" applyFill="1" applyBorder="1"/>
    <xf numFmtId="6" fontId="0" fillId="4" borderId="6" xfId="0" applyNumberFormat="1" applyFill="1" applyBorder="1"/>
    <xf numFmtId="6" fontId="0" fillId="4" borderId="8" xfId="0" applyNumberFormat="1" applyFill="1" applyBorder="1"/>
    <xf numFmtId="6" fontId="0" fillId="4" borderId="9" xfId="0" applyNumberFormat="1" applyFill="1" applyBorder="1"/>
    <xf numFmtId="0" fontId="0" fillId="6" borderId="12" xfId="0" applyFill="1" applyBorder="1" applyAlignment="1">
      <alignment horizontal="center"/>
    </xf>
    <xf numFmtId="6" fontId="0" fillId="36" borderId="12" xfId="0" applyNumberFormat="1" applyFill="1" applyBorder="1" applyAlignment="1">
      <alignment horizontal="center"/>
    </xf>
    <xf numFmtId="1" fontId="0" fillId="0" borderId="0" xfId="0" applyNumberFormat="1"/>
    <xf numFmtId="0" fontId="0" fillId="0" borderId="0" xfId="0" applyFill="1" applyBorder="1"/>
    <xf numFmtId="0" fontId="2" fillId="0" borderId="0" xfId="0" applyFont="1" applyFill="1" applyBorder="1"/>
    <xf numFmtId="9" fontId="12" fillId="0" borderId="0" xfId="0" applyNumberFormat="1" applyFont="1" applyFill="1" applyBorder="1" applyAlignment="1"/>
    <xf numFmtId="9" fontId="0" fillId="0" borderId="0" xfId="0" applyNumberFormat="1" applyFont="1" applyFill="1" applyBorder="1" applyAlignment="1"/>
    <xf numFmtId="0" fontId="2" fillId="0" borderId="0" xfId="0" applyFont="1" applyFill="1"/>
    <xf numFmtId="0" fontId="0" fillId="0" borderId="0" xfId="0" applyNumberFormat="1"/>
    <xf numFmtId="168" fontId="0" fillId="0" borderId="0" xfId="0" applyNumberFormat="1"/>
    <xf numFmtId="0" fontId="8" fillId="37" borderId="0" xfId="0" applyFont="1" applyFill="1"/>
    <xf numFmtId="0" fontId="16" fillId="0" borderId="0" xfId="0" applyFont="1" applyAlignment="1"/>
    <xf numFmtId="6" fontId="0" fillId="11" borderId="12" xfId="0" applyNumberFormat="1" applyFill="1" applyBorder="1" applyAlignment="1">
      <alignment horizontal="center"/>
    </xf>
    <xf numFmtId="6" fontId="0" fillId="12" borderId="40" xfId="0" applyNumberFormat="1" applyFill="1" applyBorder="1" applyAlignment="1">
      <alignment horizontal="center"/>
    </xf>
    <xf numFmtId="6" fontId="0" fillId="11" borderId="14" xfId="0" applyNumberFormat="1" applyFill="1" applyBorder="1" applyAlignment="1">
      <alignment horizontal="center"/>
    </xf>
    <xf numFmtId="6" fontId="0" fillId="12" borderId="15" xfId="0" applyNumberForma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169" fontId="0" fillId="3" borderId="0" xfId="0" applyNumberFormat="1" applyFont="1" applyFill="1" applyBorder="1" applyAlignment="1">
      <alignment horizontal="center"/>
    </xf>
    <xf numFmtId="0" fontId="0" fillId="3" borderId="43" xfId="0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/>
    </xf>
    <xf numFmtId="169" fontId="0" fillId="2" borderId="0" xfId="0" applyNumberFormat="1" applyFont="1" applyFill="1" applyBorder="1" applyAlignment="1">
      <alignment horizontal="center"/>
    </xf>
    <xf numFmtId="0" fontId="0" fillId="2" borderId="43" xfId="0" applyFont="1" applyFill="1" applyBorder="1" applyAlignment="1">
      <alignment horizontal="center"/>
    </xf>
    <xf numFmtId="0" fontId="0" fillId="2" borderId="44" xfId="0" applyFont="1" applyFill="1" applyBorder="1" applyAlignment="1">
      <alignment horizontal="center"/>
    </xf>
    <xf numFmtId="169" fontId="0" fillId="2" borderId="45" xfId="0" applyNumberFormat="1" applyFont="1" applyFill="1" applyBorder="1" applyAlignment="1">
      <alignment horizontal="center"/>
    </xf>
    <xf numFmtId="0" fontId="0" fillId="2" borderId="46" xfId="0" applyFont="1" applyFill="1" applyBorder="1" applyAlignment="1">
      <alignment horizontal="center"/>
    </xf>
    <xf numFmtId="0" fontId="5" fillId="0" borderId="0" xfId="0" applyFont="1" applyAlignment="1"/>
    <xf numFmtId="0" fontId="4" fillId="0" borderId="10" xfId="0" applyFont="1" applyBorder="1" applyAlignment="1"/>
    <xf numFmtId="0" fontId="6" fillId="0" borderId="10" xfId="0" quotePrefix="1" applyFont="1" applyBorder="1" applyAlignment="1"/>
    <xf numFmtId="0" fontId="6" fillId="0" borderId="10" xfId="0" applyFont="1" applyBorder="1" applyAlignment="1"/>
    <xf numFmtId="0" fontId="7" fillId="4" borderId="0" xfId="0" applyFont="1" applyFill="1" applyAlignment="1"/>
    <xf numFmtId="0" fontId="0" fillId="0" borderId="0" xfId="0" applyAlignment="1"/>
    <xf numFmtId="0" fontId="9" fillId="5" borderId="11" xfId="0" applyFont="1" applyFill="1" applyBorder="1" applyAlignment="1">
      <alignment horizontal="center" shrinkToFit="1"/>
    </xf>
    <xf numFmtId="0" fontId="0" fillId="0" borderId="16" xfId="0" applyBorder="1" applyAlignment="1">
      <alignment horizontal="center" shrinkToFit="1"/>
    </xf>
    <xf numFmtId="0" fontId="0" fillId="0" borderId="17" xfId="0" applyBorder="1" applyAlignment="1">
      <alignment horizontal="center" shrinkToFit="1"/>
    </xf>
    <xf numFmtId="0" fontId="0" fillId="35" borderId="18" xfId="0" applyFill="1" applyBorder="1" applyAlignment="1">
      <alignment horizontal="center"/>
    </xf>
    <xf numFmtId="0" fontId="0" fillId="35" borderId="41" xfId="0" applyFill="1" applyBorder="1" applyAlignment="1">
      <alignment horizontal="center"/>
    </xf>
    <xf numFmtId="0" fontId="0" fillId="13" borderId="18" xfId="0" applyFill="1" applyBorder="1" applyAlignment="1">
      <alignment horizontal="center"/>
    </xf>
    <xf numFmtId="0" fontId="0" fillId="13" borderId="41" xfId="0" applyFill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" fillId="24" borderId="18" xfId="0" applyFont="1" applyFill="1" applyBorder="1" applyAlignment="1">
      <alignment horizontal="center"/>
    </xf>
    <xf numFmtId="0" fontId="1" fillId="24" borderId="21" xfId="0" applyFont="1" applyFill="1" applyBorder="1" applyAlignment="1">
      <alignment horizontal="center"/>
    </xf>
    <xf numFmtId="0" fontId="1" fillId="27" borderId="18" xfId="0" applyFont="1" applyFill="1" applyBorder="1" applyAlignment="1">
      <alignment horizontal="center"/>
    </xf>
    <xf numFmtId="0" fontId="1" fillId="27" borderId="21" xfId="0" applyFont="1" applyFill="1" applyBorder="1" applyAlignment="1">
      <alignment horizontal="center"/>
    </xf>
    <xf numFmtId="0" fontId="9" fillId="24" borderId="0" xfId="0" applyFont="1" applyFill="1" applyAlignment="1"/>
    <xf numFmtId="0" fontId="0" fillId="24" borderId="0" xfId="0" applyFill="1" applyAlignment="1"/>
    <xf numFmtId="0" fontId="13" fillId="38" borderId="42" xfId="0" applyFont="1" applyFill="1" applyBorder="1" applyAlignment="1">
      <alignment horizontal="center"/>
    </xf>
    <xf numFmtId="0" fontId="13" fillId="0" borderId="2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39" borderId="42" xfId="0" applyFont="1" applyFill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4" xfId="0" applyFont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FF0000"/>
      <color rgb="FF8E63C7"/>
      <color rgb="FF6600FF"/>
      <color rgb="FF66FF66"/>
      <color rgb="FFE37992"/>
      <color rgb="FFE38383"/>
      <color rgb="FFFF66FF"/>
      <color rgb="FFFF85B6"/>
      <color rgb="FFFF33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Cumul des gains Tarot 2016</a:t>
            </a:r>
          </a:p>
        </c:rich>
      </c:tx>
    </c:title>
    <c:plotArea>
      <c:layout>
        <c:manualLayout>
          <c:layoutTarget val="inner"/>
          <c:xMode val="edge"/>
          <c:yMode val="edge"/>
          <c:x val="0.18501288924612946"/>
          <c:y val="1.7481164369017078E-2"/>
          <c:w val="0.69908847424736309"/>
          <c:h val="0.85943340610646468"/>
        </c:manualLayout>
      </c:layout>
      <c:lineChart>
        <c:grouping val="standard"/>
        <c:ser>
          <c:idx val="4"/>
          <c:order val="0"/>
          <c:tx>
            <c:strRef>
              <c:f>Tab!$F$1</c:f>
              <c:strCache>
                <c:ptCount val="1"/>
                <c:pt idx="0">
                  <c:v>Gerard</c:v>
                </c:pt>
              </c:strCache>
            </c:strRef>
          </c:tx>
          <c:marker>
            <c:symbol val="none"/>
          </c:marker>
          <c:cat>
            <c:numRef>
              <c:f>[0]!dat</c:f>
              <c:numCache>
                <c:formatCode>[$-F800]dddd\,\ mmmm\ dd\,\ yyyy</c:formatCode>
                <c:ptCount val="31"/>
                <c:pt idx="0">
                  <c:v>42377</c:v>
                </c:pt>
                <c:pt idx="1">
                  <c:v>42384</c:v>
                </c:pt>
                <c:pt idx="2">
                  <c:v>42385</c:v>
                </c:pt>
                <c:pt idx="3">
                  <c:v>42391</c:v>
                </c:pt>
                <c:pt idx="4">
                  <c:v>42398</c:v>
                </c:pt>
                <c:pt idx="5">
                  <c:v>42405</c:v>
                </c:pt>
                <c:pt idx="6">
                  <c:v>42412</c:v>
                </c:pt>
                <c:pt idx="7">
                  <c:v>42419</c:v>
                </c:pt>
                <c:pt idx="8">
                  <c:v>42424</c:v>
                </c:pt>
                <c:pt idx="9">
                  <c:v>42426</c:v>
                </c:pt>
                <c:pt idx="10">
                  <c:v>42433</c:v>
                </c:pt>
                <c:pt idx="11">
                  <c:v>42440</c:v>
                </c:pt>
                <c:pt idx="12">
                  <c:v>42447</c:v>
                </c:pt>
                <c:pt idx="13">
                  <c:v>42454</c:v>
                </c:pt>
                <c:pt idx="14">
                  <c:v>42461</c:v>
                </c:pt>
                <c:pt idx="15">
                  <c:v>42503</c:v>
                </c:pt>
                <c:pt idx="16">
                  <c:v>42504</c:v>
                </c:pt>
                <c:pt idx="17">
                  <c:v>42510</c:v>
                </c:pt>
                <c:pt idx="18">
                  <c:v>42517</c:v>
                </c:pt>
                <c:pt idx="19">
                  <c:v>42523</c:v>
                </c:pt>
                <c:pt idx="20">
                  <c:v>42531</c:v>
                </c:pt>
                <c:pt idx="21">
                  <c:v>42533</c:v>
                </c:pt>
                <c:pt idx="22">
                  <c:v>42538</c:v>
                </c:pt>
                <c:pt idx="23">
                  <c:v>42545</c:v>
                </c:pt>
                <c:pt idx="24">
                  <c:v>42552</c:v>
                </c:pt>
                <c:pt idx="25">
                  <c:v>42559</c:v>
                </c:pt>
                <c:pt idx="26">
                  <c:v>42580</c:v>
                </c:pt>
                <c:pt idx="27">
                  <c:v>42587</c:v>
                </c:pt>
                <c:pt idx="28">
                  <c:v>42588</c:v>
                </c:pt>
                <c:pt idx="29">
                  <c:v>42594</c:v>
                </c:pt>
                <c:pt idx="30">
                  <c:v>42602</c:v>
                </c:pt>
              </c:numCache>
            </c:numRef>
          </c:cat>
          <c:val>
            <c:numRef>
              <c:f>[0]!fdat</c:f>
              <c:numCache>
                <c:formatCode>0_ ;[Red]\-0\ </c:formatCode>
                <c:ptCount val="31"/>
                <c:pt idx="0">
                  <c:v>0</c:v>
                </c:pt>
                <c:pt idx="1">
                  <c:v>9.3999996185302734</c:v>
                </c:pt>
                <c:pt idx="2">
                  <c:v>9.3999996185302734</c:v>
                </c:pt>
                <c:pt idx="3">
                  <c:v>9.3999996185302734</c:v>
                </c:pt>
                <c:pt idx="4">
                  <c:v>14.399999618530273</c:v>
                </c:pt>
                <c:pt idx="5">
                  <c:v>14.399999618530273</c:v>
                </c:pt>
                <c:pt idx="6">
                  <c:v>14.399999618530273</c:v>
                </c:pt>
                <c:pt idx="7">
                  <c:v>14.399999618530273</c:v>
                </c:pt>
                <c:pt idx="8">
                  <c:v>14.399999618530273</c:v>
                </c:pt>
                <c:pt idx="9">
                  <c:v>14.399999618530273</c:v>
                </c:pt>
                <c:pt idx="10">
                  <c:v>24.59999942779541</c:v>
                </c:pt>
                <c:pt idx="11">
                  <c:v>-19.499999046325684</c:v>
                </c:pt>
                <c:pt idx="12">
                  <c:v>-19.499999046325684</c:v>
                </c:pt>
                <c:pt idx="13">
                  <c:v>-19.499999046325684</c:v>
                </c:pt>
                <c:pt idx="14">
                  <c:v>-19.499999046325684</c:v>
                </c:pt>
                <c:pt idx="15">
                  <c:v>-19.499999046325684</c:v>
                </c:pt>
                <c:pt idx="16">
                  <c:v>-19.499999046325684</c:v>
                </c:pt>
                <c:pt idx="17">
                  <c:v>-19.499999046325684</c:v>
                </c:pt>
                <c:pt idx="18">
                  <c:v>-19.499999046325684</c:v>
                </c:pt>
                <c:pt idx="19">
                  <c:v>-19.499999046325684</c:v>
                </c:pt>
                <c:pt idx="20">
                  <c:v>-19.499999046325684</c:v>
                </c:pt>
                <c:pt idx="21">
                  <c:v>-19.499999046325684</c:v>
                </c:pt>
                <c:pt idx="22">
                  <c:v>-19.499999046325684</c:v>
                </c:pt>
                <c:pt idx="23">
                  <c:v>-19.499999046325684</c:v>
                </c:pt>
                <c:pt idx="24">
                  <c:v>-19.499999046325684</c:v>
                </c:pt>
                <c:pt idx="25">
                  <c:v>-19.499999046325684</c:v>
                </c:pt>
                <c:pt idx="26">
                  <c:v>-19.499999046325684</c:v>
                </c:pt>
                <c:pt idx="27">
                  <c:v>-19.499999046325684</c:v>
                </c:pt>
                <c:pt idx="28">
                  <c:v>-19.499999046325684</c:v>
                </c:pt>
                <c:pt idx="29">
                  <c:v>-19.499999046325684</c:v>
                </c:pt>
                <c:pt idx="30">
                  <c:v>-19.499999046325684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6E9-414C-886C-6C14A5C6B21D}"/>
            </c:ext>
          </c:extLst>
        </c:ser>
        <c:ser>
          <c:idx val="2"/>
          <c:order val="1"/>
          <c:tx>
            <c:strRef>
              <c:f>Tab!$D$1</c:f>
              <c:strCache>
                <c:ptCount val="1"/>
                <c:pt idx="0">
                  <c:v>Marcelle</c:v>
                </c:pt>
              </c:strCache>
            </c:strRef>
          </c:tx>
          <c:marker>
            <c:symbol val="none"/>
          </c:marker>
          <c:cat>
            <c:numRef>
              <c:f>[0]!dat</c:f>
              <c:numCache>
                <c:formatCode>[$-F800]dddd\,\ mmmm\ dd\,\ yyyy</c:formatCode>
                <c:ptCount val="31"/>
                <c:pt idx="0">
                  <c:v>42377</c:v>
                </c:pt>
                <c:pt idx="1">
                  <c:v>42384</c:v>
                </c:pt>
                <c:pt idx="2">
                  <c:v>42385</c:v>
                </c:pt>
                <c:pt idx="3">
                  <c:v>42391</c:v>
                </c:pt>
                <c:pt idx="4">
                  <c:v>42398</c:v>
                </c:pt>
                <c:pt idx="5">
                  <c:v>42405</c:v>
                </c:pt>
                <c:pt idx="6">
                  <c:v>42412</c:v>
                </c:pt>
                <c:pt idx="7">
                  <c:v>42419</c:v>
                </c:pt>
                <c:pt idx="8">
                  <c:v>42424</c:v>
                </c:pt>
                <c:pt idx="9">
                  <c:v>42426</c:v>
                </c:pt>
                <c:pt idx="10">
                  <c:v>42433</c:v>
                </c:pt>
                <c:pt idx="11">
                  <c:v>42440</c:v>
                </c:pt>
                <c:pt idx="12">
                  <c:v>42447</c:v>
                </c:pt>
                <c:pt idx="13">
                  <c:v>42454</c:v>
                </c:pt>
                <c:pt idx="14">
                  <c:v>42461</c:v>
                </c:pt>
                <c:pt idx="15">
                  <c:v>42503</c:v>
                </c:pt>
                <c:pt idx="16">
                  <c:v>42504</c:v>
                </c:pt>
                <c:pt idx="17">
                  <c:v>42510</c:v>
                </c:pt>
                <c:pt idx="18">
                  <c:v>42517</c:v>
                </c:pt>
                <c:pt idx="19">
                  <c:v>42523</c:v>
                </c:pt>
                <c:pt idx="20">
                  <c:v>42531</c:v>
                </c:pt>
                <c:pt idx="21">
                  <c:v>42533</c:v>
                </c:pt>
                <c:pt idx="22">
                  <c:v>42538</c:v>
                </c:pt>
                <c:pt idx="23">
                  <c:v>42545</c:v>
                </c:pt>
                <c:pt idx="24">
                  <c:v>42552</c:v>
                </c:pt>
                <c:pt idx="25">
                  <c:v>42559</c:v>
                </c:pt>
                <c:pt idx="26">
                  <c:v>42580</c:v>
                </c:pt>
                <c:pt idx="27">
                  <c:v>42587</c:v>
                </c:pt>
                <c:pt idx="28">
                  <c:v>42588</c:v>
                </c:pt>
                <c:pt idx="29">
                  <c:v>42594</c:v>
                </c:pt>
                <c:pt idx="30">
                  <c:v>42602</c:v>
                </c:pt>
              </c:numCache>
            </c:numRef>
          </c:cat>
          <c:val>
            <c:numRef>
              <c:f>[0]!ddat</c:f>
              <c:numCache>
                <c:formatCode>0_ ;[Red]\-0\ </c:formatCode>
                <c:ptCount val="31"/>
                <c:pt idx="0">
                  <c:v>6.3000001907348633</c:v>
                </c:pt>
                <c:pt idx="1">
                  <c:v>8.7000002861022949</c:v>
                </c:pt>
                <c:pt idx="2">
                  <c:v>-6.0999999046325684</c:v>
                </c:pt>
                <c:pt idx="3">
                  <c:v>-11.099999904632568</c:v>
                </c:pt>
                <c:pt idx="4">
                  <c:v>-7.0999999046325684</c:v>
                </c:pt>
                <c:pt idx="5">
                  <c:v>-18.499999523162842</c:v>
                </c:pt>
                <c:pt idx="6">
                  <c:v>-12.999999523162842</c:v>
                </c:pt>
                <c:pt idx="7">
                  <c:v>-13.499999523162842</c:v>
                </c:pt>
                <c:pt idx="8">
                  <c:v>-28.399999141693115</c:v>
                </c:pt>
                <c:pt idx="9">
                  <c:v>-34.199999332427979</c:v>
                </c:pt>
                <c:pt idx="10">
                  <c:v>-34.199999332427979</c:v>
                </c:pt>
                <c:pt idx="11">
                  <c:v>-51.099998950958252</c:v>
                </c:pt>
                <c:pt idx="12">
                  <c:v>-74.799999713897705</c:v>
                </c:pt>
                <c:pt idx="13">
                  <c:v>-79.499999523162842</c:v>
                </c:pt>
                <c:pt idx="14">
                  <c:v>-74.09999942779541</c:v>
                </c:pt>
                <c:pt idx="15">
                  <c:v>-67.799999237060547</c:v>
                </c:pt>
                <c:pt idx="16">
                  <c:v>-74.899999141693115</c:v>
                </c:pt>
                <c:pt idx="17">
                  <c:v>-51.699998378753662</c:v>
                </c:pt>
                <c:pt idx="18">
                  <c:v>-72.399999141693115</c:v>
                </c:pt>
                <c:pt idx="19">
                  <c:v>-72.399999141693115</c:v>
                </c:pt>
                <c:pt idx="20">
                  <c:v>-61.299998760223389</c:v>
                </c:pt>
                <c:pt idx="21">
                  <c:v>-61.299998760223389</c:v>
                </c:pt>
                <c:pt idx="22">
                  <c:v>-61.299998760223389</c:v>
                </c:pt>
                <c:pt idx="23">
                  <c:v>-66.099998950958252</c:v>
                </c:pt>
                <c:pt idx="24">
                  <c:v>-76.199999332427979</c:v>
                </c:pt>
                <c:pt idx="25">
                  <c:v>-79.699999332427979</c:v>
                </c:pt>
                <c:pt idx="26">
                  <c:v>-97.699999332427979</c:v>
                </c:pt>
                <c:pt idx="27">
                  <c:v>-111.29999971389771</c:v>
                </c:pt>
                <c:pt idx="28">
                  <c:v>-114.59999966621399</c:v>
                </c:pt>
                <c:pt idx="29">
                  <c:v>-121.09999966621399</c:v>
                </c:pt>
                <c:pt idx="30">
                  <c:v>-124.69999957084656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6E9-414C-886C-6C14A5C6B21D}"/>
            </c:ext>
          </c:extLst>
        </c:ser>
        <c:ser>
          <c:idx val="0"/>
          <c:order val="2"/>
          <c:tx>
            <c:strRef>
              <c:f>Tab!$B$1</c:f>
              <c:strCache>
                <c:ptCount val="1"/>
                <c:pt idx="0">
                  <c:v>Christian</c:v>
                </c:pt>
              </c:strCache>
            </c:strRef>
          </c:tx>
          <c:marker>
            <c:symbol val="none"/>
          </c:marker>
          <c:cat>
            <c:numRef>
              <c:f>[0]!dat</c:f>
              <c:numCache>
                <c:formatCode>[$-F800]dddd\,\ mmmm\ dd\,\ yyyy</c:formatCode>
                <c:ptCount val="31"/>
                <c:pt idx="0">
                  <c:v>42377</c:v>
                </c:pt>
                <c:pt idx="1">
                  <c:v>42384</c:v>
                </c:pt>
                <c:pt idx="2">
                  <c:v>42385</c:v>
                </c:pt>
                <c:pt idx="3">
                  <c:v>42391</c:v>
                </c:pt>
                <c:pt idx="4">
                  <c:v>42398</c:v>
                </c:pt>
                <c:pt idx="5">
                  <c:v>42405</c:v>
                </c:pt>
                <c:pt idx="6">
                  <c:v>42412</c:v>
                </c:pt>
                <c:pt idx="7">
                  <c:v>42419</c:v>
                </c:pt>
                <c:pt idx="8">
                  <c:v>42424</c:v>
                </c:pt>
                <c:pt idx="9">
                  <c:v>42426</c:v>
                </c:pt>
                <c:pt idx="10">
                  <c:v>42433</c:v>
                </c:pt>
                <c:pt idx="11">
                  <c:v>42440</c:v>
                </c:pt>
                <c:pt idx="12">
                  <c:v>42447</c:v>
                </c:pt>
                <c:pt idx="13">
                  <c:v>42454</c:v>
                </c:pt>
                <c:pt idx="14">
                  <c:v>42461</c:v>
                </c:pt>
                <c:pt idx="15">
                  <c:v>42503</c:v>
                </c:pt>
                <c:pt idx="16">
                  <c:v>42504</c:v>
                </c:pt>
                <c:pt idx="17">
                  <c:v>42510</c:v>
                </c:pt>
                <c:pt idx="18">
                  <c:v>42517</c:v>
                </c:pt>
                <c:pt idx="19">
                  <c:v>42523</c:v>
                </c:pt>
                <c:pt idx="20">
                  <c:v>42531</c:v>
                </c:pt>
                <c:pt idx="21">
                  <c:v>42533</c:v>
                </c:pt>
                <c:pt idx="22">
                  <c:v>42538</c:v>
                </c:pt>
                <c:pt idx="23">
                  <c:v>42545</c:v>
                </c:pt>
                <c:pt idx="24">
                  <c:v>42552</c:v>
                </c:pt>
                <c:pt idx="25">
                  <c:v>42559</c:v>
                </c:pt>
                <c:pt idx="26">
                  <c:v>42580</c:v>
                </c:pt>
                <c:pt idx="27">
                  <c:v>42587</c:v>
                </c:pt>
                <c:pt idx="28">
                  <c:v>42588</c:v>
                </c:pt>
                <c:pt idx="29">
                  <c:v>42594</c:v>
                </c:pt>
                <c:pt idx="30">
                  <c:v>42602</c:v>
                </c:pt>
              </c:numCache>
            </c:numRef>
          </c:cat>
          <c:val>
            <c:numRef>
              <c:f>[0]!bdat</c:f>
              <c:numCache>
                <c:formatCode>0_ ;[Red]\-0\ </c:formatCode>
                <c:ptCount val="31"/>
                <c:pt idx="0">
                  <c:v>-9.3000001907348633</c:v>
                </c:pt>
                <c:pt idx="1">
                  <c:v>-3.3000001907348633</c:v>
                </c:pt>
                <c:pt idx="2">
                  <c:v>10.699999809265137</c:v>
                </c:pt>
                <c:pt idx="3">
                  <c:v>32.999999046325684</c:v>
                </c:pt>
                <c:pt idx="4">
                  <c:v>42.399998664855957</c:v>
                </c:pt>
                <c:pt idx="5">
                  <c:v>23.79999828338623</c:v>
                </c:pt>
                <c:pt idx="6">
                  <c:v>20.499998331069946</c:v>
                </c:pt>
                <c:pt idx="7">
                  <c:v>23.199998378753662</c:v>
                </c:pt>
                <c:pt idx="8">
                  <c:v>23.199998378753662</c:v>
                </c:pt>
                <c:pt idx="9">
                  <c:v>29.899998188018799</c:v>
                </c:pt>
                <c:pt idx="10">
                  <c:v>28.899998188018799</c:v>
                </c:pt>
                <c:pt idx="11">
                  <c:v>28.899998188018799</c:v>
                </c:pt>
                <c:pt idx="12">
                  <c:v>40.399998188018799</c:v>
                </c:pt>
                <c:pt idx="13">
                  <c:v>40.399998188018799</c:v>
                </c:pt>
                <c:pt idx="14">
                  <c:v>46.999998092651367</c:v>
                </c:pt>
                <c:pt idx="15">
                  <c:v>46.999998092651367</c:v>
                </c:pt>
                <c:pt idx="16">
                  <c:v>46.999998092651367</c:v>
                </c:pt>
                <c:pt idx="17">
                  <c:v>55.899997711181641</c:v>
                </c:pt>
                <c:pt idx="18">
                  <c:v>56.799997687339783</c:v>
                </c:pt>
                <c:pt idx="19">
                  <c:v>40.999997496604919</c:v>
                </c:pt>
                <c:pt idx="20">
                  <c:v>8.6999982595443726</c:v>
                </c:pt>
                <c:pt idx="21">
                  <c:v>22.899998068809509</c:v>
                </c:pt>
                <c:pt idx="22">
                  <c:v>38.899998068809509</c:v>
                </c:pt>
                <c:pt idx="23">
                  <c:v>36.099998116493225</c:v>
                </c:pt>
                <c:pt idx="24">
                  <c:v>38.699998021125793</c:v>
                </c:pt>
                <c:pt idx="25">
                  <c:v>19.29999840259552</c:v>
                </c:pt>
                <c:pt idx="26">
                  <c:v>19.29999840259552</c:v>
                </c:pt>
                <c:pt idx="27">
                  <c:v>38.699998021125793</c:v>
                </c:pt>
                <c:pt idx="28">
                  <c:v>30.199998021125793</c:v>
                </c:pt>
                <c:pt idx="29">
                  <c:v>59.49999725818634</c:v>
                </c:pt>
                <c:pt idx="30">
                  <c:v>59.49999725818634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6E9-414C-886C-6C14A5C6B21D}"/>
            </c:ext>
          </c:extLst>
        </c:ser>
        <c:ser>
          <c:idx val="1"/>
          <c:order val="3"/>
          <c:tx>
            <c:strRef>
              <c:f>Tab!$E$1</c:f>
              <c:strCache>
                <c:ptCount val="1"/>
                <c:pt idx="0">
                  <c:v>Noel</c:v>
                </c:pt>
              </c:strCache>
            </c:strRef>
          </c:tx>
          <c:marker>
            <c:symbol val="none"/>
          </c:marker>
          <c:cat>
            <c:numRef>
              <c:f>[0]!dat</c:f>
              <c:numCache>
                <c:formatCode>[$-F800]dddd\,\ mmmm\ dd\,\ yyyy</c:formatCode>
                <c:ptCount val="31"/>
                <c:pt idx="0">
                  <c:v>42377</c:v>
                </c:pt>
                <c:pt idx="1">
                  <c:v>42384</c:v>
                </c:pt>
                <c:pt idx="2">
                  <c:v>42385</c:v>
                </c:pt>
                <c:pt idx="3">
                  <c:v>42391</c:v>
                </c:pt>
                <c:pt idx="4">
                  <c:v>42398</c:v>
                </c:pt>
                <c:pt idx="5">
                  <c:v>42405</c:v>
                </c:pt>
                <c:pt idx="6">
                  <c:v>42412</c:v>
                </c:pt>
                <c:pt idx="7">
                  <c:v>42419</c:v>
                </c:pt>
                <c:pt idx="8">
                  <c:v>42424</c:v>
                </c:pt>
                <c:pt idx="9">
                  <c:v>42426</c:v>
                </c:pt>
                <c:pt idx="10">
                  <c:v>42433</c:v>
                </c:pt>
                <c:pt idx="11">
                  <c:v>42440</c:v>
                </c:pt>
                <c:pt idx="12">
                  <c:v>42447</c:v>
                </c:pt>
                <c:pt idx="13">
                  <c:v>42454</c:v>
                </c:pt>
                <c:pt idx="14">
                  <c:v>42461</c:v>
                </c:pt>
                <c:pt idx="15">
                  <c:v>42503</c:v>
                </c:pt>
                <c:pt idx="16">
                  <c:v>42504</c:v>
                </c:pt>
                <c:pt idx="17">
                  <c:v>42510</c:v>
                </c:pt>
                <c:pt idx="18">
                  <c:v>42517</c:v>
                </c:pt>
                <c:pt idx="19">
                  <c:v>42523</c:v>
                </c:pt>
                <c:pt idx="20">
                  <c:v>42531</c:v>
                </c:pt>
                <c:pt idx="21">
                  <c:v>42533</c:v>
                </c:pt>
                <c:pt idx="22">
                  <c:v>42538</c:v>
                </c:pt>
                <c:pt idx="23">
                  <c:v>42545</c:v>
                </c:pt>
                <c:pt idx="24">
                  <c:v>42552</c:v>
                </c:pt>
                <c:pt idx="25">
                  <c:v>42559</c:v>
                </c:pt>
                <c:pt idx="26">
                  <c:v>42580</c:v>
                </c:pt>
                <c:pt idx="27">
                  <c:v>42587</c:v>
                </c:pt>
                <c:pt idx="28">
                  <c:v>42588</c:v>
                </c:pt>
                <c:pt idx="29">
                  <c:v>42594</c:v>
                </c:pt>
                <c:pt idx="30">
                  <c:v>42602</c:v>
                </c:pt>
              </c:numCache>
            </c:numRef>
          </c:cat>
          <c:val>
            <c:numRef>
              <c:f>[0]!edat</c:f>
              <c:numCache>
                <c:formatCode>0_ ;[Red]\-0\ </c:formatCode>
                <c:ptCount val="31"/>
                <c:pt idx="0">
                  <c:v>-11.699999809265137</c:v>
                </c:pt>
                <c:pt idx="1">
                  <c:v>-29.300000190734863</c:v>
                </c:pt>
                <c:pt idx="2">
                  <c:v>-29.300000190734863</c:v>
                </c:pt>
                <c:pt idx="3">
                  <c:v>-39.100000381469727</c:v>
                </c:pt>
                <c:pt idx="4">
                  <c:v>-46.100000381469727</c:v>
                </c:pt>
                <c:pt idx="5">
                  <c:v>-43.500000476837158</c:v>
                </c:pt>
                <c:pt idx="6">
                  <c:v>-22.000000476837158</c:v>
                </c:pt>
                <c:pt idx="7">
                  <c:v>-34.100000858306885</c:v>
                </c:pt>
                <c:pt idx="8">
                  <c:v>-34.100000858306885</c:v>
                </c:pt>
                <c:pt idx="9">
                  <c:v>-53.100000858306885</c:v>
                </c:pt>
                <c:pt idx="10">
                  <c:v>-46.100000858306885</c:v>
                </c:pt>
                <c:pt idx="11">
                  <c:v>-13.000002384185791</c:v>
                </c:pt>
                <c:pt idx="12">
                  <c:v>-44.700003147125244</c:v>
                </c:pt>
                <c:pt idx="13">
                  <c:v>-40.200003147125244</c:v>
                </c:pt>
                <c:pt idx="14">
                  <c:v>-50.000003337860107</c:v>
                </c:pt>
                <c:pt idx="15">
                  <c:v>-59.900002956390381</c:v>
                </c:pt>
                <c:pt idx="16">
                  <c:v>-59.900002956390381</c:v>
                </c:pt>
                <c:pt idx="17">
                  <c:v>-74.000003337860107</c:v>
                </c:pt>
                <c:pt idx="18">
                  <c:v>-69.300003528594971</c:v>
                </c:pt>
                <c:pt idx="19">
                  <c:v>-69.800003528594971</c:v>
                </c:pt>
                <c:pt idx="20">
                  <c:v>-35.000004291534424</c:v>
                </c:pt>
                <c:pt idx="21">
                  <c:v>-27.100004196166992</c:v>
                </c:pt>
                <c:pt idx="22">
                  <c:v>-27.100004196166992</c:v>
                </c:pt>
                <c:pt idx="23">
                  <c:v>-39.700004577636719</c:v>
                </c:pt>
                <c:pt idx="24">
                  <c:v>-39.40000456571579</c:v>
                </c:pt>
                <c:pt idx="25">
                  <c:v>-39.40000456571579</c:v>
                </c:pt>
                <c:pt idx="26">
                  <c:v>-43.000004470348358</c:v>
                </c:pt>
                <c:pt idx="27">
                  <c:v>-43.9000044465065</c:v>
                </c:pt>
                <c:pt idx="28">
                  <c:v>-43.9000044465065</c:v>
                </c:pt>
                <c:pt idx="29">
                  <c:v>-36.600004255771637</c:v>
                </c:pt>
                <c:pt idx="30">
                  <c:v>-36.600004255771637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6E9-414C-886C-6C14A5C6B21D}"/>
            </c:ext>
          </c:extLst>
        </c:ser>
        <c:ser>
          <c:idx val="5"/>
          <c:order val="4"/>
          <c:tx>
            <c:strRef>
              <c:f>Tab!$G$1</c:f>
              <c:strCache>
                <c:ptCount val="1"/>
                <c:pt idx="0">
                  <c:v>Liliane</c:v>
                </c:pt>
              </c:strCache>
            </c:strRef>
          </c:tx>
          <c:marker>
            <c:symbol val="none"/>
          </c:marker>
          <c:cat>
            <c:numRef>
              <c:f>[0]!dat</c:f>
              <c:numCache>
                <c:formatCode>[$-F800]dddd\,\ mmmm\ dd\,\ yyyy</c:formatCode>
                <c:ptCount val="31"/>
                <c:pt idx="0">
                  <c:v>42377</c:v>
                </c:pt>
                <c:pt idx="1">
                  <c:v>42384</c:v>
                </c:pt>
                <c:pt idx="2">
                  <c:v>42385</c:v>
                </c:pt>
                <c:pt idx="3">
                  <c:v>42391</c:v>
                </c:pt>
                <c:pt idx="4">
                  <c:v>42398</c:v>
                </c:pt>
                <c:pt idx="5">
                  <c:v>42405</c:v>
                </c:pt>
                <c:pt idx="6">
                  <c:v>42412</c:v>
                </c:pt>
                <c:pt idx="7">
                  <c:v>42419</c:v>
                </c:pt>
                <c:pt idx="8">
                  <c:v>42424</c:v>
                </c:pt>
                <c:pt idx="9">
                  <c:v>42426</c:v>
                </c:pt>
                <c:pt idx="10">
                  <c:v>42433</c:v>
                </c:pt>
                <c:pt idx="11">
                  <c:v>42440</c:v>
                </c:pt>
                <c:pt idx="12">
                  <c:v>42447</c:v>
                </c:pt>
                <c:pt idx="13">
                  <c:v>42454</c:v>
                </c:pt>
                <c:pt idx="14">
                  <c:v>42461</c:v>
                </c:pt>
                <c:pt idx="15">
                  <c:v>42503</c:v>
                </c:pt>
                <c:pt idx="16">
                  <c:v>42504</c:v>
                </c:pt>
                <c:pt idx="17">
                  <c:v>42510</c:v>
                </c:pt>
                <c:pt idx="18">
                  <c:v>42517</c:v>
                </c:pt>
                <c:pt idx="19">
                  <c:v>42523</c:v>
                </c:pt>
                <c:pt idx="20">
                  <c:v>42531</c:v>
                </c:pt>
                <c:pt idx="21">
                  <c:v>42533</c:v>
                </c:pt>
                <c:pt idx="22">
                  <c:v>42538</c:v>
                </c:pt>
                <c:pt idx="23">
                  <c:v>42545</c:v>
                </c:pt>
                <c:pt idx="24">
                  <c:v>42552</c:v>
                </c:pt>
                <c:pt idx="25">
                  <c:v>42559</c:v>
                </c:pt>
                <c:pt idx="26">
                  <c:v>42580</c:v>
                </c:pt>
                <c:pt idx="27">
                  <c:v>42587</c:v>
                </c:pt>
                <c:pt idx="28">
                  <c:v>42588</c:v>
                </c:pt>
                <c:pt idx="29">
                  <c:v>42594</c:v>
                </c:pt>
                <c:pt idx="30">
                  <c:v>42602</c:v>
                </c:pt>
              </c:numCache>
            </c:numRef>
          </c:cat>
          <c:val>
            <c:numRef>
              <c:f>[0]!gdat</c:f>
              <c:numCache>
                <c:formatCode>0_ ;[Red]\-0\ 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-26.799999237060547</c:v>
                </c:pt>
                <c:pt idx="3">
                  <c:v>-26.799999237060547</c:v>
                </c:pt>
                <c:pt idx="4">
                  <c:v>-26.799999237060547</c:v>
                </c:pt>
                <c:pt idx="5">
                  <c:v>-26.799999237060547</c:v>
                </c:pt>
                <c:pt idx="6">
                  <c:v>-26.799999237060547</c:v>
                </c:pt>
                <c:pt idx="7">
                  <c:v>-26.799999237060547</c:v>
                </c:pt>
                <c:pt idx="8">
                  <c:v>-16.09999942779541</c:v>
                </c:pt>
                <c:pt idx="9">
                  <c:v>-20.899999618530273</c:v>
                </c:pt>
                <c:pt idx="10">
                  <c:v>-20.899999618530273</c:v>
                </c:pt>
                <c:pt idx="11">
                  <c:v>-20.899999618530273</c:v>
                </c:pt>
                <c:pt idx="12">
                  <c:v>-20.899999618530273</c:v>
                </c:pt>
                <c:pt idx="13">
                  <c:v>-20.899999618530273</c:v>
                </c:pt>
                <c:pt idx="14">
                  <c:v>-20.899999618530273</c:v>
                </c:pt>
                <c:pt idx="15">
                  <c:v>-20.899999618530273</c:v>
                </c:pt>
                <c:pt idx="16">
                  <c:v>-5.5999994277954102</c:v>
                </c:pt>
                <c:pt idx="17">
                  <c:v>-49.800000190734863</c:v>
                </c:pt>
                <c:pt idx="18">
                  <c:v>-26.40000057220459</c:v>
                </c:pt>
                <c:pt idx="19">
                  <c:v>-26.40000057220459</c:v>
                </c:pt>
                <c:pt idx="20">
                  <c:v>-26.40000057220459</c:v>
                </c:pt>
                <c:pt idx="21">
                  <c:v>-26.40000057220459</c:v>
                </c:pt>
                <c:pt idx="22">
                  <c:v>-26.40000057220459</c:v>
                </c:pt>
                <c:pt idx="23">
                  <c:v>-26.40000057220459</c:v>
                </c:pt>
                <c:pt idx="24">
                  <c:v>-26.40000057220459</c:v>
                </c:pt>
                <c:pt idx="25">
                  <c:v>-26.40000057220459</c:v>
                </c:pt>
                <c:pt idx="26">
                  <c:v>-26.40000057220459</c:v>
                </c:pt>
                <c:pt idx="27">
                  <c:v>-26.40000057220459</c:v>
                </c:pt>
                <c:pt idx="28">
                  <c:v>-26.40000057220459</c:v>
                </c:pt>
                <c:pt idx="29">
                  <c:v>-26.40000057220459</c:v>
                </c:pt>
                <c:pt idx="30">
                  <c:v>-25.200000524520874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6E9-414C-886C-6C14A5C6B21D}"/>
            </c:ext>
          </c:extLst>
        </c:ser>
        <c:ser>
          <c:idx val="15"/>
          <c:order val="5"/>
          <c:tx>
            <c:strRef>
              <c:f>Tab!$C$1</c:f>
              <c:strCache>
                <c:ptCount val="1"/>
                <c:pt idx="0">
                  <c:v>Thierry</c:v>
                </c:pt>
              </c:strCache>
            </c:strRef>
          </c:tx>
          <c:spPr>
            <a:effectLst>
              <a:innerShdw blurRad="63500" dist="50800" dir="2700000">
                <a:prstClr val="black">
                  <a:alpha val="50000"/>
                </a:prstClr>
              </a:innerShdw>
            </a:effectLst>
          </c:spPr>
          <c:marker>
            <c:symbol val="none"/>
          </c:marker>
          <c:cat>
            <c:numRef>
              <c:f>[0]!dat</c:f>
              <c:numCache>
                <c:formatCode>[$-F800]dddd\,\ mmmm\ dd\,\ yyyy</c:formatCode>
                <c:ptCount val="31"/>
                <c:pt idx="0">
                  <c:v>42377</c:v>
                </c:pt>
                <c:pt idx="1">
                  <c:v>42384</c:v>
                </c:pt>
                <c:pt idx="2">
                  <c:v>42385</c:v>
                </c:pt>
                <c:pt idx="3">
                  <c:v>42391</c:v>
                </c:pt>
                <c:pt idx="4">
                  <c:v>42398</c:v>
                </c:pt>
                <c:pt idx="5">
                  <c:v>42405</c:v>
                </c:pt>
                <c:pt idx="6">
                  <c:v>42412</c:v>
                </c:pt>
                <c:pt idx="7">
                  <c:v>42419</c:v>
                </c:pt>
                <c:pt idx="8">
                  <c:v>42424</c:v>
                </c:pt>
                <c:pt idx="9">
                  <c:v>42426</c:v>
                </c:pt>
                <c:pt idx="10">
                  <c:v>42433</c:v>
                </c:pt>
                <c:pt idx="11">
                  <c:v>42440</c:v>
                </c:pt>
                <c:pt idx="12">
                  <c:v>42447</c:v>
                </c:pt>
                <c:pt idx="13">
                  <c:v>42454</c:v>
                </c:pt>
                <c:pt idx="14">
                  <c:v>42461</c:v>
                </c:pt>
                <c:pt idx="15">
                  <c:v>42503</c:v>
                </c:pt>
                <c:pt idx="16">
                  <c:v>42504</c:v>
                </c:pt>
                <c:pt idx="17">
                  <c:v>42510</c:v>
                </c:pt>
                <c:pt idx="18">
                  <c:v>42517</c:v>
                </c:pt>
                <c:pt idx="19">
                  <c:v>42523</c:v>
                </c:pt>
                <c:pt idx="20">
                  <c:v>42531</c:v>
                </c:pt>
                <c:pt idx="21">
                  <c:v>42533</c:v>
                </c:pt>
                <c:pt idx="22">
                  <c:v>42538</c:v>
                </c:pt>
                <c:pt idx="23">
                  <c:v>42545</c:v>
                </c:pt>
                <c:pt idx="24">
                  <c:v>42552</c:v>
                </c:pt>
                <c:pt idx="25">
                  <c:v>42559</c:v>
                </c:pt>
                <c:pt idx="26">
                  <c:v>42580</c:v>
                </c:pt>
                <c:pt idx="27">
                  <c:v>42587</c:v>
                </c:pt>
                <c:pt idx="28">
                  <c:v>42588</c:v>
                </c:pt>
                <c:pt idx="29">
                  <c:v>42594</c:v>
                </c:pt>
                <c:pt idx="30">
                  <c:v>42602</c:v>
                </c:pt>
              </c:numCache>
            </c:numRef>
          </c:cat>
          <c:val>
            <c:numRef>
              <c:f>[0]!cdat</c:f>
              <c:numCache>
                <c:formatCode>0_ ;[Red]\-0\ </c:formatCode>
                <c:ptCount val="31"/>
                <c:pt idx="0">
                  <c:v>14.699999809265137</c:v>
                </c:pt>
                <c:pt idx="1">
                  <c:v>14.499999806284904</c:v>
                </c:pt>
                <c:pt idx="2">
                  <c:v>42.100000187754631</c:v>
                </c:pt>
                <c:pt idx="3">
                  <c:v>55.999999806284904</c:v>
                </c:pt>
                <c:pt idx="4">
                  <c:v>44.600000187754631</c:v>
                </c:pt>
                <c:pt idx="5">
                  <c:v>71.999999806284904</c:v>
                </c:pt>
                <c:pt idx="6">
                  <c:v>48.299999043345451</c:v>
                </c:pt>
                <c:pt idx="7">
                  <c:v>58.199998661875725</c:v>
                </c:pt>
                <c:pt idx="8">
                  <c:v>33.699998661875725</c:v>
                </c:pt>
                <c:pt idx="9">
                  <c:v>56.599998280405998</c:v>
                </c:pt>
                <c:pt idx="10">
                  <c:v>40.399997517466545</c:v>
                </c:pt>
                <c:pt idx="11">
                  <c:v>68.299997135996819</c:v>
                </c:pt>
                <c:pt idx="12">
                  <c:v>112.19999866187572</c:v>
                </c:pt>
                <c:pt idx="13">
                  <c:v>130.69999866187572</c:v>
                </c:pt>
                <c:pt idx="14">
                  <c:v>130.69999866187572</c:v>
                </c:pt>
                <c:pt idx="15">
                  <c:v>112.79999904334545</c:v>
                </c:pt>
                <c:pt idx="16">
                  <c:v>94.899999424815178</c:v>
                </c:pt>
                <c:pt idx="17">
                  <c:v>121.10000018775463</c:v>
                </c:pt>
                <c:pt idx="18">
                  <c:v>112.79999999701977</c:v>
                </c:pt>
                <c:pt idx="19">
                  <c:v>130.09999923408031</c:v>
                </c:pt>
                <c:pt idx="20">
                  <c:v>123.39999942481518</c:v>
                </c:pt>
                <c:pt idx="21">
                  <c:v>131.4999998062849</c:v>
                </c:pt>
                <c:pt idx="22">
                  <c:v>115.4999998062849</c:v>
                </c:pt>
                <c:pt idx="23">
                  <c:v>127.9999998062849</c:v>
                </c:pt>
                <c:pt idx="24">
                  <c:v>121.29999999701977</c:v>
                </c:pt>
                <c:pt idx="25">
                  <c:v>147.90000037848949</c:v>
                </c:pt>
                <c:pt idx="26">
                  <c:v>163.10000018775463</c:v>
                </c:pt>
                <c:pt idx="27">
                  <c:v>177.10000018775463</c:v>
                </c:pt>
                <c:pt idx="28">
                  <c:v>199.39999942481518</c:v>
                </c:pt>
                <c:pt idx="29">
                  <c:v>182.60000018775463</c:v>
                </c:pt>
                <c:pt idx="30">
                  <c:v>192.60000018775463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B6E9-414C-886C-6C14A5C6B21D}"/>
            </c:ext>
          </c:extLst>
        </c:ser>
        <c:ser>
          <c:idx val="3"/>
          <c:order val="6"/>
          <c:tx>
            <c:strRef>
              <c:f>Tab!$H$1</c:f>
              <c:strCache>
                <c:ptCount val="1"/>
                <c:pt idx="0">
                  <c:v>Dominique</c:v>
                </c:pt>
              </c:strCache>
            </c:strRef>
          </c:tx>
          <c:marker>
            <c:symbol val="none"/>
          </c:marker>
          <c:cat>
            <c:numRef>
              <c:f>[0]!dat</c:f>
              <c:numCache>
                <c:formatCode>[$-F800]dddd\,\ mmmm\ dd\,\ yyyy</c:formatCode>
                <c:ptCount val="31"/>
                <c:pt idx="0">
                  <c:v>42377</c:v>
                </c:pt>
                <c:pt idx="1">
                  <c:v>42384</c:v>
                </c:pt>
                <c:pt idx="2">
                  <c:v>42385</c:v>
                </c:pt>
                <c:pt idx="3">
                  <c:v>42391</c:v>
                </c:pt>
                <c:pt idx="4">
                  <c:v>42398</c:v>
                </c:pt>
                <c:pt idx="5">
                  <c:v>42405</c:v>
                </c:pt>
                <c:pt idx="6">
                  <c:v>42412</c:v>
                </c:pt>
                <c:pt idx="7">
                  <c:v>42419</c:v>
                </c:pt>
                <c:pt idx="8">
                  <c:v>42424</c:v>
                </c:pt>
                <c:pt idx="9">
                  <c:v>42426</c:v>
                </c:pt>
                <c:pt idx="10">
                  <c:v>42433</c:v>
                </c:pt>
                <c:pt idx="11">
                  <c:v>42440</c:v>
                </c:pt>
                <c:pt idx="12">
                  <c:v>42447</c:v>
                </c:pt>
                <c:pt idx="13">
                  <c:v>42454</c:v>
                </c:pt>
                <c:pt idx="14">
                  <c:v>42461</c:v>
                </c:pt>
                <c:pt idx="15">
                  <c:v>42503</c:v>
                </c:pt>
                <c:pt idx="16">
                  <c:v>42504</c:v>
                </c:pt>
                <c:pt idx="17">
                  <c:v>42510</c:v>
                </c:pt>
                <c:pt idx="18">
                  <c:v>42517</c:v>
                </c:pt>
                <c:pt idx="19">
                  <c:v>42523</c:v>
                </c:pt>
                <c:pt idx="20">
                  <c:v>42531</c:v>
                </c:pt>
                <c:pt idx="21">
                  <c:v>42533</c:v>
                </c:pt>
                <c:pt idx="22">
                  <c:v>42538</c:v>
                </c:pt>
                <c:pt idx="23">
                  <c:v>42545</c:v>
                </c:pt>
                <c:pt idx="24">
                  <c:v>42552</c:v>
                </c:pt>
                <c:pt idx="25">
                  <c:v>42559</c:v>
                </c:pt>
                <c:pt idx="26">
                  <c:v>42580</c:v>
                </c:pt>
                <c:pt idx="27">
                  <c:v>42587</c:v>
                </c:pt>
                <c:pt idx="28">
                  <c:v>42588</c:v>
                </c:pt>
                <c:pt idx="29">
                  <c:v>42594</c:v>
                </c:pt>
                <c:pt idx="30">
                  <c:v>42602</c:v>
                </c:pt>
              </c:numCache>
            </c:numRef>
          </c:cat>
          <c:val>
            <c:numRef>
              <c:f>[0]!ddat</c:f>
              <c:numCache>
                <c:formatCode>0_ ;[Red]\-0\ </c:formatCode>
                <c:ptCount val="31"/>
                <c:pt idx="0">
                  <c:v>6.3000001907348633</c:v>
                </c:pt>
                <c:pt idx="1">
                  <c:v>8.7000002861022949</c:v>
                </c:pt>
                <c:pt idx="2">
                  <c:v>-6.0999999046325684</c:v>
                </c:pt>
                <c:pt idx="3">
                  <c:v>-11.099999904632568</c:v>
                </c:pt>
                <c:pt idx="4">
                  <c:v>-7.0999999046325684</c:v>
                </c:pt>
                <c:pt idx="5">
                  <c:v>-18.499999523162842</c:v>
                </c:pt>
                <c:pt idx="6">
                  <c:v>-12.999999523162842</c:v>
                </c:pt>
                <c:pt idx="7">
                  <c:v>-13.499999523162842</c:v>
                </c:pt>
                <c:pt idx="8">
                  <c:v>-28.399999141693115</c:v>
                </c:pt>
                <c:pt idx="9">
                  <c:v>-34.199999332427979</c:v>
                </c:pt>
                <c:pt idx="10">
                  <c:v>-34.199999332427979</c:v>
                </c:pt>
                <c:pt idx="11">
                  <c:v>-51.099998950958252</c:v>
                </c:pt>
                <c:pt idx="12">
                  <c:v>-74.799999713897705</c:v>
                </c:pt>
                <c:pt idx="13">
                  <c:v>-79.499999523162842</c:v>
                </c:pt>
                <c:pt idx="14">
                  <c:v>-74.09999942779541</c:v>
                </c:pt>
                <c:pt idx="15">
                  <c:v>-67.799999237060547</c:v>
                </c:pt>
                <c:pt idx="16">
                  <c:v>-74.899999141693115</c:v>
                </c:pt>
                <c:pt idx="17">
                  <c:v>-51.699998378753662</c:v>
                </c:pt>
                <c:pt idx="18">
                  <c:v>-72.399999141693115</c:v>
                </c:pt>
                <c:pt idx="19">
                  <c:v>-72.399999141693115</c:v>
                </c:pt>
                <c:pt idx="20">
                  <c:v>-61.299998760223389</c:v>
                </c:pt>
                <c:pt idx="21">
                  <c:v>-61.299998760223389</c:v>
                </c:pt>
                <c:pt idx="22">
                  <c:v>-61.299998760223389</c:v>
                </c:pt>
                <c:pt idx="23">
                  <c:v>-66.099998950958252</c:v>
                </c:pt>
                <c:pt idx="24">
                  <c:v>-76.199999332427979</c:v>
                </c:pt>
                <c:pt idx="25">
                  <c:v>-79.699999332427979</c:v>
                </c:pt>
                <c:pt idx="26">
                  <c:v>-97.699999332427979</c:v>
                </c:pt>
                <c:pt idx="27">
                  <c:v>-111.29999971389771</c:v>
                </c:pt>
                <c:pt idx="28">
                  <c:v>-114.59999966621399</c:v>
                </c:pt>
                <c:pt idx="29">
                  <c:v>-121.09999966621399</c:v>
                </c:pt>
                <c:pt idx="30">
                  <c:v>-124.69999957084656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B6E9-414C-886C-6C14A5C6B21D}"/>
            </c:ext>
          </c:extLst>
        </c:ser>
        <c:marker val="1"/>
        <c:axId val="92399488"/>
        <c:axId val="92401024"/>
      </c:lineChart>
      <c:catAx>
        <c:axId val="92399488"/>
        <c:scaling>
          <c:orientation val="minMax"/>
        </c:scaling>
        <c:axPos val="b"/>
        <c:numFmt formatCode="dd/mm/yy;@" sourceLinked="0"/>
        <c:majorTickMark val="none"/>
        <c:tickLblPos val="low"/>
        <c:spPr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92401024"/>
        <c:crosses val="autoZero"/>
        <c:lblAlgn val="ctr"/>
        <c:lblOffset val="100"/>
      </c:catAx>
      <c:valAx>
        <c:axId val="92401024"/>
        <c:scaling>
          <c:orientation val="minMax"/>
        </c:scaling>
        <c:axPos val="l"/>
        <c:majorGridlines/>
        <c:numFmt formatCode="&quot;€&quot;#,##0.00_);[Red]\(&quot;€&quot;#,##0.00\)" sourceLinked="0"/>
        <c:tickLblPos val="high"/>
        <c:crossAx val="92399488"/>
        <c:crosses val="autoZero"/>
        <c:crossBetween val="between"/>
      </c:valAx>
      <c:spPr>
        <a:gradFill>
          <a:gsLst>
            <a:gs pos="0">
              <a:srgbClr val="FFEFD1">
                <a:alpha val="46000"/>
              </a:srgbClr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</c:spPr>
    </c:plotArea>
    <c:legend>
      <c:legendPos val="r"/>
      <c:layout>
        <c:manualLayout>
          <c:xMode val="edge"/>
          <c:yMode val="edge"/>
          <c:x val="1.2372148384022161E-4"/>
          <c:y val="2.1415230988321949E-2"/>
          <c:w val="9.8771112481108342E-2"/>
          <c:h val="0.27309685803837624"/>
        </c:manualLayout>
      </c:layout>
    </c:legend>
    <c:plotVisOnly val="1"/>
    <c:dispBlanksAs val="gap"/>
  </c:chart>
  <c:spPr>
    <a:solidFill>
      <a:schemeClr val="tx2">
        <a:lumMod val="20000"/>
        <a:lumOff val="80000"/>
      </a:schemeClr>
    </a:solidFill>
  </c:spPr>
  <c:printSettings>
    <c:headerFooter/>
    <c:pageMargins b="0.75000000000001132" l="0.70000000000000062" r="0.70000000000000062" t="0.75000000000001132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(Modele!$C$43,Modele!$E$43)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1F9-E748-AF9B-2E475669DF8C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Modele!$B$49:$B$52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Modele!$B$49:$B$52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Modele!$C$49:$C$52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45-454D-B822-34ECA8F906AB}"/>
            </c:ext>
          </c:extLst>
        </c:ser>
        <c:axId val="94208000"/>
        <c:axId val="94209536"/>
      </c:barChart>
      <c:catAx>
        <c:axId val="94208000"/>
        <c:scaling>
          <c:orientation val="minMax"/>
        </c:scaling>
        <c:axPos val="b"/>
        <c:numFmt formatCode="General" sourceLinked="0"/>
        <c:tickLblPos val="nextTo"/>
        <c:crossAx val="94209536"/>
        <c:crosses val="autoZero"/>
        <c:auto val="1"/>
        <c:lblAlgn val="ctr"/>
        <c:lblOffset val="100"/>
      </c:catAx>
      <c:valAx>
        <c:axId val="94209536"/>
        <c:scaling>
          <c:orientation val="minMax"/>
        </c:scaling>
        <c:axPos val="l"/>
        <c:majorGridlines/>
        <c:numFmt formatCode="0%" sourceLinked="1"/>
        <c:tickLblPos val="nextTo"/>
        <c:crossAx val="94208000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Modele!$B$44:$B$47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Modele!$C$44:$C$47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6B-524F-A954-F053FAAB0F96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Fréquence des Attaques</a:t>
            </a:r>
          </a:p>
        </c:rich>
      </c:tx>
      <c:layout>
        <c:manualLayout>
          <c:xMode val="edge"/>
          <c:yMode val="edge"/>
          <c:x val="0.26794444444444482"/>
          <c:y val="2.3148148148148147E-2"/>
        </c:manualLayout>
      </c:layout>
    </c:title>
    <c:plotArea>
      <c:layout>
        <c:manualLayout>
          <c:layoutTarget val="inner"/>
          <c:xMode val="edge"/>
          <c:yMode val="edge"/>
          <c:x val="0.18539107611548591"/>
          <c:y val="0.16655110819480898"/>
          <c:w val="0.62072834645669905"/>
          <c:h val="0.71746901428988741"/>
        </c:manualLayout>
      </c:layout>
      <c:barChart>
        <c:barDir val="bar"/>
        <c:grouping val="clustered"/>
        <c:ser>
          <c:idx val="0"/>
          <c:order val="0"/>
          <c:tx>
            <c:v>% Attaque</c:v>
          </c:tx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[0]!dgraf1</c:f>
              <c:strCache>
                <c:ptCount val="10"/>
                <c:pt idx="0">
                  <c:v>Gilbert</c:v>
                </c:pt>
                <c:pt idx="1">
                  <c:v>Didier</c:v>
                </c:pt>
                <c:pt idx="2">
                  <c:v>Marcelle</c:v>
                </c:pt>
                <c:pt idx="3">
                  <c:v>Noel</c:v>
                </c:pt>
                <c:pt idx="4">
                  <c:v>Gerard</c:v>
                </c:pt>
                <c:pt idx="5">
                  <c:v>Christian</c:v>
                </c:pt>
                <c:pt idx="6">
                  <c:v>Serge</c:v>
                </c:pt>
                <c:pt idx="7">
                  <c:v>Thierry</c:v>
                </c:pt>
                <c:pt idx="8">
                  <c:v>Dominique</c:v>
                </c:pt>
                <c:pt idx="9">
                  <c:v>Liliane</c:v>
                </c:pt>
              </c:strCache>
            </c:strRef>
          </c:cat>
          <c:val>
            <c:numRef>
              <c:f>[0]!ddgraf1</c:f>
              <c:numCache>
                <c:formatCode>0%</c:formatCode>
                <c:ptCount val="10"/>
                <c:pt idx="0">
                  <c:v>0.14912280701754385</c:v>
                </c:pt>
                <c:pt idx="1">
                  <c:v>0.17460317460317459</c:v>
                </c:pt>
                <c:pt idx="2">
                  <c:v>0.17625899280575538</c:v>
                </c:pt>
                <c:pt idx="3">
                  <c:v>0.25281473899692936</c:v>
                </c:pt>
                <c:pt idx="4">
                  <c:v>0.25974025974025972</c:v>
                </c:pt>
                <c:pt idx="5">
                  <c:v>0.26041666666666669</c:v>
                </c:pt>
                <c:pt idx="6">
                  <c:v>0.265993265993266</c:v>
                </c:pt>
                <c:pt idx="7">
                  <c:v>0.28203062046736505</c:v>
                </c:pt>
                <c:pt idx="8">
                  <c:v>0.29341317365269459</c:v>
                </c:pt>
                <c:pt idx="9">
                  <c:v>0.38851351351351349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E6E-584B-BD16-C036AD673E6A}"/>
            </c:ext>
          </c:extLst>
        </c:ser>
        <c:axId val="94381952"/>
        <c:axId val="94383488"/>
      </c:barChart>
      <c:catAx>
        <c:axId val="94381952"/>
        <c:scaling>
          <c:orientation val="minMax"/>
        </c:scaling>
        <c:axPos val="l"/>
        <c:numFmt formatCode="General" sourceLinked="0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4383488"/>
        <c:crosses val="autoZero"/>
        <c:auto val="1"/>
        <c:lblAlgn val="ctr"/>
        <c:lblOffset val="100"/>
      </c:catAx>
      <c:valAx>
        <c:axId val="94383488"/>
        <c:scaling>
          <c:orientation val="minMax"/>
        </c:scaling>
        <c:axPos val="b"/>
        <c:majorGridlines/>
        <c:numFmt formatCode="0%" sourceLinked="1"/>
        <c:tickLblPos val="nextTo"/>
        <c:crossAx val="94381952"/>
        <c:crosses val="autoZero"/>
        <c:crossBetween val="between"/>
      </c:valAx>
    </c:plotArea>
    <c:plotVisOnly val="1"/>
    <c:dispBlanksAs val="gap"/>
  </c:chart>
  <c:spPr>
    <a:gradFill flip="none" rotWithShape="1">
      <a:gsLst>
        <a:gs pos="0">
          <a:srgbClr val="E38383">
            <a:tint val="66000"/>
            <a:satMod val="160000"/>
          </a:srgbClr>
        </a:gs>
        <a:gs pos="50000">
          <a:srgbClr val="E38383">
            <a:tint val="44500"/>
            <a:satMod val="160000"/>
          </a:srgbClr>
        </a:gs>
        <a:gs pos="100000">
          <a:srgbClr val="E38383">
            <a:tint val="23500"/>
            <a:satMod val="160000"/>
          </a:srgbClr>
        </a:gs>
      </a:gsLst>
      <a:lin ang="10800000" scaled="1"/>
      <a:tileRect/>
    </a:gradFill>
  </c:spPr>
  <c:printSettings>
    <c:headerFooter/>
    <c:pageMargins b="0.75000000000000444" l="0.70000000000000062" r="0.70000000000000062" t="0.75000000000000444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400"/>
              <a:t>Répartition des attaques par  type contrat</a:t>
            </a:r>
          </a:p>
        </c:rich>
      </c:tx>
      <c:spPr>
        <a:noFill/>
      </c:spPr>
    </c:title>
    <c:plotArea>
      <c:layout/>
      <c:barChart>
        <c:barDir val="bar"/>
        <c:grouping val="percentStacked"/>
        <c:ser>
          <c:idx val="1"/>
          <c:order val="0"/>
          <c:tx>
            <c:v>Prise</c:v>
          </c:tx>
          <c:spPr>
            <a:solidFill>
              <a:schemeClr val="tx2">
                <a:lumMod val="60000"/>
                <a:lumOff val="40000"/>
              </a:schemeClr>
            </a:solidFill>
          </c:spPr>
          <c:dLbls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[0]!dgraf4</c:f>
              <c:strCache>
                <c:ptCount val="10"/>
                <c:pt idx="0">
                  <c:v>Didier</c:v>
                </c:pt>
                <c:pt idx="1">
                  <c:v>Noel</c:v>
                </c:pt>
                <c:pt idx="2">
                  <c:v>Thierry</c:v>
                </c:pt>
                <c:pt idx="3">
                  <c:v>Marcelle</c:v>
                </c:pt>
                <c:pt idx="4">
                  <c:v>Liliane</c:v>
                </c:pt>
                <c:pt idx="5">
                  <c:v>Gilbert</c:v>
                </c:pt>
                <c:pt idx="6">
                  <c:v>Christian</c:v>
                </c:pt>
                <c:pt idx="7">
                  <c:v>Serge</c:v>
                </c:pt>
                <c:pt idx="8">
                  <c:v>Dominique</c:v>
                </c:pt>
                <c:pt idx="9">
                  <c:v>Gerard</c:v>
                </c:pt>
              </c:strCache>
            </c:strRef>
          </c:cat>
          <c:val>
            <c:numRef>
              <c:f>[0]!ddgraf4</c:f>
              <c:numCache>
                <c:formatCode>0%</c:formatCode>
                <c:ptCount val="10"/>
                <c:pt idx="0">
                  <c:v>0.33333333333333331</c:v>
                </c:pt>
                <c:pt idx="1">
                  <c:v>0.33603238866396762</c:v>
                </c:pt>
                <c:pt idx="2">
                  <c:v>0.42571428571428571</c:v>
                </c:pt>
                <c:pt idx="3">
                  <c:v>0.4642857142857143</c:v>
                </c:pt>
                <c:pt idx="4">
                  <c:v>0.46956521739130436</c:v>
                </c:pt>
                <c:pt idx="5">
                  <c:v>0.52941176470588236</c:v>
                </c:pt>
                <c:pt idx="6">
                  <c:v>0.58799999999999997</c:v>
                </c:pt>
                <c:pt idx="7">
                  <c:v>0.620253164556962</c:v>
                </c:pt>
                <c:pt idx="8">
                  <c:v>0.63265306122448983</c:v>
                </c:pt>
                <c:pt idx="9">
                  <c:v>0.65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FC6-6B48-9E34-C0673B8556BD}"/>
            </c:ext>
          </c:extLst>
        </c:ser>
        <c:ser>
          <c:idx val="2"/>
          <c:order val="1"/>
          <c:tx>
            <c:v>Pousse</c:v>
          </c:tx>
          <c:spPr>
            <a:solidFill>
              <a:schemeClr val="accent2"/>
            </a:solidFill>
          </c:spPr>
          <c:dLbls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[0]!dgraf4</c:f>
              <c:strCache>
                <c:ptCount val="10"/>
                <c:pt idx="0">
                  <c:v>Didier</c:v>
                </c:pt>
                <c:pt idx="1">
                  <c:v>Noel</c:v>
                </c:pt>
                <c:pt idx="2">
                  <c:v>Thierry</c:v>
                </c:pt>
                <c:pt idx="3">
                  <c:v>Marcelle</c:v>
                </c:pt>
                <c:pt idx="4">
                  <c:v>Liliane</c:v>
                </c:pt>
                <c:pt idx="5">
                  <c:v>Gilbert</c:v>
                </c:pt>
                <c:pt idx="6">
                  <c:v>Christian</c:v>
                </c:pt>
                <c:pt idx="7">
                  <c:v>Serge</c:v>
                </c:pt>
                <c:pt idx="8">
                  <c:v>Dominique</c:v>
                </c:pt>
                <c:pt idx="9">
                  <c:v>Gerard</c:v>
                </c:pt>
              </c:strCache>
            </c:strRef>
          </c:cat>
          <c:val>
            <c:numRef>
              <c:f>[0]!degraf4</c:f>
              <c:numCache>
                <c:formatCode>0%</c:formatCode>
                <c:ptCount val="10"/>
                <c:pt idx="0">
                  <c:v>0.66666666666666663</c:v>
                </c:pt>
                <c:pt idx="1">
                  <c:v>0.65587044534412953</c:v>
                </c:pt>
                <c:pt idx="2">
                  <c:v>0.56571428571428573</c:v>
                </c:pt>
                <c:pt idx="3">
                  <c:v>0.52551020408163263</c:v>
                </c:pt>
                <c:pt idx="4">
                  <c:v>0.5130434782608696</c:v>
                </c:pt>
                <c:pt idx="5">
                  <c:v>0.47058823529411764</c:v>
                </c:pt>
                <c:pt idx="6">
                  <c:v>0.40400000000000003</c:v>
                </c:pt>
                <c:pt idx="7">
                  <c:v>0.379746835443038</c:v>
                </c:pt>
                <c:pt idx="8">
                  <c:v>0.36734693877551022</c:v>
                </c:pt>
                <c:pt idx="9">
                  <c:v>0.35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FC6-6B48-9E34-C0673B8556BD}"/>
            </c:ext>
          </c:extLst>
        </c:ser>
        <c:ser>
          <c:idx val="3"/>
          <c:order val="2"/>
          <c:tx>
            <c:v>GS</c:v>
          </c:tx>
          <c:spPr>
            <a:solidFill>
              <a:srgbClr val="66FF66"/>
            </a:solidFill>
          </c:spPr>
          <c:cat>
            <c:strRef>
              <c:f>Resultats!$B$3:$G$3</c:f>
              <c:strCache>
                <c:ptCount val="6"/>
                <c:pt idx="0">
                  <c:v>Christian</c:v>
                </c:pt>
                <c:pt idx="1">
                  <c:v>Thierry</c:v>
                </c:pt>
                <c:pt idx="2">
                  <c:v>Marcelle</c:v>
                </c:pt>
                <c:pt idx="3">
                  <c:v>Noel</c:v>
                </c:pt>
                <c:pt idx="4">
                  <c:v>Gerard</c:v>
                </c:pt>
                <c:pt idx="5">
                  <c:v>Liliane</c:v>
                </c:pt>
              </c:strCache>
            </c:strRef>
          </c:cat>
          <c:val>
            <c:numRef>
              <c:f>[0]!dfgraf4</c:f>
              <c:numCache>
                <c:formatCode>0%</c:formatCode>
                <c:ptCount val="10"/>
                <c:pt idx="0">
                  <c:v>0</c:v>
                </c:pt>
                <c:pt idx="1">
                  <c:v>4.048582995951417E-3</c:v>
                </c:pt>
                <c:pt idx="2">
                  <c:v>5.7142857142857143E-3</c:v>
                </c:pt>
                <c:pt idx="3">
                  <c:v>5.1020408163265302E-3</c:v>
                </c:pt>
                <c:pt idx="4">
                  <c:v>1.7391304347826087E-2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8FC6-6B48-9E34-C0673B8556BD}"/>
            </c:ext>
          </c:extLst>
        </c:ser>
        <c:ser>
          <c:idx val="4"/>
          <c:order val="3"/>
          <c:tx>
            <c:v>GC</c:v>
          </c:tx>
          <c:spPr>
            <a:solidFill>
              <a:srgbClr val="6600FF"/>
            </a:solidFill>
          </c:spPr>
          <c:cat>
            <c:strRef>
              <c:f>Resultats!$B$3:$G$3</c:f>
              <c:strCache>
                <c:ptCount val="6"/>
                <c:pt idx="0">
                  <c:v>Christian</c:v>
                </c:pt>
                <c:pt idx="1">
                  <c:v>Thierry</c:v>
                </c:pt>
                <c:pt idx="2">
                  <c:v>Marcelle</c:v>
                </c:pt>
                <c:pt idx="3">
                  <c:v>Noel</c:v>
                </c:pt>
                <c:pt idx="4">
                  <c:v>Gerard</c:v>
                </c:pt>
                <c:pt idx="5">
                  <c:v>Liliane</c:v>
                </c:pt>
              </c:strCache>
            </c:strRef>
          </c:cat>
          <c:val>
            <c:numRef>
              <c:f>[0]!dggraf4</c:f>
              <c:numCache>
                <c:formatCode>0%</c:formatCode>
                <c:ptCount val="10"/>
                <c:pt idx="0">
                  <c:v>0</c:v>
                </c:pt>
                <c:pt idx="1">
                  <c:v>4.048582995951417E-3</c:v>
                </c:pt>
                <c:pt idx="2">
                  <c:v>2.8571428571428571E-3</c:v>
                </c:pt>
                <c:pt idx="3">
                  <c:v>5.1020408163265302E-3</c:v>
                </c:pt>
                <c:pt idx="4">
                  <c:v>0</c:v>
                </c:pt>
                <c:pt idx="5">
                  <c:v>0</c:v>
                </c:pt>
                <c:pt idx="6">
                  <c:v>8.0000000000000002E-3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8FC6-6B48-9E34-C0673B8556BD}"/>
            </c:ext>
          </c:extLst>
        </c:ser>
        <c:gapWidth val="75"/>
        <c:overlap val="100"/>
        <c:axId val="94424064"/>
        <c:axId val="94434048"/>
      </c:barChart>
      <c:catAx>
        <c:axId val="94424064"/>
        <c:scaling>
          <c:orientation val="minMax"/>
        </c:scaling>
        <c:axPos val="l"/>
        <c:numFmt formatCode="General" sourceLinked="0"/>
        <c:maj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4434048"/>
        <c:crosses val="autoZero"/>
        <c:auto val="1"/>
        <c:lblAlgn val="ctr"/>
        <c:lblOffset val="100"/>
      </c:catAx>
      <c:valAx>
        <c:axId val="94434048"/>
        <c:scaling>
          <c:orientation val="minMax"/>
        </c:scaling>
        <c:axPos val="b"/>
        <c:majorGridlines/>
        <c:numFmt formatCode="0%" sourceLinked="1"/>
        <c:majorTickMark val="none"/>
        <c:tickLblPos val="nextTo"/>
        <c:spPr>
          <a:ln w="9525">
            <a:noFill/>
          </a:ln>
        </c:spPr>
        <c:crossAx val="94424064"/>
        <c:crosses val="autoZero"/>
        <c:crossBetween val="between"/>
      </c:valAx>
    </c:plotArea>
    <c:legend>
      <c:legendPos val="b"/>
    </c:legend>
    <c:dispBlanksAs val="gap"/>
  </c:chart>
  <c:spPr>
    <a:gradFill flip="none" rotWithShape="1">
      <a:gsLst>
        <a:gs pos="0">
          <a:srgbClr val="F79646">
            <a:lumMod val="20000"/>
            <a:lumOff val="80000"/>
            <a:shade val="30000"/>
            <a:satMod val="115000"/>
          </a:srgbClr>
        </a:gs>
        <a:gs pos="50000">
          <a:srgbClr val="F79646">
            <a:lumMod val="20000"/>
            <a:lumOff val="80000"/>
            <a:shade val="67500"/>
            <a:satMod val="115000"/>
          </a:srgbClr>
        </a:gs>
        <a:gs pos="100000">
          <a:srgbClr val="F79646">
            <a:lumMod val="20000"/>
            <a:lumOff val="80000"/>
            <a:shade val="100000"/>
            <a:satMod val="115000"/>
          </a:srgbClr>
        </a:gs>
      </a:gsLst>
      <a:lin ang="10800000" scaled="1"/>
      <a:tileRect/>
    </a:gradFill>
  </c:spPr>
  <c:printSettings>
    <c:headerFooter/>
    <c:pageMargins b="0.75000000000000444" l="0.70000000000000062" r="0.70000000000000062" t="0.75000000000000444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400"/>
              <a:t>% reussite attaques par contrat</a:t>
            </a:r>
          </a:p>
          <a:p>
            <a:pPr>
              <a:defRPr/>
            </a:pPr>
            <a:endParaRPr lang="fr-FR"/>
          </a:p>
        </c:rich>
      </c:tx>
      <c:layout>
        <c:manualLayout>
          <c:xMode val="edge"/>
          <c:yMode val="edge"/>
          <c:x val="0.23525699912510994"/>
          <c:y val="1.3888888888889039E-2"/>
        </c:manualLayout>
      </c:layout>
    </c:title>
    <c:plotArea>
      <c:layout>
        <c:manualLayout>
          <c:layoutTarget val="inner"/>
          <c:xMode val="edge"/>
          <c:yMode val="edge"/>
          <c:x val="0.212071741032372"/>
          <c:y val="0.14381962671332751"/>
          <c:w val="0.73743525809273835"/>
          <c:h val="0.61481663750365012"/>
        </c:manualLayout>
      </c:layout>
      <c:barChart>
        <c:barDir val="bar"/>
        <c:grouping val="clustered"/>
        <c:ser>
          <c:idx val="3"/>
          <c:order val="0"/>
          <c:tx>
            <c:v>GC</c:v>
          </c:tx>
          <c:cat>
            <c:strRef>
              <c:f>Resultats!$B$3:$G$3</c:f>
              <c:strCache>
                <c:ptCount val="6"/>
                <c:pt idx="0">
                  <c:v>Christian</c:v>
                </c:pt>
                <c:pt idx="1">
                  <c:v>Thierry</c:v>
                </c:pt>
                <c:pt idx="2">
                  <c:v>Marcelle</c:v>
                </c:pt>
                <c:pt idx="3">
                  <c:v>Noel</c:v>
                </c:pt>
                <c:pt idx="4">
                  <c:v>Gerard</c:v>
                </c:pt>
                <c:pt idx="5">
                  <c:v>Liliane</c:v>
                </c:pt>
              </c:strCache>
            </c:strRef>
          </c:cat>
          <c:val>
            <c:numRef>
              <c:f>[0]!dggraf2</c:f>
              <c:numCache>
                <c:formatCode>0%</c:formatCode>
                <c:ptCount val="10"/>
                <c:pt idx="4">
                  <c:v>1</c:v>
                </c:pt>
                <c:pt idx="5">
                  <c:v>0</c:v>
                </c:pt>
                <c:pt idx="6">
                  <c:v>0.5</c:v>
                </c:pt>
                <c:pt idx="7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BC8-8741-949E-8F3349DF8148}"/>
            </c:ext>
          </c:extLst>
        </c:ser>
        <c:ser>
          <c:idx val="2"/>
          <c:order val="1"/>
          <c:tx>
            <c:v>GS</c:v>
          </c:tx>
          <c:cat>
            <c:strRef>
              <c:f>Resultats!$B$3:$G$3</c:f>
              <c:strCache>
                <c:ptCount val="6"/>
                <c:pt idx="0">
                  <c:v>Christian</c:v>
                </c:pt>
                <c:pt idx="1">
                  <c:v>Thierry</c:v>
                </c:pt>
                <c:pt idx="2">
                  <c:v>Marcelle</c:v>
                </c:pt>
                <c:pt idx="3">
                  <c:v>Noel</c:v>
                </c:pt>
                <c:pt idx="4">
                  <c:v>Gerard</c:v>
                </c:pt>
                <c:pt idx="5">
                  <c:v>Liliane</c:v>
                </c:pt>
              </c:strCache>
            </c:strRef>
          </c:cat>
          <c:val>
            <c:numRef>
              <c:f>[0]!dfgraf2</c:f>
              <c:numCache>
                <c:formatCode>0%</c:formatCode>
                <c:ptCount val="10"/>
                <c:pt idx="0">
                  <c:v>1</c:v>
                </c:pt>
                <c:pt idx="4">
                  <c:v>1</c:v>
                </c:pt>
                <c:pt idx="5">
                  <c:v>1</c:v>
                </c:pt>
                <c:pt idx="7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BC8-8741-949E-8F3349DF8148}"/>
            </c:ext>
          </c:extLst>
        </c:ser>
        <c:ser>
          <c:idx val="1"/>
          <c:order val="2"/>
          <c:tx>
            <c:v>Pousse</c:v>
          </c:tx>
          <c:cat>
            <c:strRef>
              <c:f>[0]!dgraf2</c:f>
              <c:strCache>
                <c:ptCount val="10"/>
                <c:pt idx="0">
                  <c:v>Liliane 50%</c:v>
                </c:pt>
                <c:pt idx="1">
                  <c:v>Gerard 53%</c:v>
                </c:pt>
                <c:pt idx="2">
                  <c:v>Gilbert 59%</c:v>
                </c:pt>
                <c:pt idx="3">
                  <c:v>Didier 64%</c:v>
                </c:pt>
                <c:pt idx="4">
                  <c:v>Thierry 64%</c:v>
                </c:pt>
                <c:pt idx="5">
                  <c:v>Noel 66%</c:v>
                </c:pt>
                <c:pt idx="6">
                  <c:v>Christian 66%</c:v>
                </c:pt>
                <c:pt idx="7">
                  <c:v>Marcelle 67%</c:v>
                </c:pt>
                <c:pt idx="8">
                  <c:v>Dominique 67%</c:v>
                </c:pt>
                <c:pt idx="9">
                  <c:v>Serge 70%</c:v>
                </c:pt>
              </c:strCache>
            </c:strRef>
          </c:cat>
          <c:val>
            <c:numRef>
              <c:f>[0]!degraf2</c:f>
              <c:numCache>
                <c:formatCode>0%</c:formatCode>
                <c:ptCount val="10"/>
                <c:pt idx="0">
                  <c:v>0.71186440677966101</c:v>
                </c:pt>
                <c:pt idx="1">
                  <c:v>0.7857142857142857</c:v>
                </c:pt>
                <c:pt idx="2">
                  <c:v>0.875</c:v>
                </c:pt>
                <c:pt idx="3">
                  <c:v>0.68181818181818177</c:v>
                </c:pt>
                <c:pt idx="4">
                  <c:v>0.80808080808080807</c:v>
                </c:pt>
                <c:pt idx="5">
                  <c:v>0.71604938271604934</c:v>
                </c:pt>
                <c:pt idx="6">
                  <c:v>0.85148514851485146</c:v>
                </c:pt>
                <c:pt idx="7">
                  <c:v>0.79611650485436891</c:v>
                </c:pt>
                <c:pt idx="8">
                  <c:v>0.88888888888888884</c:v>
                </c:pt>
                <c:pt idx="9">
                  <c:v>0.93333333333333335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BC8-8741-949E-8F3349DF8148}"/>
            </c:ext>
          </c:extLst>
        </c:ser>
        <c:ser>
          <c:idx val="0"/>
          <c:order val="3"/>
          <c:tx>
            <c:v>Prise</c:v>
          </c:tx>
          <c:cat>
            <c:strRef>
              <c:f>[0]!dgraf2</c:f>
              <c:strCache>
                <c:ptCount val="10"/>
                <c:pt idx="0">
                  <c:v>Liliane 50%</c:v>
                </c:pt>
                <c:pt idx="1">
                  <c:v>Gerard 53%</c:v>
                </c:pt>
                <c:pt idx="2">
                  <c:v>Gilbert 59%</c:v>
                </c:pt>
                <c:pt idx="3">
                  <c:v>Didier 64%</c:v>
                </c:pt>
                <c:pt idx="4">
                  <c:v>Thierry 64%</c:v>
                </c:pt>
                <c:pt idx="5">
                  <c:v>Noel 66%</c:v>
                </c:pt>
                <c:pt idx="6">
                  <c:v>Christian 66%</c:v>
                </c:pt>
                <c:pt idx="7">
                  <c:v>Marcelle 67%</c:v>
                </c:pt>
                <c:pt idx="8">
                  <c:v>Dominique 67%</c:v>
                </c:pt>
                <c:pt idx="9">
                  <c:v>Serge 70%</c:v>
                </c:pt>
              </c:strCache>
            </c:strRef>
          </c:cat>
          <c:val>
            <c:numRef>
              <c:f>[0]!ddgraf2</c:f>
              <c:numCache>
                <c:formatCode>0%</c:formatCode>
                <c:ptCount val="10"/>
                <c:pt idx="0">
                  <c:v>0.25925925925925924</c:v>
                </c:pt>
                <c:pt idx="1">
                  <c:v>0.38461538461538464</c:v>
                </c:pt>
                <c:pt idx="2">
                  <c:v>0.33333333333333331</c:v>
                </c:pt>
                <c:pt idx="3">
                  <c:v>0.54545454545454541</c:v>
                </c:pt>
                <c:pt idx="4">
                  <c:v>0.40939597315436244</c:v>
                </c:pt>
                <c:pt idx="5">
                  <c:v>0.54216867469879515</c:v>
                </c:pt>
                <c:pt idx="6">
                  <c:v>0.53061224489795922</c:v>
                </c:pt>
                <c:pt idx="7">
                  <c:v>0.52747252747252749</c:v>
                </c:pt>
                <c:pt idx="8">
                  <c:v>0.54838709677419351</c:v>
                </c:pt>
                <c:pt idx="9">
                  <c:v>0.55102040816326525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BC8-8741-949E-8F3349DF8148}"/>
            </c:ext>
          </c:extLst>
        </c:ser>
        <c:gapWidth val="75"/>
        <c:overlap val="-25"/>
        <c:axId val="93901184"/>
        <c:axId val="93902720"/>
      </c:barChart>
      <c:catAx>
        <c:axId val="93901184"/>
        <c:scaling>
          <c:orientation val="minMax"/>
        </c:scaling>
        <c:axPos val="l"/>
        <c:numFmt formatCode="General" sourceLinked="0"/>
        <c:maj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3902720"/>
        <c:crosses val="autoZero"/>
        <c:auto val="1"/>
        <c:lblAlgn val="ctr"/>
        <c:lblOffset val="100"/>
      </c:catAx>
      <c:valAx>
        <c:axId val="93902720"/>
        <c:scaling>
          <c:orientation val="minMax"/>
        </c:scaling>
        <c:axPos val="b"/>
        <c:majorGridlines/>
        <c:numFmt formatCode="0%" sourceLinked="1"/>
        <c:majorTickMark val="none"/>
        <c:tickLblPos val="nextTo"/>
        <c:spPr>
          <a:ln w="9525">
            <a:noFill/>
          </a:ln>
        </c:spPr>
        <c:crossAx val="93901184"/>
        <c:crosses val="autoZero"/>
        <c:crossBetween val="between"/>
      </c:valAx>
    </c:plotArea>
    <c:legend>
      <c:legendPos val="b"/>
    </c:legend>
    <c:plotVisOnly val="1"/>
    <c:dispBlanksAs val="gap"/>
  </c:chart>
  <c:spPr>
    <a:gradFill flip="none" rotWithShape="1">
      <a:gsLst>
        <a:gs pos="0">
          <a:srgbClr val="E37992">
            <a:tint val="66000"/>
            <a:satMod val="160000"/>
          </a:srgbClr>
        </a:gs>
        <a:gs pos="50000">
          <a:srgbClr val="E37992">
            <a:tint val="44500"/>
            <a:satMod val="160000"/>
          </a:srgbClr>
        </a:gs>
        <a:gs pos="100000">
          <a:srgbClr val="E37992">
            <a:tint val="23500"/>
            <a:satMod val="160000"/>
          </a:srgbClr>
        </a:gs>
      </a:gsLst>
      <a:lin ang="10800000" scaled="1"/>
      <a:tileRect/>
    </a:gradFill>
  </c:spPr>
  <c:printSettings>
    <c:headerFooter/>
    <c:pageMargins b="0.75000000000000444" l="0.70000000000000062" r="0.70000000000000062" t="0.75000000000000444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400"/>
              <a:t>% réussite Défense par contrat</a:t>
            </a:r>
          </a:p>
        </c:rich>
      </c:tx>
    </c:title>
    <c:plotArea>
      <c:layout/>
      <c:barChart>
        <c:barDir val="bar"/>
        <c:grouping val="clustered"/>
        <c:ser>
          <c:idx val="3"/>
          <c:order val="0"/>
          <c:tx>
            <c:v>GC</c:v>
          </c:tx>
          <c:cat>
            <c:strRef>
              <c:f>Resultats!$B$3:$G$3</c:f>
              <c:strCache>
                <c:ptCount val="6"/>
                <c:pt idx="0">
                  <c:v>Christian</c:v>
                </c:pt>
                <c:pt idx="1">
                  <c:v>Thierry</c:v>
                </c:pt>
                <c:pt idx="2">
                  <c:v>Marcelle</c:v>
                </c:pt>
                <c:pt idx="3">
                  <c:v>Noel</c:v>
                </c:pt>
                <c:pt idx="4">
                  <c:v>Gerard</c:v>
                </c:pt>
                <c:pt idx="5">
                  <c:v>Liliane</c:v>
                </c:pt>
              </c:strCache>
            </c:strRef>
          </c:cat>
          <c:val>
            <c:numRef>
              <c:f>[0]!dggraf3</c:f>
              <c:numCache>
                <c:formatCode>0%</c:formatCode>
                <c:ptCount val="10"/>
                <c:pt idx="0">
                  <c:v>0.66666666666666663</c:v>
                </c:pt>
                <c:pt idx="3">
                  <c:v>0.5</c:v>
                </c:pt>
                <c:pt idx="4">
                  <c:v>0</c:v>
                </c:pt>
                <c:pt idx="6">
                  <c:v>0.66666666666666663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3E3-7741-9F36-4A4132C1CBE0}"/>
            </c:ext>
          </c:extLst>
        </c:ser>
        <c:ser>
          <c:idx val="2"/>
          <c:order val="1"/>
          <c:tx>
            <c:v>GS</c:v>
          </c:tx>
          <c:cat>
            <c:strRef>
              <c:f>Resultats!$B$3:$G$3</c:f>
              <c:strCache>
                <c:ptCount val="6"/>
                <c:pt idx="0">
                  <c:v>Christian</c:v>
                </c:pt>
                <c:pt idx="1">
                  <c:v>Thierry</c:v>
                </c:pt>
                <c:pt idx="2">
                  <c:v>Marcelle</c:v>
                </c:pt>
                <c:pt idx="3">
                  <c:v>Noel</c:v>
                </c:pt>
                <c:pt idx="4">
                  <c:v>Gerard</c:v>
                </c:pt>
                <c:pt idx="5">
                  <c:v>Liliane</c:v>
                </c:pt>
              </c:strCache>
            </c:strRef>
          </c:cat>
          <c:val>
            <c:numRef>
              <c:f>[0]!dfgraf3</c:f>
              <c:numCache>
                <c:formatCode>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3E3-7741-9F36-4A4132C1CBE0}"/>
            </c:ext>
          </c:extLst>
        </c:ser>
        <c:ser>
          <c:idx val="1"/>
          <c:order val="2"/>
          <c:tx>
            <c:v>Pousse</c:v>
          </c:tx>
          <c:cat>
            <c:strRef>
              <c:f>[0]!dgraf3</c:f>
              <c:strCache>
                <c:ptCount val="10"/>
                <c:pt idx="0">
                  <c:v>Dominique 26%</c:v>
                </c:pt>
                <c:pt idx="1">
                  <c:v>Liliane 31%</c:v>
                </c:pt>
                <c:pt idx="2">
                  <c:v>Serge 34%</c:v>
                </c:pt>
                <c:pt idx="3">
                  <c:v>Gilbert 34%</c:v>
                </c:pt>
                <c:pt idx="4">
                  <c:v>Noel 35%</c:v>
                </c:pt>
                <c:pt idx="5">
                  <c:v>Gerard 36%</c:v>
                </c:pt>
                <c:pt idx="6">
                  <c:v>Thierry 36%</c:v>
                </c:pt>
                <c:pt idx="7">
                  <c:v>Marcelle 36%</c:v>
                </c:pt>
                <c:pt idx="8">
                  <c:v>Didier 37%</c:v>
                </c:pt>
                <c:pt idx="9">
                  <c:v>Christian 37%</c:v>
                </c:pt>
              </c:strCache>
            </c:strRef>
          </c:cat>
          <c:val>
            <c:numRef>
              <c:f>[0]!degraf3</c:f>
              <c:numCache>
                <c:formatCode>0%</c:formatCode>
                <c:ptCount val="10"/>
                <c:pt idx="0">
                  <c:v>0.15277777777777779</c:v>
                </c:pt>
                <c:pt idx="1">
                  <c:v>0.19811320754716982</c:v>
                </c:pt>
                <c:pt idx="2">
                  <c:v>0.17073170731707318</c:v>
                </c:pt>
                <c:pt idx="3">
                  <c:v>0.18518518518518517</c:v>
                </c:pt>
                <c:pt idx="4">
                  <c:v>0.18413597733711048</c:v>
                </c:pt>
                <c:pt idx="5">
                  <c:v>0.203125</c:v>
                </c:pt>
                <c:pt idx="6">
                  <c:v>0.21729490022172948</c:v>
                </c:pt>
                <c:pt idx="7">
                  <c:v>0.2236024844720497</c:v>
                </c:pt>
                <c:pt idx="8">
                  <c:v>0.17567567567567569</c:v>
                </c:pt>
                <c:pt idx="9">
                  <c:v>0.25192802056555269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3E3-7741-9F36-4A4132C1CBE0}"/>
            </c:ext>
          </c:extLst>
        </c:ser>
        <c:ser>
          <c:idx val="0"/>
          <c:order val="3"/>
          <c:tx>
            <c:v>Prise</c:v>
          </c:tx>
          <c:cat>
            <c:strRef>
              <c:f>[0]!dgraf3</c:f>
              <c:strCache>
                <c:ptCount val="10"/>
                <c:pt idx="0">
                  <c:v>Dominique 26%</c:v>
                </c:pt>
                <c:pt idx="1">
                  <c:v>Liliane 31%</c:v>
                </c:pt>
                <c:pt idx="2">
                  <c:v>Serge 34%</c:v>
                </c:pt>
                <c:pt idx="3">
                  <c:v>Gilbert 34%</c:v>
                </c:pt>
                <c:pt idx="4">
                  <c:v>Noel 35%</c:v>
                </c:pt>
                <c:pt idx="5">
                  <c:v>Gerard 36%</c:v>
                </c:pt>
                <c:pt idx="6">
                  <c:v>Thierry 36%</c:v>
                </c:pt>
                <c:pt idx="7">
                  <c:v>Marcelle 36%</c:v>
                </c:pt>
                <c:pt idx="8">
                  <c:v>Didier 37%</c:v>
                </c:pt>
                <c:pt idx="9">
                  <c:v>Christian 37%</c:v>
                </c:pt>
              </c:strCache>
            </c:strRef>
          </c:cat>
          <c:val>
            <c:numRef>
              <c:f>[0]!ddgraf3</c:f>
              <c:numCache>
                <c:formatCode>0%</c:formatCode>
                <c:ptCount val="10"/>
                <c:pt idx="0">
                  <c:v>0.42857142857142855</c:v>
                </c:pt>
                <c:pt idx="1">
                  <c:v>0.48648648648648651</c:v>
                </c:pt>
                <c:pt idx="2">
                  <c:v>0.56382978723404253</c:v>
                </c:pt>
                <c:pt idx="3">
                  <c:v>0.53658536585365857</c:v>
                </c:pt>
                <c:pt idx="4">
                  <c:v>0.51752021563342321</c:v>
                </c:pt>
                <c:pt idx="5">
                  <c:v>0.56000000000000005</c:v>
                </c:pt>
                <c:pt idx="6">
                  <c:v>0.51152073732718895</c:v>
                </c:pt>
                <c:pt idx="7">
                  <c:v>0.52224824355971899</c:v>
                </c:pt>
                <c:pt idx="8">
                  <c:v>0.54320987654320985</c:v>
                </c:pt>
                <c:pt idx="9">
                  <c:v>0.52996845425867511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3E3-7741-9F36-4A4132C1CBE0}"/>
            </c:ext>
          </c:extLst>
        </c:ser>
        <c:gapWidth val="75"/>
        <c:overlap val="-25"/>
        <c:axId val="94459392"/>
        <c:axId val="94460928"/>
      </c:barChart>
      <c:catAx>
        <c:axId val="94459392"/>
        <c:scaling>
          <c:orientation val="minMax"/>
        </c:scaling>
        <c:axPos val="l"/>
        <c:numFmt formatCode="General" sourceLinked="0"/>
        <c:maj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4460928"/>
        <c:crosses val="autoZero"/>
        <c:auto val="1"/>
        <c:lblAlgn val="ctr"/>
        <c:lblOffset val="100"/>
      </c:catAx>
      <c:valAx>
        <c:axId val="94460928"/>
        <c:scaling>
          <c:orientation val="minMax"/>
        </c:scaling>
        <c:axPos val="b"/>
        <c:majorGridlines/>
        <c:numFmt formatCode="0%" sourceLinked="1"/>
        <c:majorTickMark val="none"/>
        <c:tickLblPos val="nextTo"/>
        <c:spPr>
          <a:ln w="9525">
            <a:noFill/>
          </a:ln>
        </c:spPr>
        <c:crossAx val="94459392"/>
        <c:crosses val="autoZero"/>
        <c:crossBetween val="between"/>
      </c:valAx>
    </c:plotArea>
    <c:legend>
      <c:legendPos val="b"/>
    </c:legend>
    <c:plotVisOnly val="1"/>
    <c:dispBlanksAs val="gap"/>
  </c:chart>
  <c:spPr>
    <a:gradFill flip="none" rotWithShape="1">
      <a:gsLst>
        <a:gs pos="0">
          <a:srgbClr val="9BBB59">
            <a:lumMod val="60000"/>
            <a:lumOff val="40000"/>
            <a:shade val="30000"/>
            <a:satMod val="115000"/>
          </a:srgbClr>
        </a:gs>
        <a:gs pos="50000">
          <a:srgbClr val="9BBB59">
            <a:lumMod val="60000"/>
            <a:lumOff val="40000"/>
            <a:shade val="67500"/>
            <a:satMod val="115000"/>
          </a:srgbClr>
        </a:gs>
        <a:gs pos="100000">
          <a:srgbClr val="9BBB59">
            <a:lumMod val="60000"/>
            <a:lumOff val="40000"/>
            <a:shade val="100000"/>
            <a:satMod val="115000"/>
          </a:srgbClr>
        </a:gs>
      </a:gsLst>
      <a:lin ang="10800000" scaled="1"/>
      <a:tileRect/>
    </a:gradFill>
  </c:spPr>
  <c:printSettings>
    <c:headerFooter/>
    <c:pageMargins b="0.75000000000000444" l="0.70000000000000062" r="0.70000000000000062" t="0.75000000000000444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400"/>
              <a:t>Nombre de donnes jouées</a:t>
            </a:r>
          </a:p>
        </c:rich>
      </c:tx>
    </c:title>
    <c:plotArea>
      <c:layout/>
      <c:barChart>
        <c:barDir val="bar"/>
        <c:grouping val="clustered"/>
        <c:ser>
          <c:idx val="0"/>
          <c:order val="0"/>
          <c:spPr>
            <a:solidFill>
              <a:schemeClr val="accent1">
                <a:lumMod val="60000"/>
                <a:lumOff val="40000"/>
              </a:schemeClr>
            </a:solidFill>
          </c:spPr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[0]!ndonn</c:f>
              <c:strCache>
                <c:ptCount val="10"/>
                <c:pt idx="0">
                  <c:v>Gilbert</c:v>
                </c:pt>
                <c:pt idx="1">
                  <c:v>Gerard</c:v>
                </c:pt>
                <c:pt idx="2">
                  <c:v>Dominique</c:v>
                </c:pt>
                <c:pt idx="3">
                  <c:v>Didier</c:v>
                </c:pt>
                <c:pt idx="4">
                  <c:v>Liliane</c:v>
                </c:pt>
                <c:pt idx="5">
                  <c:v>Serge</c:v>
                </c:pt>
                <c:pt idx="6">
                  <c:v>Christian</c:v>
                </c:pt>
                <c:pt idx="7">
                  <c:v>Noel</c:v>
                </c:pt>
                <c:pt idx="8">
                  <c:v>Marcelle</c:v>
                </c:pt>
                <c:pt idx="9">
                  <c:v>Thierry</c:v>
                </c:pt>
              </c:strCache>
            </c:strRef>
          </c:cat>
          <c:val>
            <c:numRef>
              <c:f>[0]!ndonn2</c:f>
              <c:numCache>
                <c:formatCode>General</c:formatCode>
                <c:ptCount val="10"/>
                <c:pt idx="0">
                  <c:v>114</c:v>
                </c:pt>
                <c:pt idx="1">
                  <c:v>154</c:v>
                </c:pt>
                <c:pt idx="2">
                  <c:v>167</c:v>
                </c:pt>
                <c:pt idx="3">
                  <c:v>189</c:v>
                </c:pt>
                <c:pt idx="4">
                  <c:v>296</c:v>
                </c:pt>
                <c:pt idx="5">
                  <c:v>297</c:v>
                </c:pt>
                <c:pt idx="6">
                  <c:v>960</c:v>
                </c:pt>
                <c:pt idx="7">
                  <c:v>977</c:v>
                </c:pt>
                <c:pt idx="8">
                  <c:v>1112</c:v>
                </c:pt>
                <c:pt idx="9">
                  <c:v>1241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C5B-BC47-8980-CE98F7FEAA6C}"/>
            </c:ext>
          </c:extLst>
        </c:ser>
        <c:axId val="94489984"/>
        <c:axId val="94499968"/>
      </c:barChart>
      <c:catAx>
        <c:axId val="94489984"/>
        <c:scaling>
          <c:orientation val="minMax"/>
        </c:scaling>
        <c:axPos val="l"/>
        <c:numFmt formatCode="General" sourceLinked="1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4499968"/>
        <c:crosses val="autoZero"/>
        <c:auto val="1"/>
        <c:lblAlgn val="ctr"/>
        <c:lblOffset val="100"/>
      </c:catAx>
      <c:valAx>
        <c:axId val="94499968"/>
        <c:scaling>
          <c:orientation val="minMax"/>
          <c:min val="0"/>
        </c:scaling>
        <c:axPos val="b"/>
        <c:majorGridlines/>
        <c:numFmt formatCode="General" sourceLinked="1"/>
        <c:tickLblPos val="nextTo"/>
        <c:crossAx val="94489984"/>
        <c:crosses val="autoZero"/>
        <c:crossBetween val="between"/>
      </c:valAx>
    </c:plotArea>
    <c:plotVisOnly val="1"/>
    <c:dispBlanksAs val="gap"/>
  </c:chart>
  <c:spPr>
    <a:gradFill flip="none" rotWithShape="1">
      <a:gsLst>
        <a:gs pos="0">
          <a:srgbClr val="4F81BD">
            <a:lumMod val="20000"/>
            <a:lumOff val="80000"/>
            <a:shade val="30000"/>
            <a:satMod val="115000"/>
          </a:srgbClr>
        </a:gs>
        <a:gs pos="50000">
          <a:srgbClr val="4F81BD">
            <a:lumMod val="20000"/>
            <a:lumOff val="80000"/>
            <a:shade val="67500"/>
            <a:satMod val="115000"/>
          </a:srgbClr>
        </a:gs>
        <a:gs pos="100000">
          <a:srgbClr val="4F81BD">
            <a:lumMod val="20000"/>
            <a:lumOff val="80000"/>
            <a:shade val="100000"/>
            <a:satMod val="115000"/>
          </a:srgbClr>
        </a:gs>
      </a:gsLst>
      <a:lin ang="10800000" scaled="1"/>
      <a:tileRect/>
    </a:gradFill>
  </c:spPr>
  <c:printSettings>
    <c:headerFooter/>
    <c:pageMargins b="0.75000000000000433" l="0.70000000000000062" r="0.70000000000000062" t="0.750000000000004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Resultats!$AB$226</c:f>
          <c:strCache>
            <c:ptCount val="1"/>
            <c:pt idx="0">
              <c:v>Répartition des contrats (1436.5 donnes)</c:v>
            </c:pt>
          </c:strCache>
        </c:strRef>
      </c:tx>
      <c:txPr>
        <a:bodyPr/>
        <a:lstStyle/>
        <a:p>
          <a:pPr>
            <a:defRPr/>
          </a:pPr>
          <a:endParaRPr lang="fr-FR"/>
        </a:p>
      </c:txPr>
    </c:title>
    <c:view3D>
      <c:rotX val="30"/>
      <c:perspective val="30"/>
    </c:view3D>
    <c:plotArea>
      <c:layout/>
      <c:pie3DChart>
        <c:varyColors val="1"/>
        <c:ser>
          <c:idx val="0"/>
          <c:order val="0"/>
          <c:dLbls>
            <c:spPr>
              <a:noFill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Resultats!$A$227:$A$230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Resultats!$AA$227:$AA$230</c:f>
              <c:numCache>
                <c:formatCode>0.0%</c:formatCode>
                <c:ptCount val="4"/>
                <c:pt idx="0">
                  <c:v>0.46362687086668986</c:v>
                </c:pt>
                <c:pt idx="1">
                  <c:v>0.52349460494256872</c:v>
                </c:pt>
                <c:pt idx="2">
                  <c:v>4.1768186564566656E-3</c:v>
                </c:pt>
                <c:pt idx="3">
                  <c:v>3.4806822137138879E-3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801-FD4B-BA91-BEA5FC0373F7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dispBlanksAs val="zero"/>
  </c:chart>
  <c:spPr>
    <a:gradFill flip="none" rotWithShape="1">
      <a:gsLst>
        <a:gs pos="0">
          <a:srgbClr val="F79646">
            <a:lumMod val="20000"/>
            <a:lumOff val="80000"/>
            <a:shade val="30000"/>
            <a:satMod val="115000"/>
          </a:srgbClr>
        </a:gs>
        <a:gs pos="50000">
          <a:srgbClr val="F79646">
            <a:lumMod val="20000"/>
            <a:lumOff val="80000"/>
            <a:shade val="67500"/>
            <a:satMod val="115000"/>
          </a:srgbClr>
        </a:gs>
        <a:gs pos="100000">
          <a:srgbClr val="F79646">
            <a:lumMod val="20000"/>
            <a:lumOff val="80000"/>
            <a:shade val="100000"/>
            <a:satMod val="115000"/>
          </a:srgbClr>
        </a:gs>
      </a:gsLst>
      <a:lin ang="10800000" scaled="1"/>
      <a:tileRect/>
    </a:gradFill>
  </c:spPr>
  <c:printSettings>
    <c:headerFooter/>
    <c:pageMargins b="0.75000000000000433" l="0.70000000000000062" r="0.70000000000000062" t="0.750000000000004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(Christian!$C$43,Christian!$E$43)</c:f>
              <c:numCache>
                <c:formatCode>0%</c:formatCode>
                <c:ptCount val="2"/>
                <c:pt idx="0">
                  <c:v>0.26041666666666669</c:v>
                </c:pt>
                <c:pt idx="1">
                  <c:v>0.73958333333333337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4B-8343-96FD-BBD395CB82FC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Christian!$B$49:$B$52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Christian!$B$49:$B$52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Christian!$C$49:$C$52</c:f>
              <c:numCache>
                <c:formatCode>0%</c:formatCode>
                <c:ptCount val="4"/>
                <c:pt idx="0">
                  <c:v>0.53061224489795922</c:v>
                </c:pt>
                <c:pt idx="1">
                  <c:v>0.85148514851485146</c:v>
                </c:pt>
                <c:pt idx="2">
                  <c:v>0</c:v>
                </c:pt>
                <c:pt idx="3">
                  <c:v>0.5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14C-C543-ACE4-44221C622171}"/>
            </c:ext>
          </c:extLst>
        </c:ser>
        <c:axId val="109215744"/>
        <c:axId val="109217280"/>
      </c:barChart>
      <c:catAx>
        <c:axId val="109215744"/>
        <c:scaling>
          <c:orientation val="minMax"/>
        </c:scaling>
        <c:axPos val="b"/>
        <c:numFmt formatCode="General" sourceLinked="0"/>
        <c:tickLblPos val="nextTo"/>
        <c:crossAx val="109217280"/>
        <c:crosses val="autoZero"/>
        <c:auto val="1"/>
        <c:lblAlgn val="ctr"/>
        <c:lblOffset val="100"/>
      </c:catAx>
      <c:valAx>
        <c:axId val="109217280"/>
        <c:scaling>
          <c:orientation val="minMax"/>
        </c:scaling>
        <c:axPos val="l"/>
        <c:majorGridlines/>
        <c:numFmt formatCode="0%" sourceLinked="1"/>
        <c:tickLblPos val="nextTo"/>
        <c:crossAx val="109215744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Christian!$B$44:$B$47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Christian!$C$44:$C$47</c:f>
              <c:numCache>
                <c:formatCode>0%</c:formatCode>
                <c:ptCount val="4"/>
                <c:pt idx="0">
                  <c:v>0.58799999999999997</c:v>
                </c:pt>
                <c:pt idx="1">
                  <c:v>0.40400000000000003</c:v>
                </c:pt>
                <c:pt idx="2">
                  <c:v>0</c:v>
                </c:pt>
                <c:pt idx="3">
                  <c:v>8.0000000000000002E-3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A3-024A-90DE-BDC45BD5065D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(Noel!$C$43,Noel!$E$43)</c:f>
              <c:numCache>
                <c:formatCode>0%</c:formatCode>
                <c:ptCount val="2"/>
                <c:pt idx="0">
                  <c:v>0.25281473899692936</c:v>
                </c:pt>
                <c:pt idx="1">
                  <c:v>0.74718526100307059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C9-3F43-951D-A1C094AC368B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Noel!$B$49:$B$52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Noel!$B$49:$B$52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Noel!$C$49:$C$52</c:f>
              <c:numCache>
                <c:formatCode>0%</c:formatCode>
                <c:ptCount val="4"/>
                <c:pt idx="0">
                  <c:v>0.54216867469879515</c:v>
                </c:pt>
                <c:pt idx="1">
                  <c:v>0.71604938271604934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D65-E343-9737-509EB0EA5B64}"/>
            </c:ext>
          </c:extLst>
        </c:ser>
        <c:axId val="110401024"/>
        <c:axId val="110402560"/>
      </c:barChart>
      <c:catAx>
        <c:axId val="110401024"/>
        <c:scaling>
          <c:orientation val="minMax"/>
        </c:scaling>
        <c:axPos val="b"/>
        <c:numFmt formatCode="General" sourceLinked="0"/>
        <c:tickLblPos val="nextTo"/>
        <c:crossAx val="110402560"/>
        <c:crosses val="autoZero"/>
        <c:auto val="1"/>
        <c:lblAlgn val="ctr"/>
        <c:lblOffset val="100"/>
      </c:catAx>
      <c:valAx>
        <c:axId val="110402560"/>
        <c:scaling>
          <c:orientation val="minMax"/>
        </c:scaling>
        <c:axPos val="l"/>
        <c:majorGridlines/>
        <c:numFmt formatCode="0%" sourceLinked="1"/>
        <c:tickLblPos val="nextTo"/>
        <c:crossAx val="110401024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Noel!$B$44:$B$47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Noel!$C$44:$C$47</c:f>
              <c:numCache>
                <c:formatCode>0%</c:formatCode>
                <c:ptCount val="4"/>
                <c:pt idx="0">
                  <c:v>0.33603238866396762</c:v>
                </c:pt>
                <c:pt idx="1">
                  <c:v>0.65587044534412953</c:v>
                </c:pt>
                <c:pt idx="2">
                  <c:v>4.048582995951417E-3</c:v>
                </c:pt>
                <c:pt idx="3">
                  <c:v>4.048582995951417E-3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1F-2141-9024-8776F8B0B088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(Thierry!$C$43,Thierry!$E$43)</c:f>
              <c:numCache>
                <c:formatCode>0%</c:formatCode>
                <c:ptCount val="2"/>
                <c:pt idx="0">
                  <c:v>0.28203062046736505</c:v>
                </c:pt>
                <c:pt idx="1">
                  <c:v>0.71796937953263495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AFB-DB48-B05C-8CB21642D132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Thierry!$B$49:$B$52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Thierry!$B$49:$B$52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Thierry!$C$49:$C$52</c:f>
              <c:numCache>
                <c:formatCode>0%</c:formatCode>
                <c:ptCount val="4"/>
                <c:pt idx="0">
                  <c:v>0.40939597315436244</c:v>
                </c:pt>
                <c:pt idx="1">
                  <c:v>0.80808080808080807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34A-344A-93C2-22C2E101C132}"/>
            </c:ext>
          </c:extLst>
        </c:ser>
        <c:axId val="110529536"/>
        <c:axId val="110539520"/>
      </c:barChart>
      <c:catAx>
        <c:axId val="110529536"/>
        <c:scaling>
          <c:orientation val="minMax"/>
        </c:scaling>
        <c:axPos val="b"/>
        <c:numFmt formatCode="General" sourceLinked="0"/>
        <c:tickLblPos val="nextTo"/>
        <c:crossAx val="110539520"/>
        <c:crosses val="autoZero"/>
        <c:auto val="1"/>
        <c:lblAlgn val="ctr"/>
        <c:lblOffset val="100"/>
      </c:catAx>
      <c:valAx>
        <c:axId val="110539520"/>
        <c:scaling>
          <c:orientation val="minMax"/>
        </c:scaling>
        <c:axPos val="l"/>
        <c:majorGridlines/>
        <c:numFmt formatCode="0%" sourceLinked="1"/>
        <c:tickLblPos val="nextTo"/>
        <c:crossAx val="110529536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Thierry!$B$44:$B$47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Thierry!$C$44:$C$47</c:f>
              <c:numCache>
                <c:formatCode>0%</c:formatCode>
                <c:ptCount val="4"/>
                <c:pt idx="0">
                  <c:v>0.42571428571428571</c:v>
                </c:pt>
                <c:pt idx="1">
                  <c:v>0.56571428571428573</c:v>
                </c:pt>
                <c:pt idx="2">
                  <c:v>5.7142857142857143E-3</c:v>
                </c:pt>
                <c:pt idx="3">
                  <c:v>2.8571428571428571E-3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894-C44D-A8BB-8438DD9D8220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(Marcelle!$C$43,Marcelle!$E$43)</c:f>
              <c:numCache>
                <c:formatCode>0%</c:formatCode>
                <c:ptCount val="2"/>
                <c:pt idx="0">
                  <c:v>0.17625899280575538</c:v>
                </c:pt>
                <c:pt idx="1">
                  <c:v>0.82374100719424459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C07-6E4F-A915-F0FCD3B13027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Marcelle!$B$49:$B$52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Marcelle!$B$49:$B$52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Marcelle!$C$49:$C$52</c:f>
              <c:numCache>
                <c:formatCode>0%</c:formatCode>
                <c:ptCount val="4"/>
                <c:pt idx="0">
                  <c:v>0.52747252747252749</c:v>
                </c:pt>
                <c:pt idx="1">
                  <c:v>0.79611650485436891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5FC-204C-A24C-E8CB0D9E4FBE}"/>
            </c:ext>
          </c:extLst>
        </c:ser>
        <c:axId val="110605056"/>
        <c:axId val="110606592"/>
      </c:barChart>
      <c:catAx>
        <c:axId val="110605056"/>
        <c:scaling>
          <c:orientation val="minMax"/>
        </c:scaling>
        <c:axPos val="b"/>
        <c:numFmt formatCode="General" sourceLinked="0"/>
        <c:tickLblPos val="nextTo"/>
        <c:crossAx val="110606592"/>
        <c:crosses val="autoZero"/>
        <c:auto val="1"/>
        <c:lblAlgn val="ctr"/>
        <c:lblOffset val="100"/>
      </c:catAx>
      <c:valAx>
        <c:axId val="110606592"/>
        <c:scaling>
          <c:orientation val="minMax"/>
        </c:scaling>
        <c:axPos val="l"/>
        <c:majorGridlines/>
        <c:numFmt formatCode="0%" sourceLinked="1"/>
        <c:tickLblPos val="nextTo"/>
        <c:crossAx val="110605056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Marcelle!$B$44:$B$47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Marcelle!$C$44:$C$47</c:f>
              <c:numCache>
                <c:formatCode>0%</c:formatCode>
                <c:ptCount val="4"/>
                <c:pt idx="0">
                  <c:v>0.4642857142857143</c:v>
                </c:pt>
                <c:pt idx="1">
                  <c:v>0.52551020408163263</c:v>
                </c:pt>
                <c:pt idx="2">
                  <c:v>5.1020408163265302E-3</c:v>
                </c:pt>
                <c:pt idx="3">
                  <c:v>5.1020408163265302E-3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AB2-9441-A57E-2D749060E831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(Gerard!$C$43,Gerard!$E$43)</c:f>
              <c:numCache>
                <c:formatCode>0%</c:formatCode>
                <c:ptCount val="2"/>
                <c:pt idx="0">
                  <c:v>0.25974025974025972</c:v>
                </c:pt>
                <c:pt idx="1">
                  <c:v>0.74025974025974028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550-214C-B10B-2F1BEFED366F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Gerard!$B$49:$B$52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Gerard!$B$49:$B$52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Gerard!$C$49:$C$52</c:f>
              <c:numCache>
                <c:formatCode>0%</c:formatCode>
                <c:ptCount val="4"/>
                <c:pt idx="0">
                  <c:v>0.38461538461538464</c:v>
                </c:pt>
                <c:pt idx="1">
                  <c:v>0.7857142857142857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D6F-7446-A1BE-6CDD111F5D7F}"/>
            </c:ext>
          </c:extLst>
        </c:ser>
        <c:axId val="112441600"/>
        <c:axId val="112451584"/>
      </c:barChart>
      <c:catAx>
        <c:axId val="112441600"/>
        <c:scaling>
          <c:orientation val="minMax"/>
        </c:scaling>
        <c:axPos val="b"/>
        <c:numFmt formatCode="General" sourceLinked="0"/>
        <c:tickLblPos val="nextTo"/>
        <c:crossAx val="112451584"/>
        <c:crosses val="autoZero"/>
        <c:auto val="1"/>
        <c:lblAlgn val="ctr"/>
        <c:lblOffset val="100"/>
      </c:catAx>
      <c:valAx>
        <c:axId val="112451584"/>
        <c:scaling>
          <c:orientation val="minMax"/>
        </c:scaling>
        <c:axPos val="l"/>
        <c:majorGridlines/>
        <c:numFmt formatCode="0%" sourceLinked="1"/>
        <c:tickLblPos val="nextTo"/>
        <c:crossAx val="112441600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Gerard!$B$44:$B$47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Gerard!$C$44:$C$47</c:f>
              <c:numCache>
                <c:formatCode>0%</c:formatCode>
                <c:ptCount val="4"/>
                <c:pt idx="0">
                  <c:v>0.65</c:v>
                </c:pt>
                <c:pt idx="1">
                  <c:v>0.35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6C8-E04A-BF07-B0283AADCCA3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(Liliane!$C$43,Liliane!$E$43)</c:f>
              <c:numCache>
                <c:formatCode>0%</c:formatCode>
                <c:ptCount val="2"/>
                <c:pt idx="0">
                  <c:v>0.38851351351351349</c:v>
                </c:pt>
                <c:pt idx="1">
                  <c:v>0.61148648648648651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BE3-BC4B-930D-A756EC8191BA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Liliane!$B$49:$B$52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Liliane!$B$49:$B$52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Liliane!$C$49:$C$52</c:f>
              <c:numCache>
                <c:formatCode>0%</c:formatCode>
                <c:ptCount val="4"/>
                <c:pt idx="0">
                  <c:v>0.25925925925925924</c:v>
                </c:pt>
                <c:pt idx="1">
                  <c:v>0.71186440677966101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325-5745-805D-AC1E96E11C6E}"/>
            </c:ext>
          </c:extLst>
        </c:ser>
        <c:axId val="113721344"/>
        <c:axId val="113722880"/>
      </c:barChart>
      <c:catAx>
        <c:axId val="113721344"/>
        <c:scaling>
          <c:orientation val="minMax"/>
        </c:scaling>
        <c:axPos val="b"/>
        <c:numFmt formatCode="General" sourceLinked="0"/>
        <c:tickLblPos val="nextTo"/>
        <c:crossAx val="113722880"/>
        <c:crosses val="autoZero"/>
        <c:auto val="1"/>
        <c:lblAlgn val="ctr"/>
        <c:lblOffset val="100"/>
      </c:catAx>
      <c:valAx>
        <c:axId val="113722880"/>
        <c:scaling>
          <c:orientation val="minMax"/>
        </c:scaling>
        <c:axPos val="l"/>
        <c:majorGridlines/>
        <c:numFmt formatCode="0%" sourceLinked="1"/>
        <c:tickLblPos val="nextTo"/>
        <c:crossAx val="113721344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Liliane!$B$44:$B$47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Liliane!$C$44:$C$47</c:f>
              <c:numCache>
                <c:formatCode>0%</c:formatCode>
                <c:ptCount val="4"/>
                <c:pt idx="0">
                  <c:v>0.46956521739130436</c:v>
                </c:pt>
                <c:pt idx="1">
                  <c:v>0.5130434782608696</c:v>
                </c:pt>
                <c:pt idx="2">
                  <c:v>1.7391304347826087E-2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8D1-3F46-B14D-0E3928CDBA2F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(Dominique!$C$43,Dominique!$E$43)</c:f>
              <c:numCache>
                <c:formatCode>0%</c:formatCode>
                <c:ptCount val="2"/>
                <c:pt idx="0">
                  <c:v>0.29341317365269459</c:v>
                </c:pt>
                <c:pt idx="1">
                  <c:v>0.70658682634730541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FF4-FF4E-A58F-AA3A2EF8E184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Dominique!$B$49:$B$52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Dominique!$B$49:$B$52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Dominique!$C$49:$C$52</c:f>
              <c:numCache>
                <c:formatCode>0%</c:formatCode>
                <c:ptCount val="4"/>
                <c:pt idx="0">
                  <c:v>0.54838709677419351</c:v>
                </c:pt>
                <c:pt idx="1">
                  <c:v>0.88888888888888884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6E0-6D42-916D-12D7B8BD90EF}"/>
            </c:ext>
          </c:extLst>
        </c:ser>
        <c:axId val="112629248"/>
        <c:axId val="112630784"/>
      </c:barChart>
      <c:catAx>
        <c:axId val="112629248"/>
        <c:scaling>
          <c:orientation val="minMax"/>
        </c:scaling>
        <c:axPos val="b"/>
        <c:numFmt formatCode="General" sourceLinked="0"/>
        <c:tickLblPos val="nextTo"/>
        <c:crossAx val="112630784"/>
        <c:crosses val="autoZero"/>
        <c:auto val="1"/>
        <c:lblAlgn val="ctr"/>
        <c:lblOffset val="100"/>
      </c:catAx>
      <c:valAx>
        <c:axId val="112630784"/>
        <c:scaling>
          <c:orientation val="minMax"/>
        </c:scaling>
        <c:axPos val="l"/>
        <c:majorGridlines/>
        <c:numFmt formatCode="0%" sourceLinked="1"/>
        <c:tickLblPos val="nextTo"/>
        <c:crossAx val="112629248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Dominique!$B$44:$B$47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Dominique!$C$44:$C$47</c:f>
              <c:numCache>
                <c:formatCode>0%</c:formatCode>
                <c:ptCount val="4"/>
                <c:pt idx="0">
                  <c:v>0.63265306122448983</c:v>
                </c:pt>
                <c:pt idx="1">
                  <c:v>0.36734693877551022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904-6E47-AB4D-DE5799C25152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('J-M'!$C$43,'J-M'!$E$43)</c:f>
              <c:numCache>
                <c:formatCode>0%</c:formatCode>
                <c:ptCount val="2"/>
                <c:pt idx="0">
                  <c:v>0.20930232558139536</c:v>
                </c:pt>
                <c:pt idx="1">
                  <c:v>0.79069767441860461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44A-9644-9D5A-7FC63C9049BB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'J-M'!$B$49:$B$52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'J-M'!$B$49:$B$52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'J-M'!$C$49:$C$52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8F5-5F4B-A862-A75FA3EA8991}"/>
            </c:ext>
          </c:extLst>
        </c:ser>
        <c:axId val="114007040"/>
        <c:axId val="114012928"/>
      </c:barChart>
      <c:catAx>
        <c:axId val="114007040"/>
        <c:scaling>
          <c:orientation val="minMax"/>
        </c:scaling>
        <c:axPos val="b"/>
        <c:numFmt formatCode="General" sourceLinked="0"/>
        <c:tickLblPos val="nextTo"/>
        <c:crossAx val="114012928"/>
        <c:crosses val="autoZero"/>
        <c:auto val="1"/>
        <c:lblAlgn val="ctr"/>
        <c:lblOffset val="100"/>
      </c:catAx>
      <c:valAx>
        <c:axId val="114012928"/>
        <c:scaling>
          <c:orientation val="minMax"/>
        </c:scaling>
        <c:axPos val="l"/>
        <c:majorGridlines/>
        <c:numFmt formatCode="0%" sourceLinked="1"/>
        <c:tickLblPos val="nextTo"/>
        <c:crossAx val="114007040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'J-M'!$B$44:$B$47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'J-M'!$C$44:$C$47</c:f>
              <c:numCache>
                <c:formatCode>0%</c:formatCode>
                <c:ptCount val="4"/>
                <c:pt idx="0">
                  <c:v>0.1111111111111111</c:v>
                </c:pt>
                <c:pt idx="1">
                  <c:v>0.88888888888888884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1BB-8B48-BEC8-99DD694603E2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(Philippe!$C$43,Philippe!$E$43)</c:f>
              <c:numCache>
                <c:formatCode>0%</c:formatCode>
                <c:ptCount val="2"/>
                <c:pt idx="0">
                  <c:v>0.35555555555555557</c:v>
                </c:pt>
                <c:pt idx="1">
                  <c:v>0.64444444444444449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06-F34E-ABB0-727AD5008EE1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Philippe!$B$49:$B$52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Philippe!$B$49:$B$52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Philippe!$C$49:$C$52</c:f>
              <c:numCache>
                <c:formatCode>0%</c:formatCode>
                <c:ptCount val="4"/>
                <c:pt idx="0">
                  <c:v>0.42857142857142855</c:v>
                </c:pt>
                <c:pt idx="1">
                  <c:v>0.55555555555555558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E-4F41-BC8C-3C7C25A9C200}"/>
            </c:ext>
          </c:extLst>
        </c:ser>
        <c:axId val="113824512"/>
        <c:axId val="113826048"/>
      </c:barChart>
      <c:catAx>
        <c:axId val="113824512"/>
        <c:scaling>
          <c:orientation val="minMax"/>
        </c:scaling>
        <c:axPos val="b"/>
        <c:numFmt formatCode="General" sourceLinked="0"/>
        <c:tickLblPos val="nextTo"/>
        <c:crossAx val="113826048"/>
        <c:crosses val="autoZero"/>
        <c:auto val="1"/>
        <c:lblAlgn val="ctr"/>
        <c:lblOffset val="100"/>
      </c:catAx>
      <c:valAx>
        <c:axId val="113826048"/>
        <c:scaling>
          <c:orientation val="minMax"/>
        </c:scaling>
        <c:axPos val="l"/>
        <c:majorGridlines/>
        <c:numFmt formatCode="0%" sourceLinked="1"/>
        <c:tickLblPos val="nextTo"/>
        <c:crossAx val="113824512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Philippe!$B$44:$B$47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Philippe!$C$44:$C$47</c:f>
              <c:numCache>
                <c:formatCode>0%</c:formatCode>
                <c:ptCount val="4"/>
                <c:pt idx="0">
                  <c:v>0.4375</c:v>
                </c:pt>
                <c:pt idx="1">
                  <c:v>0.5625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FFB-5043-B643-7B6D81477B60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(Serge!$C$43,Serge!$E$43)</c:f>
              <c:numCache>
                <c:formatCode>0%</c:formatCode>
                <c:ptCount val="2"/>
                <c:pt idx="0">
                  <c:v>0.265993265993266</c:v>
                </c:pt>
                <c:pt idx="1">
                  <c:v>0.734006734006734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21E-1640-8437-6C1F460F7931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Serge!$B$49:$B$52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Serge!$B$49:$B$52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Serge!$C$49:$C$52</c:f>
              <c:numCache>
                <c:formatCode>0%</c:formatCode>
                <c:ptCount val="4"/>
                <c:pt idx="0">
                  <c:v>0.55102040816326525</c:v>
                </c:pt>
                <c:pt idx="1">
                  <c:v>0.93333333333333335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E23-F94D-89EF-29E4E7260D68}"/>
            </c:ext>
          </c:extLst>
        </c:ser>
        <c:axId val="114264320"/>
        <c:axId val="114270208"/>
      </c:barChart>
      <c:catAx>
        <c:axId val="114264320"/>
        <c:scaling>
          <c:orientation val="minMax"/>
        </c:scaling>
        <c:axPos val="b"/>
        <c:numFmt formatCode="General" sourceLinked="0"/>
        <c:tickLblPos val="nextTo"/>
        <c:crossAx val="114270208"/>
        <c:crosses val="autoZero"/>
        <c:auto val="1"/>
        <c:lblAlgn val="ctr"/>
        <c:lblOffset val="100"/>
      </c:catAx>
      <c:valAx>
        <c:axId val="114270208"/>
        <c:scaling>
          <c:orientation val="minMax"/>
        </c:scaling>
        <c:axPos val="l"/>
        <c:majorGridlines/>
        <c:numFmt formatCode="0%" sourceLinked="1"/>
        <c:tickLblPos val="nextTo"/>
        <c:crossAx val="114264320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Serge!$B$44:$B$47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Serge!$C$44:$C$47</c:f>
              <c:numCache>
                <c:formatCode>0%</c:formatCode>
                <c:ptCount val="4"/>
                <c:pt idx="0">
                  <c:v>0.620253164556962</c:v>
                </c:pt>
                <c:pt idx="1">
                  <c:v>0.379746835443038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755-224C-9DD1-66325B55D66D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('Jean-marc'!$C$43,'Jean-marc'!$E$43)</c:f>
              <c:numCache>
                <c:formatCode>0%</c:formatCode>
                <c:ptCount val="2"/>
                <c:pt idx="0">
                  <c:v>0.35294117647058826</c:v>
                </c:pt>
                <c:pt idx="1">
                  <c:v>0.6470588235294118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717-F846-A61E-74339FC909A8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'Jean-marc'!$B$49:$B$52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'Jean-marc'!$B$49:$B$52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'Jean-marc'!$C$49:$C$52</c:f>
              <c:numCache>
                <c:formatCode>0%</c:formatCode>
                <c:ptCount val="4"/>
                <c:pt idx="0">
                  <c:v>0.5</c:v>
                </c:pt>
                <c:pt idx="1">
                  <c:v>0.8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90C-FC49-A76F-87C4A24719DF}"/>
            </c:ext>
          </c:extLst>
        </c:ser>
        <c:axId val="114397184"/>
        <c:axId val="114398720"/>
      </c:barChart>
      <c:catAx>
        <c:axId val="114397184"/>
        <c:scaling>
          <c:orientation val="minMax"/>
        </c:scaling>
        <c:axPos val="b"/>
        <c:numFmt formatCode="General" sourceLinked="0"/>
        <c:tickLblPos val="nextTo"/>
        <c:crossAx val="114398720"/>
        <c:crosses val="autoZero"/>
        <c:auto val="1"/>
        <c:lblAlgn val="ctr"/>
        <c:lblOffset val="100"/>
      </c:catAx>
      <c:valAx>
        <c:axId val="114398720"/>
        <c:scaling>
          <c:orientation val="minMax"/>
        </c:scaling>
        <c:axPos val="l"/>
        <c:majorGridlines/>
        <c:numFmt formatCode="0%" sourceLinked="1"/>
        <c:tickLblPos val="nextTo"/>
        <c:crossAx val="114397184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'Jean-marc'!$B$44:$B$47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'Jean-marc'!$C$44:$C$47</c:f>
              <c:numCache>
                <c:formatCode>0%</c:formatCode>
                <c:ptCount val="4"/>
                <c:pt idx="0">
                  <c:v>0.44444444444444442</c:v>
                </c:pt>
                <c:pt idx="1">
                  <c:v>0.55555555555555558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35D-F248-8213-F6F5B2C88B6B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(Gilbert!$C$43,Gilbert!$E$43)</c:f>
              <c:numCache>
                <c:formatCode>0%</c:formatCode>
                <c:ptCount val="2"/>
                <c:pt idx="0">
                  <c:v>0.14912280701754385</c:v>
                </c:pt>
                <c:pt idx="1">
                  <c:v>0.85087719298245612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BF9-B544-8045-CFD6DC777C37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Gilbert!$B$49:$B$52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Gilbert!$B$49:$B$52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Gilbert!$C$49:$C$52</c:f>
              <c:numCache>
                <c:formatCode>0%</c:formatCode>
                <c:ptCount val="4"/>
                <c:pt idx="0">
                  <c:v>0.33333333333333331</c:v>
                </c:pt>
                <c:pt idx="1">
                  <c:v>0.875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B9C-E247-A6AC-2BA30EB5D02E}"/>
            </c:ext>
          </c:extLst>
        </c:ser>
        <c:axId val="115725824"/>
        <c:axId val="115727360"/>
      </c:barChart>
      <c:catAx>
        <c:axId val="115725824"/>
        <c:scaling>
          <c:orientation val="minMax"/>
        </c:scaling>
        <c:axPos val="b"/>
        <c:numFmt formatCode="General" sourceLinked="0"/>
        <c:tickLblPos val="nextTo"/>
        <c:crossAx val="115727360"/>
        <c:crosses val="autoZero"/>
        <c:auto val="1"/>
        <c:lblAlgn val="ctr"/>
        <c:lblOffset val="100"/>
      </c:catAx>
      <c:valAx>
        <c:axId val="115727360"/>
        <c:scaling>
          <c:orientation val="minMax"/>
        </c:scaling>
        <c:axPos val="l"/>
        <c:majorGridlines/>
        <c:numFmt formatCode="0%" sourceLinked="1"/>
        <c:tickLblPos val="nextTo"/>
        <c:crossAx val="115725824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Gilbert!$B$44:$B$47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Gilbert!$C$44:$C$47</c:f>
              <c:numCache>
                <c:formatCode>0%</c:formatCode>
                <c:ptCount val="4"/>
                <c:pt idx="0">
                  <c:v>0.52941176470588236</c:v>
                </c:pt>
                <c:pt idx="1">
                  <c:v>0.47058823529411764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CE5-1148-B630-54CA3B80FBCE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(Didier!$C$43,Didier!$E$43)</c:f>
              <c:numCache>
                <c:formatCode>0%</c:formatCode>
                <c:ptCount val="2"/>
                <c:pt idx="0">
                  <c:v>0.17460317460317459</c:v>
                </c:pt>
                <c:pt idx="1">
                  <c:v>0.82539682539682535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1F9-E748-AF9B-2E475669DF8C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Didier!$B$49:$B$52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Didier!$B$49:$B$52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Didier!$C$49:$C$52</c:f>
              <c:numCache>
                <c:formatCode>0%</c:formatCode>
                <c:ptCount val="4"/>
                <c:pt idx="0">
                  <c:v>0.54545454545454541</c:v>
                </c:pt>
                <c:pt idx="1">
                  <c:v>0.68181818181818177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45-454D-B822-34ECA8F906AB}"/>
            </c:ext>
          </c:extLst>
        </c:ser>
        <c:axId val="115862528"/>
        <c:axId val="115942144"/>
      </c:barChart>
      <c:catAx>
        <c:axId val="115862528"/>
        <c:scaling>
          <c:orientation val="minMax"/>
        </c:scaling>
        <c:axPos val="b"/>
        <c:numFmt formatCode="General" sourceLinked="0"/>
        <c:tickLblPos val="nextTo"/>
        <c:crossAx val="115942144"/>
        <c:crosses val="autoZero"/>
        <c:auto val="1"/>
        <c:lblAlgn val="ctr"/>
        <c:lblOffset val="100"/>
      </c:catAx>
      <c:valAx>
        <c:axId val="115942144"/>
        <c:scaling>
          <c:orientation val="minMax"/>
        </c:scaling>
        <c:axPos val="l"/>
        <c:majorGridlines/>
        <c:numFmt formatCode="0%" sourceLinked="1"/>
        <c:tickLblPos val="nextTo"/>
        <c:crossAx val="115862528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Didier!$B$44:$B$47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Didier!$C$44:$C$47</c:f>
              <c:numCache>
                <c:formatCode>0%</c:formatCode>
                <c:ptCount val="4"/>
                <c:pt idx="0">
                  <c:v>0.33333333333333331</c:v>
                </c:pt>
                <c:pt idx="1">
                  <c:v>0.66666666666666663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6B-524F-A954-F053FAAB0F96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8000">
                  <a:solidFill>
                    <a:schemeClr val="accent2">
                      <a:satMod val="140000"/>
                    </a:schemeClr>
                  </a:solidFill>
                  <a:prstDash val="solid"/>
                  <a:miter lim="800000"/>
                </a:ln>
                <a:noFill/>
                <a:effectLst>
                  <a:glow rad="101600">
                    <a:schemeClr val="accent2">
                      <a:satMod val="175000"/>
                      <a:alpha val="40000"/>
                    </a:schemeClr>
                  </a:glow>
                  <a:outerShdw blurRad="25500" dist="23000" dir="7020000" algn="tl">
                    <a:srgbClr val="000000">
                      <a:alpha val="5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tx2">
                    <a:lumMod val="60000"/>
                    <a:lumOff val="40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Proportion  Attaque/défense</a:t>
            </a:r>
          </a:p>
        </c:rich>
      </c:tx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Pt>
            <c:idx val="0"/>
            <c:explosion val="2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chemeClr val="accent3">
                  <a:lumMod val="75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(Daniel!$C$43,Daniel!$E$43)</c:f>
              <c:numCache>
                <c:formatCode>0%</c:formatCode>
                <c:ptCount val="2"/>
                <c:pt idx="0">
                  <c:v>0.1</c:v>
                </c:pt>
                <c:pt idx="1">
                  <c:v>0.9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1F9-E748-AF9B-2E475669DF8C}"/>
            </c:ext>
          </c:extLst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1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glow rad="63500">
                    <a:schemeClr val="accent2">
                      <a:satMod val="175000"/>
                      <a:alpha val="40000"/>
                    </a:schemeClr>
                  </a:glow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52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Daniel!$B$49:$B$52</c:f>
              <c:strCache>
                <c:ptCount val="1"/>
                <c:pt idx="0">
                  <c:v>Prise Pousse GS GC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Pt>
            <c:idx val="1"/>
            <c:spPr>
              <a:solidFill>
                <a:schemeClr val="accent2"/>
              </a:solidFill>
            </c:spPr>
          </c:dPt>
          <c:dPt>
            <c:idx val="2"/>
            <c:spPr>
              <a:solidFill>
                <a:schemeClr val="accent3">
                  <a:lumMod val="75000"/>
                </a:schemeClr>
              </a:solidFill>
            </c:spPr>
          </c:dPt>
          <c:dPt>
            <c:idx val="3"/>
            <c:spPr>
              <a:solidFill>
                <a:srgbClr val="8E63C7"/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Daniel!$B$49:$B$52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Daniel!$C$49:$C$52</c:f>
              <c:numCache>
                <c:formatCode>0%</c:formatCode>
                <c:ptCount val="4"/>
                <c:pt idx="0">
                  <c:v>0</c:v>
                </c:pt>
                <c:pt idx="1">
                  <c:v>0.8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45-454D-B822-34ECA8F906AB}"/>
            </c:ext>
          </c:extLst>
        </c:ser>
        <c:axId val="116118272"/>
        <c:axId val="116119808"/>
      </c:barChart>
      <c:catAx>
        <c:axId val="116118272"/>
        <c:scaling>
          <c:orientation val="minMax"/>
        </c:scaling>
        <c:axPos val="b"/>
        <c:numFmt formatCode="General" sourceLinked="0"/>
        <c:tickLblPos val="nextTo"/>
        <c:crossAx val="116119808"/>
        <c:crosses val="autoZero"/>
        <c:auto val="1"/>
        <c:lblAlgn val="ctr"/>
        <c:lblOffset val="100"/>
      </c:catAx>
      <c:valAx>
        <c:axId val="116119808"/>
        <c:scaling>
          <c:orientation val="minMax"/>
        </c:scaling>
        <c:axPos val="l"/>
        <c:majorGridlines/>
        <c:numFmt formatCode="0%" sourceLinked="1"/>
        <c:tickLblPos val="nextTo"/>
        <c:crossAx val="116118272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plotVisOnly val="1"/>
    <c:dispBlanksAs val="gap"/>
  </c:chart>
  <c:spPr>
    <a:solidFill>
      <a:schemeClr val="bg2">
        <a:lumMod val="9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en-US" sz="1400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rgbClr val="FF000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Répartition  Contrats en  Attaque  </a:t>
            </a:r>
          </a:p>
        </c:rich>
      </c:tx>
      <c:layout>
        <c:manualLayout>
          <c:xMode val="edge"/>
          <c:yMode val="edge"/>
          <c:x val="0.12485279340082489"/>
          <c:y val="5.2398041590954965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showPercent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Daniel!$B$44:$B$47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Daniel!$C$44:$C$47</c:f>
              <c:numCache>
                <c:formatCode>0%</c:formatCode>
                <c:ptCount val="4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6B-524F-A954-F053FAAB0F96}"/>
            </c:ext>
          </c:extLst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accent2">
        <a:lumMod val="20000"/>
        <a:lumOff val="8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6" Type="http://schemas.openxmlformats.org/officeDocument/2006/relationships/chart" Target="../charts/chart10.xml"/><Relationship Id="rId5" Type="http://schemas.openxmlformats.org/officeDocument/2006/relationships/chart" Target="../charts/chart9.xml"/><Relationship Id="rId4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9.xml"/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2.xml"/><Relationship Id="rId2" Type="http://schemas.openxmlformats.org/officeDocument/2006/relationships/chart" Target="../charts/chart21.xml"/><Relationship Id="rId1" Type="http://schemas.openxmlformats.org/officeDocument/2006/relationships/chart" Target="../charts/chart20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5.xml"/><Relationship Id="rId2" Type="http://schemas.openxmlformats.org/officeDocument/2006/relationships/chart" Target="../charts/chart24.xml"/><Relationship Id="rId1" Type="http://schemas.openxmlformats.org/officeDocument/2006/relationships/chart" Target="../charts/chart23.xml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8.xml"/><Relationship Id="rId2" Type="http://schemas.openxmlformats.org/officeDocument/2006/relationships/chart" Target="../charts/chart27.xml"/><Relationship Id="rId1" Type="http://schemas.openxmlformats.org/officeDocument/2006/relationships/chart" Target="../charts/chart26.xml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1.xml"/><Relationship Id="rId2" Type="http://schemas.openxmlformats.org/officeDocument/2006/relationships/chart" Target="../charts/chart30.xml"/><Relationship Id="rId1" Type="http://schemas.openxmlformats.org/officeDocument/2006/relationships/chart" Target="../charts/chart29.xml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4.xml"/><Relationship Id="rId2" Type="http://schemas.openxmlformats.org/officeDocument/2006/relationships/chart" Target="../charts/chart33.xml"/><Relationship Id="rId1" Type="http://schemas.openxmlformats.org/officeDocument/2006/relationships/chart" Target="../charts/chart32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7.xml"/><Relationship Id="rId2" Type="http://schemas.openxmlformats.org/officeDocument/2006/relationships/chart" Target="../charts/chart36.xml"/><Relationship Id="rId1" Type="http://schemas.openxmlformats.org/officeDocument/2006/relationships/chart" Target="../charts/chart35.xml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0.xml"/><Relationship Id="rId2" Type="http://schemas.openxmlformats.org/officeDocument/2006/relationships/chart" Target="../charts/chart39.xml"/><Relationship Id="rId1" Type="http://schemas.openxmlformats.org/officeDocument/2006/relationships/chart" Target="../charts/chart38.xml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3.xml"/><Relationship Id="rId2" Type="http://schemas.openxmlformats.org/officeDocument/2006/relationships/chart" Target="../charts/chart42.xml"/><Relationship Id="rId1" Type="http://schemas.openxmlformats.org/officeDocument/2006/relationships/chart" Target="../charts/chart41.xml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6.xml"/><Relationship Id="rId2" Type="http://schemas.openxmlformats.org/officeDocument/2006/relationships/chart" Target="../charts/chart45.xml"/><Relationship Id="rId1" Type="http://schemas.openxmlformats.org/officeDocument/2006/relationships/chart" Target="../charts/chart44.xml"/></Relationships>
</file>

<file path=xl/drawings/_rels/drawing1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9.xml"/><Relationship Id="rId2" Type="http://schemas.openxmlformats.org/officeDocument/2006/relationships/chart" Target="../charts/chart48.xml"/><Relationship Id="rId1" Type="http://schemas.openxmlformats.org/officeDocument/2006/relationships/chart" Target="../charts/chart47.xml"/></Relationships>
</file>

<file path=xl/drawings/_rels/drawing1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2.xml"/><Relationship Id="rId2" Type="http://schemas.openxmlformats.org/officeDocument/2006/relationships/chart" Target="../charts/chart51.xml"/><Relationship Id="rId1" Type="http://schemas.openxmlformats.org/officeDocument/2006/relationships/chart" Target="../charts/chart5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0</xdr:rowOff>
    </xdr:from>
    <xdr:to>
      <xdr:col>6</xdr:col>
      <xdr:colOff>457200</xdr:colOff>
      <xdr:row>2</xdr:row>
      <xdr:rowOff>13311</xdr:rowOff>
    </xdr:to>
    <xdr:pic macro="[0]!class">
      <xdr:nvPicPr>
        <xdr:cNvPr id="2" name="Image 1" descr="Mise a jour classement&#10;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72001" y="0"/>
          <a:ext cx="457199" cy="661011"/>
        </a:xfrm>
        <a:prstGeom prst="rect">
          <a:avLst/>
        </a:prstGeom>
      </xdr:spPr>
    </xdr:pic>
    <xdr:clientData/>
  </xdr:twoCellAnchor>
  <xdr:twoCellAnchor editAs="oneCell">
    <xdr:from>
      <xdr:col>7</xdr:col>
      <xdr:colOff>95253</xdr:colOff>
      <xdr:row>1</xdr:row>
      <xdr:rowOff>57150</xdr:rowOff>
    </xdr:from>
    <xdr:to>
      <xdr:col>7</xdr:col>
      <xdr:colOff>403493</xdr:colOff>
      <xdr:row>1</xdr:row>
      <xdr:rowOff>342900</xdr:rowOff>
    </xdr:to>
    <xdr:pic macro="[0]!graphi">
      <xdr:nvPicPr>
        <xdr:cNvPr id="4" name="Image 3" descr="grap2.jpg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886328" y="314325"/>
          <a:ext cx="308240" cy="285750"/>
        </a:xfrm>
        <a:prstGeom prst="rect">
          <a:avLst/>
        </a:prstGeom>
      </xdr:spPr>
    </xdr:pic>
    <xdr:clientData/>
  </xdr:twoCellAnchor>
  <xdr:twoCellAnchor>
    <xdr:from>
      <xdr:col>13</xdr:col>
      <xdr:colOff>95251</xdr:colOff>
      <xdr:row>1</xdr:row>
      <xdr:rowOff>19050</xdr:rowOff>
    </xdr:from>
    <xdr:to>
      <xdr:col>13</xdr:col>
      <xdr:colOff>361951</xdr:colOff>
      <xdr:row>1</xdr:row>
      <xdr:rowOff>238125</xdr:rowOff>
    </xdr:to>
    <xdr:sp macro="[0]!top" textlink="">
      <xdr:nvSpPr>
        <xdr:cNvPr id="6" name="Sourir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8105776" y="276225"/>
          <a:ext cx="266700" cy="219075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TOP/FLOPOP</a:t>
          </a:r>
        </a:p>
      </xdr:txBody>
    </xdr:sp>
    <xdr:clientData/>
  </xdr:twoCellAnchor>
  <xdr:twoCellAnchor editAs="oneCell">
    <xdr:from>
      <xdr:col>0</xdr:col>
      <xdr:colOff>466727</xdr:colOff>
      <xdr:row>0</xdr:row>
      <xdr:rowOff>1</xdr:rowOff>
    </xdr:from>
    <xdr:to>
      <xdr:col>0</xdr:col>
      <xdr:colOff>800101</xdr:colOff>
      <xdr:row>1</xdr:row>
      <xdr:rowOff>76200</xdr:rowOff>
    </xdr:to>
    <xdr:pic macro="[0]!Impresult">
      <xdr:nvPicPr>
        <xdr:cNvPr id="5" name="Image 4" descr="import.jpg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66727" y="1"/>
          <a:ext cx="333374" cy="333374"/>
        </a:xfrm>
        <a:prstGeom prst="rect">
          <a:avLst/>
        </a:prstGeom>
      </xdr:spPr>
    </xdr:pic>
    <xdr:clientData/>
  </xdr:twoCellAnchor>
  <xdr:twoCellAnchor editAs="oneCell">
    <xdr:from>
      <xdr:col>10</xdr:col>
      <xdr:colOff>47625</xdr:colOff>
      <xdr:row>0</xdr:row>
      <xdr:rowOff>0</xdr:rowOff>
    </xdr:from>
    <xdr:to>
      <xdr:col>10</xdr:col>
      <xdr:colOff>476250</xdr:colOff>
      <xdr:row>1</xdr:row>
      <xdr:rowOff>171450</xdr:rowOff>
    </xdr:to>
    <xdr:pic macro="[0]!Module1.topbest">
      <xdr:nvPicPr>
        <xdr:cNvPr id="7" name="Image 6" descr="best.jp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8858250" y="0"/>
          <a:ext cx="428625" cy="4286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14</xdr:row>
      <xdr:rowOff>66675</xdr:rowOff>
    </xdr:from>
    <xdr:to>
      <xdr:col>14</xdr:col>
      <xdr:colOff>76200</xdr:colOff>
      <xdr:row>50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19</xdr:row>
      <xdr:rowOff>38100</xdr:rowOff>
    </xdr:from>
    <xdr:to>
      <xdr:col>6</xdr:col>
      <xdr:colOff>276225</xdr:colOff>
      <xdr:row>36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485775</xdr:colOff>
      <xdr:row>19</xdr:row>
      <xdr:rowOff>76200</xdr:rowOff>
    </xdr:from>
    <xdr:to>
      <xdr:col>12</xdr:col>
      <xdr:colOff>485775</xdr:colOff>
      <xdr:row>36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200025</xdr:colOff>
      <xdr:row>37</xdr:row>
      <xdr:rowOff>9525</xdr:rowOff>
    </xdr:from>
    <xdr:to>
      <xdr:col>6</xdr:col>
      <xdr:colOff>200025</xdr:colOff>
      <xdr:row>54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514350</xdr:colOff>
      <xdr:row>37</xdr:row>
      <xdr:rowOff>28575</xdr:rowOff>
    </xdr:from>
    <xdr:to>
      <xdr:col>12</xdr:col>
      <xdr:colOff>514350</xdr:colOff>
      <xdr:row>54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266700</xdr:colOff>
      <xdr:row>1</xdr:row>
      <xdr:rowOff>57150</xdr:rowOff>
    </xdr:from>
    <xdr:to>
      <xdr:col>6</xdr:col>
      <xdr:colOff>266700</xdr:colOff>
      <xdr:row>18</xdr:row>
      <xdr:rowOff>47625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457200</xdr:colOff>
      <xdr:row>1</xdr:row>
      <xdr:rowOff>57150</xdr:rowOff>
    </xdr:from>
    <xdr:to>
      <xdr:col>12</xdr:col>
      <xdr:colOff>457200</xdr:colOff>
      <xdr:row>18</xdr:row>
      <xdr:rowOff>47625</xdr:rowOff>
    </xdr:to>
    <xdr:graphicFrame macro="">
      <xdr:nvGraphicFramePr>
        <xdr:cNvPr id="8" name="Graphique 7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A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C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C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D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D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E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E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F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F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1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1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1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1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1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U230"/>
  <sheetViews>
    <sheetView tabSelected="1" workbookViewId="0">
      <pane ySplit="3" topLeftCell="A4" activePane="bottomLeft" state="frozen"/>
      <selection pane="bottomLeft"/>
    </sheetView>
  </sheetViews>
  <sheetFormatPr baseColWidth="10" defaultColWidth="11.42578125" defaultRowHeight="12.75"/>
  <cols>
    <col min="1" max="1" width="20.7109375" style="3" bestFit="1" customWidth="1"/>
    <col min="2" max="3" width="12" bestFit="1" customWidth="1"/>
    <col min="4" max="8" width="12.5703125" bestFit="1" customWidth="1"/>
    <col min="9" max="9" width="12" bestFit="1" customWidth="1"/>
    <col min="10" max="10" width="12.5703125" bestFit="1" customWidth="1"/>
    <col min="11" max="12" width="12" bestFit="1" customWidth="1"/>
    <col min="13" max="14" width="12.5703125" bestFit="1" customWidth="1"/>
    <col min="15" max="15" width="12" bestFit="1" customWidth="1"/>
    <col min="16" max="25" width="11.5703125" bestFit="1" customWidth="1"/>
    <col min="26" max="26" width="11.5703125" customWidth="1"/>
    <col min="27" max="28" width="10.42578125" hidden="1" customWidth="1"/>
    <col min="29" max="30" width="11.42578125" hidden="1" customWidth="1"/>
    <col min="31" max="31" width="11.42578125" customWidth="1"/>
  </cols>
  <sheetData>
    <row r="1" spans="1:307" ht="20.25">
      <c r="B1" s="128" t="s">
        <v>39</v>
      </c>
      <c r="C1" s="129"/>
      <c r="D1" s="129"/>
      <c r="E1" s="110" t="s">
        <v>65</v>
      </c>
      <c r="I1" s="124" t="str">
        <f ca="1">PROPER(TEXT(TODAY(),"jjjj j mmmmmmmmmmmm aaaa"))</f>
        <v>Mardi 23 Août 2016</v>
      </c>
      <c r="J1" s="124"/>
      <c r="K1" s="124"/>
      <c r="L1" s="124"/>
      <c r="M1" s="124"/>
      <c r="N1" s="124"/>
      <c r="O1" s="12" t="str">
        <f>CONCATENATE(COUNT(A:A)," sessions")</f>
        <v>31 sessions</v>
      </c>
      <c r="AB1">
        <f>COUNT(A:A)</f>
        <v>31</v>
      </c>
      <c r="GX1" s="102"/>
      <c r="GY1" s="102"/>
    </row>
    <row r="2" spans="1:307" ht="30.75" customHeight="1">
      <c r="B2" s="126"/>
      <c r="C2" s="127"/>
      <c r="D2" s="127"/>
      <c r="E2" s="127"/>
      <c r="I2" s="125" t="s">
        <v>61</v>
      </c>
      <c r="J2" s="125"/>
      <c r="K2" s="125"/>
      <c r="L2" s="125"/>
      <c r="M2" s="109">
        <v>2</v>
      </c>
      <c r="GX2" s="104"/>
      <c r="GY2" s="102"/>
    </row>
    <row r="3" spans="1:307" s="1" customFormat="1" ht="12.75" customHeight="1">
      <c r="A3" s="2" t="s">
        <v>0</v>
      </c>
      <c r="B3" s="6" t="s">
        <v>2</v>
      </c>
      <c r="C3" s="6" t="s">
        <v>3</v>
      </c>
      <c r="D3" s="6" t="s">
        <v>5</v>
      </c>
      <c r="E3" s="6" t="s">
        <v>4</v>
      </c>
      <c r="F3" s="6" t="s">
        <v>59</v>
      </c>
      <c r="G3" s="6" t="s">
        <v>60</v>
      </c>
      <c r="H3" s="6" t="s">
        <v>66</v>
      </c>
      <c r="I3" s="6" t="s">
        <v>67</v>
      </c>
      <c r="J3" s="6" t="s">
        <v>70</v>
      </c>
      <c r="K3" s="6" t="s">
        <v>71</v>
      </c>
      <c r="L3" s="6" t="s">
        <v>73</v>
      </c>
      <c r="M3" s="6" t="s">
        <v>76</v>
      </c>
      <c r="N3" s="6" t="s">
        <v>79</v>
      </c>
      <c r="O3" s="6" t="s">
        <v>92</v>
      </c>
      <c r="P3" s="6"/>
      <c r="Q3" s="6"/>
      <c r="R3" s="6"/>
      <c r="S3" s="6"/>
      <c r="T3" s="6"/>
      <c r="U3" s="6"/>
      <c r="V3" s="6"/>
      <c r="W3" s="6"/>
      <c r="X3" s="6"/>
      <c r="Y3" s="6"/>
      <c r="Z3" s="7"/>
      <c r="AF3" s="106"/>
      <c r="AG3" s="106"/>
      <c r="AH3" s="106"/>
      <c r="AI3" s="106"/>
      <c r="AJ3" s="106"/>
      <c r="AK3" s="106"/>
      <c r="AL3" s="106"/>
      <c r="AM3" s="106"/>
      <c r="AN3" s="106"/>
      <c r="AO3" s="106"/>
      <c r="AP3" s="106"/>
      <c r="AQ3" s="106"/>
      <c r="AR3" s="106"/>
      <c r="AS3" s="106"/>
      <c r="AT3" s="106"/>
      <c r="AU3" s="106"/>
      <c r="AV3" s="106"/>
      <c r="AW3" s="106"/>
      <c r="AX3" s="106"/>
      <c r="AY3" s="106"/>
      <c r="AZ3" s="106"/>
      <c r="BA3" s="106"/>
      <c r="BB3" s="106"/>
      <c r="BC3" s="106"/>
      <c r="BD3" s="106"/>
      <c r="BE3" s="106"/>
      <c r="BF3" s="106"/>
      <c r="BG3" s="106"/>
      <c r="BH3" s="106"/>
      <c r="BI3" s="106"/>
      <c r="BJ3" s="106"/>
      <c r="BK3" s="106"/>
      <c r="BL3" s="106"/>
      <c r="BM3" s="106"/>
      <c r="BN3" s="106"/>
      <c r="BO3" s="106"/>
      <c r="BP3" s="106"/>
      <c r="BQ3" s="106"/>
      <c r="BR3" s="106"/>
      <c r="BS3" s="106"/>
      <c r="BT3" s="106"/>
      <c r="BU3" s="106"/>
      <c r="BV3" s="106"/>
      <c r="BW3" s="106"/>
      <c r="BX3" s="106"/>
      <c r="BY3" s="106"/>
      <c r="BZ3" s="106"/>
      <c r="CA3" s="106"/>
      <c r="CB3" s="106"/>
      <c r="CC3" s="106"/>
      <c r="CD3" s="106"/>
      <c r="CE3" s="106"/>
      <c r="CF3" s="106"/>
      <c r="CG3" s="106"/>
      <c r="CH3" s="106"/>
      <c r="CI3" s="106"/>
      <c r="CJ3" s="106"/>
      <c r="CK3" s="106"/>
      <c r="CL3" s="106"/>
      <c r="CM3" s="106"/>
      <c r="CN3" s="106"/>
      <c r="CO3" s="106"/>
      <c r="CP3" s="106"/>
      <c r="CQ3" s="106"/>
      <c r="CR3" s="106"/>
      <c r="CS3" s="106"/>
      <c r="CT3" s="106"/>
      <c r="CU3" s="106"/>
      <c r="CV3" s="106"/>
      <c r="CW3" s="106"/>
      <c r="CX3" s="106"/>
      <c r="CY3" s="106"/>
      <c r="CZ3" s="106"/>
      <c r="DA3" s="106"/>
      <c r="DB3" s="106"/>
      <c r="DC3" s="106"/>
      <c r="DD3" s="106"/>
      <c r="DE3" s="106"/>
      <c r="DF3" s="106"/>
      <c r="DG3" s="106"/>
      <c r="DH3" s="106"/>
      <c r="DI3" s="106"/>
      <c r="DJ3" s="106"/>
      <c r="DK3" s="106"/>
      <c r="DL3" s="106"/>
      <c r="DM3" s="106"/>
      <c r="DN3" s="106"/>
      <c r="DO3" s="106"/>
      <c r="DP3" s="106"/>
      <c r="DQ3" s="106"/>
      <c r="DR3" s="106"/>
      <c r="DS3" s="106"/>
      <c r="DT3" s="106"/>
      <c r="DU3" s="106"/>
      <c r="DV3" s="106"/>
      <c r="DW3" s="106"/>
      <c r="DX3" s="106"/>
      <c r="DY3" s="106"/>
      <c r="DZ3" s="106"/>
      <c r="EA3" s="106"/>
      <c r="EB3" s="106"/>
      <c r="EC3" s="106"/>
      <c r="ED3" s="106"/>
      <c r="EE3" s="106"/>
      <c r="EF3" s="106"/>
      <c r="EG3" s="106"/>
      <c r="EH3" s="106"/>
      <c r="EI3" s="106"/>
      <c r="EJ3" s="106"/>
      <c r="EK3" s="106"/>
      <c r="EL3" s="106"/>
      <c r="EM3" s="106"/>
      <c r="EN3" s="106"/>
      <c r="EO3" s="106"/>
      <c r="EP3" s="106"/>
      <c r="EQ3" s="106"/>
      <c r="ER3" s="106"/>
      <c r="ES3" s="106"/>
      <c r="ET3" s="106"/>
      <c r="EU3" s="106"/>
      <c r="EV3" s="106"/>
      <c r="EW3" s="106"/>
      <c r="EX3" s="106"/>
      <c r="EY3" s="106"/>
      <c r="EZ3" s="106"/>
      <c r="FA3" s="106"/>
      <c r="FB3" s="106"/>
      <c r="FC3" s="106"/>
      <c r="FD3" s="106"/>
      <c r="FE3" s="106"/>
      <c r="FF3" s="106"/>
      <c r="FG3" s="106"/>
      <c r="FH3" s="106"/>
      <c r="FI3" s="106"/>
      <c r="FJ3" s="106"/>
      <c r="FK3" s="106"/>
      <c r="FL3" s="106"/>
      <c r="FM3" s="106"/>
      <c r="FN3" s="106"/>
      <c r="FO3" s="106"/>
      <c r="FP3" s="106"/>
      <c r="FQ3" s="106"/>
      <c r="FR3" s="106"/>
      <c r="FS3" s="106"/>
      <c r="FT3" s="106"/>
      <c r="FU3" s="106"/>
      <c r="FV3" s="106"/>
      <c r="FW3" s="106"/>
      <c r="FX3" s="106"/>
      <c r="FY3" s="106"/>
      <c r="FZ3" s="106"/>
      <c r="GA3" s="106"/>
      <c r="GB3" s="106"/>
      <c r="GC3" s="106"/>
      <c r="GD3" s="106"/>
      <c r="GE3" s="106"/>
      <c r="GF3" s="106"/>
      <c r="GG3" s="106"/>
      <c r="GH3" s="106"/>
      <c r="GI3" s="106"/>
      <c r="GJ3" s="106"/>
      <c r="GK3" s="106"/>
      <c r="GL3" s="106"/>
      <c r="GM3" s="106"/>
      <c r="GN3" s="106"/>
      <c r="GO3" s="106"/>
      <c r="GP3" s="106"/>
      <c r="GQ3" s="106"/>
      <c r="GR3" s="106"/>
      <c r="GS3" s="106"/>
      <c r="GT3" s="106"/>
      <c r="GU3" s="106"/>
      <c r="GV3" s="106"/>
      <c r="GW3" s="106"/>
      <c r="GX3" s="104"/>
      <c r="GY3" s="103"/>
      <c r="GZ3" s="106"/>
      <c r="HA3" s="106"/>
      <c r="HB3" s="106"/>
      <c r="HC3" s="106"/>
      <c r="HD3" s="106"/>
      <c r="HE3" s="106"/>
      <c r="HF3" s="106"/>
      <c r="HG3" s="106"/>
      <c r="HH3" s="106"/>
      <c r="HI3" s="106"/>
      <c r="HJ3" s="106"/>
      <c r="HK3" s="106"/>
      <c r="HL3" s="106"/>
      <c r="HM3" s="106"/>
      <c r="HN3" s="106"/>
      <c r="HO3" s="106"/>
      <c r="HP3" s="106"/>
      <c r="HQ3" s="106"/>
      <c r="HR3" s="106"/>
      <c r="HS3" s="106"/>
      <c r="HT3" s="106"/>
      <c r="HU3" s="106"/>
      <c r="HV3" s="106"/>
      <c r="HW3" s="106"/>
      <c r="HX3" s="106"/>
      <c r="HY3" s="106"/>
      <c r="HZ3" s="106"/>
      <c r="IA3" s="106"/>
      <c r="IB3" s="106"/>
      <c r="IC3" s="106"/>
      <c r="ID3" s="106"/>
      <c r="IE3" s="106"/>
      <c r="IF3" s="106"/>
      <c r="IG3" s="106"/>
      <c r="IH3" s="106"/>
      <c r="II3" s="106"/>
      <c r="IJ3" s="106"/>
      <c r="IK3" s="106"/>
      <c r="IL3" s="106"/>
      <c r="IM3" s="106"/>
      <c r="IN3" s="106"/>
      <c r="IO3" s="106"/>
      <c r="IP3" s="106"/>
      <c r="IQ3" s="106"/>
      <c r="IR3" s="106"/>
      <c r="IS3" s="106"/>
      <c r="IT3" s="106"/>
      <c r="IU3" s="106"/>
      <c r="IV3" s="106"/>
      <c r="IW3" s="106"/>
      <c r="IX3" s="106"/>
      <c r="IY3" s="106"/>
      <c r="IZ3" s="106"/>
      <c r="JA3" s="106"/>
      <c r="JB3" s="106"/>
      <c r="JC3" s="106"/>
      <c r="JD3" s="106"/>
      <c r="JE3" s="106"/>
      <c r="JF3" s="106"/>
      <c r="JG3" s="106"/>
      <c r="JH3" s="106"/>
      <c r="JI3" s="106"/>
      <c r="JJ3" s="106"/>
      <c r="JK3" s="106"/>
      <c r="JL3" s="106"/>
      <c r="JM3" s="106"/>
      <c r="JN3" s="106"/>
      <c r="JO3" s="106"/>
      <c r="JP3" s="106"/>
      <c r="JQ3" s="106"/>
      <c r="JR3" s="106"/>
      <c r="JS3" s="106"/>
      <c r="JT3" s="106"/>
      <c r="JU3" s="106"/>
      <c r="JV3" s="106"/>
      <c r="JW3" s="106"/>
      <c r="JX3" s="106"/>
      <c r="JY3" s="106"/>
      <c r="JZ3" s="106"/>
      <c r="KA3" s="106"/>
      <c r="KB3" s="106"/>
      <c r="KC3" s="106"/>
      <c r="KD3" s="106"/>
      <c r="KE3" s="106"/>
      <c r="KF3" s="106"/>
      <c r="KG3" s="106"/>
      <c r="KH3" s="106"/>
      <c r="KI3" s="106"/>
      <c r="KJ3" s="106"/>
      <c r="KK3" s="106"/>
      <c r="KL3" s="106"/>
      <c r="KM3" s="106"/>
      <c r="KN3" s="106"/>
      <c r="KO3" s="106"/>
      <c r="KP3" s="106"/>
      <c r="KQ3" s="106"/>
      <c r="KR3" s="106"/>
      <c r="KS3" s="106"/>
      <c r="KT3" s="106"/>
      <c r="KU3" s="106"/>
    </row>
    <row r="4" spans="1:307" ht="15">
      <c r="A4" s="4">
        <v>42377</v>
      </c>
      <c r="B4" s="95">
        <v>-9.3000001907348633</v>
      </c>
      <c r="C4" s="95">
        <v>14.699999809265137</v>
      </c>
      <c r="D4" s="95">
        <v>6.3000001907348633</v>
      </c>
      <c r="E4" s="95">
        <v>-11.699999809265137</v>
      </c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6"/>
      <c r="AA4" s="8">
        <f>IF(SUM(B4:Z4)&lt;&gt;0,1,0)</f>
        <v>0</v>
      </c>
      <c r="AC4">
        <v>2</v>
      </c>
      <c r="AD4">
        <v>2.7000000476837158</v>
      </c>
      <c r="AE4">
        <v>2</v>
      </c>
      <c r="AF4">
        <v>1</v>
      </c>
      <c r="AG4">
        <v>2.7000000476837158</v>
      </c>
      <c r="AH4">
        <v>2</v>
      </c>
      <c r="AI4">
        <v>3</v>
      </c>
      <c r="AJ4">
        <v>2.7000000476837158</v>
      </c>
      <c r="AK4">
        <v>2</v>
      </c>
      <c r="AL4">
        <v>3</v>
      </c>
      <c r="AM4">
        <v>2.5</v>
      </c>
      <c r="AN4">
        <v>2</v>
      </c>
      <c r="AO4">
        <v>3</v>
      </c>
      <c r="AP4">
        <v>2</v>
      </c>
      <c r="AQ4">
        <v>2</v>
      </c>
      <c r="AR4">
        <v>1</v>
      </c>
      <c r="AS4">
        <v>2</v>
      </c>
      <c r="AT4">
        <v>2</v>
      </c>
      <c r="AU4">
        <v>4</v>
      </c>
      <c r="AV4">
        <v>1.7999999523162842</v>
      </c>
      <c r="AW4">
        <v>2</v>
      </c>
      <c r="AX4">
        <v>2</v>
      </c>
      <c r="AY4">
        <v>1.7000000476837158</v>
      </c>
      <c r="AZ4">
        <v>2</v>
      </c>
      <c r="BA4">
        <v>3</v>
      </c>
      <c r="BB4">
        <v>1.7000000476837158</v>
      </c>
      <c r="BC4">
        <v>2</v>
      </c>
      <c r="BD4">
        <v>4</v>
      </c>
      <c r="BE4">
        <v>1.6000000238418579</v>
      </c>
      <c r="BF4">
        <v>2</v>
      </c>
      <c r="BG4">
        <v>1</v>
      </c>
      <c r="BH4">
        <v>-1.5</v>
      </c>
      <c r="BI4">
        <v>2</v>
      </c>
      <c r="BJ4">
        <v>3</v>
      </c>
      <c r="BK4">
        <v>-1.3999999761581421</v>
      </c>
      <c r="BL4">
        <v>2</v>
      </c>
      <c r="BM4">
        <v>1</v>
      </c>
      <c r="BN4">
        <v>-1.3999999761581421</v>
      </c>
      <c r="BO4">
        <v>2</v>
      </c>
      <c r="BP4">
        <v>4</v>
      </c>
      <c r="BQ4">
        <v>-1.2000000476837158</v>
      </c>
      <c r="BR4">
        <v>2</v>
      </c>
      <c r="BS4">
        <v>3</v>
      </c>
      <c r="BT4">
        <v>-1.2000000476837158</v>
      </c>
      <c r="BU4">
        <v>2</v>
      </c>
      <c r="BV4">
        <v>4</v>
      </c>
      <c r="BW4">
        <v>-1.2000000476837158</v>
      </c>
      <c r="BX4">
        <v>2</v>
      </c>
      <c r="BY4">
        <v>4</v>
      </c>
      <c r="BZ4">
        <v>-1.1000000238418579</v>
      </c>
      <c r="CA4">
        <v>2</v>
      </c>
      <c r="CB4">
        <v>1</v>
      </c>
      <c r="CC4">
        <v>-1.1000000238418579</v>
      </c>
      <c r="CD4">
        <v>2</v>
      </c>
      <c r="CE4">
        <v>4</v>
      </c>
      <c r="CF4">
        <v>-0.80000001192092896</v>
      </c>
      <c r="CG4">
        <v>1</v>
      </c>
      <c r="CH4">
        <v>2</v>
      </c>
      <c r="CI4">
        <v>-0.80000001192092896</v>
      </c>
      <c r="CJ4">
        <v>1</v>
      </c>
      <c r="GX4" s="104"/>
      <c r="GY4" s="102"/>
    </row>
    <row r="5" spans="1:307" ht="15">
      <c r="A5" s="4">
        <v>42384</v>
      </c>
      <c r="B5" s="95">
        <v>6</v>
      </c>
      <c r="C5" s="95">
        <v>-0.20000000298023224</v>
      </c>
      <c r="D5" s="95">
        <v>2.4000000953674316</v>
      </c>
      <c r="E5" s="95">
        <v>-17.600000381469727</v>
      </c>
      <c r="F5" s="95">
        <v>9.3999996185302734</v>
      </c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5"/>
      <c r="V5" s="95"/>
      <c r="W5" s="95"/>
      <c r="X5" s="95"/>
      <c r="Y5" s="95"/>
      <c r="Z5" s="96"/>
      <c r="AA5">
        <f t="shared" ref="AA5:AA68" si="0">IF(SUM(B5:Z5)&lt;&gt;0,1,0)</f>
        <v>1</v>
      </c>
      <c r="GX5" s="104"/>
      <c r="GY5" s="102"/>
    </row>
    <row r="6" spans="1:307" ht="15">
      <c r="A6" s="4">
        <v>42385</v>
      </c>
      <c r="B6" s="95">
        <v>14</v>
      </c>
      <c r="C6" s="95">
        <v>27.600000381469727</v>
      </c>
      <c r="D6" s="95">
        <v>-14.800000190734863</v>
      </c>
      <c r="E6" s="95"/>
      <c r="F6" s="95"/>
      <c r="G6" s="95">
        <v>-26.799999237060547</v>
      </c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6"/>
      <c r="AA6">
        <f t="shared" si="0"/>
        <v>1</v>
      </c>
      <c r="GX6" s="104"/>
      <c r="GY6" s="102"/>
    </row>
    <row r="7" spans="1:307" ht="15">
      <c r="A7" s="4">
        <v>42391</v>
      </c>
      <c r="B7" s="95">
        <v>22.299999237060547</v>
      </c>
      <c r="C7" s="95">
        <v>13.899999618530273</v>
      </c>
      <c r="D7" s="95">
        <v>-5</v>
      </c>
      <c r="E7" s="95">
        <v>-9.8000001907348633</v>
      </c>
      <c r="F7" s="95"/>
      <c r="G7" s="95"/>
      <c r="H7" s="95">
        <v>-21.399999618530273</v>
      </c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96"/>
      <c r="AA7">
        <f t="shared" si="0"/>
        <v>1</v>
      </c>
      <c r="GX7" s="104"/>
      <c r="GY7" s="102"/>
    </row>
    <row r="8" spans="1:307">
      <c r="A8" s="4">
        <v>42398</v>
      </c>
      <c r="B8" s="95">
        <v>9.3999996185302734</v>
      </c>
      <c r="C8" s="95">
        <v>-11.399999618530273</v>
      </c>
      <c r="D8" s="95">
        <v>4</v>
      </c>
      <c r="E8" s="95">
        <v>-7</v>
      </c>
      <c r="F8" s="95">
        <v>5</v>
      </c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6"/>
      <c r="AA8">
        <f t="shared" si="0"/>
        <v>0</v>
      </c>
      <c r="GX8" s="105"/>
      <c r="GY8" s="102"/>
    </row>
    <row r="9" spans="1:307">
      <c r="A9" s="4">
        <v>42405</v>
      </c>
      <c r="B9" s="95">
        <v>-18.600000381469727</v>
      </c>
      <c r="C9" s="95">
        <v>27.399999618530273</v>
      </c>
      <c r="D9" s="95">
        <v>-11.399999618530273</v>
      </c>
      <c r="E9" s="95">
        <v>2.5999999046325684</v>
      </c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6"/>
      <c r="AA9">
        <f t="shared" si="0"/>
        <v>1</v>
      </c>
      <c r="GX9" s="105"/>
      <c r="GY9" s="102"/>
    </row>
    <row r="10" spans="1:307">
      <c r="A10" s="4">
        <v>42412</v>
      </c>
      <c r="B10" s="95">
        <v>-3.2999999523162842</v>
      </c>
      <c r="C10" s="95">
        <v>-23.700000762939453</v>
      </c>
      <c r="D10" s="95">
        <v>5.5</v>
      </c>
      <c r="E10" s="95">
        <v>21.5</v>
      </c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6"/>
      <c r="AA10">
        <f t="shared" si="0"/>
        <v>1</v>
      </c>
      <c r="GX10" s="105"/>
      <c r="GY10" s="102"/>
    </row>
    <row r="11" spans="1:307">
      <c r="A11" s="4">
        <v>42419</v>
      </c>
      <c r="B11" s="95">
        <v>2.7000000476837158</v>
      </c>
      <c r="C11" s="95">
        <v>9.8999996185302734</v>
      </c>
      <c r="D11" s="95">
        <v>-0.5</v>
      </c>
      <c r="E11" s="95">
        <v>-12.100000381469727</v>
      </c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6"/>
      <c r="AA11">
        <f t="shared" si="0"/>
        <v>1</v>
      </c>
      <c r="GX11" s="105"/>
      <c r="GY11" s="102"/>
    </row>
    <row r="12" spans="1:307">
      <c r="A12" s="4">
        <v>42424</v>
      </c>
      <c r="B12" s="95"/>
      <c r="C12" s="95">
        <v>-24.5</v>
      </c>
      <c r="D12" s="95">
        <v>-14.899999618530273</v>
      </c>
      <c r="E12" s="95"/>
      <c r="F12" s="95"/>
      <c r="G12" s="95">
        <v>10.699999809265137</v>
      </c>
      <c r="H12" s="95"/>
      <c r="I12" s="95">
        <v>28.700000762939453</v>
      </c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6"/>
      <c r="AA12">
        <f t="shared" si="0"/>
        <v>1</v>
      </c>
      <c r="GX12" s="105"/>
      <c r="GY12" s="102"/>
    </row>
    <row r="13" spans="1:307">
      <c r="A13" s="4">
        <v>42426</v>
      </c>
      <c r="B13" s="95">
        <v>6.6999998092651367</v>
      </c>
      <c r="C13" s="95">
        <v>22.899999618530273</v>
      </c>
      <c r="D13" s="95">
        <v>-5.8000001907348633</v>
      </c>
      <c r="E13" s="95">
        <v>-19</v>
      </c>
      <c r="F13" s="95"/>
      <c r="G13" s="95">
        <v>-4.8000001907348633</v>
      </c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6"/>
      <c r="AA13">
        <f t="shared" si="0"/>
        <v>1</v>
      </c>
      <c r="GX13" s="105"/>
      <c r="GY13" s="102"/>
    </row>
    <row r="14" spans="1:307">
      <c r="A14" s="4">
        <v>42433</v>
      </c>
      <c r="B14" s="95">
        <v>-1</v>
      </c>
      <c r="C14" s="95">
        <v>-16.200000762939453</v>
      </c>
      <c r="D14" s="95"/>
      <c r="E14" s="95">
        <v>7</v>
      </c>
      <c r="F14" s="95">
        <v>10.199999809265137</v>
      </c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6"/>
      <c r="AA14">
        <f t="shared" si="0"/>
        <v>1</v>
      </c>
      <c r="GX14" s="105"/>
      <c r="GY14" s="102"/>
    </row>
    <row r="15" spans="1:307">
      <c r="A15" s="4">
        <v>42440</v>
      </c>
      <c r="B15" s="95"/>
      <c r="C15" s="95">
        <v>27.899999618530273</v>
      </c>
      <c r="D15" s="95">
        <v>-16.899999618530273</v>
      </c>
      <c r="E15" s="95">
        <v>33.099998474121094</v>
      </c>
      <c r="F15" s="95">
        <v>-44.099998474121094</v>
      </c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6"/>
      <c r="AA15">
        <f t="shared" si="0"/>
        <v>0</v>
      </c>
      <c r="GX15" s="105"/>
      <c r="GY15" s="102"/>
    </row>
    <row r="16" spans="1:307">
      <c r="A16" s="4">
        <v>42447</v>
      </c>
      <c r="B16" s="95">
        <v>11.5</v>
      </c>
      <c r="C16" s="95">
        <v>43.900001525878906</v>
      </c>
      <c r="D16" s="95">
        <v>-23.700000762939453</v>
      </c>
      <c r="E16" s="95">
        <v>-31.700000762939453</v>
      </c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5"/>
      <c r="Y16" s="95"/>
      <c r="Z16" s="96"/>
      <c r="AA16">
        <f t="shared" si="0"/>
        <v>0</v>
      </c>
      <c r="GX16" s="105"/>
      <c r="GY16" s="102"/>
    </row>
    <row r="17" spans="1:207">
      <c r="A17" s="4">
        <v>42454</v>
      </c>
      <c r="B17" s="95"/>
      <c r="C17" s="95">
        <v>18.5</v>
      </c>
      <c r="D17" s="95">
        <v>-4.6999998092651367</v>
      </c>
      <c r="E17" s="95">
        <v>4.5</v>
      </c>
      <c r="F17" s="95"/>
      <c r="G17" s="95"/>
      <c r="H17" s="95">
        <v>-18.299999237060547</v>
      </c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6"/>
      <c r="AA17">
        <f t="shared" si="0"/>
        <v>1</v>
      </c>
      <c r="GX17" s="102"/>
      <c r="GY17" s="102"/>
    </row>
    <row r="18" spans="1:207">
      <c r="A18" s="4">
        <v>42461</v>
      </c>
      <c r="B18" s="95">
        <v>6.5999999046325684</v>
      </c>
      <c r="C18" s="95"/>
      <c r="D18" s="95">
        <v>5.4000000953674316</v>
      </c>
      <c r="E18" s="95">
        <v>-9.8000001907348633</v>
      </c>
      <c r="F18" s="95"/>
      <c r="G18" s="95"/>
      <c r="H18" s="95"/>
      <c r="I18" s="95"/>
      <c r="J18" s="95">
        <v>-2.2000000476837158</v>
      </c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6"/>
      <c r="AA18">
        <f t="shared" si="0"/>
        <v>1</v>
      </c>
      <c r="GX18" s="102"/>
      <c r="GY18" s="102"/>
    </row>
    <row r="19" spans="1:207">
      <c r="A19" s="4">
        <v>42503</v>
      </c>
      <c r="B19" s="95"/>
      <c r="C19" s="95">
        <v>-17.899999618530273</v>
      </c>
      <c r="D19" s="95">
        <v>6.3000001907348633</v>
      </c>
      <c r="E19" s="95">
        <v>-9.8999996185302734</v>
      </c>
      <c r="F19" s="95"/>
      <c r="G19" s="95"/>
      <c r="H19" s="95">
        <v>10.300000190734863</v>
      </c>
      <c r="I19" s="95"/>
      <c r="J19" s="95"/>
      <c r="K19" s="95">
        <v>11.199999809265137</v>
      </c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6"/>
      <c r="AA19">
        <f t="shared" si="0"/>
        <v>1</v>
      </c>
    </row>
    <row r="20" spans="1:207">
      <c r="A20" s="4">
        <v>42504</v>
      </c>
      <c r="B20" s="95"/>
      <c r="C20" s="95">
        <v>-17.899999618530273</v>
      </c>
      <c r="D20" s="95">
        <v>-7.0999999046325684</v>
      </c>
      <c r="E20" s="95"/>
      <c r="F20" s="95"/>
      <c r="G20" s="95">
        <v>15.300000190734863</v>
      </c>
      <c r="H20" s="95"/>
      <c r="I20" s="95"/>
      <c r="J20" s="95"/>
      <c r="K20" s="95"/>
      <c r="L20" s="95">
        <v>9.6999998092651367</v>
      </c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6"/>
      <c r="AA20">
        <f t="shared" si="0"/>
        <v>1</v>
      </c>
    </row>
    <row r="21" spans="1:207">
      <c r="A21" s="4">
        <v>42510</v>
      </c>
      <c r="B21" s="95">
        <v>8.8999996185302734</v>
      </c>
      <c r="C21" s="95">
        <v>26.200000762939453</v>
      </c>
      <c r="D21" s="95">
        <v>23.200000762939453</v>
      </c>
      <c r="E21" s="95">
        <v>-14.100000381469727</v>
      </c>
      <c r="F21" s="95"/>
      <c r="G21" s="95">
        <v>-44.200000762939453</v>
      </c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6"/>
      <c r="AA21">
        <f t="shared" si="0"/>
        <v>0</v>
      </c>
    </row>
    <row r="22" spans="1:207">
      <c r="A22" s="4">
        <v>42517</v>
      </c>
      <c r="B22" s="95">
        <v>0.89999997615814209</v>
      </c>
      <c r="C22" s="95">
        <v>-8.3000001907348633</v>
      </c>
      <c r="D22" s="95">
        <v>-20.700000762939453</v>
      </c>
      <c r="E22" s="95">
        <v>4.6999998092651367</v>
      </c>
      <c r="F22" s="95"/>
      <c r="G22" s="95">
        <v>23.399999618530273</v>
      </c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6"/>
      <c r="AA22">
        <f t="shared" si="0"/>
        <v>1</v>
      </c>
    </row>
    <row r="23" spans="1:207">
      <c r="A23" s="4">
        <v>42523</v>
      </c>
      <c r="B23" s="95">
        <v>-15.800000190734863</v>
      </c>
      <c r="C23" s="95">
        <v>17.299999237060547</v>
      </c>
      <c r="D23" s="95"/>
      <c r="E23" s="95">
        <v>-0.5</v>
      </c>
      <c r="F23" s="95"/>
      <c r="G23" s="95"/>
      <c r="H23" s="95">
        <v>10.199999809265137</v>
      </c>
      <c r="I23" s="95"/>
      <c r="J23" s="95"/>
      <c r="K23" s="95"/>
      <c r="L23" s="95"/>
      <c r="M23" s="95">
        <v>-11.199999809265137</v>
      </c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6"/>
      <c r="AA23">
        <f t="shared" si="0"/>
        <v>1</v>
      </c>
    </row>
    <row r="24" spans="1:207">
      <c r="A24" s="4">
        <v>42531</v>
      </c>
      <c r="B24" s="95">
        <v>-32.299999237060547</v>
      </c>
      <c r="C24" s="95">
        <v>-6.6999998092651367</v>
      </c>
      <c r="D24" s="95">
        <v>11.100000381469727</v>
      </c>
      <c r="E24" s="95">
        <v>34.799999237060547</v>
      </c>
      <c r="F24" s="95"/>
      <c r="G24" s="95"/>
      <c r="H24" s="95"/>
      <c r="I24" s="95"/>
      <c r="J24" s="95"/>
      <c r="K24" s="95"/>
      <c r="L24" s="95"/>
      <c r="M24" s="95"/>
      <c r="N24" s="95">
        <v>-6.9000000953674316</v>
      </c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6"/>
      <c r="AA24">
        <f t="shared" si="0"/>
        <v>1</v>
      </c>
    </row>
    <row r="25" spans="1:207">
      <c r="A25" s="4">
        <v>42533</v>
      </c>
      <c r="B25" s="95">
        <v>14.199999809265137</v>
      </c>
      <c r="C25" s="95">
        <v>8.1000003814697266</v>
      </c>
      <c r="D25" s="95"/>
      <c r="E25" s="95">
        <v>7.9000000953674316</v>
      </c>
      <c r="F25" s="95"/>
      <c r="G25" s="95"/>
      <c r="H25" s="95"/>
      <c r="I25" s="95"/>
      <c r="J25" s="95"/>
      <c r="K25" s="95"/>
      <c r="L25" s="95"/>
      <c r="M25" s="95">
        <v>-19.200000762939453</v>
      </c>
      <c r="N25" s="95">
        <v>-11</v>
      </c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6"/>
      <c r="AA25">
        <f t="shared" si="0"/>
        <v>1</v>
      </c>
    </row>
    <row r="26" spans="1:207">
      <c r="A26" s="4">
        <v>42538</v>
      </c>
      <c r="B26" s="95">
        <v>16</v>
      </c>
      <c r="C26" s="95">
        <v>-16</v>
      </c>
      <c r="D26" s="95"/>
      <c r="E26" s="95"/>
      <c r="F26" s="95"/>
      <c r="G26" s="95"/>
      <c r="H26" s="95"/>
      <c r="I26" s="95"/>
      <c r="J26" s="95"/>
      <c r="K26" s="95">
        <v>11.600000381469727</v>
      </c>
      <c r="L26" s="95"/>
      <c r="M26" s="95"/>
      <c r="N26" s="95">
        <v>-11.600000381469727</v>
      </c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6"/>
      <c r="AA26">
        <f t="shared" si="0"/>
        <v>0</v>
      </c>
    </row>
    <row r="27" spans="1:207">
      <c r="A27" s="4">
        <v>42545</v>
      </c>
      <c r="B27" s="95">
        <v>-2.7999999523162842</v>
      </c>
      <c r="C27" s="95">
        <v>12.5</v>
      </c>
      <c r="D27" s="95">
        <v>-4.8000001907348633</v>
      </c>
      <c r="E27" s="95">
        <v>-12.600000381469727</v>
      </c>
      <c r="F27" s="95"/>
      <c r="G27" s="95"/>
      <c r="H27" s="95"/>
      <c r="I27" s="95"/>
      <c r="J27" s="95"/>
      <c r="K27" s="95">
        <v>7.6999998092651367</v>
      </c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6"/>
      <c r="AA27">
        <f t="shared" si="0"/>
        <v>1</v>
      </c>
    </row>
    <row r="28" spans="1:207">
      <c r="A28" s="4">
        <v>42552</v>
      </c>
      <c r="B28" s="95">
        <v>2.5999999046325684</v>
      </c>
      <c r="C28" s="95">
        <v>-6.6999998092651367</v>
      </c>
      <c r="D28" s="95">
        <v>-10.100000381469727</v>
      </c>
      <c r="E28" s="95">
        <v>0.30000001192092896</v>
      </c>
      <c r="F28" s="95"/>
      <c r="G28" s="95"/>
      <c r="H28" s="95"/>
      <c r="I28" s="95"/>
      <c r="J28" s="95"/>
      <c r="K28" s="95">
        <v>13.899999618530273</v>
      </c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6"/>
      <c r="AA28">
        <f t="shared" si="0"/>
        <v>1</v>
      </c>
    </row>
    <row r="29" spans="1:207">
      <c r="A29" s="4">
        <v>42559</v>
      </c>
      <c r="B29" s="95">
        <v>-19.399999618530273</v>
      </c>
      <c r="C29" s="95">
        <v>26.600000381469727</v>
      </c>
      <c r="D29" s="95">
        <v>-3.5</v>
      </c>
      <c r="E29" s="95"/>
      <c r="F29" s="95"/>
      <c r="G29" s="95"/>
      <c r="H29" s="95"/>
      <c r="I29" s="95"/>
      <c r="J29" s="95"/>
      <c r="K29" s="95">
        <v>-14.300000190734863</v>
      </c>
      <c r="L29" s="95"/>
      <c r="M29" s="95"/>
      <c r="N29" s="95">
        <v>10.600000381469727</v>
      </c>
      <c r="O29" s="95"/>
      <c r="P29" s="95"/>
      <c r="Q29" s="95"/>
      <c r="R29" s="95"/>
      <c r="S29" s="95"/>
      <c r="T29" s="95"/>
      <c r="U29" s="95"/>
      <c r="V29" s="95"/>
      <c r="W29" s="95"/>
      <c r="X29" s="95"/>
      <c r="Y29" s="95"/>
      <c r="Z29" s="96"/>
      <c r="AA29">
        <f t="shared" si="0"/>
        <v>1</v>
      </c>
    </row>
    <row r="30" spans="1:207">
      <c r="A30" s="4">
        <v>42580</v>
      </c>
      <c r="B30" s="95"/>
      <c r="C30" s="95">
        <v>15.199999809265137</v>
      </c>
      <c r="D30" s="95">
        <v>-18</v>
      </c>
      <c r="E30" s="95">
        <v>-3.5999999046325684</v>
      </c>
      <c r="F30" s="95"/>
      <c r="G30" s="95"/>
      <c r="H30" s="95"/>
      <c r="I30" s="95"/>
      <c r="J30" s="95"/>
      <c r="K30" s="95">
        <v>6.4000000953674316</v>
      </c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6"/>
      <c r="AA30">
        <f t="shared" si="0"/>
        <v>0</v>
      </c>
    </row>
    <row r="31" spans="1:207">
      <c r="A31" s="4">
        <v>42587</v>
      </c>
      <c r="B31" s="95">
        <v>19.399999618530273</v>
      </c>
      <c r="C31" s="95">
        <v>14</v>
      </c>
      <c r="D31" s="95">
        <v>-13.600000381469727</v>
      </c>
      <c r="E31" s="95">
        <v>-0.89999997615814209</v>
      </c>
      <c r="F31" s="95"/>
      <c r="G31" s="95"/>
      <c r="H31" s="95"/>
      <c r="I31" s="95"/>
      <c r="J31" s="95"/>
      <c r="K31" s="95">
        <v>-18.899999618530273</v>
      </c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6"/>
      <c r="AA31">
        <f t="shared" si="0"/>
        <v>1</v>
      </c>
    </row>
    <row r="32" spans="1:207">
      <c r="A32" s="4">
        <v>42588</v>
      </c>
      <c r="B32" s="95">
        <v>-8.5</v>
      </c>
      <c r="C32" s="95">
        <v>22.299999237060547</v>
      </c>
      <c r="D32" s="95">
        <v>-3.2999999523162842</v>
      </c>
      <c r="E32" s="95"/>
      <c r="F32" s="95"/>
      <c r="G32" s="95"/>
      <c r="H32" s="95"/>
      <c r="I32" s="95"/>
      <c r="J32" s="95"/>
      <c r="K32" s="95"/>
      <c r="L32" s="95"/>
      <c r="M32" s="95">
        <v>-10.5</v>
      </c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6"/>
      <c r="AA32">
        <f t="shared" si="0"/>
        <v>1</v>
      </c>
    </row>
    <row r="33" spans="1:27">
      <c r="A33" s="4">
        <v>42594</v>
      </c>
      <c r="B33" s="95">
        <v>29.299999237060547</v>
      </c>
      <c r="C33" s="95">
        <v>-16.799999237060547</v>
      </c>
      <c r="D33" s="95">
        <v>-6.5</v>
      </c>
      <c r="E33" s="95">
        <v>7.3000001907348633</v>
      </c>
      <c r="F33" s="95"/>
      <c r="G33" s="95"/>
      <c r="H33" s="95"/>
      <c r="I33" s="95"/>
      <c r="J33" s="95"/>
      <c r="K33" s="95"/>
      <c r="L33" s="95"/>
      <c r="M33" s="95"/>
      <c r="N33" s="95">
        <v>-13.300000190734863</v>
      </c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6"/>
      <c r="AA33">
        <f t="shared" si="0"/>
        <v>0</v>
      </c>
    </row>
    <row r="34" spans="1:27">
      <c r="A34" s="4">
        <v>42602</v>
      </c>
      <c r="B34" s="95"/>
      <c r="C34" s="95">
        <v>10</v>
      </c>
      <c r="D34" s="95">
        <v>-3.5999999046325684</v>
      </c>
      <c r="E34" s="95"/>
      <c r="F34" s="95"/>
      <c r="G34" s="95">
        <v>1.2000000476837158</v>
      </c>
      <c r="H34" s="95"/>
      <c r="I34" s="95"/>
      <c r="J34" s="95"/>
      <c r="K34" s="95"/>
      <c r="L34" s="95"/>
      <c r="M34" s="95"/>
      <c r="N34" s="95"/>
      <c r="O34" s="95">
        <v>-8</v>
      </c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6"/>
      <c r="AA34">
        <f t="shared" si="0"/>
        <v>1</v>
      </c>
    </row>
    <row r="35" spans="1:27">
      <c r="A35" s="4"/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5"/>
      <c r="Y35" s="95"/>
      <c r="Z35" s="96"/>
      <c r="AA35">
        <f t="shared" si="0"/>
        <v>0</v>
      </c>
    </row>
    <row r="36" spans="1:27">
      <c r="A36" s="4"/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5"/>
      <c r="Y36" s="95"/>
      <c r="Z36" s="96"/>
      <c r="AA36">
        <f t="shared" si="0"/>
        <v>0</v>
      </c>
    </row>
    <row r="37" spans="1:27">
      <c r="A37" s="4"/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96"/>
      <c r="AA37">
        <f t="shared" si="0"/>
        <v>0</v>
      </c>
    </row>
    <row r="38" spans="1:27">
      <c r="A38" s="4"/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5"/>
      <c r="Y38" s="95"/>
      <c r="Z38" s="96"/>
      <c r="AA38">
        <f t="shared" si="0"/>
        <v>0</v>
      </c>
    </row>
    <row r="39" spans="1:27">
      <c r="A39" s="4"/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5"/>
      <c r="Y39" s="95"/>
      <c r="Z39" s="96"/>
      <c r="AA39">
        <f t="shared" si="0"/>
        <v>0</v>
      </c>
    </row>
    <row r="40" spans="1:27">
      <c r="A40" s="4"/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6"/>
      <c r="AA40">
        <f t="shared" si="0"/>
        <v>0</v>
      </c>
    </row>
    <row r="41" spans="1:27">
      <c r="A41" s="4"/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6"/>
      <c r="AA41">
        <f t="shared" si="0"/>
        <v>0</v>
      </c>
    </row>
    <row r="42" spans="1:27">
      <c r="A42" s="4"/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6"/>
      <c r="AA42">
        <f t="shared" si="0"/>
        <v>0</v>
      </c>
    </row>
    <row r="43" spans="1:27">
      <c r="A43" s="4"/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6"/>
      <c r="AA43">
        <f t="shared" si="0"/>
        <v>0</v>
      </c>
    </row>
    <row r="44" spans="1:27">
      <c r="A44" s="4"/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6"/>
      <c r="AA44">
        <f t="shared" si="0"/>
        <v>0</v>
      </c>
    </row>
    <row r="45" spans="1:27">
      <c r="A45" s="4"/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5"/>
      <c r="Y45" s="95"/>
      <c r="Z45" s="96"/>
      <c r="AA45">
        <f t="shared" si="0"/>
        <v>0</v>
      </c>
    </row>
    <row r="46" spans="1:27">
      <c r="A46" s="4"/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6"/>
      <c r="AA46">
        <f t="shared" si="0"/>
        <v>0</v>
      </c>
    </row>
    <row r="47" spans="1:27">
      <c r="A47" s="4"/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5"/>
      <c r="Y47" s="95"/>
      <c r="Z47" s="96"/>
      <c r="AA47">
        <f t="shared" si="0"/>
        <v>0</v>
      </c>
    </row>
    <row r="48" spans="1:27">
      <c r="A48" s="4"/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6"/>
      <c r="AA48">
        <f t="shared" si="0"/>
        <v>0</v>
      </c>
    </row>
    <row r="49" spans="1:27">
      <c r="A49" s="4"/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5"/>
      <c r="W49" s="95"/>
      <c r="X49" s="95"/>
      <c r="Y49" s="95"/>
      <c r="Z49" s="96"/>
      <c r="AA49">
        <f t="shared" si="0"/>
        <v>0</v>
      </c>
    </row>
    <row r="50" spans="1:27">
      <c r="A50" s="4"/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6"/>
      <c r="AA50">
        <f t="shared" si="0"/>
        <v>0</v>
      </c>
    </row>
    <row r="51" spans="1:27">
      <c r="A51" s="4"/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6"/>
      <c r="AA51">
        <f t="shared" si="0"/>
        <v>0</v>
      </c>
    </row>
    <row r="52" spans="1:27">
      <c r="A52" s="4"/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6"/>
      <c r="AA52">
        <f t="shared" si="0"/>
        <v>0</v>
      </c>
    </row>
    <row r="53" spans="1:27">
      <c r="A53" s="4"/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95"/>
      <c r="N53" s="95"/>
      <c r="O53" s="95"/>
      <c r="P53" s="95"/>
      <c r="Q53" s="95"/>
      <c r="R53" s="95"/>
      <c r="S53" s="95"/>
      <c r="T53" s="95"/>
      <c r="U53" s="95"/>
      <c r="V53" s="95"/>
      <c r="W53" s="95"/>
      <c r="X53" s="95"/>
      <c r="Y53" s="95"/>
      <c r="Z53" s="96"/>
      <c r="AA53">
        <f t="shared" si="0"/>
        <v>0</v>
      </c>
    </row>
    <row r="54" spans="1:27">
      <c r="A54" s="4"/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5"/>
      <c r="Q54" s="95"/>
      <c r="R54" s="95"/>
      <c r="S54" s="95"/>
      <c r="T54" s="95"/>
      <c r="U54" s="95"/>
      <c r="V54" s="95"/>
      <c r="W54" s="95"/>
      <c r="X54" s="95"/>
      <c r="Y54" s="95"/>
      <c r="Z54" s="96"/>
      <c r="AA54">
        <f t="shared" si="0"/>
        <v>0</v>
      </c>
    </row>
    <row r="55" spans="1:27">
      <c r="A55" s="4"/>
      <c r="B55" s="95"/>
      <c r="C55" s="95"/>
      <c r="D55" s="95"/>
      <c r="E55" s="95"/>
      <c r="F55" s="95"/>
      <c r="G55" s="95"/>
      <c r="H55" s="95"/>
      <c r="I55" s="95"/>
      <c r="J55" s="95"/>
      <c r="K55" s="95"/>
      <c r="L55" s="95"/>
      <c r="M55" s="95"/>
      <c r="N55" s="95"/>
      <c r="O55" s="95"/>
      <c r="P55" s="95"/>
      <c r="Q55" s="95"/>
      <c r="R55" s="95"/>
      <c r="S55" s="95"/>
      <c r="T55" s="95"/>
      <c r="U55" s="95"/>
      <c r="V55" s="95"/>
      <c r="W55" s="95"/>
      <c r="X55" s="95"/>
      <c r="Y55" s="95"/>
      <c r="Z55" s="96"/>
      <c r="AA55">
        <f t="shared" si="0"/>
        <v>0</v>
      </c>
    </row>
    <row r="56" spans="1:27">
      <c r="A56" s="4"/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  <c r="M56" s="95"/>
      <c r="N56" s="95"/>
      <c r="O56" s="95"/>
      <c r="P56" s="95"/>
      <c r="Q56" s="95"/>
      <c r="R56" s="95"/>
      <c r="S56" s="95"/>
      <c r="T56" s="95"/>
      <c r="U56" s="95"/>
      <c r="V56" s="95"/>
      <c r="W56" s="95"/>
      <c r="X56" s="95"/>
      <c r="Y56" s="95"/>
      <c r="Z56" s="96"/>
      <c r="AA56">
        <f t="shared" si="0"/>
        <v>0</v>
      </c>
    </row>
    <row r="57" spans="1:27">
      <c r="A57" s="4"/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  <c r="M57" s="95"/>
      <c r="N57" s="95"/>
      <c r="O57" s="95"/>
      <c r="P57" s="95"/>
      <c r="Q57" s="95"/>
      <c r="R57" s="95"/>
      <c r="S57" s="95"/>
      <c r="T57" s="95"/>
      <c r="U57" s="95"/>
      <c r="V57" s="95"/>
      <c r="W57" s="95"/>
      <c r="X57" s="95"/>
      <c r="Y57" s="95"/>
      <c r="Z57" s="96"/>
      <c r="AA57">
        <f t="shared" si="0"/>
        <v>0</v>
      </c>
    </row>
    <row r="58" spans="1:27">
      <c r="A58" s="4"/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  <c r="M58" s="95"/>
      <c r="N58" s="95"/>
      <c r="O58" s="95"/>
      <c r="P58" s="95"/>
      <c r="Q58" s="95"/>
      <c r="R58" s="95"/>
      <c r="S58" s="95"/>
      <c r="T58" s="95"/>
      <c r="U58" s="95"/>
      <c r="V58" s="95"/>
      <c r="W58" s="95"/>
      <c r="X58" s="95"/>
      <c r="Y58" s="95"/>
      <c r="Z58" s="96"/>
      <c r="AA58">
        <f t="shared" si="0"/>
        <v>0</v>
      </c>
    </row>
    <row r="59" spans="1:27">
      <c r="A59" s="4"/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5"/>
      <c r="R59" s="95"/>
      <c r="S59" s="95"/>
      <c r="T59" s="95"/>
      <c r="U59" s="95"/>
      <c r="V59" s="95"/>
      <c r="W59" s="95"/>
      <c r="X59" s="95"/>
      <c r="Y59" s="95"/>
      <c r="Z59" s="96"/>
      <c r="AA59">
        <f t="shared" si="0"/>
        <v>0</v>
      </c>
    </row>
    <row r="60" spans="1:27">
      <c r="A60" s="4"/>
      <c r="B60" s="95"/>
      <c r="C60" s="95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5"/>
      <c r="R60" s="95"/>
      <c r="S60" s="95"/>
      <c r="T60" s="95"/>
      <c r="U60" s="95"/>
      <c r="V60" s="95"/>
      <c r="W60" s="95"/>
      <c r="X60" s="95"/>
      <c r="Y60" s="95"/>
      <c r="Z60" s="96"/>
      <c r="AA60">
        <f t="shared" si="0"/>
        <v>0</v>
      </c>
    </row>
    <row r="61" spans="1:27">
      <c r="A61" s="4"/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  <c r="U61" s="95"/>
      <c r="V61" s="95"/>
      <c r="W61" s="95"/>
      <c r="X61" s="95"/>
      <c r="Y61" s="95"/>
      <c r="Z61" s="96"/>
      <c r="AA61">
        <f t="shared" si="0"/>
        <v>0</v>
      </c>
    </row>
    <row r="62" spans="1:27">
      <c r="A62" s="4"/>
      <c r="B62" s="95"/>
      <c r="C62" s="95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95"/>
      <c r="Y62" s="95"/>
      <c r="Z62" s="96"/>
      <c r="AA62">
        <f t="shared" si="0"/>
        <v>0</v>
      </c>
    </row>
    <row r="63" spans="1:27">
      <c r="A63" s="4"/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  <c r="U63" s="95"/>
      <c r="V63" s="95"/>
      <c r="W63" s="95"/>
      <c r="X63" s="95"/>
      <c r="Y63" s="95"/>
      <c r="Z63" s="96"/>
      <c r="AA63">
        <f t="shared" si="0"/>
        <v>0</v>
      </c>
    </row>
    <row r="64" spans="1:27">
      <c r="A64" s="4"/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X64" s="95"/>
      <c r="Y64" s="95"/>
      <c r="Z64" s="96"/>
      <c r="AA64">
        <f t="shared" si="0"/>
        <v>0</v>
      </c>
    </row>
    <row r="65" spans="1:27">
      <c r="A65" s="4"/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X65" s="95"/>
      <c r="Y65" s="95"/>
      <c r="Z65" s="96"/>
      <c r="AA65">
        <f t="shared" si="0"/>
        <v>0</v>
      </c>
    </row>
    <row r="66" spans="1:27">
      <c r="A66" s="4"/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  <c r="U66" s="95"/>
      <c r="V66" s="95"/>
      <c r="W66" s="95"/>
      <c r="X66" s="95"/>
      <c r="Y66" s="95"/>
      <c r="Z66" s="96"/>
      <c r="AA66">
        <f t="shared" si="0"/>
        <v>0</v>
      </c>
    </row>
    <row r="67" spans="1:27">
      <c r="A67" s="4"/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X67" s="95"/>
      <c r="Y67" s="95"/>
      <c r="Z67" s="96"/>
      <c r="AA67">
        <f t="shared" si="0"/>
        <v>0</v>
      </c>
    </row>
    <row r="68" spans="1:27">
      <c r="A68" s="4"/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  <c r="U68" s="95"/>
      <c r="V68" s="95"/>
      <c r="W68" s="95"/>
      <c r="X68" s="95"/>
      <c r="Y68" s="95"/>
      <c r="Z68" s="96"/>
      <c r="AA68">
        <f t="shared" si="0"/>
        <v>0</v>
      </c>
    </row>
    <row r="69" spans="1:27">
      <c r="A69" s="4"/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  <c r="U69" s="95"/>
      <c r="V69" s="95"/>
      <c r="W69" s="95"/>
      <c r="X69" s="95"/>
      <c r="Y69" s="95"/>
      <c r="Z69" s="96"/>
      <c r="AA69">
        <f t="shared" ref="AA69:AA132" si="1">IF(SUM(B69:Z69)&lt;&gt;0,1,0)</f>
        <v>0</v>
      </c>
    </row>
    <row r="70" spans="1:27">
      <c r="A70" s="4"/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  <c r="U70" s="95"/>
      <c r="V70" s="95"/>
      <c r="W70" s="95"/>
      <c r="X70" s="95"/>
      <c r="Y70" s="95"/>
      <c r="Z70" s="96"/>
      <c r="AA70">
        <f t="shared" si="1"/>
        <v>0</v>
      </c>
    </row>
    <row r="71" spans="1:27">
      <c r="A71" s="4"/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  <c r="U71" s="95"/>
      <c r="V71" s="95"/>
      <c r="W71" s="95"/>
      <c r="X71" s="95"/>
      <c r="Y71" s="95"/>
      <c r="Z71" s="96"/>
      <c r="AA71">
        <f t="shared" si="1"/>
        <v>0</v>
      </c>
    </row>
    <row r="72" spans="1:27">
      <c r="A72" s="4"/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  <c r="U72" s="95"/>
      <c r="V72" s="95"/>
      <c r="W72" s="95"/>
      <c r="X72" s="95"/>
      <c r="Y72" s="95"/>
      <c r="Z72" s="96"/>
      <c r="AA72">
        <f t="shared" si="1"/>
        <v>0</v>
      </c>
    </row>
    <row r="73" spans="1:27">
      <c r="A73" s="4"/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  <c r="U73" s="95"/>
      <c r="V73" s="95"/>
      <c r="W73" s="95"/>
      <c r="X73" s="95"/>
      <c r="Y73" s="95"/>
      <c r="Z73" s="96"/>
      <c r="AA73">
        <f t="shared" si="1"/>
        <v>0</v>
      </c>
    </row>
    <row r="74" spans="1:27">
      <c r="A74" s="4"/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  <c r="U74" s="95"/>
      <c r="V74" s="95"/>
      <c r="W74" s="95"/>
      <c r="X74" s="95"/>
      <c r="Y74" s="95"/>
      <c r="Z74" s="96"/>
      <c r="AA74">
        <f t="shared" si="1"/>
        <v>0</v>
      </c>
    </row>
    <row r="75" spans="1:27">
      <c r="A75" s="4"/>
      <c r="B75" s="95"/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  <c r="U75" s="95"/>
      <c r="V75" s="95"/>
      <c r="W75" s="95"/>
      <c r="X75" s="95"/>
      <c r="Y75" s="95"/>
      <c r="Z75" s="96"/>
      <c r="AA75">
        <f t="shared" si="1"/>
        <v>0</v>
      </c>
    </row>
    <row r="76" spans="1:27">
      <c r="A76" s="4"/>
      <c r="B76" s="95"/>
      <c r="C76" s="95"/>
      <c r="D76" s="95"/>
      <c r="E76" s="95"/>
      <c r="F76" s="95"/>
      <c r="G76" s="95"/>
      <c r="H76" s="95"/>
      <c r="I76" s="95"/>
      <c r="J76" s="95"/>
      <c r="K76" s="95"/>
      <c r="L76" s="95"/>
      <c r="M76" s="95"/>
      <c r="N76" s="95"/>
      <c r="O76" s="95"/>
      <c r="P76" s="95"/>
      <c r="Q76" s="95"/>
      <c r="R76" s="95"/>
      <c r="S76" s="95"/>
      <c r="T76" s="95"/>
      <c r="U76" s="95"/>
      <c r="V76" s="95"/>
      <c r="W76" s="95"/>
      <c r="X76" s="95"/>
      <c r="Y76" s="95"/>
      <c r="Z76" s="96"/>
      <c r="AA76">
        <f t="shared" si="1"/>
        <v>0</v>
      </c>
    </row>
    <row r="77" spans="1:27">
      <c r="A77" s="4"/>
      <c r="B77" s="95"/>
      <c r="C77" s="95"/>
      <c r="D77" s="95"/>
      <c r="E77" s="95"/>
      <c r="F77" s="95"/>
      <c r="G77" s="95"/>
      <c r="H77" s="95"/>
      <c r="I77" s="95"/>
      <c r="J77" s="95"/>
      <c r="K77" s="95"/>
      <c r="L77" s="95"/>
      <c r="M77" s="95"/>
      <c r="N77" s="95"/>
      <c r="O77" s="95"/>
      <c r="P77" s="95"/>
      <c r="Q77" s="95"/>
      <c r="R77" s="95"/>
      <c r="S77" s="95"/>
      <c r="T77" s="95"/>
      <c r="U77" s="95"/>
      <c r="V77" s="95"/>
      <c r="W77" s="95"/>
      <c r="X77" s="95"/>
      <c r="Y77" s="95"/>
      <c r="Z77" s="96"/>
      <c r="AA77">
        <f t="shared" si="1"/>
        <v>0</v>
      </c>
    </row>
    <row r="78" spans="1:27">
      <c r="A78" s="4"/>
      <c r="B78" s="95"/>
      <c r="C78" s="95"/>
      <c r="D78" s="95"/>
      <c r="E78" s="95"/>
      <c r="F78" s="95"/>
      <c r="G78" s="95"/>
      <c r="H78" s="95"/>
      <c r="I78" s="95"/>
      <c r="J78" s="95"/>
      <c r="K78" s="95"/>
      <c r="L78" s="95"/>
      <c r="M78" s="95"/>
      <c r="N78" s="95"/>
      <c r="O78" s="95"/>
      <c r="P78" s="95"/>
      <c r="Q78" s="95"/>
      <c r="R78" s="95"/>
      <c r="S78" s="95"/>
      <c r="T78" s="95"/>
      <c r="U78" s="95"/>
      <c r="V78" s="95"/>
      <c r="W78" s="95"/>
      <c r="X78" s="95"/>
      <c r="Y78" s="95"/>
      <c r="Z78" s="96"/>
      <c r="AA78">
        <f t="shared" si="1"/>
        <v>0</v>
      </c>
    </row>
    <row r="79" spans="1:27">
      <c r="A79" s="4"/>
      <c r="B79" s="95"/>
      <c r="C79" s="95"/>
      <c r="D79" s="95"/>
      <c r="E79" s="95"/>
      <c r="F79" s="95"/>
      <c r="G79" s="95"/>
      <c r="H79" s="95"/>
      <c r="I79" s="95"/>
      <c r="J79" s="95"/>
      <c r="K79" s="95"/>
      <c r="L79" s="95"/>
      <c r="M79" s="95"/>
      <c r="N79" s="95"/>
      <c r="O79" s="95"/>
      <c r="P79" s="95"/>
      <c r="Q79" s="95"/>
      <c r="R79" s="95"/>
      <c r="S79" s="95"/>
      <c r="T79" s="95"/>
      <c r="U79" s="95"/>
      <c r="V79" s="95"/>
      <c r="W79" s="95"/>
      <c r="X79" s="95"/>
      <c r="Y79" s="95"/>
      <c r="Z79" s="96"/>
      <c r="AA79">
        <f t="shared" si="1"/>
        <v>0</v>
      </c>
    </row>
    <row r="80" spans="1:27">
      <c r="A80" s="4"/>
      <c r="B80" s="95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5"/>
      <c r="R80" s="95"/>
      <c r="S80" s="95"/>
      <c r="T80" s="95"/>
      <c r="U80" s="95"/>
      <c r="V80" s="95"/>
      <c r="W80" s="95"/>
      <c r="X80" s="95"/>
      <c r="Y80" s="95"/>
      <c r="Z80" s="96"/>
      <c r="AA80">
        <f t="shared" si="1"/>
        <v>0</v>
      </c>
    </row>
    <row r="81" spans="1:27">
      <c r="A81" s="4"/>
      <c r="B81" s="95"/>
      <c r="C81" s="95"/>
      <c r="D81" s="95"/>
      <c r="E81" s="95"/>
      <c r="F81" s="95"/>
      <c r="G81" s="95"/>
      <c r="H81" s="95"/>
      <c r="I81" s="95"/>
      <c r="J81" s="95"/>
      <c r="K81" s="95"/>
      <c r="L81" s="95"/>
      <c r="M81" s="95"/>
      <c r="N81" s="95"/>
      <c r="O81" s="95"/>
      <c r="P81" s="95"/>
      <c r="Q81" s="95"/>
      <c r="R81" s="95"/>
      <c r="S81" s="95"/>
      <c r="T81" s="95"/>
      <c r="U81" s="95"/>
      <c r="V81" s="95"/>
      <c r="W81" s="95"/>
      <c r="X81" s="95"/>
      <c r="Y81" s="95"/>
      <c r="Z81" s="96"/>
      <c r="AA81">
        <f t="shared" si="1"/>
        <v>0</v>
      </c>
    </row>
    <row r="82" spans="1:27">
      <c r="A82" s="4"/>
      <c r="B82" s="95"/>
      <c r="C82" s="95"/>
      <c r="D82" s="95"/>
      <c r="E82" s="95"/>
      <c r="F82" s="95"/>
      <c r="G82" s="95"/>
      <c r="H82" s="95"/>
      <c r="I82" s="95"/>
      <c r="J82" s="95"/>
      <c r="K82" s="95"/>
      <c r="L82" s="95"/>
      <c r="M82" s="95"/>
      <c r="N82" s="95"/>
      <c r="O82" s="95"/>
      <c r="P82" s="95"/>
      <c r="Q82" s="95"/>
      <c r="R82" s="95"/>
      <c r="S82" s="95"/>
      <c r="T82" s="95"/>
      <c r="U82" s="95"/>
      <c r="V82" s="95"/>
      <c r="W82" s="95"/>
      <c r="X82" s="95"/>
      <c r="Y82" s="95"/>
      <c r="Z82" s="96"/>
      <c r="AA82">
        <f t="shared" si="1"/>
        <v>0</v>
      </c>
    </row>
    <row r="83" spans="1:27">
      <c r="A83" s="4"/>
      <c r="B83" s="95"/>
      <c r="C83" s="95"/>
      <c r="D83" s="95"/>
      <c r="E83" s="95"/>
      <c r="F83" s="95"/>
      <c r="G83" s="95"/>
      <c r="H83" s="95"/>
      <c r="I83" s="95"/>
      <c r="J83" s="95"/>
      <c r="K83" s="95"/>
      <c r="L83" s="95"/>
      <c r="M83" s="95"/>
      <c r="N83" s="95"/>
      <c r="O83" s="95"/>
      <c r="P83" s="95"/>
      <c r="Q83" s="95"/>
      <c r="R83" s="95"/>
      <c r="S83" s="95"/>
      <c r="T83" s="95"/>
      <c r="U83" s="95"/>
      <c r="V83" s="95"/>
      <c r="W83" s="95"/>
      <c r="X83" s="95"/>
      <c r="Y83" s="95"/>
      <c r="Z83" s="96"/>
      <c r="AA83">
        <f t="shared" si="1"/>
        <v>0</v>
      </c>
    </row>
    <row r="84" spans="1:27">
      <c r="A84" s="4"/>
      <c r="B84" s="95"/>
      <c r="C84" s="95"/>
      <c r="D84" s="95"/>
      <c r="E84" s="95"/>
      <c r="F84" s="95"/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5"/>
      <c r="R84" s="95"/>
      <c r="S84" s="95"/>
      <c r="T84" s="95"/>
      <c r="U84" s="95"/>
      <c r="V84" s="95"/>
      <c r="W84" s="95"/>
      <c r="X84" s="95"/>
      <c r="Y84" s="95"/>
      <c r="Z84" s="96"/>
      <c r="AA84">
        <f t="shared" si="1"/>
        <v>0</v>
      </c>
    </row>
    <row r="85" spans="1:27">
      <c r="A85" s="4"/>
      <c r="B85" s="95"/>
      <c r="C85" s="95"/>
      <c r="D85" s="95"/>
      <c r="E85" s="95"/>
      <c r="F85" s="95"/>
      <c r="G85" s="95"/>
      <c r="H85" s="95"/>
      <c r="I85" s="95"/>
      <c r="J85" s="95"/>
      <c r="K85" s="95"/>
      <c r="L85" s="95"/>
      <c r="M85" s="95"/>
      <c r="N85" s="95"/>
      <c r="O85" s="95"/>
      <c r="P85" s="95"/>
      <c r="Q85" s="95"/>
      <c r="R85" s="95"/>
      <c r="S85" s="95"/>
      <c r="T85" s="95"/>
      <c r="U85" s="95"/>
      <c r="V85" s="95"/>
      <c r="W85" s="95"/>
      <c r="X85" s="95"/>
      <c r="Y85" s="95"/>
      <c r="Z85" s="96"/>
      <c r="AA85">
        <f t="shared" si="1"/>
        <v>0</v>
      </c>
    </row>
    <row r="86" spans="1:27">
      <c r="A86" s="4"/>
      <c r="B86" s="95"/>
      <c r="C86" s="95"/>
      <c r="D86" s="95"/>
      <c r="E86" s="95"/>
      <c r="F86" s="95"/>
      <c r="G86" s="95"/>
      <c r="H86" s="95"/>
      <c r="I86" s="95"/>
      <c r="J86" s="95"/>
      <c r="K86" s="95"/>
      <c r="L86" s="95"/>
      <c r="M86" s="95"/>
      <c r="N86" s="95"/>
      <c r="O86" s="95"/>
      <c r="P86" s="95"/>
      <c r="Q86" s="95"/>
      <c r="R86" s="95"/>
      <c r="S86" s="95"/>
      <c r="T86" s="95"/>
      <c r="U86" s="95"/>
      <c r="V86" s="95"/>
      <c r="W86" s="95"/>
      <c r="X86" s="95"/>
      <c r="Y86" s="95"/>
      <c r="Z86" s="96"/>
      <c r="AA86">
        <f t="shared" si="1"/>
        <v>0</v>
      </c>
    </row>
    <row r="87" spans="1:27">
      <c r="A87" s="4"/>
      <c r="B87" s="95"/>
      <c r="C87" s="95"/>
      <c r="D87" s="95"/>
      <c r="E87" s="95"/>
      <c r="F87" s="95"/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5"/>
      <c r="R87" s="95"/>
      <c r="S87" s="95"/>
      <c r="T87" s="95"/>
      <c r="U87" s="95"/>
      <c r="V87" s="95"/>
      <c r="W87" s="95"/>
      <c r="X87" s="95"/>
      <c r="Y87" s="95"/>
      <c r="Z87" s="96"/>
      <c r="AA87">
        <f t="shared" si="1"/>
        <v>0</v>
      </c>
    </row>
    <row r="88" spans="1:27">
      <c r="A88" s="4"/>
      <c r="B88" s="95"/>
      <c r="C88" s="95"/>
      <c r="D88" s="95"/>
      <c r="E88" s="95"/>
      <c r="F88" s="95"/>
      <c r="G88" s="95"/>
      <c r="H88" s="95"/>
      <c r="I88" s="95"/>
      <c r="J88" s="95"/>
      <c r="K88" s="95"/>
      <c r="L88" s="95"/>
      <c r="M88" s="95"/>
      <c r="N88" s="95"/>
      <c r="O88" s="95"/>
      <c r="P88" s="95"/>
      <c r="Q88" s="95"/>
      <c r="R88" s="95"/>
      <c r="S88" s="95"/>
      <c r="T88" s="95"/>
      <c r="U88" s="95"/>
      <c r="V88" s="95"/>
      <c r="W88" s="95"/>
      <c r="X88" s="95"/>
      <c r="Y88" s="95"/>
      <c r="Z88" s="96"/>
      <c r="AA88">
        <f t="shared" si="1"/>
        <v>0</v>
      </c>
    </row>
    <row r="89" spans="1:27">
      <c r="A89" s="4"/>
      <c r="B89" s="95"/>
      <c r="C89" s="95"/>
      <c r="D89" s="95"/>
      <c r="E89" s="95"/>
      <c r="F89" s="95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95"/>
      <c r="S89" s="95"/>
      <c r="T89" s="95"/>
      <c r="U89" s="95"/>
      <c r="V89" s="95"/>
      <c r="W89" s="95"/>
      <c r="X89" s="95"/>
      <c r="Y89" s="95"/>
      <c r="Z89" s="96"/>
      <c r="AA89">
        <f t="shared" si="1"/>
        <v>0</v>
      </c>
    </row>
    <row r="90" spans="1:27">
      <c r="A90" s="4"/>
      <c r="B90" s="95"/>
      <c r="C90" s="95"/>
      <c r="D90" s="95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95"/>
      <c r="S90" s="95"/>
      <c r="T90" s="95"/>
      <c r="U90" s="95"/>
      <c r="V90" s="95"/>
      <c r="W90" s="95"/>
      <c r="X90" s="95"/>
      <c r="Y90" s="95"/>
      <c r="Z90" s="96"/>
      <c r="AA90">
        <f t="shared" si="1"/>
        <v>0</v>
      </c>
    </row>
    <row r="91" spans="1:27">
      <c r="A91" s="4"/>
      <c r="B91" s="95"/>
      <c r="C91" s="95"/>
      <c r="D91" s="95"/>
      <c r="E91" s="95"/>
      <c r="F91" s="95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95"/>
      <c r="S91" s="95"/>
      <c r="T91" s="95"/>
      <c r="U91" s="95"/>
      <c r="V91" s="95"/>
      <c r="W91" s="95"/>
      <c r="X91" s="95"/>
      <c r="Y91" s="95"/>
      <c r="Z91" s="96"/>
      <c r="AA91">
        <f t="shared" si="1"/>
        <v>0</v>
      </c>
    </row>
    <row r="92" spans="1:27">
      <c r="A92" s="4"/>
      <c r="B92" s="95"/>
      <c r="C92" s="95"/>
      <c r="D92" s="95"/>
      <c r="E92" s="95"/>
      <c r="F92" s="95"/>
      <c r="G92" s="95"/>
      <c r="H92" s="95"/>
      <c r="I92" s="95"/>
      <c r="J92" s="95"/>
      <c r="K92" s="95"/>
      <c r="L92" s="95"/>
      <c r="M92" s="95"/>
      <c r="N92" s="95"/>
      <c r="O92" s="95"/>
      <c r="P92" s="95"/>
      <c r="Q92" s="95"/>
      <c r="R92" s="95"/>
      <c r="S92" s="95"/>
      <c r="T92" s="95"/>
      <c r="U92" s="95"/>
      <c r="V92" s="95"/>
      <c r="W92" s="95"/>
      <c r="X92" s="95"/>
      <c r="Y92" s="95"/>
      <c r="Z92" s="96"/>
      <c r="AA92">
        <f t="shared" si="1"/>
        <v>0</v>
      </c>
    </row>
    <row r="93" spans="1:27">
      <c r="A93" s="4"/>
      <c r="B93" s="95"/>
      <c r="C93" s="95"/>
      <c r="D93" s="95"/>
      <c r="E93" s="95"/>
      <c r="F93" s="95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  <c r="T93" s="95"/>
      <c r="U93" s="95"/>
      <c r="V93" s="95"/>
      <c r="W93" s="95"/>
      <c r="X93" s="95"/>
      <c r="Y93" s="95"/>
      <c r="Z93" s="96"/>
      <c r="AA93">
        <f t="shared" si="1"/>
        <v>0</v>
      </c>
    </row>
    <row r="94" spans="1:27">
      <c r="A94" s="4"/>
      <c r="B94" s="95"/>
      <c r="C94" s="95"/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95"/>
      <c r="O94" s="95"/>
      <c r="P94" s="95"/>
      <c r="Q94" s="95"/>
      <c r="R94" s="95"/>
      <c r="S94" s="95"/>
      <c r="T94" s="95"/>
      <c r="U94" s="95"/>
      <c r="V94" s="95"/>
      <c r="W94" s="95"/>
      <c r="X94" s="95"/>
      <c r="Y94" s="95"/>
      <c r="Z94" s="96"/>
      <c r="AA94">
        <f t="shared" si="1"/>
        <v>0</v>
      </c>
    </row>
    <row r="95" spans="1:27">
      <c r="A95" s="4"/>
      <c r="B95" s="95"/>
      <c r="C95" s="95"/>
      <c r="D95" s="95"/>
      <c r="E95" s="95"/>
      <c r="F95" s="95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95"/>
      <c r="S95" s="95"/>
      <c r="T95" s="95"/>
      <c r="U95" s="95"/>
      <c r="V95" s="95"/>
      <c r="W95" s="95"/>
      <c r="X95" s="95"/>
      <c r="Y95" s="95"/>
      <c r="Z95" s="96"/>
      <c r="AA95">
        <f t="shared" si="1"/>
        <v>0</v>
      </c>
    </row>
    <row r="96" spans="1:27">
      <c r="A96" s="4"/>
      <c r="B96" s="95"/>
      <c r="C96" s="95"/>
      <c r="D96" s="95"/>
      <c r="E96" s="95"/>
      <c r="F96" s="95"/>
      <c r="G96" s="95"/>
      <c r="H96" s="95"/>
      <c r="I96" s="95"/>
      <c r="J96" s="95"/>
      <c r="K96" s="95"/>
      <c r="L96" s="95"/>
      <c r="M96" s="95"/>
      <c r="N96" s="95"/>
      <c r="O96" s="95"/>
      <c r="P96" s="95"/>
      <c r="Q96" s="95"/>
      <c r="R96" s="95"/>
      <c r="S96" s="95"/>
      <c r="T96" s="95"/>
      <c r="U96" s="95"/>
      <c r="V96" s="95"/>
      <c r="W96" s="95"/>
      <c r="X96" s="95"/>
      <c r="Y96" s="95"/>
      <c r="Z96" s="96"/>
      <c r="AA96">
        <f t="shared" si="1"/>
        <v>0</v>
      </c>
    </row>
    <row r="97" spans="1:27">
      <c r="A97" s="4"/>
      <c r="B97" s="95"/>
      <c r="C97" s="95"/>
      <c r="D97" s="95"/>
      <c r="E97" s="95"/>
      <c r="F97" s="95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5"/>
      <c r="R97" s="95"/>
      <c r="S97" s="95"/>
      <c r="T97" s="95"/>
      <c r="U97" s="95"/>
      <c r="V97" s="95"/>
      <c r="W97" s="95"/>
      <c r="X97" s="95"/>
      <c r="Y97" s="95"/>
      <c r="Z97" s="96"/>
      <c r="AA97">
        <f t="shared" si="1"/>
        <v>0</v>
      </c>
    </row>
    <row r="98" spans="1:27">
      <c r="A98" s="4"/>
      <c r="B98" s="95"/>
      <c r="C98" s="95"/>
      <c r="D98" s="95"/>
      <c r="E98" s="95"/>
      <c r="F98" s="95"/>
      <c r="G98" s="95"/>
      <c r="H98" s="95"/>
      <c r="I98" s="95"/>
      <c r="J98" s="95"/>
      <c r="K98" s="95"/>
      <c r="L98" s="95"/>
      <c r="M98" s="95"/>
      <c r="N98" s="95"/>
      <c r="O98" s="95"/>
      <c r="P98" s="95"/>
      <c r="Q98" s="95"/>
      <c r="R98" s="95"/>
      <c r="S98" s="95"/>
      <c r="T98" s="95"/>
      <c r="U98" s="95"/>
      <c r="V98" s="95"/>
      <c r="W98" s="95"/>
      <c r="X98" s="95"/>
      <c r="Y98" s="95"/>
      <c r="Z98" s="96"/>
      <c r="AA98">
        <f t="shared" si="1"/>
        <v>0</v>
      </c>
    </row>
    <row r="99" spans="1:27">
      <c r="A99" s="4"/>
      <c r="B99" s="95"/>
      <c r="C99" s="95"/>
      <c r="D99" s="95"/>
      <c r="E99" s="95"/>
      <c r="F99" s="95"/>
      <c r="G99" s="95"/>
      <c r="H99" s="95"/>
      <c r="I99" s="95"/>
      <c r="J99" s="95"/>
      <c r="K99" s="95"/>
      <c r="L99" s="95"/>
      <c r="M99" s="95"/>
      <c r="N99" s="95"/>
      <c r="O99" s="95"/>
      <c r="P99" s="95"/>
      <c r="Q99" s="95"/>
      <c r="R99" s="95"/>
      <c r="S99" s="95"/>
      <c r="T99" s="95"/>
      <c r="U99" s="95"/>
      <c r="V99" s="95"/>
      <c r="W99" s="95"/>
      <c r="X99" s="95"/>
      <c r="Y99" s="95"/>
      <c r="Z99" s="96"/>
      <c r="AA99">
        <f t="shared" si="1"/>
        <v>0</v>
      </c>
    </row>
    <row r="100" spans="1:27">
      <c r="A100" s="4"/>
      <c r="B100" s="95"/>
      <c r="C100" s="95"/>
      <c r="D100" s="95"/>
      <c r="E100" s="95"/>
      <c r="F100" s="95"/>
      <c r="G100" s="95"/>
      <c r="H100" s="95"/>
      <c r="I100" s="95"/>
      <c r="J100" s="95"/>
      <c r="K100" s="95"/>
      <c r="L100" s="95"/>
      <c r="M100" s="95"/>
      <c r="N100" s="95"/>
      <c r="O100" s="95"/>
      <c r="P100" s="95"/>
      <c r="Q100" s="95"/>
      <c r="R100" s="95"/>
      <c r="S100" s="95"/>
      <c r="T100" s="95"/>
      <c r="U100" s="95"/>
      <c r="V100" s="95"/>
      <c r="W100" s="95"/>
      <c r="X100" s="95"/>
      <c r="Y100" s="95"/>
      <c r="Z100" s="96"/>
      <c r="AA100">
        <f t="shared" si="1"/>
        <v>0</v>
      </c>
    </row>
    <row r="101" spans="1:27">
      <c r="A101" s="4"/>
      <c r="B101" s="95"/>
      <c r="C101" s="95"/>
      <c r="D101" s="95"/>
      <c r="E101" s="95"/>
      <c r="F101" s="95"/>
      <c r="G101" s="95"/>
      <c r="H101" s="95"/>
      <c r="I101" s="95"/>
      <c r="J101" s="95"/>
      <c r="K101" s="95"/>
      <c r="L101" s="95"/>
      <c r="M101" s="95"/>
      <c r="N101" s="95"/>
      <c r="O101" s="95"/>
      <c r="P101" s="95"/>
      <c r="Q101" s="95"/>
      <c r="R101" s="95"/>
      <c r="S101" s="95"/>
      <c r="T101" s="95"/>
      <c r="U101" s="95"/>
      <c r="V101" s="95"/>
      <c r="W101" s="95"/>
      <c r="X101" s="95"/>
      <c r="Y101" s="95"/>
      <c r="Z101" s="96"/>
      <c r="AA101">
        <f t="shared" si="1"/>
        <v>0</v>
      </c>
    </row>
    <row r="102" spans="1:27">
      <c r="A102" s="4"/>
      <c r="B102" s="95"/>
      <c r="C102" s="95"/>
      <c r="D102" s="95"/>
      <c r="E102" s="95"/>
      <c r="F102" s="95"/>
      <c r="G102" s="95"/>
      <c r="H102" s="95"/>
      <c r="I102" s="95"/>
      <c r="J102" s="95"/>
      <c r="K102" s="95"/>
      <c r="L102" s="95"/>
      <c r="M102" s="95"/>
      <c r="N102" s="95"/>
      <c r="O102" s="95"/>
      <c r="P102" s="95"/>
      <c r="Q102" s="95"/>
      <c r="R102" s="95"/>
      <c r="S102" s="95"/>
      <c r="T102" s="95"/>
      <c r="U102" s="95"/>
      <c r="V102" s="95"/>
      <c r="W102" s="95"/>
      <c r="X102" s="95"/>
      <c r="Y102" s="95"/>
      <c r="Z102" s="96"/>
      <c r="AA102">
        <f t="shared" si="1"/>
        <v>0</v>
      </c>
    </row>
    <row r="103" spans="1:27">
      <c r="A103" s="4"/>
      <c r="B103" s="95"/>
      <c r="C103" s="95"/>
      <c r="D103" s="95"/>
      <c r="E103" s="95"/>
      <c r="F103" s="95"/>
      <c r="G103" s="95"/>
      <c r="H103" s="95"/>
      <c r="I103" s="95"/>
      <c r="J103" s="95"/>
      <c r="K103" s="95"/>
      <c r="L103" s="95"/>
      <c r="M103" s="95"/>
      <c r="N103" s="95"/>
      <c r="O103" s="95"/>
      <c r="P103" s="95"/>
      <c r="Q103" s="95"/>
      <c r="R103" s="95"/>
      <c r="S103" s="95"/>
      <c r="T103" s="95"/>
      <c r="U103" s="95"/>
      <c r="V103" s="95"/>
      <c r="W103" s="95"/>
      <c r="X103" s="95"/>
      <c r="Y103" s="95"/>
      <c r="Z103" s="96"/>
      <c r="AA103">
        <f t="shared" si="1"/>
        <v>0</v>
      </c>
    </row>
    <row r="104" spans="1:27">
      <c r="A104" s="4"/>
      <c r="B104" s="95"/>
      <c r="C104" s="95"/>
      <c r="D104" s="95"/>
      <c r="E104" s="95"/>
      <c r="F104" s="95"/>
      <c r="G104" s="95"/>
      <c r="H104" s="95"/>
      <c r="I104" s="95"/>
      <c r="J104" s="95"/>
      <c r="K104" s="95"/>
      <c r="L104" s="95"/>
      <c r="M104" s="95"/>
      <c r="N104" s="95"/>
      <c r="O104" s="95"/>
      <c r="P104" s="95"/>
      <c r="Q104" s="95"/>
      <c r="R104" s="95"/>
      <c r="S104" s="95"/>
      <c r="T104" s="95"/>
      <c r="U104" s="95"/>
      <c r="V104" s="95"/>
      <c r="W104" s="95"/>
      <c r="X104" s="95"/>
      <c r="Y104" s="95"/>
      <c r="Z104" s="96"/>
      <c r="AA104">
        <f t="shared" si="1"/>
        <v>0</v>
      </c>
    </row>
    <row r="105" spans="1:27">
      <c r="A105" s="4"/>
      <c r="B105" s="95"/>
      <c r="C105" s="95"/>
      <c r="D105" s="95"/>
      <c r="E105" s="95"/>
      <c r="F105" s="95"/>
      <c r="G105" s="95"/>
      <c r="H105" s="95"/>
      <c r="I105" s="95"/>
      <c r="J105" s="95"/>
      <c r="K105" s="95"/>
      <c r="L105" s="95"/>
      <c r="M105" s="95"/>
      <c r="N105" s="95"/>
      <c r="O105" s="95"/>
      <c r="P105" s="95"/>
      <c r="Q105" s="95"/>
      <c r="R105" s="95"/>
      <c r="S105" s="95"/>
      <c r="T105" s="95"/>
      <c r="U105" s="95"/>
      <c r="V105" s="95"/>
      <c r="W105" s="95"/>
      <c r="X105" s="95"/>
      <c r="Y105" s="95"/>
      <c r="Z105" s="96"/>
      <c r="AA105">
        <f t="shared" si="1"/>
        <v>0</v>
      </c>
    </row>
    <row r="106" spans="1:27">
      <c r="A106" s="4"/>
      <c r="B106" s="95"/>
      <c r="C106" s="95"/>
      <c r="D106" s="95"/>
      <c r="E106" s="95"/>
      <c r="F106" s="95"/>
      <c r="G106" s="95"/>
      <c r="H106" s="95"/>
      <c r="I106" s="95"/>
      <c r="J106" s="95"/>
      <c r="K106" s="95"/>
      <c r="L106" s="95"/>
      <c r="M106" s="95"/>
      <c r="N106" s="95"/>
      <c r="O106" s="95"/>
      <c r="P106" s="95"/>
      <c r="Q106" s="95"/>
      <c r="R106" s="95"/>
      <c r="S106" s="95"/>
      <c r="T106" s="95"/>
      <c r="U106" s="95"/>
      <c r="V106" s="95"/>
      <c r="W106" s="95"/>
      <c r="X106" s="95"/>
      <c r="Y106" s="95"/>
      <c r="Z106" s="96"/>
      <c r="AA106">
        <f t="shared" si="1"/>
        <v>0</v>
      </c>
    </row>
    <row r="107" spans="1:27">
      <c r="A107" s="4"/>
      <c r="B107" s="95"/>
      <c r="C107" s="95"/>
      <c r="D107" s="95"/>
      <c r="E107" s="95"/>
      <c r="F107" s="95"/>
      <c r="G107" s="95"/>
      <c r="H107" s="95"/>
      <c r="I107" s="95"/>
      <c r="J107" s="95"/>
      <c r="K107" s="95"/>
      <c r="L107" s="95"/>
      <c r="M107" s="95"/>
      <c r="N107" s="95"/>
      <c r="O107" s="95"/>
      <c r="P107" s="95"/>
      <c r="Q107" s="95"/>
      <c r="R107" s="95"/>
      <c r="S107" s="95"/>
      <c r="T107" s="95"/>
      <c r="U107" s="95"/>
      <c r="V107" s="95"/>
      <c r="W107" s="95"/>
      <c r="X107" s="95"/>
      <c r="Y107" s="95"/>
      <c r="Z107" s="96"/>
      <c r="AA107">
        <f t="shared" si="1"/>
        <v>0</v>
      </c>
    </row>
    <row r="108" spans="1:27">
      <c r="A108" s="4"/>
      <c r="B108" s="95"/>
      <c r="C108" s="95"/>
      <c r="D108" s="95"/>
      <c r="E108" s="95"/>
      <c r="F108" s="95"/>
      <c r="G108" s="95"/>
      <c r="H108" s="95"/>
      <c r="I108" s="95"/>
      <c r="J108" s="95"/>
      <c r="K108" s="95"/>
      <c r="L108" s="95"/>
      <c r="M108" s="95"/>
      <c r="N108" s="95"/>
      <c r="O108" s="95"/>
      <c r="P108" s="95"/>
      <c r="Q108" s="95"/>
      <c r="R108" s="95"/>
      <c r="S108" s="95"/>
      <c r="T108" s="95"/>
      <c r="U108" s="95"/>
      <c r="V108" s="95"/>
      <c r="W108" s="95"/>
      <c r="X108" s="95"/>
      <c r="Y108" s="95"/>
      <c r="Z108" s="96"/>
      <c r="AA108">
        <f t="shared" si="1"/>
        <v>0</v>
      </c>
    </row>
    <row r="109" spans="1:27">
      <c r="A109" s="4"/>
      <c r="B109" s="95"/>
      <c r="C109" s="95"/>
      <c r="D109" s="95"/>
      <c r="E109" s="95"/>
      <c r="F109" s="95"/>
      <c r="G109" s="95"/>
      <c r="H109" s="95"/>
      <c r="I109" s="95"/>
      <c r="J109" s="95"/>
      <c r="K109" s="95"/>
      <c r="L109" s="95"/>
      <c r="M109" s="95"/>
      <c r="N109" s="95"/>
      <c r="O109" s="95"/>
      <c r="P109" s="95"/>
      <c r="Q109" s="95"/>
      <c r="R109" s="95"/>
      <c r="S109" s="95"/>
      <c r="T109" s="95"/>
      <c r="U109" s="95"/>
      <c r="V109" s="95"/>
      <c r="W109" s="95"/>
      <c r="X109" s="95"/>
      <c r="Y109" s="95"/>
      <c r="Z109" s="96"/>
      <c r="AA109">
        <f t="shared" si="1"/>
        <v>0</v>
      </c>
    </row>
    <row r="110" spans="1:27">
      <c r="A110" s="4"/>
      <c r="B110" s="95"/>
      <c r="C110" s="95"/>
      <c r="D110" s="95"/>
      <c r="E110" s="95"/>
      <c r="F110" s="95"/>
      <c r="G110" s="95"/>
      <c r="H110" s="95"/>
      <c r="I110" s="95"/>
      <c r="J110" s="95"/>
      <c r="K110" s="95"/>
      <c r="L110" s="95"/>
      <c r="M110" s="95"/>
      <c r="N110" s="95"/>
      <c r="O110" s="95"/>
      <c r="P110" s="95"/>
      <c r="Q110" s="95"/>
      <c r="R110" s="95"/>
      <c r="S110" s="95"/>
      <c r="T110" s="95"/>
      <c r="U110" s="95"/>
      <c r="V110" s="95"/>
      <c r="W110" s="95"/>
      <c r="X110" s="95"/>
      <c r="Y110" s="95"/>
      <c r="Z110" s="96"/>
      <c r="AA110">
        <f t="shared" si="1"/>
        <v>0</v>
      </c>
    </row>
    <row r="111" spans="1:27">
      <c r="A111" s="4"/>
      <c r="B111" s="95"/>
      <c r="C111" s="95"/>
      <c r="D111" s="95"/>
      <c r="E111" s="95"/>
      <c r="F111" s="95"/>
      <c r="G111" s="95"/>
      <c r="H111" s="95"/>
      <c r="I111" s="95"/>
      <c r="J111" s="95"/>
      <c r="K111" s="95"/>
      <c r="L111" s="95"/>
      <c r="M111" s="95"/>
      <c r="N111" s="95"/>
      <c r="O111" s="95"/>
      <c r="P111" s="95"/>
      <c r="Q111" s="95"/>
      <c r="R111" s="95"/>
      <c r="S111" s="95"/>
      <c r="T111" s="95"/>
      <c r="U111" s="95"/>
      <c r="V111" s="95"/>
      <c r="W111" s="95"/>
      <c r="X111" s="95"/>
      <c r="Y111" s="95"/>
      <c r="Z111" s="96"/>
      <c r="AA111">
        <f t="shared" si="1"/>
        <v>0</v>
      </c>
    </row>
    <row r="112" spans="1:27">
      <c r="A112" s="4"/>
      <c r="B112" s="95"/>
      <c r="C112" s="95"/>
      <c r="D112" s="95"/>
      <c r="E112" s="95"/>
      <c r="F112" s="95"/>
      <c r="G112" s="95"/>
      <c r="H112" s="95"/>
      <c r="I112" s="95"/>
      <c r="J112" s="95"/>
      <c r="K112" s="95"/>
      <c r="L112" s="95"/>
      <c r="M112" s="95"/>
      <c r="N112" s="95"/>
      <c r="O112" s="95"/>
      <c r="P112" s="95"/>
      <c r="Q112" s="95"/>
      <c r="R112" s="95"/>
      <c r="S112" s="95"/>
      <c r="T112" s="95"/>
      <c r="U112" s="95"/>
      <c r="V112" s="95"/>
      <c r="W112" s="95"/>
      <c r="X112" s="95"/>
      <c r="Y112" s="95"/>
      <c r="Z112" s="96"/>
      <c r="AA112">
        <f t="shared" si="1"/>
        <v>0</v>
      </c>
    </row>
    <row r="113" spans="1:27">
      <c r="A113" s="4"/>
      <c r="B113" s="95"/>
      <c r="C113" s="95"/>
      <c r="D113" s="95"/>
      <c r="E113" s="95"/>
      <c r="F113" s="95"/>
      <c r="G113" s="95"/>
      <c r="H113" s="95"/>
      <c r="I113" s="95"/>
      <c r="J113" s="95"/>
      <c r="K113" s="95"/>
      <c r="L113" s="95"/>
      <c r="M113" s="95"/>
      <c r="N113" s="95"/>
      <c r="O113" s="95"/>
      <c r="P113" s="95"/>
      <c r="Q113" s="95"/>
      <c r="R113" s="95"/>
      <c r="S113" s="95"/>
      <c r="T113" s="95"/>
      <c r="U113" s="95"/>
      <c r="V113" s="95"/>
      <c r="W113" s="95"/>
      <c r="X113" s="95"/>
      <c r="Y113" s="95"/>
      <c r="Z113" s="96"/>
      <c r="AA113">
        <f t="shared" si="1"/>
        <v>0</v>
      </c>
    </row>
    <row r="114" spans="1:27">
      <c r="A114" s="4"/>
      <c r="B114" s="95"/>
      <c r="C114" s="95"/>
      <c r="D114" s="95"/>
      <c r="E114" s="95"/>
      <c r="F114" s="95"/>
      <c r="G114" s="95"/>
      <c r="H114" s="95"/>
      <c r="I114" s="95"/>
      <c r="J114" s="95"/>
      <c r="K114" s="95"/>
      <c r="L114" s="95"/>
      <c r="M114" s="95"/>
      <c r="N114" s="95"/>
      <c r="O114" s="95"/>
      <c r="P114" s="95"/>
      <c r="Q114" s="95"/>
      <c r="R114" s="95"/>
      <c r="S114" s="95"/>
      <c r="T114" s="95"/>
      <c r="U114" s="95"/>
      <c r="V114" s="95"/>
      <c r="W114" s="95"/>
      <c r="X114" s="95"/>
      <c r="Y114" s="95"/>
      <c r="Z114" s="96"/>
      <c r="AA114">
        <f t="shared" si="1"/>
        <v>0</v>
      </c>
    </row>
    <row r="115" spans="1:27">
      <c r="A115" s="4"/>
      <c r="B115" s="95"/>
      <c r="C115" s="95"/>
      <c r="D115" s="95"/>
      <c r="E115" s="95"/>
      <c r="F115" s="95"/>
      <c r="G115" s="95"/>
      <c r="H115" s="95"/>
      <c r="I115" s="95"/>
      <c r="J115" s="95"/>
      <c r="K115" s="95"/>
      <c r="L115" s="95"/>
      <c r="M115" s="95"/>
      <c r="N115" s="95"/>
      <c r="O115" s="95"/>
      <c r="P115" s="95"/>
      <c r="Q115" s="95"/>
      <c r="R115" s="95"/>
      <c r="S115" s="95"/>
      <c r="T115" s="95"/>
      <c r="U115" s="95"/>
      <c r="V115" s="95"/>
      <c r="W115" s="95"/>
      <c r="X115" s="95"/>
      <c r="Y115" s="95"/>
      <c r="Z115" s="96"/>
      <c r="AA115">
        <f t="shared" si="1"/>
        <v>0</v>
      </c>
    </row>
    <row r="116" spans="1:27">
      <c r="A116" s="4"/>
      <c r="B116" s="95"/>
      <c r="C116" s="95"/>
      <c r="D116" s="95"/>
      <c r="E116" s="95"/>
      <c r="F116" s="95"/>
      <c r="G116" s="95"/>
      <c r="H116" s="95"/>
      <c r="I116" s="95"/>
      <c r="J116" s="95"/>
      <c r="K116" s="95"/>
      <c r="L116" s="95"/>
      <c r="M116" s="95"/>
      <c r="N116" s="95"/>
      <c r="O116" s="95"/>
      <c r="P116" s="95"/>
      <c r="Q116" s="95"/>
      <c r="R116" s="95"/>
      <c r="S116" s="95"/>
      <c r="T116" s="95"/>
      <c r="U116" s="95"/>
      <c r="V116" s="95"/>
      <c r="W116" s="95"/>
      <c r="X116" s="95"/>
      <c r="Y116" s="95"/>
      <c r="Z116" s="96"/>
      <c r="AA116">
        <f t="shared" si="1"/>
        <v>0</v>
      </c>
    </row>
    <row r="117" spans="1:27">
      <c r="A117" s="4"/>
      <c r="B117" s="95"/>
      <c r="C117" s="95"/>
      <c r="D117" s="95"/>
      <c r="E117" s="95"/>
      <c r="F117" s="95"/>
      <c r="G117" s="95"/>
      <c r="H117" s="95"/>
      <c r="I117" s="95"/>
      <c r="J117" s="95"/>
      <c r="K117" s="95"/>
      <c r="L117" s="95"/>
      <c r="M117" s="95"/>
      <c r="N117" s="95"/>
      <c r="O117" s="95"/>
      <c r="P117" s="95"/>
      <c r="Q117" s="95"/>
      <c r="R117" s="95"/>
      <c r="S117" s="95"/>
      <c r="T117" s="95"/>
      <c r="U117" s="95"/>
      <c r="V117" s="95"/>
      <c r="W117" s="95"/>
      <c r="X117" s="95"/>
      <c r="Y117" s="95"/>
      <c r="Z117" s="96"/>
      <c r="AA117">
        <f t="shared" si="1"/>
        <v>0</v>
      </c>
    </row>
    <row r="118" spans="1:27">
      <c r="A118" s="4"/>
      <c r="B118" s="95"/>
      <c r="C118" s="95"/>
      <c r="D118" s="95"/>
      <c r="E118" s="95"/>
      <c r="F118" s="95"/>
      <c r="G118" s="95"/>
      <c r="H118" s="95"/>
      <c r="I118" s="95"/>
      <c r="J118" s="95"/>
      <c r="K118" s="95"/>
      <c r="L118" s="95"/>
      <c r="M118" s="95"/>
      <c r="N118" s="95"/>
      <c r="O118" s="95"/>
      <c r="P118" s="95"/>
      <c r="Q118" s="95"/>
      <c r="R118" s="95"/>
      <c r="S118" s="95"/>
      <c r="T118" s="95"/>
      <c r="U118" s="95"/>
      <c r="V118" s="95"/>
      <c r="W118" s="95"/>
      <c r="X118" s="95"/>
      <c r="Y118" s="95"/>
      <c r="Z118" s="96"/>
      <c r="AA118">
        <f t="shared" si="1"/>
        <v>0</v>
      </c>
    </row>
    <row r="119" spans="1:27">
      <c r="A119" s="4"/>
      <c r="B119" s="95"/>
      <c r="C119" s="95"/>
      <c r="D119" s="95"/>
      <c r="E119" s="95"/>
      <c r="F119" s="95"/>
      <c r="G119" s="95"/>
      <c r="H119" s="95"/>
      <c r="I119" s="95"/>
      <c r="J119" s="95"/>
      <c r="K119" s="95"/>
      <c r="L119" s="95"/>
      <c r="M119" s="95"/>
      <c r="N119" s="95"/>
      <c r="O119" s="95"/>
      <c r="P119" s="95"/>
      <c r="Q119" s="95"/>
      <c r="R119" s="95"/>
      <c r="S119" s="95"/>
      <c r="T119" s="95"/>
      <c r="U119" s="95"/>
      <c r="V119" s="95"/>
      <c r="W119" s="95"/>
      <c r="X119" s="95"/>
      <c r="Y119" s="95"/>
      <c r="Z119" s="96"/>
      <c r="AA119">
        <f t="shared" si="1"/>
        <v>0</v>
      </c>
    </row>
    <row r="120" spans="1:27">
      <c r="A120" s="4"/>
      <c r="B120" s="95"/>
      <c r="C120" s="95"/>
      <c r="D120" s="95"/>
      <c r="E120" s="95"/>
      <c r="F120" s="95"/>
      <c r="G120" s="95"/>
      <c r="H120" s="95"/>
      <c r="I120" s="95"/>
      <c r="J120" s="95"/>
      <c r="K120" s="95"/>
      <c r="L120" s="95"/>
      <c r="M120" s="95"/>
      <c r="N120" s="95"/>
      <c r="O120" s="95"/>
      <c r="P120" s="95"/>
      <c r="Q120" s="95"/>
      <c r="R120" s="95"/>
      <c r="S120" s="95"/>
      <c r="T120" s="95"/>
      <c r="U120" s="95"/>
      <c r="V120" s="95"/>
      <c r="W120" s="95"/>
      <c r="X120" s="95"/>
      <c r="Y120" s="95"/>
      <c r="Z120" s="96"/>
      <c r="AA120">
        <f t="shared" si="1"/>
        <v>0</v>
      </c>
    </row>
    <row r="121" spans="1:27">
      <c r="A121" s="4"/>
      <c r="B121" s="95"/>
      <c r="C121" s="95"/>
      <c r="D121" s="95"/>
      <c r="E121" s="95"/>
      <c r="F121" s="95"/>
      <c r="G121" s="95"/>
      <c r="H121" s="95"/>
      <c r="I121" s="95"/>
      <c r="J121" s="95"/>
      <c r="K121" s="95"/>
      <c r="L121" s="95"/>
      <c r="M121" s="95"/>
      <c r="N121" s="95"/>
      <c r="O121" s="95"/>
      <c r="P121" s="95"/>
      <c r="Q121" s="95"/>
      <c r="R121" s="95"/>
      <c r="S121" s="95"/>
      <c r="T121" s="95"/>
      <c r="U121" s="95"/>
      <c r="V121" s="95"/>
      <c r="W121" s="95"/>
      <c r="X121" s="95"/>
      <c r="Y121" s="95"/>
      <c r="Z121" s="96"/>
      <c r="AA121">
        <f t="shared" si="1"/>
        <v>0</v>
      </c>
    </row>
    <row r="122" spans="1:27">
      <c r="A122" s="4"/>
      <c r="B122" s="95"/>
      <c r="C122" s="95"/>
      <c r="D122" s="95"/>
      <c r="E122" s="95"/>
      <c r="F122" s="95"/>
      <c r="G122" s="95"/>
      <c r="H122" s="95"/>
      <c r="I122" s="95"/>
      <c r="J122" s="95"/>
      <c r="K122" s="95"/>
      <c r="L122" s="95"/>
      <c r="M122" s="95"/>
      <c r="N122" s="95"/>
      <c r="O122" s="95"/>
      <c r="P122" s="95"/>
      <c r="Q122" s="95"/>
      <c r="R122" s="95"/>
      <c r="S122" s="95"/>
      <c r="T122" s="95"/>
      <c r="U122" s="95"/>
      <c r="V122" s="95"/>
      <c r="W122" s="95"/>
      <c r="X122" s="95"/>
      <c r="Y122" s="95"/>
      <c r="Z122" s="96"/>
      <c r="AA122">
        <f t="shared" si="1"/>
        <v>0</v>
      </c>
    </row>
    <row r="123" spans="1:27">
      <c r="A123" s="4"/>
      <c r="B123" s="95"/>
      <c r="C123" s="95"/>
      <c r="D123" s="95"/>
      <c r="E123" s="95"/>
      <c r="F123" s="95"/>
      <c r="G123" s="95"/>
      <c r="H123" s="95"/>
      <c r="I123" s="95"/>
      <c r="J123" s="95"/>
      <c r="K123" s="95"/>
      <c r="L123" s="95"/>
      <c r="M123" s="95"/>
      <c r="N123" s="95"/>
      <c r="O123" s="95"/>
      <c r="P123" s="95"/>
      <c r="Q123" s="95"/>
      <c r="R123" s="95"/>
      <c r="S123" s="95"/>
      <c r="T123" s="95"/>
      <c r="U123" s="95"/>
      <c r="V123" s="95"/>
      <c r="W123" s="95"/>
      <c r="X123" s="95"/>
      <c r="Y123" s="95"/>
      <c r="Z123" s="96"/>
      <c r="AA123">
        <f t="shared" si="1"/>
        <v>0</v>
      </c>
    </row>
    <row r="124" spans="1:27">
      <c r="A124" s="4"/>
      <c r="B124" s="95"/>
      <c r="C124" s="95"/>
      <c r="D124" s="95"/>
      <c r="E124" s="95"/>
      <c r="F124" s="95"/>
      <c r="G124" s="95"/>
      <c r="H124" s="95"/>
      <c r="I124" s="95"/>
      <c r="J124" s="95"/>
      <c r="K124" s="95"/>
      <c r="L124" s="95"/>
      <c r="M124" s="95"/>
      <c r="N124" s="95"/>
      <c r="O124" s="95"/>
      <c r="P124" s="95"/>
      <c r="Q124" s="95"/>
      <c r="R124" s="95"/>
      <c r="S124" s="95"/>
      <c r="T124" s="95"/>
      <c r="U124" s="95"/>
      <c r="V124" s="95"/>
      <c r="W124" s="95"/>
      <c r="X124" s="95"/>
      <c r="Y124" s="95"/>
      <c r="Z124" s="96"/>
      <c r="AA124">
        <f t="shared" si="1"/>
        <v>0</v>
      </c>
    </row>
    <row r="125" spans="1:27">
      <c r="A125" s="4"/>
      <c r="B125" s="95"/>
      <c r="C125" s="95"/>
      <c r="D125" s="95"/>
      <c r="E125" s="95"/>
      <c r="F125" s="95"/>
      <c r="G125" s="95"/>
      <c r="H125" s="95"/>
      <c r="I125" s="95"/>
      <c r="J125" s="95"/>
      <c r="K125" s="95"/>
      <c r="L125" s="95"/>
      <c r="M125" s="95"/>
      <c r="N125" s="95"/>
      <c r="O125" s="95"/>
      <c r="P125" s="95"/>
      <c r="Q125" s="95"/>
      <c r="R125" s="95"/>
      <c r="S125" s="95"/>
      <c r="T125" s="95"/>
      <c r="U125" s="95"/>
      <c r="V125" s="95"/>
      <c r="W125" s="95"/>
      <c r="X125" s="95"/>
      <c r="Y125" s="95"/>
      <c r="Z125" s="96"/>
      <c r="AA125">
        <f t="shared" si="1"/>
        <v>0</v>
      </c>
    </row>
    <row r="126" spans="1:27">
      <c r="A126" s="4"/>
      <c r="B126" s="95"/>
      <c r="C126" s="95"/>
      <c r="D126" s="95"/>
      <c r="E126" s="95"/>
      <c r="F126" s="95"/>
      <c r="G126" s="95"/>
      <c r="H126" s="95"/>
      <c r="I126" s="95"/>
      <c r="J126" s="95"/>
      <c r="K126" s="95"/>
      <c r="L126" s="95"/>
      <c r="M126" s="95"/>
      <c r="N126" s="95"/>
      <c r="O126" s="95"/>
      <c r="P126" s="95"/>
      <c r="Q126" s="95"/>
      <c r="R126" s="95"/>
      <c r="S126" s="95"/>
      <c r="T126" s="95"/>
      <c r="U126" s="95"/>
      <c r="V126" s="95"/>
      <c r="W126" s="95"/>
      <c r="X126" s="95"/>
      <c r="Y126" s="95"/>
      <c r="Z126" s="96"/>
      <c r="AA126">
        <f t="shared" si="1"/>
        <v>0</v>
      </c>
    </row>
    <row r="127" spans="1:27">
      <c r="A127" s="4"/>
      <c r="B127" s="95"/>
      <c r="C127" s="95"/>
      <c r="D127" s="95"/>
      <c r="E127" s="95"/>
      <c r="F127" s="95"/>
      <c r="G127" s="95"/>
      <c r="H127" s="95"/>
      <c r="I127" s="95"/>
      <c r="J127" s="95"/>
      <c r="K127" s="95"/>
      <c r="L127" s="95"/>
      <c r="M127" s="95"/>
      <c r="N127" s="95"/>
      <c r="O127" s="95"/>
      <c r="P127" s="95"/>
      <c r="Q127" s="95"/>
      <c r="R127" s="95"/>
      <c r="S127" s="95"/>
      <c r="T127" s="95"/>
      <c r="U127" s="95"/>
      <c r="V127" s="95"/>
      <c r="W127" s="95"/>
      <c r="X127" s="95"/>
      <c r="Y127" s="95"/>
      <c r="Z127" s="96"/>
      <c r="AA127">
        <f t="shared" si="1"/>
        <v>0</v>
      </c>
    </row>
    <row r="128" spans="1:27">
      <c r="A128" s="4"/>
      <c r="B128" s="95"/>
      <c r="C128" s="95"/>
      <c r="D128" s="95"/>
      <c r="E128" s="95"/>
      <c r="F128" s="95"/>
      <c r="G128" s="95"/>
      <c r="H128" s="95"/>
      <c r="I128" s="95"/>
      <c r="J128" s="95"/>
      <c r="K128" s="95"/>
      <c r="L128" s="95"/>
      <c r="M128" s="95"/>
      <c r="N128" s="95"/>
      <c r="O128" s="95"/>
      <c r="P128" s="95"/>
      <c r="Q128" s="95"/>
      <c r="R128" s="95"/>
      <c r="S128" s="95"/>
      <c r="T128" s="95"/>
      <c r="U128" s="95"/>
      <c r="V128" s="95"/>
      <c r="W128" s="95"/>
      <c r="X128" s="95"/>
      <c r="Y128" s="95"/>
      <c r="Z128" s="96"/>
      <c r="AA128">
        <f t="shared" si="1"/>
        <v>0</v>
      </c>
    </row>
    <row r="129" spans="1:27">
      <c r="A129" s="4"/>
      <c r="B129" s="95"/>
      <c r="C129" s="95"/>
      <c r="D129" s="95"/>
      <c r="E129" s="95"/>
      <c r="F129" s="95"/>
      <c r="G129" s="95"/>
      <c r="H129" s="95"/>
      <c r="I129" s="95"/>
      <c r="J129" s="95"/>
      <c r="K129" s="95"/>
      <c r="L129" s="95"/>
      <c r="M129" s="95"/>
      <c r="N129" s="95"/>
      <c r="O129" s="95"/>
      <c r="P129" s="95"/>
      <c r="Q129" s="95"/>
      <c r="R129" s="95"/>
      <c r="S129" s="95"/>
      <c r="T129" s="95"/>
      <c r="U129" s="95"/>
      <c r="V129" s="95"/>
      <c r="W129" s="95"/>
      <c r="X129" s="95"/>
      <c r="Y129" s="95"/>
      <c r="Z129" s="96"/>
      <c r="AA129">
        <f t="shared" si="1"/>
        <v>0</v>
      </c>
    </row>
    <row r="130" spans="1:27">
      <c r="A130" s="4"/>
      <c r="B130" s="95"/>
      <c r="C130" s="95"/>
      <c r="D130" s="95"/>
      <c r="E130" s="95"/>
      <c r="F130" s="95"/>
      <c r="G130" s="95"/>
      <c r="H130" s="95"/>
      <c r="I130" s="95"/>
      <c r="J130" s="95"/>
      <c r="K130" s="95"/>
      <c r="L130" s="95"/>
      <c r="M130" s="95"/>
      <c r="N130" s="95"/>
      <c r="O130" s="95"/>
      <c r="P130" s="95"/>
      <c r="Q130" s="95"/>
      <c r="R130" s="95"/>
      <c r="S130" s="95"/>
      <c r="T130" s="95"/>
      <c r="U130" s="95"/>
      <c r="V130" s="95"/>
      <c r="W130" s="95"/>
      <c r="X130" s="95"/>
      <c r="Y130" s="95"/>
      <c r="Z130" s="96"/>
      <c r="AA130">
        <f t="shared" si="1"/>
        <v>0</v>
      </c>
    </row>
    <row r="131" spans="1:27">
      <c r="A131" s="4"/>
      <c r="B131" s="95"/>
      <c r="C131" s="95"/>
      <c r="D131" s="95"/>
      <c r="E131" s="95"/>
      <c r="F131" s="95"/>
      <c r="G131" s="95"/>
      <c r="H131" s="95"/>
      <c r="I131" s="95"/>
      <c r="J131" s="95"/>
      <c r="K131" s="95"/>
      <c r="L131" s="95"/>
      <c r="M131" s="95"/>
      <c r="N131" s="95"/>
      <c r="O131" s="95"/>
      <c r="P131" s="95"/>
      <c r="Q131" s="95"/>
      <c r="R131" s="95"/>
      <c r="S131" s="95"/>
      <c r="T131" s="95"/>
      <c r="U131" s="95"/>
      <c r="V131" s="95"/>
      <c r="W131" s="95"/>
      <c r="X131" s="95"/>
      <c r="Y131" s="95"/>
      <c r="Z131" s="96"/>
      <c r="AA131">
        <f t="shared" si="1"/>
        <v>0</v>
      </c>
    </row>
    <row r="132" spans="1:27">
      <c r="A132" s="4"/>
      <c r="B132" s="95"/>
      <c r="C132" s="95"/>
      <c r="D132" s="95"/>
      <c r="E132" s="95"/>
      <c r="F132" s="95"/>
      <c r="G132" s="95"/>
      <c r="H132" s="95"/>
      <c r="I132" s="95"/>
      <c r="J132" s="95"/>
      <c r="K132" s="95"/>
      <c r="L132" s="95"/>
      <c r="M132" s="95"/>
      <c r="N132" s="95"/>
      <c r="O132" s="95"/>
      <c r="P132" s="95"/>
      <c r="Q132" s="95"/>
      <c r="R132" s="95"/>
      <c r="S132" s="95"/>
      <c r="T132" s="95"/>
      <c r="U132" s="95"/>
      <c r="V132" s="95"/>
      <c r="W132" s="95"/>
      <c r="X132" s="95"/>
      <c r="Y132" s="95"/>
      <c r="Z132" s="96"/>
      <c r="AA132">
        <f t="shared" si="1"/>
        <v>0</v>
      </c>
    </row>
    <row r="133" spans="1:27">
      <c r="A133" s="4"/>
      <c r="B133" s="95"/>
      <c r="C133" s="95"/>
      <c r="D133" s="95"/>
      <c r="E133" s="95"/>
      <c r="F133" s="95"/>
      <c r="G133" s="95"/>
      <c r="H133" s="95"/>
      <c r="I133" s="95"/>
      <c r="J133" s="95"/>
      <c r="K133" s="95"/>
      <c r="L133" s="95"/>
      <c r="M133" s="95"/>
      <c r="N133" s="95"/>
      <c r="O133" s="95"/>
      <c r="P133" s="95"/>
      <c r="Q133" s="95"/>
      <c r="R133" s="95"/>
      <c r="S133" s="95"/>
      <c r="T133" s="95"/>
      <c r="U133" s="95"/>
      <c r="V133" s="95"/>
      <c r="W133" s="95"/>
      <c r="X133" s="95"/>
      <c r="Y133" s="95"/>
      <c r="Z133" s="96"/>
      <c r="AA133">
        <f t="shared" ref="AA133:AA196" si="2">IF(SUM(B133:Z133)&lt;&gt;0,1,0)</f>
        <v>0</v>
      </c>
    </row>
    <row r="134" spans="1:27">
      <c r="A134" s="4"/>
      <c r="B134" s="95"/>
      <c r="C134" s="95"/>
      <c r="D134" s="95"/>
      <c r="E134" s="95"/>
      <c r="F134" s="95"/>
      <c r="G134" s="95"/>
      <c r="H134" s="95"/>
      <c r="I134" s="95"/>
      <c r="J134" s="95"/>
      <c r="K134" s="95"/>
      <c r="L134" s="95"/>
      <c r="M134" s="95"/>
      <c r="N134" s="95"/>
      <c r="O134" s="95"/>
      <c r="P134" s="95"/>
      <c r="Q134" s="95"/>
      <c r="R134" s="95"/>
      <c r="S134" s="95"/>
      <c r="T134" s="95"/>
      <c r="U134" s="95"/>
      <c r="V134" s="95"/>
      <c r="W134" s="95"/>
      <c r="X134" s="95"/>
      <c r="Y134" s="95"/>
      <c r="Z134" s="96"/>
      <c r="AA134">
        <f t="shared" si="2"/>
        <v>0</v>
      </c>
    </row>
    <row r="135" spans="1:27">
      <c r="A135" s="4"/>
      <c r="B135" s="95"/>
      <c r="C135" s="95"/>
      <c r="D135" s="95"/>
      <c r="E135" s="95"/>
      <c r="F135" s="95"/>
      <c r="G135" s="95"/>
      <c r="H135" s="95"/>
      <c r="I135" s="95"/>
      <c r="J135" s="95"/>
      <c r="K135" s="95"/>
      <c r="L135" s="95"/>
      <c r="M135" s="95"/>
      <c r="N135" s="95"/>
      <c r="O135" s="95"/>
      <c r="P135" s="95"/>
      <c r="Q135" s="95"/>
      <c r="R135" s="95"/>
      <c r="S135" s="95"/>
      <c r="T135" s="95"/>
      <c r="U135" s="95"/>
      <c r="V135" s="95"/>
      <c r="W135" s="95"/>
      <c r="X135" s="95"/>
      <c r="Y135" s="95"/>
      <c r="Z135" s="96"/>
      <c r="AA135">
        <f t="shared" si="2"/>
        <v>0</v>
      </c>
    </row>
    <row r="136" spans="1:27">
      <c r="A136" s="4"/>
      <c r="B136" s="95"/>
      <c r="C136" s="95"/>
      <c r="D136" s="95"/>
      <c r="E136" s="95"/>
      <c r="F136" s="95"/>
      <c r="G136" s="95"/>
      <c r="H136" s="95"/>
      <c r="I136" s="95"/>
      <c r="J136" s="95"/>
      <c r="K136" s="95"/>
      <c r="L136" s="95"/>
      <c r="M136" s="95"/>
      <c r="N136" s="95"/>
      <c r="O136" s="95"/>
      <c r="P136" s="95"/>
      <c r="Q136" s="95"/>
      <c r="R136" s="95"/>
      <c r="S136" s="95"/>
      <c r="T136" s="95"/>
      <c r="U136" s="95"/>
      <c r="V136" s="95"/>
      <c r="W136" s="95"/>
      <c r="X136" s="95"/>
      <c r="Y136" s="95"/>
      <c r="Z136" s="96"/>
      <c r="AA136">
        <f t="shared" si="2"/>
        <v>0</v>
      </c>
    </row>
    <row r="137" spans="1:27">
      <c r="A137" s="4"/>
      <c r="B137" s="95"/>
      <c r="C137" s="95"/>
      <c r="D137" s="95"/>
      <c r="E137" s="95"/>
      <c r="F137" s="95"/>
      <c r="G137" s="95"/>
      <c r="H137" s="95"/>
      <c r="I137" s="95"/>
      <c r="J137" s="95"/>
      <c r="K137" s="95"/>
      <c r="L137" s="95"/>
      <c r="M137" s="95"/>
      <c r="N137" s="95"/>
      <c r="O137" s="95"/>
      <c r="P137" s="95"/>
      <c r="Q137" s="95"/>
      <c r="R137" s="95"/>
      <c r="S137" s="95"/>
      <c r="T137" s="95"/>
      <c r="U137" s="95"/>
      <c r="V137" s="95"/>
      <c r="W137" s="95"/>
      <c r="X137" s="95"/>
      <c r="Y137" s="95"/>
      <c r="Z137" s="96"/>
      <c r="AA137">
        <f t="shared" si="2"/>
        <v>0</v>
      </c>
    </row>
    <row r="138" spans="1:27">
      <c r="A138" s="4"/>
      <c r="B138" s="95"/>
      <c r="C138" s="95"/>
      <c r="D138" s="95"/>
      <c r="E138" s="95"/>
      <c r="F138" s="95"/>
      <c r="G138" s="95"/>
      <c r="H138" s="95"/>
      <c r="I138" s="95"/>
      <c r="J138" s="95"/>
      <c r="K138" s="95"/>
      <c r="L138" s="95"/>
      <c r="M138" s="95"/>
      <c r="N138" s="95"/>
      <c r="O138" s="95"/>
      <c r="P138" s="95"/>
      <c r="Q138" s="95"/>
      <c r="R138" s="95"/>
      <c r="S138" s="95"/>
      <c r="T138" s="95"/>
      <c r="U138" s="95"/>
      <c r="V138" s="95"/>
      <c r="W138" s="95"/>
      <c r="X138" s="95"/>
      <c r="Y138" s="95"/>
      <c r="Z138" s="96"/>
      <c r="AA138">
        <f t="shared" si="2"/>
        <v>0</v>
      </c>
    </row>
    <row r="139" spans="1:27">
      <c r="A139" s="4"/>
      <c r="B139" s="95"/>
      <c r="C139" s="95"/>
      <c r="D139" s="95"/>
      <c r="E139" s="95"/>
      <c r="F139" s="95"/>
      <c r="G139" s="95"/>
      <c r="H139" s="95"/>
      <c r="I139" s="95"/>
      <c r="J139" s="95"/>
      <c r="K139" s="95"/>
      <c r="L139" s="95"/>
      <c r="M139" s="95"/>
      <c r="N139" s="95"/>
      <c r="O139" s="95"/>
      <c r="P139" s="95"/>
      <c r="Q139" s="95"/>
      <c r="R139" s="95"/>
      <c r="S139" s="95"/>
      <c r="T139" s="95"/>
      <c r="U139" s="95"/>
      <c r="V139" s="95"/>
      <c r="W139" s="95"/>
      <c r="X139" s="95"/>
      <c r="Y139" s="95"/>
      <c r="Z139" s="96"/>
      <c r="AA139">
        <f t="shared" si="2"/>
        <v>0</v>
      </c>
    </row>
    <row r="140" spans="1:27">
      <c r="A140" s="4"/>
      <c r="B140" s="95"/>
      <c r="C140" s="95"/>
      <c r="D140" s="95"/>
      <c r="E140" s="95"/>
      <c r="F140" s="95"/>
      <c r="G140" s="95"/>
      <c r="H140" s="95"/>
      <c r="I140" s="95"/>
      <c r="J140" s="95"/>
      <c r="K140" s="95"/>
      <c r="L140" s="95"/>
      <c r="M140" s="95"/>
      <c r="N140" s="95"/>
      <c r="O140" s="95"/>
      <c r="P140" s="95"/>
      <c r="Q140" s="95"/>
      <c r="R140" s="95"/>
      <c r="S140" s="95"/>
      <c r="T140" s="95"/>
      <c r="U140" s="95"/>
      <c r="V140" s="95"/>
      <c r="W140" s="95"/>
      <c r="X140" s="95"/>
      <c r="Y140" s="95"/>
      <c r="Z140" s="96"/>
      <c r="AA140">
        <f t="shared" si="2"/>
        <v>0</v>
      </c>
    </row>
    <row r="141" spans="1:27">
      <c r="A141" s="4"/>
      <c r="B141" s="95"/>
      <c r="C141" s="95"/>
      <c r="D141" s="95"/>
      <c r="E141" s="95"/>
      <c r="F141" s="95"/>
      <c r="G141" s="95"/>
      <c r="H141" s="95"/>
      <c r="I141" s="95"/>
      <c r="J141" s="95"/>
      <c r="K141" s="95"/>
      <c r="L141" s="95"/>
      <c r="M141" s="95"/>
      <c r="N141" s="95"/>
      <c r="O141" s="95"/>
      <c r="P141" s="95"/>
      <c r="Q141" s="95"/>
      <c r="R141" s="95"/>
      <c r="S141" s="95"/>
      <c r="T141" s="95"/>
      <c r="U141" s="95"/>
      <c r="V141" s="95"/>
      <c r="W141" s="95"/>
      <c r="X141" s="95"/>
      <c r="Y141" s="95"/>
      <c r="Z141" s="96"/>
      <c r="AA141">
        <f t="shared" si="2"/>
        <v>0</v>
      </c>
    </row>
    <row r="142" spans="1:27">
      <c r="A142" s="4"/>
      <c r="B142" s="95"/>
      <c r="C142" s="95"/>
      <c r="D142" s="95"/>
      <c r="E142" s="95"/>
      <c r="F142" s="95"/>
      <c r="G142" s="95"/>
      <c r="H142" s="95"/>
      <c r="I142" s="95"/>
      <c r="J142" s="95"/>
      <c r="K142" s="95"/>
      <c r="L142" s="95"/>
      <c r="M142" s="95"/>
      <c r="N142" s="95"/>
      <c r="O142" s="95"/>
      <c r="P142" s="95"/>
      <c r="Q142" s="95"/>
      <c r="R142" s="95"/>
      <c r="S142" s="95"/>
      <c r="T142" s="95"/>
      <c r="U142" s="95"/>
      <c r="V142" s="95"/>
      <c r="W142" s="95"/>
      <c r="X142" s="95"/>
      <c r="Y142" s="95"/>
      <c r="Z142" s="96"/>
      <c r="AA142">
        <f t="shared" si="2"/>
        <v>0</v>
      </c>
    </row>
    <row r="143" spans="1:27">
      <c r="A143" s="4"/>
      <c r="B143" s="95"/>
      <c r="C143" s="95"/>
      <c r="D143" s="95"/>
      <c r="E143" s="95"/>
      <c r="F143" s="95"/>
      <c r="G143" s="95"/>
      <c r="H143" s="95"/>
      <c r="I143" s="95"/>
      <c r="J143" s="95"/>
      <c r="K143" s="95"/>
      <c r="L143" s="95"/>
      <c r="M143" s="95"/>
      <c r="N143" s="95"/>
      <c r="O143" s="95"/>
      <c r="P143" s="95"/>
      <c r="Q143" s="95"/>
      <c r="R143" s="95"/>
      <c r="S143" s="95"/>
      <c r="T143" s="95"/>
      <c r="U143" s="95"/>
      <c r="V143" s="95"/>
      <c r="W143" s="95"/>
      <c r="X143" s="95"/>
      <c r="Y143" s="95"/>
      <c r="Z143" s="96"/>
      <c r="AA143">
        <f t="shared" si="2"/>
        <v>0</v>
      </c>
    </row>
    <row r="144" spans="1:27">
      <c r="A144" s="4"/>
      <c r="B144" s="95"/>
      <c r="C144" s="95"/>
      <c r="D144" s="95"/>
      <c r="E144" s="95"/>
      <c r="F144" s="95"/>
      <c r="G144" s="95"/>
      <c r="H144" s="95"/>
      <c r="I144" s="95"/>
      <c r="J144" s="95"/>
      <c r="K144" s="95"/>
      <c r="L144" s="95"/>
      <c r="M144" s="95"/>
      <c r="N144" s="95"/>
      <c r="O144" s="95"/>
      <c r="P144" s="95"/>
      <c r="Q144" s="95"/>
      <c r="R144" s="95"/>
      <c r="S144" s="95"/>
      <c r="T144" s="95"/>
      <c r="U144" s="95"/>
      <c r="V144" s="95"/>
      <c r="W144" s="95"/>
      <c r="X144" s="95"/>
      <c r="Y144" s="95"/>
      <c r="Z144" s="96"/>
      <c r="AA144">
        <f t="shared" si="2"/>
        <v>0</v>
      </c>
    </row>
    <row r="145" spans="1:27">
      <c r="A145" s="4"/>
      <c r="B145" s="95"/>
      <c r="C145" s="95"/>
      <c r="D145" s="95"/>
      <c r="E145" s="95"/>
      <c r="F145" s="95"/>
      <c r="G145" s="95"/>
      <c r="H145" s="95"/>
      <c r="I145" s="95"/>
      <c r="J145" s="95"/>
      <c r="K145" s="95"/>
      <c r="L145" s="95"/>
      <c r="M145" s="95"/>
      <c r="N145" s="95"/>
      <c r="O145" s="95"/>
      <c r="P145" s="95"/>
      <c r="Q145" s="95"/>
      <c r="R145" s="95"/>
      <c r="S145" s="95"/>
      <c r="T145" s="95"/>
      <c r="U145" s="95"/>
      <c r="V145" s="95"/>
      <c r="W145" s="95"/>
      <c r="X145" s="95"/>
      <c r="Y145" s="95"/>
      <c r="Z145" s="96"/>
      <c r="AA145">
        <f t="shared" si="2"/>
        <v>0</v>
      </c>
    </row>
    <row r="146" spans="1:27">
      <c r="A146" s="4"/>
      <c r="B146" s="95"/>
      <c r="C146" s="95"/>
      <c r="D146" s="95"/>
      <c r="E146" s="95"/>
      <c r="F146" s="95"/>
      <c r="G146" s="95"/>
      <c r="H146" s="95"/>
      <c r="I146" s="95"/>
      <c r="J146" s="95"/>
      <c r="K146" s="95"/>
      <c r="L146" s="95"/>
      <c r="M146" s="95"/>
      <c r="N146" s="95"/>
      <c r="O146" s="95"/>
      <c r="P146" s="95"/>
      <c r="Q146" s="95"/>
      <c r="R146" s="95"/>
      <c r="S146" s="95"/>
      <c r="T146" s="95"/>
      <c r="U146" s="95"/>
      <c r="V146" s="95"/>
      <c r="W146" s="95"/>
      <c r="X146" s="95"/>
      <c r="Y146" s="95"/>
      <c r="Z146" s="96"/>
      <c r="AA146">
        <f t="shared" si="2"/>
        <v>0</v>
      </c>
    </row>
    <row r="147" spans="1:27">
      <c r="A147" s="4"/>
      <c r="B147" s="95"/>
      <c r="C147" s="95"/>
      <c r="D147" s="95"/>
      <c r="E147" s="95"/>
      <c r="F147" s="95"/>
      <c r="G147" s="95"/>
      <c r="H147" s="95"/>
      <c r="I147" s="95"/>
      <c r="J147" s="95"/>
      <c r="K147" s="95"/>
      <c r="L147" s="95"/>
      <c r="M147" s="95"/>
      <c r="N147" s="95"/>
      <c r="O147" s="95"/>
      <c r="P147" s="95"/>
      <c r="Q147" s="95"/>
      <c r="R147" s="95"/>
      <c r="S147" s="95"/>
      <c r="T147" s="95"/>
      <c r="U147" s="95"/>
      <c r="V147" s="95"/>
      <c r="W147" s="95"/>
      <c r="X147" s="95"/>
      <c r="Y147" s="95"/>
      <c r="Z147" s="96"/>
      <c r="AA147">
        <f t="shared" si="2"/>
        <v>0</v>
      </c>
    </row>
    <row r="148" spans="1:27">
      <c r="A148" s="4"/>
      <c r="B148" s="95"/>
      <c r="C148" s="95"/>
      <c r="D148" s="95"/>
      <c r="E148" s="95"/>
      <c r="F148" s="95"/>
      <c r="G148" s="95"/>
      <c r="H148" s="95"/>
      <c r="I148" s="95"/>
      <c r="J148" s="95"/>
      <c r="K148" s="95"/>
      <c r="L148" s="95"/>
      <c r="M148" s="95"/>
      <c r="N148" s="95"/>
      <c r="O148" s="95"/>
      <c r="P148" s="95"/>
      <c r="Q148" s="95"/>
      <c r="R148" s="95"/>
      <c r="S148" s="95"/>
      <c r="T148" s="95"/>
      <c r="U148" s="95"/>
      <c r="V148" s="95"/>
      <c r="W148" s="95"/>
      <c r="X148" s="95"/>
      <c r="Y148" s="95"/>
      <c r="Z148" s="96"/>
      <c r="AA148">
        <f t="shared" si="2"/>
        <v>0</v>
      </c>
    </row>
    <row r="149" spans="1:27">
      <c r="A149" s="4"/>
      <c r="B149" s="95"/>
      <c r="C149" s="95"/>
      <c r="D149" s="95"/>
      <c r="E149" s="95"/>
      <c r="F149" s="95"/>
      <c r="G149" s="95"/>
      <c r="H149" s="95"/>
      <c r="I149" s="95"/>
      <c r="J149" s="95"/>
      <c r="K149" s="95"/>
      <c r="L149" s="95"/>
      <c r="M149" s="95"/>
      <c r="N149" s="95"/>
      <c r="O149" s="95"/>
      <c r="P149" s="95"/>
      <c r="Q149" s="95"/>
      <c r="R149" s="95"/>
      <c r="S149" s="95"/>
      <c r="T149" s="95"/>
      <c r="U149" s="95"/>
      <c r="V149" s="95"/>
      <c r="W149" s="95"/>
      <c r="X149" s="95"/>
      <c r="Y149" s="95"/>
      <c r="Z149" s="96"/>
      <c r="AA149">
        <f t="shared" si="2"/>
        <v>0</v>
      </c>
    </row>
    <row r="150" spans="1:27">
      <c r="A150" s="4"/>
      <c r="B150" s="95"/>
      <c r="C150" s="95"/>
      <c r="D150" s="95"/>
      <c r="E150" s="95"/>
      <c r="F150" s="95"/>
      <c r="G150" s="95"/>
      <c r="H150" s="95"/>
      <c r="I150" s="95"/>
      <c r="J150" s="95"/>
      <c r="K150" s="95"/>
      <c r="L150" s="95"/>
      <c r="M150" s="95"/>
      <c r="N150" s="95"/>
      <c r="O150" s="95"/>
      <c r="P150" s="95"/>
      <c r="Q150" s="95"/>
      <c r="R150" s="95"/>
      <c r="S150" s="95"/>
      <c r="T150" s="95"/>
      <c r="U150" s="95"/>
      <c r="V150" s="95"/>
      <c r="W150" s="95"/>
      <c r="X150" s="95"/>
      <c r="Y150" s="95"/>
      <c r="Z150" s="96"/>
      <c r="AA150">
        <f t="shared" si="2"/>
        <v>0</v>
      </c>
    </row>
    <row r="151" spans="1:27">
      <c r="A151" s="4"/>
      <c r="B151" s="95"/>
      <c r="C151" s="95"/>
      <c r="D151" s="95"/>
      <c r="E151" s="95"/>
      <c r="F151" s="95"/>
      <c r="G151" s="95"/>
      <c r="H151" s="95"/>
      <c r="I151" s="95"/>
      <c r="J151" s="95"/>
      <c r="K151" s="95"/>
      <c r="L151" s="95"/>
      <c r="M151" s="95"/>
      <c r="N151" s="95"/>
      <c r="O151" s="95"/>
      <c r="P151" s="95"/>
      <c r="Q151" s="95"/>
      <c r="R151" s="95"/>
      <c r="S151" s="95"/>
      <c r="T151" s="95"/>
      <c r="U151" s="95"/>
      <c r="V151" s="95"/>
      <c r="W151" s="95"/>
      <c r="X151" s="95"/>
      <c r="Y151" s="95"/>
      <c r="Z151" s="96"/>
      <c r="AA151">
        <f t="shared" si="2"/>
        <v>0</v>
      </c>
    </row>
    <row r="152" spans="1:27">
      <c r="A152" s="4"/>
      <c r="B152" s="95"/>
      <c r="C152" s="95"/>
      <c r="D152" s="95"/>
      <c r="E152" s="95"/>
      <c r="F152" s="95"/>
      <c r="G152" s="95"/>
      <c r="H152" s="95"/>
      <c r="I152" s="95"/>
      <c r="J152" s="95"/>
      <c r="K152" s="95"/>
      <c r="L152" s="95"/>
      <c r="M152" s="95"/>
      <c r="N152" s="95"/>
      <c r="O152" s="95"/>
      <c r="P152" s="95"/>
      <c r="Q152" s="95"/>
      <c r="R152" s="95"/>
      <c r="S152" s="95"/>
      <c r="T152" s="95"/>
      <c r="U152" s="95"/>
      <c r="V152" s="95"/>
      <c r="W152" s="95"/>
      <c r="X152" s="95"/>
      <c r="Y152" s="95"/>
      <c r="Z152" s="96"/>
      <c r="AA152">
        <f t="shared" si="2"/>
        <v>0</v>
      </c>
    </row>
    <row r="153" spans="1:27">
      <c r="A153" s="4"/>
      <c r="B153" s="95"/>
      <c r="C153" s="95"/>
      <c r="D153" s="95"/>
      <c r="E153" s="95"/>
      <c r="F153" s="95"/>
      <c r="G153" s="95"/>
      <c r="H153" s="95"/>
      <c r="I153" s="95"/>
      <c r="J153" s="95"/>
      <c r="K153" s="95"/>
      <c r="L153" s="95"/>
      <c r="M153" s="95"/>
      <c r="N153" s="95"/>
      <c r="O153" s="95"/>
      <c r="P153" s="95"/>
      <c r="Q153" s="95"/>
      <c r="R153" s="95"/>
      <c r="S153" s="95"/>
      <c r="T153" s="95"/>
      <c r="U153" s="95"/>
      <c r="V153" s="95"/>
      <c r="W153" s="95"/>
      <c r="X153" s="95"/>
      <c r="Y153" s="95"/>
      <c r="Z153" s="96"/>
      <c r="AA153">
        <f t="shared" si="2"/>
        <v>0</v>
      </c>
    </row>
    <row r="154" spans="1:27">
      <c r="A154" s="4"/>
      <c r="B154" s="95"/>
      <c r="C154" s="95"/>
      <c r="D154" s="95"/>
      <c r="E154" s="95"/>
      <c r="F154" s="95"/>
      <c r="G154" s="95"/>
      <c r="H154" s="95"/>
      <c r="I154" s="95"/>
      <c r="J154" s="95"/>
      <c r="K154" s="95"/>
      <c r="L154" s="95"/>
      <c r="M154" s="95"/>
      <c r="N154" s="95"/>
      <c r="O154" s="95"/>
      <c r="P154" s="95"/>
      <c r="Q154" s="95"/>
      <c r="R154" s="95"/>
      <c r="S154" s="95"/>
      <c r="T154" s="95"/>
      <c r="U154" s="95"/>
      <c r="V154" s="95"/>
      <c r="W154" s="95"/>
      <c r="X154" s="95"/>
      <c r="Y154" s="95"/>
      <c r="Z154" s="96"/>
      <c r="AA154">
        <f t="shared" si="2"/>
        <v>0</v>
      </c>
    </row>
    <row r="155" spans="1:27">
      <c r="A155" s="4"/>
      <c r="B155" s="95"/>
      <c r="C155" s="95"/>
      <c r="D155" s="95"/>
      <c r="E155" s="95"/>
      <c r="F155" s="95"/>
      <c r="G155" s="95"/>
      <c r="H155" s="95"/>
      <c r="I155" s="95"/>
      <c r="J155" s="95"/>
      <c r="K155" s="95"/>
      <c r="L155" s="95"/>
      <c r="M155" s="95"/>
      <c r="N155" s="95"/>
      <c r="O155" s="95"/>
      <c r="P155" s="95"/>
      <c r="Q155" s="95"/>
      <c r="R155" s="95"/>
      <c r="S155" s="95"/>
      <c r="T155" s="95"/>
      <c r="U155" s="95"/>
      <c r="V155" s="95"/>
      <c r="W155" s="95"/>
      <c r="X155" s="95"/>
      <c r="Y155" s="95"/>
      <c r="Z155" s="96"/>
      <c r="AA155">
        <f t="shared" si="2"/>
        <v>0</v>
      </c>
    </row>
    <row r="156" spans="1:27">
      <c r="A156" s="4"/>
      <c r="B156" s="95"/>
      <c r="C156" s="95"/>
      <c r="D156" s="95"/>
      <c r="E156" s="95"/>
      <c r="F156" s="95"/>
      <c r="G156" s="95"/>
      <c r="H156" s="95"/>
      <c r="I156" s="95"/>
      <c r="J156" s="95"/>
      <c r="K156" s="95"/>
      <c r="L156" s="95"/>
      <c r="M156" s="95"/>
      <c r="N156" s="95"/>
      <c r="O156" s="95"/>
      <c r="P156" s="95"/>
      <c r="Q156" s="95"/>
      <c r="R156" s="95"/>
      <c r="S156" s="95"/>
      <c r="T156" s="95"/>
      <c r="U156" s="95"/>
      <c r="V156" s="95"/>
      <c r="W156" s="95"/>
      <c r="X156" s="95"/>
      <c r="Y156" s="95"/>
      <c r="Z156" s="96"/>
      <c r="AA156">
        <f t="shared" si="2"/>
        <v>0</v>
      </c>
    </row>
    <row r="157" spans="1:27">
      <c r="A157" s="4"/>
      <c r="B157" s="95"/>
      <c r="C157" s="95"/>
      <c r="D157" s="95"/>
      <c r="E157" s="95"/>
      <c r="F157" s="95"/>
      <c r="G157" s="95"/>
      <c r="H157" s="95"/>
      <c r="I157" s="95"/>
      <c r="J157" s="95"/>
      <c r="K157" s="95"/>
      <c r="L157" s="95"/>
      <c r="M157" s="95"/>
      <c r="N157" s="95"/>
      <c r="O157" s="95"/>
      <c r="P157" s="95"/>
      <c r="Q157" s="95"/>
      <c r="R157" s="95"/>
      <c r="S157" s="95"/>
      <c r="T157" s="95"/>
      <c r="U157" s="95"/>
      <c r="V157" s="95"/>
      <c r="W157" s="95"/>
      <c r="X157" s="95"/>
      <c r="Y157" s="95"/>
      <c r="Z157" s="96"/>
      <c r="AA157">
        <f t="shared" si="2"/>
        <v>0</v>
      </c>
    </row>
    <row r="158" spans="1:27">
      <c r="A158" s="4"/>
      <c r="B158" s="95"/>
      <c r="C158" s="95"/>
      <c r="D158" s="95"/>
      <c r="E158" s="95"/>
      <c r="F158" s="95"/>
      <c r="G158" s="95"/>
      <c r="H158" s="95"/>
      <c r="I158" s="95"/>
      <c r="J158" s="95"/>
      <c r="K158" s="95"/>
      <c r="L158" s="95"/>
      <c r="M158" s="95"/>
      <c r="N158" s="95"/>
      <c r="O158" s="95"/>
      <c r="P158" s="95"/>
      <c r="Q158" s="95"/>
      <c r="R158" s="95"/>
      <c r="S158" s="95"/>
      <c r="T158" s="95"/>
      <c r="U158" s="95"/>
      <c r="V158" s="95"/>
      <c r="W158" s="95"/>
      <c r="X158" s="95"/>
      <c r="Y158" s="95"/>
      <c r="Z158" s="96"/>
      <c r="AA158">
        <f t="shared" si="2"/>
        <v>0</v>
      </c>
    </row>
    <row r="159" spans="1:27">
      <c r="A159" s="4"/>
      <c r="B159" s="95"/>
      <c r="C159" s="95"/>
      <c r="D159" s="95"/>
      <c r="E159" s="95"/>
      <c r="F159" s="95"/>
      <c r="G159" s="95"/>
      <c r="H159" s="95"/>
      <c r="I159" s="95"/>
      <c r="J159" s="95"/>
      <c r="K159" s="95"/>
      <c r="L159" s="95"/>
      <c r="M159" s="95"/>
      <c r="N159" s="95"/>
      <c r="O159" s="95"/>
      <c r="P159" s="95"/>
      <c r="Q159" s="95"/>
      <c r="R159" s="95"/>
      <c r="S159" s="95"/>
      <c r="T159" s="95"/>
      <c r="U159" s="95"/>
      <c r="V159" s="95"/>
      <c r="W159" s="95"/>
      <c r="X159" s="95"/>
      <c r="Y159" s="95"/>
      <c r="Z159" s="96"/>
      <c r="AA159">
        <f t="shared" si="2"/>
        <v>0</v>
      </c>
    </row>
    <row r="160" spans="1:27">
      <c r="A160" s="4"/>
      <c r="B160" s="95"/>
      <c r="C160" s="95"/>
      <c r="D160" s="95"/>
      <c r="E160" s="95"/>
      <c r="F160" s="95"/>
      <c r="G160" s="95"/>
      <c r="H160" s="95"/>
      <c r="I160" s="95"/>
      <c r="J160" s="95"/>
      <c r="K160" s="95"/>
      <c r="L160" s="95"/>
      <c r="M160" s="95"/>
      <c r="N160" s="95"/>
      <c r="O160" s="95"/>
      <c r="P160" s="95"/>
      <c r="Q160" s="95"/>
      <c r="R160" s="95"/>
      <c r="S160" s="95"/>
      <c r="T160" s="95"/>
      <c r="U160" s="95"/>
      <c r="V160" s="95"/>
      <c r="W160" s="95"/>
      <c r="X160" s="95"/>
      <c r="Y160" s="95"/>
      <c r="Z160" s="96"/>
      <c r="AA160">
        <f t="shared" si="2"/>
        <v>0</v>
      </c>
    </row>
    <row r="161" spans="1:27">
      <c r="A161" s="4"/>
      <c r="B161" s="95"/>
      <c r="C161" s="95"/>
      <c r="D161" s="95"/>
      <c r="E161" s="95"/>
      <c r="F161" s="95"/>
      <c r="G161" s="95"/>
      <c r="H161" s="95"/>
      <c r="I161" s="95"/>
      <c r="J161" s="95"/>
      <c r="K161" s="95"/>
      <c r="L161" s="95"/>
      <c r="M161" s="95"/>
      <c r="N161" s="95"/>
      <c r="O161" s="95"/>
      <c r="P161" s="95"/>
      <c r="Q161" s="95"/>
      <c r="R161" s="95"/>
      <c r="S161" s="95"/>
      <c r="T161" s="95"/>
      <c r="U161" s="95"/>
      <c r="V161" s="95"/>
      <c r="W161" s="95"/>
      <c r="X161" s="95"/>
      <c r="Y161" s="95"/>
      <c r="Z161" s="96"/>
      <c r="AA161">
        <f t="shared" si="2"/>
        <v>0</v>
      </c>
    </row>
    <row r="162" spans="1:27">
      <c r="A162" s="4"/>
      <c r="B162" s="95"/>
      <c r="C162" s="95"/>
      <c r="D162" s="95"/>
      <c r="E162" s="95"/>
      <c r="F162" s="95"/>
      <c r="G162" s="95"/>
      <c r="H162" s="95"/>
      <c r="I162" s="95"/>
      <c r="J162" s="95"/>
      <c r="K162" s="95"/>
      <c r="L162" s="95"/>
      <c r="M162" s="95"/>
      <c r="N162" s="95"/>
      <c r="O162" s="95"/>
      <c r="P162" s="95"/>
      <c r="Q162" s="95"/>
      <c r="R162" s="95"/>
      <c r="S162" s="95"/>
      <c r="T162" s="95"/>
      <c r="U162" s="95"/>
      <c r="V162" s="95"/>
      <c r="W162" s="95"/>
      <c r="X162" s="95"/>
      <c r="Y162" s="95"/>
      <c r="Z162" s="96"/>
      <c r="AA162">
        <f t="shared" si="2"/>
        <v>0</v>
      </c>
    </row>
    <row r="163" spans="1:27">
      <c r="A163" s="4"/>
      <c r="B163" s="95"/>
      <c r="C163" s="95"/>
      <c r="D163" s="95"/>
      <c r="E163" s="95"/>
      <c r="F163" s="95"/>
      <c r="G163" s="95"/>
      <c r="H163" s="95"/>
      <c r="I163" s="95"/>
      <c r="J163" s="95"/>
      <c r="K163" s="95"/>
      <c r="L163" s="95"/>
      <c r="M163" s="95"/>
      <c r="N163" s="95"/>
      <c r="O163" s="95"/>
      <c r="P163" s="95"/>
      <c r="Q163" s="95"/>
      <c r="R163" s="95"/>
      <c r="S163" s="95"/>
      <c r="T163" s="95"/>
      <c r="U163" s="95"/>
      <c r="V163" s="95"/>
      <c r="W163" s="95"/>
      <c r="X163" s="95"/>
      <c r="Y163" s="95"/>
      <c r="Z163" s="96"/>
      <c r="AA163">
        <f t="shared" si="2"/>
        <v>0</v>
      </c>
    </row>
    <row r="164" spans="1:27">
      <c r="A164" s="4"/>
      <c r="B164" s="95"/>
      <c r="C164" s="95"/>
      <c r="D164" s="95"/>
      <c r="E164" s="95"/>
      <c r="F164" s="95"/>
      <c r="G164" s="95"/>
      <c r="H164" s="95"/>
      <c r="I164" s="95"/>
      <c r="J164" s="95"/>
      <c r="K164" s="95"/>
      <c r="L164" s="95"/>
      <c r="M164" s="95"/>
      <c r="N164" s="95"/>
      <c r="O164" s="95"/>
      <c r="P164" s="95"/>
      <c r="Q164" s="95"/>
      <c r="R164" s="95"/>
      <c r="S164" s="95"/>
      <c r="T164" s="95"/>
      <c r="U164" s="95"/>
      <c r="V164" s="95"/>
      <c r="W164" s="95"/>
      <c r="X164" s="95"/>
      <c r="Y164" s="95"/>
      <c r="Z164" s="96"/>
      <c r="AA164">
        <f t="shared" si="2"/>
        <v>0</v>
      </c>
    </row>
    <row r="165" spans="1:27">
      <c r="A165" s="4"/>
      <c r="B165" s="95"/>
      <c r="C165" s="95"/>
      <c r="D165" s="95"/>
      <c r="E165" s="95"/>
      <c r="F165" s="95"/>
      <c r="G165" s="95"/>
      <c r="H165" s="95"/>
      <c r="I165" s="95"/>
      <c r="J165" s="95"/>
      <c r="K165" s="95"/>
      <c r="L165" s="95"/>
      <c r="M165" s="95"/>
      <c r="N165" s="95"/>
      <c r="O165" s="95"/>
      <c r="P165" s="95"/>
      <c r="Q165" s="95"/>
      <c r="R165" s="95"/>
      <c r="S165" s="95"/>
      <c r="T165" s="95"/>
      <c r="U165" s="95"/>
      <c r="V165" s="95"/>
      <c r="W165" s="95"/>
      <c r="X165" s="95"/>
      <c r="Y165" s="95"/>
      <c r="Z165" s="96"/>
      <c r="AA165">
        <f t="shared" si="2"/>
        <v>0</v>
      </c>
    </row>
    <row r="166" spans="1:27">
      <c r="A166" s="4"/>
      <c r="B166" s="95"/>
      <c r="C166" s="95"/>
      <c r="D166" s="95"/>
      <c r="E166" s="95"/>
      <c r="F166" s="95"/>
      <c r="G166" s="95"/>
      <c r="H166" s="95"/>
      <c r="I166" s="95"/>
      <c r="J166" s="95"/>
      <c r="K166" s="95"/>
      <c r="L166" s="95"/>
      <c r="M166" s="95"/>
      <c r="N166" s="95"/>
      <c r="O166" s="95"/>
      <c r="P166" s="95"/>
      <c r="Q166" s="95"/>
      <c r="R166" s="95"/>
      <c r="S166" s="95"/>
      <c r="T166" s="95"/>
      <c r="U166" s="95"/>
      <c r="V166" s="95"/>
      <c r="W166" s="95"/>
      <c r="X166" s="95"/>
      <c r="Y166" s="95"/>
      <c r="Z166" s="96"/>
      <c r="AA166">
        <f t="shared" si="2"/>
        <v>0</v>
      </c>
    </row>
    <row r="167" spans="1:27">
      <c r="A167" s="4"/>
      <c r="B167" s="95"/>
      <c r="C167" s="95"/>
      <c r="D167" s="95"/>
      <c r="E167" s="95"/>
      <c r="F167" s="95"/>
      <c r="G167" s="95"/>
      <c r="H167" s="95"/>
      <c r="I167" s="95"/>
      <c r="J167" s="95"/>
      <c r="K167" s="95"/>
      <c r="L167" s="95"/>
      <c r="M167" s="95"/>
      <c r="N167" s="95"/>
      <c r="O167" s="95"/>
      <c r="P167" s="95"/>
      <c r="Q167" s="95"/>
      <c r="R167" s="95"/>
      <c r="S167" s="95"/>
      <c r="T167" s="95"/>
      <c r="U167" s="95"/>
      <c r="V167" s="95"/>
      <c r="W167" s="95"/>
      <c r="X167" s="95"/>
      <c r="Y167" s="95"/>
      <c r="Z167" s="96"/>
      <c r="AA167">
        <f t="shared" si="2"/>
        <v>0</v>
      </c>
    </row>
    <row r="168" spans="1:27">
      <c r="A168" s="4"/>
      <c r="B168" s="95"/>
      <c r="C168" s="95"/>
      <c r="D168" s="95"/>
      <c r="E168" s="95"/>
      <c r="F168" s="95"/>
      <c r="G168" s="95"/>
      <c r="H168" s="95"/>
      <c r="I168" s="95"/>
      <c r="J168" s="95"/>
      <c r="K168" s="95"/>
      <c r="L168" s="95"/>
      <c r="M168" s="95"/>
      <c r="N168" s="95"/>
      <c r="O168" s="95"/>
      <c r="P168" s="95"/>
      <c r="Q168" s="95"/>
      <c r="R168" s="95"/>
      <c r="S168" s="95"/>
      <c r="T168" s="95"/>
      <c r="U168" s="95"/>
      <c r="V168" s="95"/>
      <c r="W168" s="95"/>
      <c r="X168" s="95"/>
      <c r="Y168" s="95"/>
      <c r="Z168" s="96"/>
      <c r="AA168">
        <f t="shared" si="2"/>
        <v>0</v>
      </c>
    </row>
    <row r="169" spans="1:27">
      <c r="A169" s="4"/>
      <c r="B169" s="95"/>
      <c r="C169" s="95"/>
      <c r="D169" s="95"/>
      <c r="E169" s="95"/>
      <c r="F169" s="95"/>
      <c r="G169" s="95"/>
      <c r="H169" s="95"/>
      <c r="I169" s="95"/>
      <c r="J169" s="95"/>
      <c r="K169" s="95"/>
      <c r="L169" s="95"/>
      <c r="M169" s="95"/>
      <c r="N169" s="95"/>
      <c r="O169" s="95"/>
      <c r="P169" s="95"/>
      <c r="Q169" s="95"/>
      <c r="R169" s="95"/>
      <c r="S169" s="95"/>
      <c r="T169" s="95"/>
      <c r="U169" s="95"/>
      <c r="V169" s="95"/>
      <c r="W169" s="95"/>
      <c r="X169" s="95"/>
      <c r="Y169" s="95"/>
      <c r="Z169" s="96"/>
      <c r="AA169">
        <f t="shared" si="2"/>
        <v>0</v>
      </c>
    </row>
    <row r="170" spans="1:27">
      <c r="A170" s="4"/>
      <c r="B170" s="95"/>
      <c r="C170" s="95"/>
      <c r="D170" s="95"/>
      <c r="E170" s="95"/>
      <c r="F170" s="95"/>
      <c r="G170" s="95"/>
      <c r="H170" s="95"/>
      <c r="I170" s="95"/>
      <c r="J170" s="95"/>
      <c r="K170" s="95"/>
      <c r="L170" s="95"/>
      <c r="M170" s="95"/>
      <c r="N170" s="95"/>
      <c r="O170" s="95"/>
      <c r="P170" s="95"/>
      <c r="Q170" s="95"/>
      <c r="R170" s="95"/>
      <c r="S170" s="95"/>
      <c r="T170" s="95"/>
      <c r="U170" s="95"/>
      <c r="V170" s="95"/>
      <c r="W170" s="95"/>
      <c r="X170" s="95"/>
      <c r="Y170" s="95"/>
      <c r="Z170" s="96"/>
      <c r="AA170">
        <f t="shared" si="2"/>
        <v>0</v>
      </c>
    </row>
    <row r="171" spans="1:27">
      <c r="A171" s="4"/>
      <c r="B171" s="95"/>
      <c r="C171" s="95"/>
      <c r="D171" s="95"/>
      <c r="E171" s="95"/>
      <c r="F171" s="95"/>
      <c r="G171" s="95"/>
      <c r="H171" s="95"/>
      <c r="I171" s="95"/>
      <c r="J171" s="95"/>
      <c r="K171" s="95"/>
      <c r="L171" s="95"/>
      <c r="M171" s="95"/>
      <c r="N171" s="95"/>
      <c r="O171" s="95"/>
      <c r="P171" s="95"/>
      <c r="Q171" s="95"/>
      <c r="R171" s="95"/>
      <c r="S171" s="95"/>
      <c r="T171" s="95"/>
      <c r="U171" s="95"/>
      <c r="V171" s="95"/>
      <c r="W171" s="95"/>
      <c r="X171" s="95"/>
      <c r="Y171" s="95"/>
      <c r="Z171" s="96"/>
      <c r="AA171">
        <f t="shared" si="2"/>
        <v>0</v>
      </c>
    </row>
    <row r="172" spans="1:27">
      <c r="A172" s="4"/>
      <c r="B172" s="95"/>
      <c r="C172" s="95"/>
      <c r="D172" s="95"/>
      <c r="E172" s="95"/>
      <c r="F172" s="95"/>
      <c r="G172" s="95"/>
      <c r="H172" s="95"/>
      <c r="I172" s="95"/>
      <c r="J172" s="95"/>
      <c r="K172" s="95"/>
      <c r="L172" s="95"/>
      <c r="M172" s="95"/>
      <c r="N172" s="95"/>
      <c r="O172" s="95"/>
      <c r="P172" s="95"/>
      <c r="Q172" s="95"/>
      <c r="R172" s="95"/>
      <c r="S172" s="95"/>
      <c r="T172" s="95"/>
      <c r="U172" s="95"/>
      <c r="V172" s="95"/>
      <c r="W172" s="95"/>
      <c r="X172" s="95"/>
      <c r="Y172" s="95"/>
      <c r="Z172" s="96"/>
      <c r="AA172">
        <f t="shared" si="2"/>
        <v>0</v>
      </c>
    </row>
    <row r="173" spans="1:27">
      <c r="A173" s="4"/>
      <c r="B173" s="95"/>
      <c r="C173" s="95"/>
      <c r="D173" s="95"/>
      <c r="E173" s="95"/>
      <c r="F173" s="95"/>
      <c r="G173" s="95"/>
      <c r="H173" s="95"/>
      <c r="I173" s="95"/>
      <c r="J173" s="95"/>
      <c r="K173" s="95"/>
      <c r="L173" s="95"/>
      <c r="M173" s="95"/>
      <c r="N173" s="95"/>
      <c r="O173" s="95"/>
      <c r="P173" s="95"/>
      <c r="Q173" s="95"/>
      <c r="R173" s="95"/>
      <c r="S173" s="95"/>
      <c r="T173" s="95"/>
      <c r="U173" s="95"/>
      <c r="V173" s="95"/>
      <c r="W173" s="95"/>
      <c r="X173" s="95"/>
      <c r="Y173" s="95"/>
      <c r="Z173" s="96"/>
      <c r="AA173">
        <f t="shared" si="2"/>
        <v>0</v>
      </c>
    </row>
    <row r="174" spans="1:27">
      <c r="A174" s="4"/>
      <c r="B174" s="95"/>
      <c r="C174" s="95"/>
      <c r="D174" s="95"/>
      <c r="E174" s="95"/>
      <c r="F174" s="95"/>
      <c r="G174" s="95"/>
      <c r="H174" s="95"/>
      <c r="I174" s="95"/>
      <c r="J174" s="95"/>
      <c r="K174" s="95"/>
      <c r="L174" s="95"/>
      <c r="M174" s="95"/>
      <c r="N174" s="95"/>
      <c r="O174" s="95"/>
      <c r="P174" s="95"/>
      <c r="Q174" s="95"/>
      <c r="R174" s="95"/>
      <c r="S174" s="95"/>
      <c r="T174" s="95"/>
      <c r="U174" s="95"/>
      <c r="V174" s="95"/>
      <c r="W174" s="95"/>
      <c r="X174" s="95"/>
      <c r="Y174" s="95"/>
      <c r="Z174" s="96"/>
      <c r="AA174">
        <f t="shared" si="2"/>
        <v>0</v>
      </c>
    </row>
    <row r="175" spans="1:27">
      <c r="A175" s="4"/>
      <c r="B175" s="95"/>
      <c r="C175" s="95"/>
      <c r="D175" s="95"/>
      <c r="E175" s="95"/>
      <c r="F175" s="95"/>
      <c r="G175" s="95"/>
      <c r="H175" s="95"/>
      <c r="I175" s="95"/>
      <c r="J175" s="95"/>
      <c r="K175" s="95"/>
      <c r="L175" s="95"/>
      <c r="M175" s="95"/>
      <c r="N175" s="95"/>
      <c r="O175" s="95"/>
      <c r="P175" s="95"/>
      <c r="Q175" s="95"/>
      <c r="R175" s="95"/>
      <c r="S175" s="95"/>
      <c r="T175" s="95"/>
      <c r="U175" s="95"/>
      <c r="V175" s="95"/>
      <c r="W175" s="95"/>
      <c r="X175" s="95"/>
      <c r="Y175" s="95"/>
      <c r="Z175" s="96"/>
      <c r="AA175">
        <f t="shared" si="2"/>
        <v>0</v>
      </c>
    </row>
    <row r="176" spans="1:27">
      <c r="A176" s="4"/>
      <c r="B176" s="95"/>
      <c r="C176" s="95"/>
      <c r="D176" s="95"/>
      <c r="E176" s="95"/>
      <c r="F176" s="95"/>
      <c r="G176" s="95"/>
      <c r="H176" s="95"/>
      <c r="I176" s="95"/>
      <c r="J176" s="95"/>
      <c r="K176" s="95"/>
      <c r="L176" s="95"/>
      <c r="M176" s="95"/>
      <c r="N176" s="95"/>
      <c r="O176" s="95"/>
      <c r="P176" s="95"/>
      <c r="Q176" s="95"/>
      <c r="R176" s="95"/>
      <c r="S176" s="95"/>
      <c r="T176" s="95"/>
      <c r="U176" s="95"/>
      <c r="V176" s="95"/>
      <c r="W176" s="95"/>
      <c r="X176" s="95"/>
      <c r="Y176" s="95"/>
      <c r="Z176" s="96"/>
      <c r="AA176">
        <f t="shared" si="2"/>
        <v>0</v>
      </c>
    </row>
    <row r="177" spans="1:27">
      <c r="A177" s="4"/>
      <c r="B177" s="95"/>
      <c r="C177" s="95"/>
      <c r="D177" s="95"/>
      <c r="E177" s="95"/>
      <c r="F177" s="95"/>
      <c r="G177" s="95"/>
      <c r="H177" s="95"/>
      <c r="I177" s="95"/>
      <c r="J177" s="95"/>
      <c r="K177" s="95"/>
      <c r="L177" s="95"/>
      <c r="M177" s="95"/>
      <c r="N177" s="95"/>
      <c r="O177" s="95"/>
      <c r="P177" s="95"/>
      <c r="Q177" s="95"/>
      <c r="R177" s="95"/>
      <c r="S177" s="95"/>
      <c r="T177" s="95"/>
      <c r="U177" s="95"/>
      <c r="V177" s="95"/>
      <c r="W177" s="95"/>
      <c r="X177" s="95"/>
      <c r="Y177" s="95"/>
      <c r="Z177" s="96"/>
      <c r="AA177">
        <f t="shared" si="2"/>
        <v>0</v>
      </c>
    </row>
    <row r="178" spans="1:27">
      <c r="A178" s="4"/>
      <c r="B178" s="95"/>
      <c r="C178" s="95"/>
      <c r="D178" s="95"/>
      <c r="E178" s="95"/>
      <c r="F178" s="95"/>
      <c r="G178" s="95"/>
      <c r="H178" s="95"/>
      <c r="I178" s="95"/>
      <c r="J178" s="95"/>
      <c r="K178" s="95"/>
      <c r="L178" s="95"/>
      <c r="M178" s="95"/>
      <c r="N178" s="95"/>
      <c r="O178" s="95"/>
      <c r="P178" s="95"/>
      <c r="Q178" s="95"/>
      <c r="R178" s="95"/>
      <c r="S178" s="95"/>
      <c r="T178" s="95"/>
      <c r="U178" s="95"/>
      <c r="V178" s="95"/>
      <c r="W178" s="95"/>
      <c r="X178" s="95"/>
      <c r="Y178" s="95"/>
      <c r="Z178" s="96"/>
      <c r="AA178">
        <f t="shared" si="2"/>
        <v>0</v>
      </c>
    </row>
    <row r="179" spans="1:27">
      <c r="A179" s="4"/>
      <c r="B179" s="95"/>
      <c r="C179" s="95"/>
      <c r="D179" s="95"/>
      <c r="E179" s="95"/>
      <c r="F179" s="95"/>
      <c r="G179" s="95"/>
      <c r="H179" s="95"/>
      <c r="I179" s="95"/>
      <c r="J179" s="95"/>
      <c r="K179" s="95"/>
      <c r="L179" s="95"/>
      <c r="M179" s="95"/>
      <c r="N179" s="95"/>
      <c r="O179" s="95"/>
      <c r="P179" s="95"/>
      <c r="Q179" s="95"/>
      <c r="R179" s="95"/>
      <c r="S179" s="95"/>
      <c r="T179" s="95"/>
      <c r="U179" s="95"/>
      <c r="V179" s="95"/>
      <c r="W179" s="95"/>
      <c r="X179" s="95"/>
      <c r="Y179" s="95"/>
      <c r="Z179" s="96"/>
      <c r="AA179">
        <f t="shared" si="2"/>
        <v>0</v>
      </c>
    </row>
    <row r="180" spans="1:27">
      <c r="A180" s="4"/>
      <c r="B180" s="95"/>
      <c r="C180" s="95"/>
      <c r="D180" s="95"/>
      <c r="E180" s="95"/>
      <c r="F180" s="95"/>
      <c r="G180" s="95"/>
      <c r="H180" s="95"/>
      <c r="I180" s="95"/>
      <c r="J180" s="95"/>
      <c r="K180" s="95"/>
      <c r="L180" s="95"/>
      <c r="M180" s="95"/>
      <c r="N180" s="95"/>
      <c r="O180" s="95"/>
      <c r="P180" s="95"/>
      <c r="Q180" s="95"/>
      <c r="R180" s="95"/>
      <c r="S180" s="95"/>
      <c r="T180" s="95"/>
      <c r="U180" s="95"/>
      <c r="V180" s="95"/>
      <c r="W180" s="95"/>
      <c r="X180" s="95"/>
      <c r="Y180" s="95"/>
      <c r="Z180" s="96"/>
      <c r="AA180">
        <f t="shared" si="2"/>
        <v>0</v>
      </c>
    </row>
    <row r="181" spans="1:27">
      <c r="A181" s="4"/>
      <c r="B181" s="95"/>
      <c r="C181" s="95"/>
      <c r="D181" s="95"/>
      <c r="E181" s="95"/>
      <c r="F181" s="95"/>
      <c r="G181" s="95"/>
      <c r="H181" s="95"/>
      <c r="I181" s="95"/>
      <c r="J181" s="95"/>
      <c r="K181" s="95"/>
      <c r="L181" s="95"/>
      <c r="M181" s="95"/>
      <c r="N181" s="95"/>
      <c r="O181" s="95"/>
      <c r="P181" s="95"/>
      <c r="Q181" s="95"/>
      <c r="R181" s="95"/>
      <c r="S181" s="95"/>
      <c r="T181" s="95"/>
      <c r="U181" s="95"/>
      <c r="V181" s="95"/>
      <c r="W181" s="95"/>
      <c r="X181" s="95"/>
      <c r="Y181" s="95"/>
      <c r="Z181" s="96"/>
      <c r="AA181">
        <f t="shared" si="2"/>
        <v>0</v>
      </c>
    </row>
    <row r="182" spans="1:27">
      <c r="A182" s="4"/>
      <c r="B182" s="95"/>
      <c r="C182" s="95"/>
      <c r="D182" s="95"/>
      <c r="E182" s="95"/>
      <c r="F182" s="95"/>
      <c r="G182" s="95"/>
      <c r="H182" s="95"/>
      <c r="I182" s="95"/>
      <c r="J182" s="95"/>
      <c r="K182" s="95"/>
      <c r="L182" s="95"/>
      <c r="M182" s="95"/>
      <c r="N182" s="95"/>
      <c r="O182" s="95"/>
      <c r="P182" s="95"/>
      <c r="Q182" s="95"/>
      <c r="R182" s="95"/>
      <c r="S182" s="95"/>
      <c r="T182" s="95"/>
      <c r="U182" s="95"/>
      <c r="V182" s="95"/>
      <c r="W182" s="95"/>
      <c r="X182" s="95"/>
      <c r="Y182" s="95"/>
      <c r="Z182" s="96"/>
      <c r="AA182">
        <f t="shared" si="2"/>
        <v>0</v>
      </c>
    </row>
    <row r="183" spans="1:27">
      <c r="A183" s="4"/>
      <c r="B183" s="95"/>
      <c r="C183" s="95"/>
      <c r="D183" s="95"/>
      <c r="E183" s="95"/>
      <c r="F183" s="95"/>
      <c r="G183" s="95"/>
      <c r="H183" s="95"/>
      <c r="I183" s="95"/>
      <c r="J183" s="95"/>
      <c r="K183" s="95"/>
      <c r="L183" s="95"/>
      <c r="M183" s="95"/>
      <c r="N183" s="95"/>
      <c r="O183" s="95"/>
      <c r="P183" s="95"/>
      <c r="Q183" s="95"/>
      <c r="R183" s="95"/>
      <c r="S183" s="95"/>
      <c r="T183" s="95"/>
      <c r="U183" s="95"/>
      <c r="V183" s="95"/>
      <c r="W183" s="95"/>
      <c r="X183" s="95"/>
      <c r="Y183" s="95"/>
      <c r="Z183" s="96"/>
      <c r="AA183">
        <f t="shared" si="2"/>
        <v>0</v>
      </c>
    </row>
    <row r="184" spans="1:27">
      <c r="A184" s="4"/>
      <c r="B184" s="95"/>
      <c r="C184" s="95"/>
      <c r="D184" s="95"/>
      <c r="E184" s="95"/>
      <c r="F184" s="95"/>
      <c r="G184" s="95"/>
      <c r="H184" s="95"/>
      <c r="I184" s="95"/>
      <c r="J184" s="95"/>
      <c r="K184" s="95"/>
      <c r="L184" s="95"/>
      <c r="M184" s="95"/>
      <c r="N184" s="95"/>
      <c r="O184" s="95"/>
      <c r="P184" s="95"/>
      <c r="Q184" s="95"/>
      <c r="R184" s="95"/>
      <c r="S184" s="95"/>
      <c r="T184" s="95"/>
      <c r="U184" s="95"/>
      <c r="V184" s="95"/>
      <c r="W184" s="95"/>
      <c r="X184" s="95"/>
      <c r="Y184" s="95"/>
      <c r="Z184" s="96"/>
      <c r="AA184">
        <f t="shared" si="2"/>
        <v>0</v>
      </c>
    </row>
    <row r="185" spans="1:27">
      <c r="A185" s="4"/>
      <c r="B185" s="95"/>
      <c r="C185" s="95"/>
      <c r="D185" s="95"/>
      <c r="E185" s="95"/>
      <c r="F185" s="95"/>
      <c r="G185" s="95"/>
      <c r="H185" s="95"/>
      <c r="I185" s="95"/>
      <c r="J185" s="95"/>
      <c r="K185" s="95"/>
      <c r="L185" s="95"/>
      <c r="M185" s="95"/>
      <c r="N185" s="95"/>
      <c r="O185" s="95"/>
      <c r="P185" s="95"/>
      <c r="Q185" s="95"/>
      <c r="R185" s="95"/>
      <c r="S185" s="95"/>
      <c r="T185" s="95"/>
      <c r="U185" s="95"/>
      <c r="V185" s="95"/>
      <c r="W185" s="95"/>
      <c r="X185" s="95"/>
      <c r="Y185" s="95"/>
      <c r="Z185" s="96"/>
      <c r="AA185">
        <f t="shared" si="2"/>
        <v>0</v>
      </c>
    </row>
    <row r="186" spans="1:27">
      <c r="A186" s="4"/>
      <c r="B186" s="95"/>
      <c r="C186" s="95"/>
      <c r="D186" s="95"/>
      <c r="E186" s="95"/>
      <c r="F186" s="95"/>
      <c r="G186" s="95"/>
      <c r="H186" s="95"/>
      <c r="I186" s="95"/>
      <c r="J186" s="95"/>
      <c r="K186" s="95"/>
      <c r="L186" s="95"/>
      <c r="M186" s="95"/>
      <c r="N186" s="95"/>
      <c r="O186" s="95"/>
      <c r="P186" s="95"/>
      <c r="Q186" s="95"/>
      <c r="R186" s="95"/>
      <c r="S186" s="95"/>
      <c r="T186" s="95"/>
      <c r="U186" s="95"/>
      <c r="V186" s="95"/>
      <c r="W186" s="95"/>
      <c r="X186" s="95"/>
      <c r="Y186" s="95"/>
      <c r="Z186" s="96"/>
      <c r="AA186">
        <f t="shared" si="2"/>
        <v>0</v>
      </c>
    </row>
    <row r="187" spans="1:27">
      <c r="A187" s="4"/>
      <c r="B187" s="95"/>
      <c r="C187" s="95"/>
      <c r="D187" s="95"/>
      <c r="E187" s="95"/>
      <c r="F187" s="95"/>
      <c r="G187" s="95"/>
      <c r="H187" s="95"/>
      <c r="I187" s="95"/>
      <c r="J187" s="95"/>
      <c r="K187" s="95"/>
      <c r="L187" s="95"/>
      <c r="M187" s="95"/>
      <c r="N187" s="95"/>
      <c r="O187" s="95"/>
      <c r="P187" s="95"/>
      <c r="Q187" s="95"/>
      <c r="R187" s="95"/>
      <c r="S187" s="95"/>
      <c r="T187" s="95"/>
      <c r="U187" s="95"/>
      <c r="V187" s="95"/>
      <c r="W187" s="95"/>
      <c r="X187" s="95"/>
      <c r="Y187" s="95"/>
      <c r="Z187" s="96"/>
      <c r="AA187">
        <f t="shared" si="2"/>
        <v>0</v>
      </c>
    </row>
    <row r="188" spans="1:27">
      <c r="A188" s="4"/>
      <c r="B188" s="95"/>
      <c r="C188" s="95"/>
      <c r="D188" s="95"/>
      <c r="E188" s="95"/>
      <c r="F188" s="95"/>
      <c r="G188" s="95"/>
      <c r="H188" s="95"/>
      <c r="I188" s="95"/>
      <c r="J188" s="95"/>
      <c r="K188" s="95"/>
      <c r="L188" s="95"/>
      <c r="M188" s="95"/>
      <c r="N188" s="95"/>
      <c r="O188" s="95"/>
      <c r="P188" s="95"/>
      <c r="Q188" s="95"/>
      <c r="R188" s="95"/>
      <c r="S188" s="95"/>
      <c r="T188" s="95"/>
      <c r="U188" s="95"/>
      <c r="V188" s="95"/>
      <c r="W188" s="95"/>
      <c r="X188" s="95"/>
      <c r="Y188" s="95"/>
      <c r="Z188" s="96"/>
      <c r="AA188">
        <f t="shared" si="2"/>
        <v>0</v>
      </c>
    </row>
    <row r="189" spans="1:27">
      <c r="A189" s="4"/>
      <c r="B189" s="95"/>
      <c r="C189" s="95"/>
      <c r="D189" s="95"/>
      <c r="E189" s="95"/>
      <c r="F189" s="95"/>
      <c r="G189" s="95"/>
      <c r="H189" s="95"/>
      <c r="I189" s="95"/>
      <c r="J189" s="95"/>
      <c r="K189" s="95"/>
      <c r="L189" s="95"/>
      <c r="M189" s="95"/>
      <c r="N189" s="95"/>
      <c r="O189" s="95"/>
      <c r="P189" s="95"/>
      <c r="Q189" s="95"/>
      <c r="R189" s="95"/>
      <c r="S189" s="95"/>
      <c r="T189" s="95"/>
      <c r="U189" s="95"/>
      <c r="V189" s="95"/>
      <c r="W189" s="95"/>
      <c r="X189" s="95"/>
      <c r="Y189" s="95"/>
      <c r="Z189" s="96"/>
      <c r="AA189">
        <f t="shared" si="2"/>
        <v>0</v>
      </c>
    </row>
    <row r="190" spans="1:27">
      <c r="A190" s="4"/>
      <c r="B190" s="95"/>
      <c r="C190" s="95"/>
      <c r="D190" s="95"/>
      <c r="E190" s="95"/>
      <c r="F190" s="95"/>
      <c r="G190" s="95"/>
      <c r="H190" s="95"/>
      <c r="I190" s="95"/>
      <c r="J190" s="95"/>
      <c r="K190" s="95"/>
      <c r="L190" s="95"/>
      <c r="M190" s="95"/>
      <c r="N190" s="95"/>
      <c r="O190" s="95"/>
      <c r="P190" s="95"/>
      <c r="Q190" s="95"/>
      <c r="R190" s="95"/>
      <c r="S190" s="95"/>
      <c r="T190" s="95"/>
      <c r="U190" s="95"/>
      <c r="V190" s="95"/>
      <c r="W190" s="95"/>
      <c r="X190" s="95"/>
      <c r="Y190" s="95"/>
      <c r="Z190" s="96"/>
      <c r="AA190">
        <f t="shared" si="2"/>
        <v>0</v>
      </c>
    </row>
    <row r="191" spans="1:27">
      <c r="A191" s="4"/>
      <c r="B191" s="95"/>
      <c r="C191" s="95"/>
      <c r="D191" s="95"/>
      <c r="E191" s="95"/>
      <c r="F191" s="95"/>
      <c r="G191" s="95"/>
      <c r="H191" s="95"/>
      <c r="I191" s="95"/>
      <c r="J191" s="95"/>
      <c r="K191" s="95"/>
      <c r="L191" s="95"/>
      <c r="M191" s="95"/>
      <c r="N191" s="95"/>
      <c r="O191" s="95"/>
      <c r="P191" s="95"/>
      <c r="Q191" s="95"/>
      <c r="R191" s="95"/>
      <c r="S191" s="95"/>
      <c r="T191" s="95"/>
      <c r="U191" s="95"/>
      <c r="V191" s="95"/>
      <c r="W191" s="95"/>
      <c r="X191" s="95"/>
      <c r="Y191" s="95"/>
      <c r="Z191" s="96"/>
      <c r="AA191">
        <f t="shared" si="2"/>
        <v>0</v>
      </c>
    </row>
    <row r="192" spans="1:27">
      <c r="A192" s="4"/>
      <c r="B192" s="95"/>
      <c r="C192" s="95"/>
      <c r="D192" s="95"/>
      <c r="E192" s="95"/>
      <c r="F192" s="95"/>
      <c r="G192" s="95"/>
      <c r="H192" s="95"/>
      <c r="I192" s="95"/>
      <c r="J192" s="95"/>
      <c r="K192" s="95"/>
      <c r="L192" s="95"/>
      <c r="M192" s="95"/>
      <c r="N192" s="95"/>
      <c r="O192" s="95"/>
      <c r="P192" s="95"/>
      <c r="Q192" s="95"/>
      <c r="R192" s="95"/>
      <c r="S192" s="95"/>
      <c r="T192" s="95"/>
      <c r="U192" s="95"/>
      <c r="V192" s="95"/>
      <c r="W192" s="95"/>
      <c r="X192" s="95"/>
      <c r="Y192" s="95"/>
      <c r="Z192" s="96"/>
      <c r="AA192">
        <f t="shared" si="2"/>
        <v>0</v>
      </c>
    </row>
    <row r="193" spans="1:27">
      <c r="A193" s="4"/>
      <c r="B193" s="95"/>
      <c r="C193" s="95"/>
      <c r="D193" s="95"/>
      <c r="E193" s="95"/>
      <c r="F193" s="95"/>
      <c r="G193" s="95"/>
      <c r="H193" s="95"/>
      <c r="I193" s="95"/>
      <c r="J193" s="95"/>
      <c r="K193" s="95"/>
      <c r="L193" s="95"/>
      <c r="M193" s="95"/>
      <c r="N193" s="95"/>
      <c r="O193" s="95"/>
      <c r="P193" s="95"/>
      <c r="Q193" s="95"/>
      <c r="R193" s="95"/>
      <c r="S193" s="95"/>
      <c r="T193" s="95"/>
      <c r="U193" s="95"/>
      <c r="V193" s="95"/>
      <c r="W193" s="95"/>
      <c r="X193" s="95"/>
      <c r="Y193" s="95"/>
      <c r="Z193" s="96"/>
      <c r="AA193">
        <f t="shared" si="2"/>
        <v>0</v>
      </c>
    </row>
    <row r="194" spans="1:27">
      <c r="A194" s="4"/>
      <c r="B194" s="95"/>
      <c r="C194" s="95"/>
      <c r="D194" s="95"/>
      <c r="E194" s="95"/>
      <c r="F194" s="95"/>
      <c r="G194" s="95"/>
      <c r="H194" s="95"/>
      <c r="I194" s="95"/>
      <c r="J194" s="95"/>
      <c r="K194" s="95"/>
      <c r="L194" s="95"/>
      <c r="M194" s="95"/>
      <c r="N194" s="95"/>
      <c r="O194" s="95"/>
      <c r="P194" s="95"/>
      <c r="Q194" s="95"/>
      <c r="R194" s="95"/>
      <c r="S194" s="95"/>
      <c r="T194" s="95"/>
      <c r="U194" s="95"/>
      <c r="V194" s="95"/>
      <c r="W194" s="95"/>
      <c r="X194" s="95"/>
      <c r="Y194" s="95"/>
      <c r="Z194" s="96"/>
      <c r="AA194">
        <f t="shared" si="2"/>
        <v>0</v>
      </c>
    </row>
    <row r="195" spans="1:27">
      <c r="A195" s="4"/>
      <c r="B195" s="95"/>
      <c r="C195" s="95"/>
      <c r="D195" s="95"/>
      <c r="E195" s="95"/>
      <c r="F195" s="95"/>
      <c r="G195" s="95"/>
      <c r="H195" s="95"/>
      <c r="I195" s="95"/>
      <c r="J195" s="95"/>
      <c r="K195" s="95"/>
      <c r="L195" s="95"/>
      <c r="M195" s="95"/>
      <c r="N195" s="95"/>
      <c r="O195" s="95"/>
      <c r="P195" s="95"/>
      <c r="Q195" s="95"/>
      <c r="R195" s="95"/>
      <c r="S195" s="95"/>
      <c r="T195" s="95"/>
      <c r="U195" s="95"/>
      <c r="V195" s="95"/>
      <c r="W195" s="95"/>
      <c r="X195" s="95"/>
      <c r="Y195" s="95"/>
      <c r="Z195" s="96"/>
      <c r="AA195">
        <f t="shared" si="2"/>
        <v>0</v>
      </c>
    </row>
    <row r="196" spans="1:27">
      <c r="A196" s="4"/>
      <c r="B196" s="95"/>
      <c r="C196" s="95"/>
      <c r="D196" s="95"/>
      <c r="E196" s="95"/>
      <c r="F196" s="95"/>
      <c r="G196" s="95"/>
      <c r="H196" s="95"/>
      <c r="I196" s="95"/>
      <c r="J196" s="95"/>
      <c r="K196" s="95"/>
      <c r="L196" s="95"/>
      <c r="M196" s="95"/>
      <c r="N196" s="95"/>
      <c r="O196" s="95"/>
      <c r="P196" s="95"/>
      <c r="Q196" s="95"/>
      <c r="R196" s="95"/>
      <c r="S196" s="95"/>
      <c r="T196" s="95"/>
      <c r="U196" s="95"/>
      <c r="V196" s="95"/>
      <c r="W196" s="95"/>
      <c r="X196" s="95"/>
      <c r="Y196" s="95"/>
      <c r="Z196" s="96"/>
      <c r="AA196">
        <f t="shared" si="2"/>
        <v>0</v>
      </c>
    </row>
    <row r="197" spans="1:27">
      <c r="A197" s="4"/>
      <c r="B197" s="95"/>
      <c r="C197" s="95"/>
      <c r="D197" s="95"/>
      <c r="E197" s="95"/>
      <c r="F197" s="95"/>
      <c r="G197" s="95"/>
      <c r="H197" s="95"/>
      <c r="I197" s="95"/>
      <c r="J197" s="95"/>
      <c r="K197" s="95"/>
      <c r="L197" s="95"/>
      <c r="M197" s="95"/>
      <c r="N197" s="95"/>
      <c r="O197" s="95"/>
      <c r="P197" s="95"/>
      <c r="Q197" s="95"/>
      <c r="R197" s="95"/>
      <c r="S197" s="95"/>
      <c r="T197" s="95"/>
      <c r="U197" s="95"/>
      <c r="V197" s="95"/>
      <c r="W197" s="95"/>
      <c r="X197" s="95"/>
      <c r="Y197" s="95"/>
      <c r="Z197" s="96"/>
      <c r="AA197">
        <f t="shared" ref="AA197:AA198" si="3">IF(SUM(B197:Z197)&lt;&gt;0,1,0)</f>
        <v>0</v>
      </c>
    </row>
    <row r="198" spans="1:27" ht="14.25" customHeight="1">
      <c r="A198" s="5"/>
      <c r="B198" s="97"/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98"/>
      <c r="AA198">
        <f t="shared" si="3"/>
        <v>0</v>
      </c>
    </row>
    <row r="199" spans="1:27" hidden="1">
      <c r="B199">
        <f>SUM(B4:B198)</f>
        <v>59.49999725818634</v>
      </c>
      <c r="C199">
        <f t="shared" ref="C199:P199" si="4">SUM(C4:C198)</f>
        <v>192.60000018775463</v>
      </c>
      <c r="D199">
        <f t="shared" si="4"/>
        <v>-124.69999957084656</v>
      </c>
      <c r="E199">
        <f t="shared" si="4"/>
        <v>-36.600004255771637</v>
      </c>
      <c r="F199">
        <f t="shared" si="4"/>
        <v>-19.499999046325684</v>
      </c>
      <c r="G199">
        <f t="shared" si="4"/>
        <v>-25.200000524520874</v>
      </c>
      <c r="H199">
        <f t="shared" si="4"/>
        <v>-19.19999885559082</v>
      </c>
      <c r="I199">
        <f t="shared" si="4"/>
        <v>28.700000762939453</v>
      </c>
      <c r="J199">
        <f t="shared" si="4"/>
        <v>-2.2000000476837158</v>
      </c>
      <c r="K199">
        <f t="shared" si="4"/>
        <v>17.599999904632568</v>
      </c>
      <c r="L199">
        <f t="shared" si="4"/>
        <v>9.6999998092651367</v>
      </c>
      <c r="M199">
        <f t="shared" si="4"/>
        <v>-40.90000057220459</v>
      </c>
      <c r="N199">
        <f t="shared" si="4"/>
        <v>-32.200000286102295</v>
      </c>
      <c r="O199">
        <f t="shared" si="4"/>
        <v>-8</v>
      </c>
      <c r="P199">
        <f t="shared" si="4"/>
        <v>0</v>
      </c>
      <c r="Q199">
        <f t="shared" ref="Q199" si="5">SUM(Q4:Q198)</f>
        <v>0</v>
      </c>
      <c r="R199">
        <f t="shared" ref="R199" si="6">SUM(R4:R198)</f>
        <v>0</v>
      </c>
      <c r="S199">
        <f t="shared" ref="S199" si="7">SUM(S4:S198)</f>
        <v>0</v>
      </c>
      <c r="T199">
        <f t="shared" ref="T199" si="8">SUM(T4:T198)</f>
        <v>0</v>
      </c>
      <c r="U199">
        <f t="shared" ref="U199" si="9">SUM(U4:U198)</f>
        <v>0</v>
      </c>
      <c r="V199">
        <f t="shared" ref="V199" si="10">SUM(V4:V198)</f>
        <v>0</v>
      </c>
      <c r="W199">
        <f t="shared" ref="W199" si="11">SUM(W4:W198)</f>
        <v>0</v>
      </c>
      <c r="X199">
        <f t="shared" ref="X199" si="12">SUM(X4:X198)</f>
        <v>0</v>
      </c>
      <c r="Y199">
        <f t="shared" ref="Y199" si="13">SUM(Y4:Y198)</f>
        <v>0</v>
      </c>
      <c r="Z199">
        <f t="shared" ref="Z199" si="14">SUM(Z4:Z198)</f>
        <v>0</v>
      </c>
    </row>
    <row r="200" spans="1:27" hidden="1">
      <c r="A200" s="3" t="s">
        <v>1</v>
      </c>
      <c r="B200">
        <f>COUNTA(B4:B198)</f>
        <v>24</v>
      </c>
      <c r="C200">
        <f t="shared" ref="C200:Z200" si="15">COUNTA(C4:C198)</f>
        <v>30</v>
      </c>
      <c r="D200">
        <f t="shared" si="15"/>
        <v>27</v>
      </c>
      <c r="E200">
        <f t="shared" si="15"/>
        <v>24</v>
      </c>
      <c r="F200">
        <f t="shared" si="15"/>
        <v>4</v>
      </c>
      <c r="G200">
        <f t="shared" si="15"/>
        <v>7</v>
      </c>
      <c r="H200">
        <f t="shared" si="15"/>
        <v>4</v>
      </c>
      <c r="I200">
        <f t="shared" si="15"/>
        <v>1</v>
      </c>
      <c r="J200">
        <f t="shared" si="15"/>
        <v>1</v>
      </c>
      <c r="K200">
        <f t="shared" si="15"/>
        <v>7</v>
      </c>
      <c r="L200">
        <f t="shared" si="15"/>
        <v>1</v>
      </c>
      <c r="M200">
        <f t="shared" si="15"/>
        <v>3</v>
      </c>
      <c r="N200">
        <f t="shared" si="15"/>
        <v>5</v>
      </c>
      <c r="O200">
        <f t="shared" si="15"/>
        <v>1</v>
      </c>
      <c r="P200">
        <f t="shared" si="15"/>
        <v>0</v>
      </c>
      <c r="Q200">
        <f t="shared" si="15"/>
        <v>0</v>
      </c>
      <c r="R200">
        <f t="shared" si="15"/>
        <v>0</v>
      </c>
      <c r="S200">
        <f t="shared" si="15"/>
        <v>0</v>
      </c>
      <c r="T200">
        <f t="shared" si="15"/>
        <v>0</v>
      </c>
      <c r="U200">
        <f t="shared" si="15"/>
        <v>0</v>
      </c>
      <c r="V200">
        <f t="shared" si="15"/>
        <v>0</v>
      </c>
      <c r="W200">
        <f t="shared" si="15"/>
        <v>0</v>
      </c>
      <c r="X200">
        <f t="shared" si="15"/>
        <v>0</v>
      </c>
      <c r="Y200">
        <f t="shared" si="15"/>
        <v>0</v>
      </c>
      <c r="Z200">
        <f t="shared" si="15"/>
        <v>0</v>
      </c>
    </row>
    <row r="201" spans="1:27" hidden="1">
      <c r="A201" s="3" t="s">
        <v>6</v>
      </c>
      <c r="B201">
        <f>COUNTIF(B2:B198,"&gt;=0")</f>
        <v>15</v>
      </c>
      <c r="C201">
        <f t="shared" ref="C201:Z201" si="16">COUNTIF(C2:C198,"&gt;=0")</f>
        <v>18</v>
      </c>
      <c r="D201">
        <f t="shared" si="16"/>
        <v>8</v>
      </c>
      <c r="E201">
        <f t="shared" si="16"/>
        <v>10</v>
      </c>
      <c r="F201">
        <f t="shared" si="16"/>
        <v>3</v>
      </c>
      <c r="G201">
        <f t="shared" si="16"/>
        <v>4</v>
      </c>
      <c r="H201">
        <f t="shared" si="16"/>
        <v>2</v>
      </c>
      <c r="I201">
        <f t="shared" si="16"/>
        <v>1</v>
      </c>
      <c r="J201">
        <f t="shared" si="16"/>
        <v>0</v>
      </c>
      <c r="K201">
        <f t="shared" si="16"/>
        <v>5</v>
      </c>
      <c r="L201">
        <f t="shared" si="16"/>
        <v>1</v>
      </c>
      <c r="M201">
        <f t="shared" si="16"/>
        <v>1</v>
      </c>
      <c r="N201">
        <f t="shared" si="16"/>
        <v>1</v>
      </c>
      <c r="O201">
        <f t="shared" si="16"/>
        <v>0</v>
      </c>
      <c r="P201">
        <f t="shared" si="16"/>
        <v>0</v>
      </c>
      <c r="Q201">
        <f t="shared" si="16"/>
        <v>0</v>
      </c>
      <c r="R201">
        <f t="shared" si="16"/>
        <v>0</v>
      </c>
      <c r="S201">
        <f t="shared" si="16"/>
        <v>0</v>
      </c>
      <c r="T201">
        <f t="shared" si="16"/>
        <v>0</v>
      </c>
      <c r="U201">
        <f t="shared" si="16"/>
        <v>0</v>
      </c>
      <c r="V201">
        <f t="shared" si="16"/>
        <v>0</v>
      </c>
      <c r="W201">
        <f t="shared" si="16"/>
        <v>0</v>
      </c>
      <c r="X201">
        <f t="shared" si="16"/>
        <v>0</v>
      </c>
      <c r="Y201">
        <f t="shared" si="16"/>
        <v>0</v>
      </c>
      <c r="Z201">
        <f t="shared" si="16"/>
        <v>0</v>
      </c>
    </row>
    <row r="202" spans="1:27" hidden="1">
      <c r="A202" s="3" t="s">
        <v>7</v>
      </c>
      <c r="B202" s="10">
        <f>B201/B200</f>
        <v>0.625</v>
      </c>
      <c r="C202" s="10">
        <f t="shared" ref="C202:Z202" si="17">C201/C200</f>
        <v>0.6</v>
      </c>
      <c r="D202" s="10">
        <f t="shared" si="17"/>
        <v>0.29629629629629628</v>
      </c>
      <c r="E202" s="10">
        <f t="shared" si="17"/>
        <v>0.41666666666666669</v>
      </c>
      <c r="F202" s="10">
        <f t="shared" si="17"/>
        <v>0.75</v>
      </c>
      <c r="G202" s="10">
        <f t="shared" si="17"/>
        <v>0.5714285714285714</v>
      </c>
      <c r="H202" s="10">
        <f t="shared" si="17"/>
        <v>0.5</v>
      </c>
      <c r="I202" s="10">
        <f t="shared" si="17"/>
        <v>1</v>
      </c>
      <c r="J202" s="10">
        <f t="shared" si="17"/>
        <v>0</v>
      </c>
      <c r="K202" s="10">
        <f t="shared" si="17"/>
        <v>0.7142857142857143</v>
      </c>
      <c r="L202" s="10">
        <f t="shared" si="17"/>
        <v>1</v>
      </c>
      <c r="M202" s="10">
        <f t="shared" si="17"/>
        <v>0.33333333333333331</v>
      </c>
      <c r="N202" s="10">
        <f t="shared" si="17"/>
        <v>0.2</v>
      </c>
      <c r="O202" s="10">
        <f t="shared" si="17"/>
        <v>0</v>
      </c>
      <c r="P202" s="10" t="e">
        <f t="shared" si="17"/>
        <v>#DIV/0!</v>
      </c>
      <c r="Q202" s="10" t="e">
        <f t="shared" si="17"/>
        <v>#DIV/0!</v>
      </c>
      <c r="R202" s="10" t="e">
        <f t="shared" si="17"/>
        <v>#DIV/0!</v>
      </c>
      <c r="S202" s="10" t="e">
        <f t="shared" si="17"/>
        <v>#DIV/0!</v>
      </c>
      <c r="T202" s="10" t="e">
        <f t="shared" si="17"/>
        <v>#DIV/0!</v>
      </c>
      <c r="U202" s="10" t="e">
        <f t="shared" si="17"/>
        <v>#DIV/0!</v>
      </c>
      <c r="V202" s="10" t="e">
        <f t="shared" si="17"/>
        <v>#DIV/0!</v>
      </c>
      <c r="W202" s="10" t="e">
        <f t="shared" si="17"/>
        <v>#DIV/0!</v>
      </c>
      <c r="X202" s="10" t="e">
        <f t="shared" si="17"/>
        <v>#DIV/0!</v>
      </c>
      <c r="Y202" s="10" t="e">
        <f t="shared" si="17"/>
        <v>#DIV/0!</v>
      </c>
      <c r="Z202" s="10" t="e">
        <f t="shared" si="17"/>
        <v>#DIV/0!</v>
      </c>
    </row>
    <row r="203" spans="1:27" hidden="1">
      <c r="A203" s="3" t="s">
        <v>8</v>
      </c>
      <c r="B203" s="11">
        <f>B199/B200</f>
        <v>2.4791665524244308</v>
      </c>
      <c r="C203" s="11">
        <f t="shared" ref="C203:Z203" si="18">C199/C200</f>
        <v>6.4200000062584879</v>
      </c>
      <c r="D203" s="11">
        <f t="shared" si="18"/>
        <v>-4.6185185026239468</v>
      </c>
      <c r="E203" s="11">
        <f t="shared" si="18"/>
        <v>-1.5250001773238182</v>
      </c>
      <c r="F203" s="11">
        <f t="shared" si="18"/>
        <v>-4.8749997615814209</v>
      </c>
      <c r="G203" s="11">
        <f t="shared" si="18"/>
        <v>-3.6000000749315535</v>
      </c>
      <c r="H203" s="11">
        <f t="shared" si="18"/>
        <v>-4.7999997138977051</v>
      </c>
      <c r="I203" s="11">
        <f t="shared" si="18"/>
        <v>28.700000762939453</v>
      </c>
      <c r="J203" s="11">
        <f t="shared" si="18"/>
        <v>-2.2000000476837158</v>
      </c>
      <c r="K203" s="11">
        <f t="shared" si="18"/>
        <v>2.5142857006617954</v>
      </c>
      <c r="L203" s="11">
        <f t="shared" si="18"/>
        <v>9.6999998092651367</v>
      </c>
      <c r="M203" s="11">
        <f t="shared" si="18"/>
        <v>-13.633333524068197</v>
      </c>
      <c r="N203" s="11">
        <f t="shared" si="18"/>
        <v>-6.440000057220459</v>
      </c>
      <c r="O203" s="11">
        <f t="shared" si="18"/>
        <v>-8</v>
      </c>
      <c r="P203" s="11" t="e">
        <f t="shared" si="18"/>
        <v>#DIV/0!</v>
      </c>
      <c r="Q203" s="11" t="e">
        <f t="shared" si="18"/>
        <v>#DIV/0!</v>
      </c>
      <c r="R203" s="11" t="e">
        <f t="shared" si="18"/>
        <v>#DIV/0!</v>
      </c>
      <c r="S203" s="11" t="e">
        <f t="shared" si="18"/>
        <v>#DIV/0!</v>
      </c>
      <c r="T203" s="11" t="e">
        <f t="shared" si="18"/>
        <v>#DIV/0!</v>
      </c>
      <c r="U203" s="11" t="e">
        <f t="shared" si="18"/>
        <v>#DIV/0!</v>
      </c>
      <c r="V203" s="11" t="e">
        <f t="shared" si="18"/>
        <v>#DIV/0!</v>
      </c>
      <c r="W203" s="11" t="e">
        <f t="shared" si="18"/>
        <v>#DIV/0!</v>
      </c>
      <c r="X203" s="11" t="e">
        <f t="shared" si="18"/>
        <v>#DIV/0!</v>
      </c>
      <c r="Y203" s="11" t="e">
        <f t="shared" si="18"/>
        <v>#DIV/0!</v>
      </c>
      <c r="Z203" s="11" t="e">
        <f t="shared" si="18"/>
        <v>#DIV/0!</v>
      </c>
    </row>
    <row r="204" spans="1:27" hidden="1">
      <c r="A204" s="3" t="s">
        <v>9</v>
      </c>
      <c r="B204">
        <v>-32</v>
      </c>
      <c r="C204">
        <v>-24</v>
      </c>
      <c r="D204">
        <v>-24</v>
      </c>
      <c r="E204">
        <v>-32</v>
      </c>
      <c r="F204">
        <v>-44</v>
      </c>
      <c r="G204">
        <v>-44</v>
      </c>
      <c r="H204">
        <v>-21</v>
      </c>
      <c r="I204">
        <v>29</v>
      </c>
      <c r="J204">
        <v>-2</v>
      </c>
      <c r="K204">
        <v>-19</v>
      </c>
      <c r="L204">
        <v>10</v>
      </c>
      <c r="M204">
        <v>-19</v>
      </c>
      <c r="N204">
        <v>-13</v>
      </c>
      <c r="O204">
        <v>-8</v>
      </c>
      <c r="P204">
        <v>-8</v>
      </c>
    </row>
    <row r="205" spans="1:27" ht="13.5" hidden="1" thickBot="1">
      <c r="A205" s="3" t="s">
        <v>10</v>
      </c>
      <c r="B205">
        <v>29</v>
      </c>
      <c r="C205">
        <v>44</v>
      </c>
      <c r="D205">
        <v>23</v>
      </c>
      <c r="E205">
        <v>35</v>
      </c>
      <c r="F205">
        <v>10</v>
      </c>
      <c r="G205">
        <v>23</v>
      </c>
      <c r="H205">
        <v>10</v>
      </c>
      <c r="I205">
        <v>29</v>
      </c>
      <c r="J205">
        <v>-2</v>
      </c>
      <c r="K205">
        <v>14</v>
      </c>
      <c r="L205">
        <v>10</v>
      </c>
      <c r="M205">
        <v>-10</v>
      </c>
      <c r="N205">
        <v>11</v>
      </c>
      <c r="O205">
        <v>-8</v>
      </c>
      <c r="P205">
        <v>-8</v>
      </c>
    </row>
    <row r="206" spans="1:27" ht="15.75" hidden="1" thickTop="1">
      <c r="A206" s="61" t="s">
        <v>41</v>
      </c>
      <c r="B206" s="104">
        <v>0.26041666666666669</v>
      </c>
      <c r="C206" s="104">
        <v>0.28203062046736505</v>
      </c>
      <c r="D206" s="104">
        <v>0.17625899280575538</v>
      </c>
      <c r="E206" s="104">
        <v>0.25281473899692936</v>
      </c>
      <c r="F206" s="104">
        <v>0.25974025974025972</v>
      </c>
      <c r="G206" s="104">
        <v>0.38851351351351349</v>
      </c>
      <c r="H206">
        <v>0.29341317365269459</v>
      </c>
      <c r="I206">
        <v>0.20930232558139536</v>
      </c>
      <c r="J206">
        <v>0.35555555555555557</v>
      </c>
      <c r="K206">
        <v>0.265993265993266</v>
      </c>
      <c r="L206">
        <v>0.35294117647058826</v>
      </c>
      <c r="M206">
        <v>0.14912280701754385</v>
      </c>
      <c r="N206">
        <v>0.17460317460317459</v>
      </c>
      <c r="O206">
        <v>0.1</v>
      </c>
      <c r="P206">
        <v>0.1</v>
      </c>
    </row>
    <row r="207" spans="1:27" ht="15" hidden="1">
      <c r="A207" s="62" t="s">
        <v>43</v>
      </c>
      <c r="B207" s="105">
        <v>0.58799999999999997</v>
      </c>
      <c r="C207" s="105">
        <v>0.42571428571428571</v>
      </c>
      <c r="D207" s="105">
        <v>0.4642857142857143</v>
      </c>
      <c r="E207" s="105">
        <v>0.33603238866396762</v>
      </c>
      <c r="F207" s="105">
        <v>0.65</v>
      </c>
      <c r="G207" s="105">
        <v>0.46956521739130436</v>
      </c>
      <c r="H207">
        <v>0.63265306122448983</v>
      </c>
      <c r="I207">
        <v>0.1111111111111111</v>
      </c>
      <c r="J207">
        <v>0.4375</v>
      </c>
      <c r="K207">
        <v>0.620253164556962</v>
      </c>
      <c r="L207">
        <v>0.44444444444444442</v>
      </c>
      <c r="M207">
        <v>0.52941176470588236</v>
      </c>
      <c r="N207">
        <v>0.33333333333333331</v>
      </c>
      <c r="O207">
        <v>0</v>
      </c>
      <c r="P207">
        <v>0</v>
      </c>
    </row>
    <row r="208" spans="1:27" ht="15" hidden="1">
      <c r="A208" s="62" t="s">
        <v>44</v>
      </c>
      <c r="B208" s="105">
        <v>0.40400000000000003</v>
      </c>
      <c r="C208" s="105">
        <v>0.56571428571428573</v>
      </c>
      <c r="D208" s="105">
        <v>0.52551020408163263</v>
      </c>
      <c r="E208" s="105">
        <v>0.65587044534412953</v>
      </c>
      <c r="F208" s="105">
        <v>0.35</v>
      </c>
      <c r="G208" s="105">
        <v>0.5130434782608696</v>
      </c>
      <c r="H208">
        <v>0.36734693877551022</v>
      </c>
      <c r="I208">
        <v>0.88888888888888884</v>
      </c>
      <c r="J208">
        <v>0.5625</v>
      </c>
      <c r="K208">
        <v>0.379746835443038</v>
      </c>
      <c r="L208">
        <v>0.55555555555555558</v>
      </c>
      <c r="M208">
        <v>0.47058823529411764</v>
      </c>
      <c r="N208">
        <v>0.66666666666666663</v>
      </c>
      <c r="O208">
        <v>1</v>
      </c>
      <c r="P208">
        <v>1</v>
      </c>
    </row>
    <row r="209" spans="1:16" ht="15" hidden="1">
      <c r="A209" s="62" t="s">
        <v>26</v>
      </c>
      <c r="B209" s="105">
        <v>0</v>
      </c>
      <c r="C209" s="105">
        <v>5.7142857142857143E-3</v>
      </c>
      <c r="D209" s="105">
        <v>5.1020408163265302E-3</v>
      </c>
      <c r="E209" s="105">
        <v>4.048582995951417E-3</v>
      </c>
      <c r="F209" s="105">
        <v>0</v>
      </c>
      <c r="G209" s="105">
        <v>1.7391304347826087E-2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</row>
    <row r="210" spans="1:16" ht="15" hidden="1">
      <c r="A210" s="62" t="s">
        <v>29</v>
      </c>
      <c r="B210" s="105">
        <v>8.0000000000000002E-3</v>
      </c>
      <c r="C210" s="105">
        <v>2.8571428571428571E-3</v>
      </c>
      <c r="D210" s="105">
        <v>5.1020408163265302E-3</v>
      </c>
      <c r="E210" s="105">
        <v>4.048582995951417E-3</v>
      </c>
      <c r="F210" s="105">
        <v>0</v>
      </c>
      <c r="G210" s="105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</row>
    <row r="211" spans="1:16" ht="15" hidden="1">
      <c r="A211" s="64" t="s">
        <v>45</v>
      </c>
      <c r="B211" s="105">
        <v>0.66</v>
      </c>
      <c r="C211" s="105">
        <v>0.64</v>
      </c>
      <c r="D211" s="105">
        <v>0.67346938775510201</v>
      </c>
      <c r="E211" s="105">
        <v>0.65587044534412953</v>
      </c>
      <c r="F211" s="105">
        <v>0.52500000000000002</v>
      </c>
      <c r="G211" s="105">
        <v>0.5043478260869565</v>
      </c>
      <c r="H211">
        <v>0.67346938775510201</v>
      </c>
      <c r="I211">
        <v>1</v>
      </c>
      <c r="J211">
        <v>0.5</v>
      </c>
      <c r="K211">
        <v>0.69620253164556967</v>
      </c>
      <c r="L211">
        <v>0.66666666666666663</v>
      </c>
      <c r="M211">
        <v>0.58823529411764708</v>
      </c>
      <c r="N211">
        <v>0.63636363636363635</v>
      </c>
      <c r="O211">
        <v>0.8</v>
      </c>
      <c r="P211">
        <v>0.8</v>
      </c>
    </row>
    <row r="212" spans="1:16" ht="15" hidden="1">
      <c r="A212" s="62" t="s">
        <v>35</v>
      </c>
      <c r="B212" s="105">
        <v>0.53061224489795922</v>
      </c>
      <c r="C212" s="105">
        <v>0.40939597315436244</v>
      </c>
      <c r="D212" s="105">
        <v>0.52747252747252749</v>
      </c>
      <c r="E212" s="105">
        <v>0.54216867469879515</v>
      </c>
      <c r="F212" s="105">
        <v>0.38461538461538464</v>
      </c>
      <c r="G212" s="105">
        <v>0.25925925925925924</v>
      </c>
      <c r="H212">
        <v>0.54838709677419351</v>
      </c>
      <c r="I212">
        <v>1</v>
      </c>
      <c r="J212">
        <v>0.42857142857142855</v>
      </c>
      <c r="K212">
        <v>0.55102040816326525</v>
      </c>
      <c r="L212">
        <v>0.5</v>
      </c>
      <c r="M212">
        <v>0.33333333333333331</v>
      </c>
      <c r="N212">
        <v>0.54545454545454541</v>
      </c>
    </row>
    <row r="213" spans="1:16" ht="15" hidden="1">
      <c r="A213" s="62" t="s">
        <v>23</v>
      </c>
      <c r="B213" s="105">
        <v>0.85148514851485146</v>
      </c>
      <c r="C213" s="105">
        <v>0.80808080808080807</v>
      </c>
      <c r="D213" s="105">
        <v>0.79611650485436891</v>
      </c>
      <c r="E213" s="105">
        <v>0.71604938271604934</v>
      </c>
      <c r="F213" s="105">
        <v>0.7857142857142857</v>
      </c>
      <c r="G213" s="105">
        <v>0.71186440677966101</v>
      </c>
      <c r="H213">
        <v>0.88888888888888884</v>
      </c>
      <c r="I213">
        <v>1</v>
      </c>
      <c r="J213">
        <v>0.55555555555555558</v>
      </c>
      <c r="K213">
        <v>0.93333333333333335</v>
      </c>
      <c r="L213">
        <v>0.8</v>
      </c>
      <c r="M213">
        <v>0.875</v>
      </c>
      <c r="N213">
        <v>0.68181818181818177</v>
      </c>
      <c r="O213">
        <v>0.8</v>
      </c>
      <c r="P213">
        <v>0.8</v>
      </c>
    </row>
    <row r="214" spans="1:16" ht="15" hidden="1">
      <c r="A214" s="62" t="s">
        <v>26</v>
      </c>
      <c r="B214" s="105"/>
      <c r="C214" s="105">
        <v>1</v>
      </c>
      <c r="D214" s="105">
        <v>1</v>
      </c>
      <c r="E214" s="105">
        <v>1</v>
      </c>
      <c r="F214" s="105"/>
      <c r="G214" s="105">
        <v>1</v>
      </c>
    </row>
    <row r="215" spans="1:16" ht="15.75" hidden="1" thickBot="1">
      <c r="A215" s="66" t="s">
        <v>29</v>
      </c>
      <c r="B215" s="105">
        <v>0.5</v>
      </c>
      <c r="C215" s="105">
        <v>1</v>
      </c>
      <c r="D215" s="105">
        <v>1</v>
      </c>
      <c r="E215" s="105">
        <v>0</v>
      </c>
      <c r="F215" s="105"/>
      <c r="G215" s="105"/>
    </row>
    <row r="216" spans="1:16" ht="15.75" hidden="1" thickTop="1">
      <c r="A216" s="79" t="s">
        <v>42</v>
      </c>
      <c r="B216" s="10">
        <v>0.73958333333333337</v>
      </c>
      <c r="C216" s="10">
        <v>0.71796937953263495</v>
      </c>
      <c r="D216" s="10">
        <v>0.82374100719424459</v>
      </c>
      <c r="E216" s="10">
        <v>0.74718526100307059</v>
      </c>
      <c r="F216" s="10">
        <v>0.74025974025974028</v>
      </c>
      <c r="G216" s="10">
        <v>0.61148648648648651</v>
      </c>
      <c r="H216">
        <v>0.70658682634730541</v>
      </c>
      <c r="I216">
        <v>0.79069767441860461</v>
      </c>
      <c r="J216">
        <v>0.64444444444444449</v>
      </c>
      <c r="K216">
        <v>0.734006734006734</v>
      </c>
      <c r="L216">
        <v>0.6470588235294118</v>
      </c>
      <c r="M216">
        <v>0.85087719298245612</v>
      </c>
      <c r="N216">
        <v>0.82539682539682535</v>
      </c>
      <c r="O216">
        <v>0.9</v>
      </c>
      <c r="P216">
        <v>0.9</v>
      </c>
    </row>
    <row r="217" spans="1:16" ht="15" hidden="1">
      <c r="A217" s="59" t="s">
        <v>46</v>
      </c>
      <c r="B217" s="10">
        <v>0.44647887323943664</v>
      </c>
      <c r="C217" s="10">
        <v>0.48709315375982043</v>
      </c>
      <c r="D217" s="10">
        <v>0.46615720524017468</v>
      </c>
      <c r="E217" s="10">
        <v>0.50821917808219175</v>
      </c>
      <c r="F217" s="10">
        <v>0.43859649122807015</v>
      </c>
      <c r="G217" s="10">
        <v>0.40883977900552487</v>
      </c>
      <c r="H217">
        <v>0.3559322033898305</v>
      </c>
      <c r="I217">
        <v>0.38235294117647056</v>
      </c>
      <c r="J217">
        <v>0.51724137931034486</v>
      </c>
      <c r="K217">
        <v>0.43119266055045874</v>
      </c>
      <c r="L217">
        <v>0.45454545454545453</v>
      </c>
      <c r="M217">
        <v>0.42268041237113402</v>
      </c>
      <c r="N217">
        <v>0.51923076923076927</v>
      </c>
      <c r="O217">
        <v>0.53333333333333333</v>
      </c>
      <c r="P217">
        <v>0.53333333333333333</v>
      </c>
    </row>
    <row r="218" spans="1:16" ht="15" hidden="1">
      <c r="A218" s="59" t="s">
        <v>47</v>
      </c>
      <c r="B218" s="10">
        <v>0.54788732394366202</v>
      </c>
      <c r="C218" s="10">
        <v>0.50617283950617287</v>
      </c>
      <c r="D218" s="10">
        <v>0.52729257641921401</v>
      </c>
      <c r="E218" s="10">
        <v>0.48356164383561645</v>
      </c>
      <c r="F218" s="10">
        <v>0.56140350877192979</v>
      </c>
      <c r="G218" s="10">
        <v>0.58563535911602205</v>
      </c>
      <c r="H218">
        <v>0.61016949152542377</v>
      </c>
      <c r="I218">
        <v>0.58823529411764708</v>
      </c>
      <c r="J218">
        <v>0.48275862068965519</v>
      </c>
      <c r="K218">
        <v>0.56422018348623848</v>
      </c>
      <c r="L218">
        <v>0.54545454545454541</v>
      </c>
      <c r="M218">
        <v>0.55670103092783507</v>
      </c>
      <c r="N218">
        <v>0.47435897435897434</v>
      </c>
      <c r="O218">
        <v>0.44444444444444442</v>
      </c>
      <c r="P218">
        <v>0.44444444444444442</v>
      </c>
    </row>
    <row r="219" spans="1:16" ht="15" hidden="1">
      <c r="A219" s="59" t="s">
        <v>48</v>
      </c>
      <c r="B219" s="10">
        <v>4.2253521126760559E-3</v>
      </c>
      <c r="C219" s="10">
        <v>3.3670033670033669E-3</v>
      </c>
      <c r="D219" s="10">
        <v>4.3668122270742356E-3</v>
      </c>
      <c r="E219" s="10">
        <v>4.10958904109589E-3</v>
      </c>
      <c r="F219" s="10">
        <v>0</v>
      </c>
      <c r="G219" s="10">
        <v>5.5248618784530384E-3</v>
      </c>
      <c r="H219">
        <v>8.4745762711864406E-3</v>
      </c>
      <c r="I219">
        <v>2.9411764705882353E-2</v>
      </c>
      <c r="J219">
        <v>0</v>
      </c>
      <c r="K219">
        <v>4.5871559633027525E-3</v>
      </c>
      <c r="L219">
        <v>0</v>
      </c>
      <c r="M219">
        <v>0</v>
      </c>
      <c r="N219">
        <v>0</v>
      </c>
      <c r="O219">
        <v>2.2222222222222223E-2</v>
      </c>
      <c r="P219">
        <v>2.2222222222222223E-2</v>
      </c>
    </row>
    <row r="220" spans="1:16" ht="15" hidden="1">
      <c r="A220" s="59" t="s">
        <v>49</v>
      </c>
      <c r="B220" s="10">
        <v>1.4084507042253522E-3</v>
      </c>
      <c r="C220" s="10">
        <v>3.3670033670033669E-3</v>
      </c>
      <c r="D220" s="10">
        <v>2.1834061135371178E-3</v>
      </c>
      <c r="E220" s="10">
        <v>4.10958904109589E-3</v>
      </c>
      <c r="F220" s="10">
        <v>0</v>
      </c>
      <c r="G220" s="10">
        <v>0</v>
      </c>
      <c r="H220">
        <v>2.5423728813559324E-2</v>
      </c>
      <c r="I220">
        <v>0</v>
      </c>
      <c r="J220">
        <v>0</v>
      </c>
      <c r="K220">
        <v>0</v>
      </c>
      <c r="L220">
        <v>0</v>
      </c>
      <c r="M220">
        <v>2.0618556701030927E-2</v>
      </c>
      <c r="N220">
        <v>6.41025641025641E-3</v>
      </c>
      <c r="O220">
        <v>0</v>
      </c>
      <c r="P220">
        <v>0</v>
      </c>
    </row>
    <row r="221" spans="1:16" ht="15" hidden="1">
      <c r="A221" s="60" t="s">
        <v>52</v>
      </c>
      <c r="B221" s="10">
        <v>0.37464788732394366</v>
      </c>
      <c r="C221" s="10">
        <v>0.36139169472502808</v>
      </c>
      <c r="D221" s="10">
        <v>0.36244541484716158</v>
      </c>
      <c r="E221" s="10">
        <v>0.35205479452054794</v>
      </c>
      <c r="F221" s="10">
        <v>0.35964912280701755</v>
      </c>
      <c r="G221" s="10">
        <v>0.31491712707182318</v>
      </c>
      <c r="H221">
        <v>0.26271186440677968</v>
      </c>
      <c r="I221">
        <v>0.47058823529411764</v>
      </c>
      <c r="J221">
        <v>0.37931034482758619</v>
      </c>
      <c r="K221">
        <v>0.33944954128440369</v>
      </c>
      <c r="L221">
        <v>0.48484848484848486</v>
      </c>
      <c r="M221">
        <v>0.34020618556701032</v>
      </c>
      <c r="N221">
        <v>0.36538461538461536</v>
      </c>
      <c r="O221">
        <v>0.37777777777777777</v>
      </c>
      <c r="P221">
        <v>0.37777777777777777</v>
      </c>
    </row>
    <row r="222" spans="1:16" ht="15" hidden="1">
      <c r="A222" s="59" t="s">
        <v>50</v>
      </c>
      <c r="B222" s="10">
        <v>0.52996845425867511</v>
      </c>
      <c r="C222" s="10">
        <v>0.51152073732718895</v>
      </c>
      <c r="D222" s="10">
        <v>0.52224824355971899</v>
      </c>
      <c r="E222" s="10">
        <v>0.51752021563342321</v>
      </c>
      <c r="F222" s="10">
        <v>0.56000000000000005</v>
      </c>
      <c r="G222" s="10">
        <v>0.48648648648648651</v>
      </c>
      <c r="H222">
        <v>0.42857142857142855</v>
      </c>
      <c r="I222">
        <v>0.84615384615384615</v>
      </c>
      <c r="J222">
        <v>0.4</v>
      </c>
      <c r="K222">
        <v>0.56382978723404253</v>
      </c>
      <c r="L222">
        <v>0.73333333333333328</v>
      </c>
      <c r="M222">
        <v>0.53658536585365857</v>
      </c>
      <c r="N222">
        <v>0.54320987654320985</v>
      </c>
      <c r="O222">
        <v>0.54166666666666663</v>
      </c>
      <c r="P222">
        <v>0.54166666666666663</v>
      </c>
    </row>
    <row r="223" spans="1:16" ht="15" hidden="1">
      <c r="A223" s="59" t="s">
        <v>51</v>
      </c>
      <c r="B223" s="10">
        <v>0.25192802056555269</v>
      </c>
      <c r="C223" s="10">
        <v>0.21729490022172948</v>
      </c>
      <c r="D223" s="10">
        <v>0.2236024844720497</v>
      </c>
      <c r="E223" s="10">
        <v>0.18413597733711048</v>
      </c>
      <c r="F223" s="10">
        <v>0.203125</v>
      </c>
      <c r="G223" s="10">
        <v>0.19811320754716982</v>
      </c>
      <c r="H223">
        <v>0.15277777777777779</v>
      </c>
      <c r="I223">
        <v>0.25</v>
      </c>
      <c r="J223">
        <v>0.35714285714285715</v>
      </c>
      <c r="K223">
        <v>0.17073170731707318</v>
      </c>
      <c r="L223">
        <v>0.27777777777777779</v>
      </c>
      <c r="M223">
        <v>0.18518518518518517</v>
      </c>
      <c r="N223">
        <v>0.17567567567567569</v>
      </c>
      <c r="O223">
        <v>0.2</v>
      </c>
      <c r="P223">
        <v>0.2</v>
      </c>
    </row>
    <row r="224" spans="1:16" ht="15" hidden="1">
      <c r="A224" s="59" t="s">
        <v>48</v>
      </c>
      <c r="B224" s="10">
        <v>0</v>
      </c>
      <c r="C224" s="10">
        <v>0</v>
      </c>
      <c r="D224" s="10">
        <v>0</v>
      </c>
      <c r="E224" s="10">
        <v>0</v>
      </c>
      <c r="F224" s="10"/>
      <c r="G224" s="10">
        <v>0</v>
      </c>
      <c r="H224">
        <v>0</v>
      </c>
      <c r="I224">
        <v>0</v>
      </c>
      <c r="K224">
        <v>0</v>
      </c>
      <c r="O224">
        <v>0</v>
      </c>
      <c r="P224">
        <v>0</v>
      </c>
    </row>
    <row r="225" spans="1:28" ht="15.75" hidden="1" thickBot="1">
      <c r="A225" s="68" t="s">
        <v>49</v>
      </c>
      <c r="B225" s="10">
        <v>0</v>
      </c>
      <c r="C225" s="10">
        <v>0.66666666666666663</v>
      </c>
      <c r="D225" s="10">
        <v>0.5</v>
      </c>
      <c r="E225" s="10">
        <v>0</v>
      </c>
      <c r="F225" s="10"/>
      <c r="G225" s="10"/>
      <c r="H225">
        <v>0.66666666666666663</v>
      </c>
      <c r="M225">
        <v>0.5</v>
      </c>
      <c r="N225">
        <v>0</v>
      </c>
    </row>
    <row r="226" spans="1:28" ht="13.5" hidden="1" thickTop="1">
      <c r="A226" s="3" t="s">
        <v>64</v>
      </c>
      <c r="B226">
        <v>960</v>
      </c>
      <c r="C226">
        <v>1241</v>
      </c>
      <c r="D226">
        <v>1112</v>
      </c>
      <c r="E226">
        <v>977</v>
      </c>
      <c r="F226">
        <v>154</v>
      </c>
      <c r="G226">
        <v>296</v>
      </c>
      <c r="H226">
        <v>167</v>
      </c>
      <c r="I226">
        <v>43</v>
      </c>
      <c r="J226">
        <v>45</v>
      </c>
      <c r="K226">
        <v>297</v>
      </c>
      <c r="L226">
        <v>51</v>
      </c>
      <c r="M226">
        <v>114</v>
      </c>
      <c r="N226">
        <v>189</v>
      </c>
      <c r="O226">
        <v>50</v>
      </c>
      <c r="P226">
        <v>50</v>
      </c>
      <c r="AA226" s="107">
        <f>SUM(B226:Z226)/4</f>
        <v>1436.5</v>
      </c>
      <c r="AB226" t="str">
        <f>CONCATENATE("Répartition des contrats (",AA226," donnes)")</f>
        <v>Répartition des contrats (1436.5 donnes)</v>
      </c>
    </row>
    <row r="227" spans="1:28" hidden="1">
      <c r="A227" s="3" t="s">
        <v>35</v>
      </c>
      <c r="B227">
        <v>147</v>
      </c>
      <c r="C227">
        <v>149</v>
      </c>
      <c r="D227">
        <v>91</v>
      </c>
      <c r="E227">
        <v>83</v>
      </c>
      <c r="F227">
        <v>26</v>
      </c>
      <c r="G227">
        <v>54</v>
      </c>
      <c r="H227">
        <v>31</v>
      </c>
      <c r="I227">
        <v>1</v>
      </c>
      <c r="J227">
        <v>7</v>
      </c>
      <c r="K227">
        <v>49</v>
      </c>
      <c r="L227">
        <v>8</v>
      </c>
      <c r="M227">
        <v>9</v>
      </c>
      <c r="N227">
        <v>11</v>
      </c>
      <c r="O227">
        <v>0</v>
      </c>
      <c r="P227">
        <v>0</v>
      </c>
      <c r="AA227" s="108">
        <f>SUM(B227:Z227)/$AA$226</f>
        <v>0.46362687086668986</v>
      </c>
    </row>
    <row r="228" spans="1:28" hidden="1">
      <c r="A228" s="3" t="s">
        <v>23</v>
      </c>
      <c r="B228">
        <v>101</v>
      </c>
      <c r="C228">
        <v>198</v>
      </c>
      <c r="D228">
        <v>103</v>
      </c>
      <c r="E228">
        <v>162</v>
      </c>
      <c r="F228">
        <v>14</v>
      </c>
      <c r="G228">
        <v>59</v>
      </c>
      <c r="H228">
        <v>18</v>
      </c>
      <c r="I228">
        <v>8</v>
      </c>
      <c r="J228">
        <v>9</v>
      </c>
      <c r="K228">
        <v>30</v>
      </c>
      <c r="L228">
        <v>10</v>
      </c>
      <c r="M228">
        <v>8</v>
      </c>
      <c r="N228">
        <v>22</v>
      </c>
      <c r="O228">
        <v>5</v>
      </c>
      <c r="P228">
        <v>5</v>
      </c>
      <c r="AA228" s="108">
        <f t="shared" ref="AA228:AA230" si="19">SUM(B228:Z228)/$AA$226</f>
        <v>0.52349460494256872</v>
      </c>
    </row>
    <row r="229" spans="1:28" hidden="1">
      <c r="A229" s="3" t="s">
        <v>26</v>
      </c>
      <c r="B229">
        <v>0</v>
      </c>
      <c r="C229">
        <v>2</v>
      </c>
      <c r="D229">
        <v>1</v>
      </c>
      <c r="E229">
        <v>1</v>
      </c>
      <c r="F229">
        <v>0</v>
      </c>
      <c r="G229">
        <v>2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AA229" s="108">
        <f t="shared" si="19"/>
        <v>4.1768186564566656E-3</v>
      </c>
    </row>
    <row r="230" spans="1:28" hidden="1">
      <c r="A230" s="3" t="s">
        <v>29</v>
      </c>
      <c r="B230">
        <v>2</v>
      </c>
      <c r="C230">
        <v>1</v>
      </c>
      <c r="D230">
        <v>1</v>
      </c>
      <c r="E230">
        <v>1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AA230" s="108">
        <f t="shared" si="19"/>
        <v>3.4806822137138879E-3</v>
      </c>
    </row>
  </sheetData>
  <mergeCells count="4">
    <mergeCell ref="I1:N1"/>
    <mergeCell ref="I2:L2"/>
    <mergeCell ref="B2:E2"/>
    <mergeCell ref="B1:D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5"/>
  <sheetViews>
    <sheetView showGridLines="0" showRowColHeaders="0" workbookViewId="0">
      <selection sqref="A1:O52"/>
    </sheetView>
  </sheetViews>
  <sheetFormatPr baseColWidth="10" defaultColWidth="11.42578125" defaultRowHeight="12.75"/>
  <cols>
    <col min="1" max="1" width="10.85546875" style="14" bestFit="1" customWidth="1"/>
    <col min="2" max="2" width="6.5703125" style="14" bestFit="1" customWidth="1"/>
    <col min="3" max="3" width="11.85546875" style="14" bestFit="1" customWidth="1"/>
    <col min="4" max="4" width="13.140625" style="14" bestFit="1" customWidth="1"/>
    <col min="5" max="5" width="12.28515625" style="14" bestFit="1" customWidth="1"/>
    <col min="6" max="6" width="13" style="14" bestFit="1" customWidth="1"/>
    <col min="7" max="7" width="12.42578125" style="14" bestFit="1" customWidth="1"/>
    <col min="8" max="8" width="3.28515625" style="14" customWidth="1"/>
    <col min="9" max="10" width="11.42578125" style="14"/>
    <col min="11" max="11" width="3.28515625" style="14" customWidth="1"/>
    <col min="12" max="16384" width="11.42578125" style="14"/>
  </cols>
  <sheetData>
    <row r="1" spans="1:13" ht="21.75" customHeight="1">
      <c r="A1" s="130" t="s">
        <v>93</v>
      </c>
      <c r="B1" s="131"/>
      <c r="C1" s="131"/>
      <c r="D1" s="131"/>
      <c r="E1" s="131"/>
      <c r="F1" s="131"/>
      <c r="G1" s="132"/>
      <c r="I1" s="133" t="s">
        <v>62</v>
      </c>
      <c r="J1" s="134"/>
      <c r="L1" s="135" t="s">
        <v>63</v>
      </c>
      <c r="M1" s="136"/>
    </row>
    <row r="2" spans="1:13">
      <c r="A2" s="82" t="s">
        <v>11</v>
      </c>
      <c r="B2" s="83" t="s">
        <v>12</v>
      </c>
      <c r="C2" s="83" t="s">
        <v>13</v>
      </c>
      <c r="D2" s="83" t="s">
        <v>14</v>
      </c>
      <c r="E2" s="83" t="s">
        <v>15</v>
      </c>
      <c r="F2" s="83" t="s">
        <v>16</v>
      </c>
      <c r="G2" s="84" t="s">
        <v>17</v>
      </c>
      <c r="I2" s="99" t="s">
        <v>3</v>
      </c>
      <c r="J2" s="100">
        <v>44</v>
      </c>
      <c r="L2" s="99" t="s">
        <v>60</v>
      </c>
      <c r="M2" s="100">
        <v>-44</v>
      </c>
    </row>
    <row r="3" spans="1:13">
      <c r="A3" s="81" t="s">
        <v>3</v>
      </c>
      <c r="B3" s="85">
        <v>192.60000018775463</v>
      </c>
      <c r="C3" s="86">
        <v>30</v>
      </c>
      <c r="D3" s="87">
        <v>0.6</v>
      </c>
      <c r="E3" s="88">
        <v>6.4200000062584879</v>
      </c>
      <c r="F3" s="111">
        <v>-24</v>
      </c>
      <c r="G3" s="112">
        <v>44</v>
      </c>
      <c r="I3" s="99" t="s">
        <v>4</v>
      </c>
      <c r="J3" s="100">
        <v>35</v>
      </c>
      <c r="L3" s="99" t="s">
        <v>59</v>
      </c>
      <c r="M3" s="100">
        <v>-44</v>
      </c>
    </row>
    <row r="4" spans="1:13">
      <c r="A4" s="81" t="s">
        <v>2</v>
      </c>
      <c r="B4" s="85">
        <v>59.49999725818634</v>
      </c>
      <c r="C4" s="86">
        <v>24</v>
      </c>
      <c r="D4" s="87">
        <v>0.625</v>
      </c>
      <c r="E4" s="88">
        <v>2.4791665524244308</v>
      </c>
      <c r="F4" s="111">
        <v>-32</v>
      </c>
      <c r="G4" s="112">
        <v>29</v>
      </c>
      <c r="I4" s="99" t="s">
        <v>4</v>
      </c>
      <c r="J4" s="100">
        <v>33</v>
      </c>
      <c r="L4" s="99" t="s">
        <v>4</v>
      </c>
      <c r="M4" s="100">
        <v>-32</v>
      </c>
    </row>
    <row r="5" spans="1:13">
      <c r="A5" s="81" t="s">
        <v>71</v>
      </c>
      <c r="B5" s="85">
        <v>17.599999904632568</v>
      </c>
      <c r="C5" s="86">
        <v>7</v>
      </c>
      <c r="D5" s="87">
        <v>0.7142857142857143</v>
      </c>
      <c r="E5" s="88">
        <v>2.5142857006617954</v>
      </c>
      <c r="F5" s="111">
        <v>-19</v>
      </c>
      <c r="G5" s="112">
        <v>14</v>
      </c>
      <c r="I5" s="99" t="s">
        <v>2</v>
      </c>
      <c r="J5" s="100">
        <v>29</v>
      </c>
      <c r="L5" s="99" t="s">
        <v>2</v>
      </c>
      <c r="M5" s="100">
        <v>-32</v>
      </c>
    </row>
    <row r="6" spans="1:13">
      <c r="A6" s="81" t="s">
        <v>66</v>
      </c>
      <c r="B6" s="85">
        <v>-19.19999885559082</v>
      </c>
      <c r="C6" s="86">
        <v>4</v>
      </c>
      <c r="D6" s="87">
        <v>0.5</v>
      </c>
      <c r="E6" s="88">
        <v>-4.7999997138977051</v>
      </c>
      <c r="F6" s="111">
        <v>-21</v>
      </c>
      <c r="G6" s="112">
        <v>10</v>
      </c>
      <c r="I6" s="99" t="s">
        <v>67</v>
      </c>
      <c r="J6" s="100">
        <v>29</v>
      </c>
      <c r="L6" s="99" t="s">
        <v>60</v>
      </c>
      <c r="M6" s="100">
        <v>-27</v>
      </c>
    </row>
    <row r="7" spans="1:13">
      <c r="A7" s="81" t="s">
        <v>59</v>
      </c>
      <c r="B7" s="85">
        <v>-19.499999046325684</v>
      </c>
      <c r="C7" s="86">
        <v>4</v>
      </c>
      <c r="D7" s="87">
        <v>0.75</v>
      </c>
      <c r="E7" s="88">
        <v>-4.8749997615814209</v>
      </c>
      <c r="F7" s="111">
        <v>-44</v>
      </c>
      <c r="G7" s="112">
        <v>10</v>
      </c>
      <c r="I7" s="99" t="s">
        <v>3</v>
      </c>
      <c r="J7" s="100">
        <v>28</v>
      </c>
      <c r="L7" s="99" t="s">
        <v>5</v>
      </c>
      <c r="M7" s="100">
        <v>-24</v>
      </c>
    </row>
    <row r="8" spans="1:13">
      <c r="A8" s="81" t="s">
        <v>60</v>
      </c>
      <c r="B8" s="85">
        <v>-25.200000524520874</v>
      </c>
      <c r="C8" s="86">
        <v>7</v>
      </c>
      <c r="D8" s="87">
        <v>0.5714285714285714</v>
      </c>
      <c r="E8" s="88">
        <v>-3.6000000749315535</v>
      </c>
      <c r="F8" s="111">
        <v>-44</v>
      </c>
      <c r="G8" s="112">
        <v>23</v>
      </c>
      <c r="I8" s="99" t="s">
        <v>3</v>
      </c>
      <c r="J8" s="100">
        <v>28</v>
      </c>
      <c r="L8" s="99" t="s">
        <v>3</v>
      </c>
      <c r="M8" s="100">
        <v>-24</v>
      </c>
    </row>
    <row r="9" spans="1:13">
      <c r="A9" s="81" t="s">
        <v>79</v>
      </c>
      <c r="B9" s="85">
        <v>-32.200000286102295</v>
      </c>
      <c r="C9" s="86">
        <v>5</v>
      </c>
      <c r="D9" s="87">
        <v>0.2</v>
      </c>
      <c r="E9" s="88">
        <v>-6.440000057220459</v>
      </c>
      <c r="F9" s="111">
        <v>-13</v>
      </c>
      <c r="G9" s="112">
        <v>11</v>
      </c>
      <c r="I9" s="99" t="s">
        <v>3</v>
      </c>
      <c r="J9" s="100">
        <v>27</v>
      </c>
      <c r="L9" s="99" t="s">
        <v>3</v>
      </c>
      <c r="M9" s="100">
        <v>-24</v>
      </c>
    </row>
    <row r="10" spans="1:13">
      <c r="A10" s="81" t="s">
        <v>4</v>
      </c>
      <c r="B10" s="85">
        <v>-36.600004255771637</v>
      </c>
      <c r="C10" s="86">
        <v>24</v>
      </c>
      <c r="D10" s="87">
        <v>0.41666666666666669</v>
      </c>
      <c r="E10" s="88">
        <v>-1.5250001773238182</v>
      </c>
      <c r="F10" s="111">
        <v>-32</v>
      </c>
      <c r="G10" s="112">
        <v>35</v>
      </c>
      <c r="I10" s="99" t="s">
        <v>3</v>
      </c>
      <c r="J10" s="100">
        <v>27</v>
      </c>
      <c r="L10" s="99" t="s">
        <v>66</v>
      </c>
      <c r="M10" s="100">
        <v>-21</v>
      </c>
    </row>
    <row r="11" spans="1:13">
      <c r="A11" s="81" t="s">
        <v>76</v>
      </c>
      <c r="B11" s="85">
        <v>-40.90000057220459</v>
      </c>
      <c r="C11" s="86">
        <v>3</v>
      </c>
      <c r="D11" s="87">
        <v>0.33333333333333331</v>
      </c>
      <c r="E11" s="88">
        <v>-13.633333524068197</v>
      </c>
      <c r="F11" s="111">
        <v>-19</v>
      </c>
      <c r="G11" s="112">
        <v>-10</v>
      </c>
      <c r="I11" s="99" t="s">
        <v>3</v>
      </c>
      <c r="J11" s="100">
        <v>26</v>
      </c>
      <c r="L11" s="99" t="s">
        <v>5</v>
      </c>
      <c r="M11" s="100">
        <v>-21</v>
      </c>
    </row>
    <row r="12" spans="1:13">
      <c r="A12" s="81" t="s">
        <v>5</v>
      </c>
      <c r="B12" s="85">
        <v>-124.69999957084656</v>
      </c>
      <c r="C12" s="86">
        <v>27</v>
      </c>
      <c r="D12" s="87">
        <v>0.29629629629629628</v>
      </c>
      <c r="E12" s="88">
        <v>-4.6185185026239468</v>
      </c>
      <c r="F12" s="111">
        <v>-24</v>
      </c>
      <c r="G12" s="112">
        <v>23</v>
      </c>
    </row>
    <row r="13" spans="1:13">
      <c r="A13" s="81"/>
      <c r="B13" s="85"/>
      <c r="C13" s="86"/>
      <c r="D13" s="87"/>
      <c r="E13" s="88"/>
      <c r="F13" s="111"/>
      <c r="G13" s="112"/>
    </row>
    <row r="14" spans="1:13">
      <c r="A14" s="81"/>
      <c r="B14" s="85"/>
      <c r="C14" s="86"/>
      <c r="D14" s="87"/>
      <c r="E14" s="88"/>
      <c r="F14" s="111"/>
      <c r="G14" s="112"/>
    </row>
    <row r="15" spans="1:13" ht="13.5" thickBot="1">
      <c r="A15" s="13"/>
      <c r="B15" s="89"/>
      <c r="C15" s="90"/>
      <c r="D15" s="91"/>
      <c r="E15" s="92"/>
      <c r="F15" s="113"/>
      <c r="G15" s="114"/>
    </row>
  </sheetData>
  <sortState ref="A3:G15">
    <sortCondition descending="1" ref="B2"/>
  </sortState>
  <mergeCells count="3">
    <mergeCell ref="A1:G1"/>
    <mergeCell ref="I1:J1"/>
    <mergeCell ref="L1:M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50"/>
  <sheetViews>
    <sheetView workbookViewId="0">
      <selection activeCell="I10" sqref="I10"/>
    </sheetView>
  </sheetViews>
  <sheetFormatPr baseColWidth="10" defaultColWidth="11.42578125" defaultRowHeight="12.75"/>
  <cols>
    <col min="1" max="1" width="23.5703125" style="9" bestFit="1" customWidth="1"/>
  </cols>
  <sheetData>
    <row r="1" spans="1:26">
      <c r="A1" s="101">
        <f>Resultats!AB1</f>
        <v>31</v>
      </c>
      <c r="B1" t="str">
        <f>IF(ISBLANK(Resultats!B3),"",Resultats!B3)</f>
        <v>Christian</v>
      </c>
      <c r="C1" t="str">
        <f>IF(ISBLANK(Resultats!C3),"",Resultats!C3)</f>
        <v>Thierry</v>
      </c>
      <c r="D1" t="str">
        <f>IF(ISBLANK(Resultats!D3),"",Resultats!D3)</f>
        <v>Marcelle</v>
      </c>
      <c r="E1" t="str">
        <f>IF(ISBLANK(Resultats!E3),"",Resultats!E3)</f>
        <v>Noel</v>
      </c>
      <c r="F1" t="str">
        <f>IF(ISBLANK(Resultats!F3),"",Resultats!F3)</f>
        <v>Gerard</v>
      </c>
      <c r="G1" t="str">
        <f>IF(ISBLANK(Resultats!G3),"",Resultats!G3)</f>
        <v>Liliane</v>
      </c>
      <c r="H1" t="str">
        <f>IF(ISBLANK(Resultats!H3),"",Resultats!H3)</f>
        <v>Dominique</v>
      </c>
      <c r="I1" s="8" t="str">
        <f>IF(ISBLANK(Resultats!I3),"",Resultats!I3)</f>
        <v>J-M</v>
      </c>
      <c r="J1" t="str">
        <f>IF(ISBLANK(Resultats!J3),"",Resultats!J3)</f>
        <v>Philippe</v>
      </c>
      <c r="K1" t="str">
        <f>IF(ISBLANK(Resultats!K3),"",Resultats!K3)</f>
        <v>Serge</v>
      </c>
      <c r="L1" t="str">
        <f>IF(ISBLANK(Resultats!L3),"",Resultats!L3)</f>
        <v>Jean-marc</v>
      </c>
      <c r="M1" t="str">
        <f>IF(ISBLANK(Resultats!M3),"",Resultats!M3)</f>
        <v>Gilbert</v>
      </c>
      <c r="N1" t="str">
        <f>IF(ISBLANK(Resultats!N3),"",Resultats!N3)</f>
        <v>Didier</v>
      </c>
      <c r="O1" t="str">
        <f>IF(ISBLANK(Resultats!O3),"",Resultats!O3)</f>
        <v>Daniel</v>
      </c>
      <c r="P1" t="str">
        <f>IF(ISBLANK(Resultats!P3),"",Resultats!P3)</f>
        <v/>
      </c>
      <c r="Q1" t="str">
        <f>IF(ISBLANK(Resultats!Q3),"",Resultats!Q3)</f>
        <v/>
      </c>
      <c r="R1" t="str">
        <f>IF(ISBLANK(Resultats!R3),"",Resultats!R3)</f>
        <v/>
      </c>
      <c r="S1" t="str">
        <f>IF(ISBLANK(Resultats!S3),"",Resultats!S3)</f>
        <v/>
      </c>
      <c r="T1" t="str">
        <f>IF(ISBLANK(Resultats!T3),"",Resultats!T3)</f>
        <v/>
      </c>
      <c r="U1" t="str">
        <f>IF(ISBLANK(Resultats!U3),"",Resultats!U3)</f>
        <v/>
      </c>
      <c r="V1" t="str">
        <f>IF(ISBLANK(Resultats!V3),"",Resultats!V3)</f>
        <v/>
      </c>
      <c r="W1" t="str">
        <f>IF(ISBLANK(Resultats!W3),"",Resultats!W3)</f>
        <v/>
      </c>
      <c r="X1" t="str">
        <f>IF(ISBLANK(Resultats!X3),"",Resultats!X3)</f>
        <v/>
      </c>
      <c r="Y1" t="str">
        <f>IF(ISBLANK(Resultats!Y3),"",Resultats!Y3)</f>
        <v/>
      </c>
      <c r="Z1" t="str">
        <f>IF(ISBLANK(Resultats!Z3),"",Resultats!Z3)</f>
        <v/>
      </c>
    </row>
    <row r="2" spans="1:26">
      <c r="A2" s="9">
        <f>IF(ISBLANK(Resultats!A4),"",Resultats!A4)</f>
        <v>42377</v>
      </c>
      <c r="B2" s="8">
        <f>IF(ISBLANK(Resultats!B4),"",Resultats!B4)</f>
        <v>-9.3000001907348633</v>
      </c>
      <c r="C2" s="8">
        <f>IF(ISBLANK(Resultats!C4),"",Resultats!C4)</f>
        <v>14.699999809265137</v>
      </c>
      <c r="D2" s="8">
        <f>IF(ISBLANK(Resultats!D4),"",Resultats!D4)</f>
        <v>6.3000001907348633</v>
      </c>
      <c r="E2" s="8">
        <f>IF(ISBLANK(Resultats!E4),"",Resultats!E4)</f>
        <v>-11.699999809265137</v>
      </c>
      <c r="F2" s="8" t="str">
        <f>IF(ISBLANK(Resultats!F4),"",Resultats!F4)</f>
        <v/>
      </c>
      <c r="G2" s="8" t="str">
        <f>IF(ISBLANK(Resultats!G4),"",Resultats!G4)</f>
        <v/>
      </c>
      <c r="H2" t="str">
        <f>IF(ISBLANK(Resultats!H4),"",Resultats!H4)</f>
        <v/>
      </c>
      <c r="J2" t="str">
        <f>IF(ISBLANK(Resultats!J4),"",Resultats!J4)</f>
        <v/>
      </c>
      <c r="K2" t="str">
        <f>IF(ISBLANK(Resultats!K4),"",Resultats!K4)</f>
        <v/>
      </c>
      <c r="L2" t="str">
        <f>IF(ISBLANK(Resultats!L4),"",Resultats!L4)</f>
        <v/>
      </c>
      <c r="M2" t="str">
        <f>IF(ISBLANK(Resultats!M4),"",Resultats!M4)</f>
        <v/>
      </c>
      <c r="N2" t="str">
        <f>IF(ISBLANK(Resultats!N4),"",Resultats!N4)</f>
        <v/>
      </c>
      <c r="O2" t="str">
        <f>IF(ISBLANK(Resultats!O4),"",Resultats!O4)</f>
        <v/>
      </c>
      <c r="P2" t="str">
        <f>IF(ISBLANK(Resultats!P4),"",Resultats!P4)</f>
        <v/>
      </c>
      <c r="Q2" t="str">
        <f>IF(ISBLANK(Resultats!Q4),"",Resultats!Q4)</f>
        <v/>
      </c>
      <c r="R2" t="str">
        <f>IF(ISBLANK(Resultats!R4),"",Resultats!R4)</f>
        <v/>
      </c>
      <c r="S2" t="str">
        <f>IF(ISBLANK(Resultats!S4),"",Resultats!S4)</f>
        <v/>
      </c>
      <c r="T2" t="str">
        <f>IF(ISBLANK(Resultats!T4),"",Resultats!T4)</f>
        <v/>
      </c>
      <c r="U2" t="str">
        <f>IF(ISBLANK(Resultats!U4),"",Resultats!U4)</f>
        <v/>
      </c>
      <c r="V2" t="str">
        <f>IF(ISBLANK(Resultats!V4),"",Resultats!V4)</f>
        <v/>
      </c>
      <c r="W2" t="str">
        <f>IF(ISBLANK(Resultats!W4),"",Resultats!W4)</f>
        <v/>
      </c>
      <c r="X2" t="str">
        <f>IF(ISBLANK(Resultats!X4),"",Resultats!X4)</f>
        <v/>
      </c>
      <c r="Y2" t="str">
        <f>IF(ISBLANK(Resultats!Y4),"",Resultats!Y4)</f>
        <v/>
      </c>
      <c r="Z2" t="str">
        <f>IF(ISBLANK(Resultats!Z4),"",Resultats!Z4)</f>
        <v/>
      </c>
    </row>
    <row r="3" spans="1:26">
      <c r="A3" s="9">
        <f>IF(ISBLANK(Resultats!A5),"",Resultats!A5)</f>
        <v>42384</v>
      </c>
      <c r="B3" s="8">
        <f>IF(ISBLANK(Resultats!$A5),"",IF(B2="",IF(ISBLANK(Resultats!B5),"",Resultats!B5),B2+Resultats!B5))</f>
        <v>-3.3000001907348633</v>
      </c>
      <c r="C3" s="8">
        <f>IF(ISBLANK(Resultats!$A5),"",IF(C2="",IF(ISBLANK(Resultats!C5),"",Resultats!C5),C2+Resultats!C5))</f>
        <v>14.499999806284904</v>
      </c>
      <c r="D3" s="8">
        <f>IF(ISBLANK(Resultats!$A5),"",IF(D2="",IF(ISBLANK(Resultats!D5),"",Resultats!D5),D2+Resultats!D5))</f>
        <v>8.7000002861022949</v>
      </c>
      <c r="E3" s="8">
        <f>IF(ISBLANK(Resultats!$A5),"",IF(E2="",IF(ISBLANK(Resultats!E5),"",Resultats!E5),E2+Resultats!E5))</f>
        <v>-29.300000190734863</v>
      </c>
      <c r="F3" s="8">
        <f>IF(ISBLANK(Resultats!$A5),"",IF(F2="",IF(ISBLANK(Resultats!F5),"",Resultats!F5),F2+Resultats!F5))</f>
        <v>9.3999996185302734</v>
      </c>
      <c r="G3" s="8" t="str">
        <f>IF(ISBLANK(Resultats!$A5),"",IF(G2="",IF(ISBLANK(Resultats!G5),"",Resultats!G5),G2+Resultats!G5))</f>
        <v/>
      </c>
      <c r="H3" t="str">
        <f>IF(ISBLANK(Resultats!$A5),"",IF(H2="",IF(ISBLANK(Resultats!H5),"",Resultats!H5),H2+Resultats!H5))</f>
        <v/>
      </c>
      <c r="I3" t="str">
        <f>IF(ISBLANK(Resultats!$A5),"",IF(I2="",IF(ISBLANK(Resultats!I5),"",Resultats!I5),I2+Resultats!I5))</f>
        <v/>
      </c>
      <c r="J3" t="str">
        <f>IF(ISBLANK(Resultats!$A5),"",IF(J2="",IF(ISBLANK(Resultats!J5),"",Resultats!J5),J2+Resultats!J5))</f>
        <v/>
      </c>
      <c r="K3" t="str">
        <f>IF(ISBLANK(Resultats!$A5),"",IF(K2="",IF(ISBLANK(Resultats!K5),"",Resultats!K5),K2+Resultats!K5))</f>
        <v/>
      </c>
      <c r="L3" t="str">
        <f>IF(ISBLANK(Resultats!$A5),"",IF(L2="",IF(ISBLANK(Resultats!L5),"",Resultats!L5),L2+Resultats!L5))</f>
        <v/>
      </c>
      <c r="M3" t="str">
        <f>IF(ISBLANK(Resultats!$A5),"",IF(M2="",IF(ISBLANK(Resultats!M5),"",Resultats!M5),M2+Resultats!M5))</f>
        <v/>
      </c>
      <c r="N3" t="str">
        <f>IF(ISBLANK(Resultats!$A5),"",IF(N2="",IF(ISBLANK(Resultats!N5),"",Resultats!N5),N2+Resultats!N5))</f>
        <v/>
      </c>
      <c r="O3" t="str">
        <f>IF(ISBLANK(Resultats!$A5),"",IF(O2="",IF(ISBLANK(Resultats!O5),"",Resultats!O5),O2+Resultats!O5))</f>
        <v/>
      </c>
      <c r="P3" t="str">
        <f>IF(ISBLANK(Resultats!$A5),"",IF(P2="",IF(ISBLANK(Resultats!P5),"",Resultats!P5),P2+Resultats!P5))</f>
        <v/>
      </c>
      <c r="Q3" t="str">
        <f>IF(ISBLANK(Resultats!$A5),"",IF(Q2="",IF(ISBLANK(Resultats!Q5),"",Resultats!Q5),Q2+Resultats!Q5))</f>
        <v/>
      </c>
      <c r="R3" t="str">
        <f>IF(ISBLANK(Resultats!$A5),"",IF(R2="",IF(ISBLANK(Resultats!R5),"",Resultats!R5),R2+Resultats!R5))</f>
        <v/>
      </c>
      <c r="S3" t="str">
        <f>IF(ISBLANK(Resultats!$A5),"",IF(S2="",IF(ISBLANK(Resultats!S5),"",Resultats!S5),S2+Resultats!S5))</f>
        <v/>
      </c>
      <c r="T3" t="str">
        <f>IF(ISBLANK(Resultats!$A5),"",IF(T2="",IF(ISBLANK(Resultats!T5),"",Resultats!T5),T2+Resultats!T5))</f>
        <v/>
      </c>
      <c r="U3" t="str">
        <f>IF(ISBLANK(Resultats!$A5),"",IF(U2="",IF(ISBLANK(Resultats!U5),"",Resultats!U5),U2+Resultats!U5))</f>
        <v/>
      </c>
      <c r="V3" t="str">
        <f>IF(ISBLANK(Resultats!$A5),"",IF(V2="",IF(ISBLANK(Resultats!V5),"",Resultats!V5),V2+Resultats!V5))</f>
        <v/>
      </c>
      <c r="W3" t="str">
        <f>IF(ISBLANK(Resultats!$A5),"",IF(W2="",IF(ISBLANK(Resultats!W5),"",Resultats!W5),W2+Resultats!W5))</f>
        <v/>
      </c>
      <c r="X3" t="str">
        <f>IF(ISBLANK(Resultats!$A5),"",IF(X2="",IF(ISBLANK(Resultats!X5),"",Resultats!X5),X2+Resultats!X5))</f>
        <v/>
      </c>
      <c r="Y3" t="str">
        <f>IF(ISBLANK(Resultats!$A5),"",IF(Y2="",IF(ISBLANK(Resultats!Y5),"",Resultats!Y5),Y2+Resultats!Y5))</f>
        <v/>
      </c>
      <c r="Z3" t="str">
        <f>IF(ISBLANK(Resultats!$A5),"",IF(Z2="",IF(ISBLANK(Resultats!Z5),"",Resultats!Z5),Z2+Resultats!Z5))</f>
        <v/>
      </c>
    </row>
    <row r="4" spans="1:26">
      <c r="A4" s="9">
        <f>IF(ISBLANK(Resultats!A6),"",Resultats!A6)</f>
        <v>42385</v>
      </c>
      <c r="B4" s="8">
        <f>IF(ISBLANK(Resultats!$A6),"",IF(B3="",IF(ISBLANK(Resultats!B6),"",Resultats!B6),B3+Resultats!B6))</f>
        <v>10.699999809265137</v>
      </c>
      <c r="C4" s="8">
        <f>IF(ISBLANK(Resultats!$A6),"",IF(C3="",IF(ISBLANK(Resultats!C6),"",Resultats!C6),C3+Resultats!C6))</f>
        <v>42.100000187754631</v>
      </c>
      <c r="D4" s="8">
        <f>IF(ISBLANK(Resultats!$A6),"",IF(D3="",IF(ISBLANK(Resultats!D6),"",Resultats!D6),D3+Resultats!D6))</f>
        <v>-6.0999999046325684</v>
      </c>
      <c r="E4" s="8">
        <f>IF(ISBLANK(Resultats!$A6),"",IF(E3="",IF(ISBLANK(Resultats!E6),"",Resultats!E6),E3+Resultats!E6))</f>
        <v>-29.300000190734863</v>
      </c>
      <c r="F4" s="8">
        <f>IF(ISBLANK(Resultats!$A6),"",IF(F3="",IF(ISBLANK(Resultats!F6),"",Resultats!F6),F3+Resultats!F6))</f>
        <v>9.3999996185302734</v>
      </c>
      <c r="G4" s="8">
        <f>IF(ISBLANK(Resultats!$A6),"",IF(G3="",IF(ISBLANK(Resultats!G6),"",Resultats!G6),G3+Resultats!G6))</f>
        <v>-26.799999237060547</v>
      </c>
      <c r="H4" t="str">
        <f>IF(ISBLANK(Resultats!$A6),"",IF(H3="",IF(ISBLANK(Resultats!H6),"",Resultats!H6),H3+Resultats!H6))</f>
        <v/>
      </c>
      <c r="I4" t="str">
        <f>IF(ISBLANK(Resultats!$A6),"",IF(I3="",IF(ISBLANK(Resultats!I6),"",Resultats!I6),I3+Resultats!I6))</f>
        <v/>
      </c>
      <c r="J4" t="str">
        <f>IF(ISBLANK(Resultats!$A6),"",IF(J3="",IF(ISBLANK(Resultats!J6),"",Resultats!J6),J3+Resultats!J6))</f>
        <v/>
      </c>
      <c r="K4" t="str">
        <f>IF(ISBLANK(Resultats!$A6),"",IF(K3="",IF(ISBLANK(Resultats!K6),"",Resultats!K6),K3+Resultats!K6))</f>
        <v/>
      </c>
      <c r="L4" t="str">
        <f>IF(ISBLANK(Resultats!$A6),"",IF(L3="",IF(ISBLANK(Resultats!L6),"",Resultats!L6),L3+Resultats!L6))</f>
        <v/>
      </c>
      <c r="M4" t="str">
        <f>IF(ISBLANK(Resultats!$A6),"",IF(M3="",IF(ISBLANK(Resultats!M6),"",Resultats!M6),M3+Resultats!M6))</f>
        <v/>
      </c>
      <c r="N4" t="str">
        <f>IF(ISBLANK(Resultats!$A6),"",IF(N3="",IF(ISBLANK(Resultats!N6),"",Resultats!N6),N3+Resultats!N6))</f>
        <v/>
      </c>
      <c r="O4" t="str">
        <f>IF(ISBLANK(Resultats!$A6),"",IF(O3="",IF(ISBLANK(Resultats!O6),"",Resultats!O6),O3+Resultats!O6))</f>
        <v/>
      </c>
      <c r="P4" t="str">
        <f>IF(ISBLANK(Resultats!$A6),"",IF(P3="",IF(ISBLANK(Resultats!P6),"",Resultats!P6),P3+Resultats!P6))</f>
        <v/>
      </c>
      <c r="Q4" t="str">
        <f>IF(ISBLANK(Resultats!$A6),"",IF(Q3="",IF(ISBLANK(Resultats!Q6),"",Resultats!Q6),Q3+Resultats!Q6))</f>
        <v/>
      </c>
      <c r="R4" t="str">
        <f>IF(ISBLANK(Resultats!$A6),"",IF(R3="",IF(ISBLANK(Resultats!R6),"",Resultats!R6),R3+Resultats!R6))</f>
        <v/>
      </c>
      <c r="S4" t="str">
        <f>IF(ISBLANK(Resultats!$A6),"",IF(S3="",IF(ISBLANK(Resultats!S6),"",Resultats!S6),S3+Resultats!S6))</f>
        <v/>
      </c>
      <c r="T4" t="str">
        <f>IF(ISBLANK(Resultats!$A6),"",IF(T3="",IF(ISBLANK(Resultats!T6),"",Resultats!T6),T3+Resultats!T6))</f>
        <v/>
      </c>
      <c r="U4" t="str">
        <f>IF(ISBLANK(Resultats!$A6),"",IF(U3="",IF(ISBLANK(Resultats!U6),"",Resultats!U6),U3+Resultats!U6))</f>
        <v/>
      </c>
      <c r="V4" t="str">
        <f>IF(ISBLANK(Resultats!$A6),"",IF(V3="",IF(ISBLANK(Resultats!V6),"",Resultats!V6),V3+Resultats!V6))</f>
        <v/>
      </c>
      <c r="W4" t="str">
        <f>IF(ISBLANK(Resultats!$A6),"",IF(W3="",IF(ISBLANK(Resultats!W6),"",Resultats!W6),W3+Resultats!W6))</f>
        <v/>
      </c>
      <c r="X4" t="str">
        <f>IF(ISBLANK(Resultats!$A6),"",IF(X3="",IF(ISBLANK(Resultats!X6),"",Resultats!X6),X3+Resultats!X6))</f>
        <v/>
      </c>
      <c r="Y4" t="str">
        <f>IF(ISBLANK(Resultats!$A6),"",IF(Y3="",IF(ISBLANK(Resultats!Y6),"",Resultats!Y6),Y3+Resultats!Y6))</f>
        <v/>
      </c>
      <c r="Z4" t="str">
        <f>IF(ISBLANK(Resultats!$A6),"",IF(Z3="",IF(ISBLANK(Resultats!Z6),"",Resultats!Z6),Z3+Resultats!Z6))</f>
        <v/>
      </c>
    </row>
    <row r="5" spans="1:26">
      <c r="A5" s="9">
        <f>IF(ISBLANK(Resultats!A7),"",Resultats!A7)</f>
        <v>42391</v>
      </c>
      <c r="B5" s="8">
        <f>IF(ISBLANK(Resultats!$A7),"",IF(B4="",IF(ISBLANK(Resultats!B7),"",Resultats!B7),B4+Resultats!B7))</f>
        <v>32.999999046325684</v>
      </c>
      <c r="C5" s="8">
        <f>IF(ISBLANK(Resultats!$A7),"",IF(C4="",IF(ISBLANK(Resultats!C7),"",Resultats!C7),C4+Resultats!C7))</f>
        <v>55.999999806284904</v>
      </c>
      <c r="D5" s="8">
        <f>IF(ISBLANK(Resultats!$A7),"",IF(D4="",IF(ISBLANK(Resultats!D7),"",Resultats!D7),D4+Resultats!D7))</f>
        <v>-11.099999904632568</v>
      </c>
      <c r="E5" s="8">
        <f>IF(ISBLANK(Resultats!$A7),"",IF(E4="",IF(ISBLANK(Resultats!E7),"",Resultats!E7),E4+Resultats!E7))</f>
        <v>-39.100000381469727</v>
      </c>
      <c r="F5" s="8">
        <f>IF(ISBLANK(Resultats!$A7),"",IF(F4="",IF(ISBLANK(Resultats!F7),"",Resultats!F7),F4+Resultats!F7))</f>
        <v>9.3999996185302734</v>
      </c>
      <c r="G5" s="8">
        <f>IF(ISBLANK(Resultats!$A7),"",IF(G4="",IF(ISBLANK(Resultats!G7),"",Resultats!G7),G4+Resultats!G7))</f>
        <v>-26.799999237060547</v>
      </c>
      <c r="H5">
        <f>IF(ISBLANK(Resultats!$A7),"",IF(H4="",IF(ISBLANK(Resultats!H7),"",Resultats!H7),H4+Resultats!H7))</f>
        <v>-21.399999618530273</v>
      </c>
      <c r="I5" t="str">
        <f>IF(ISBLANK(Resultats!$A7),"",IF(I4="",IF(ISBLANK(Resultats!I7),"",Resultats!I7),I4+Resultats!I7))</f>
        <v/>
      </c>
      <c r="J5" t="str">
        <f>IF(ISBLANK(Resultats!$A7),"",IF(J4="",IF(ISBLANK(Resultats!J7),"",Resultats!J7),J4+Resultats!J7))</f>
        <v/>
      </c>
      <c r="K5" t="str">
        <f>IF(ISBLANK(Resultats!$A7),"",IF(K4="",IF(ISBLANK(Resultats!K7),"",Resultats!K7),K4+Resultats!K7))</f>
        <v/>
      </c>
      <c r="L5" t="str">
        <f>IF(ISBLANK(Resultats!$A7),"",IF(L4="",IF(ISBLANK(Resultats!L7),"",Resultats!L7),L4+Resultats!L7))</f>
        <v/>
      </c>
      <c r="M5" t="str">
        <f>IF(ISBLANK(Resultats!$A7),"",IF(M4="",IF(ISBLANK(Resultats!M7),"",Resultats!M7),M4+Resultats!M7))</f>
        <v/>
      </c>
      <c r="N5" t="str">
        <f>IF(ISBLANK(Resultats!$A7),"",IF(N4="",IF(ISBLANK(Resultats!N7),"",Resultats!N7),N4+Resultats!N7))</f>
        <v/>
      </c>
      <c r="O5" t="str">
        <f>IF(ISBLANK(Resultats!$A7),"",IF(O4="",IF(ISBLANK(Resultats!O7),"",Resultats!O7),O4+Resultats!O7))</f>
        <v/>
      </c>
      <c r="P5" t="str">
        <f>IF(ISBLANK(Resultats!$A7),"",IF(P4="",IF(ISBLANK(Resultats!P7),"",Resultats!P7),P4+Resultats!P7))</f>
        <v/>
      </c>
      <c r="Q5" t="str">
        <f>IF(ISBLANK(Resultats!$A7),"",IF(Q4="",IF(ISBLANK(Resultats!Q7),"",Resultats!Q7),Q4+Resultats!Q7))</f>
        <v/>
      </c>
      <c r="R5" t="str">
        <f>IF(ISBLANK(Resultats!$A7),"",IF(R4="",IF(ISBLANK(Resultats!R7),"",Resultats!R7),R4+Resultats!R7))</f>
        <v/>
      </c>
      <c r="S5" t="str">
        <f>IF(ISBLANK(Resultats!$A7),"",IF(S4="",IF(ISBLANK(Resultats!S7),"",Resultats!S7),S4+Resultats!S7))</f>
        <v/>
      </c>
      <c r="T5" t="str">
        <f>IF(ISBLANK(Resultats!$A7),"",IF(T4="",IF(ISBLANK(Resultats!T7),"",Resultats!T7),T4+Resultats!T7))</f>
        <v/>
      </c>
      <c r="U5" t="str">
        <f>IF(ISBLANK(Resultats!$A7),"",IF(U4="",IF(ISBLANK(Resultats!U7),"",Resultats!U7),U4+Resultats!U7))</f>
        <v/>
      </c>
      <c r="V5" t="str">
        <f>IF(ISBLANK(Resultats!$A7),"",IF(V4="",IF(ISBLANK(Resultats!V7),"",Resultats!V7),V4+Resultats!V7))</f>
        <v/>
      </c>
      <c r="W5" t="str">
        <f>IF(ISBLANK(Resultats!$A7),"",IF(W4="",IF(ISBLANK(Resultats!W7),"",Resultats!W7),W4+Resultats!W7))</f>
        <v/>
      </c>
      <c r="X5" t="str">
        <f>IF(ISBLANK(Resultats!$A7),"",IF(X4="",IF(ISBLANK(Resultats!X7),"",Resultats!X7),X4+Resultats!X7))</f>
        <v/>
      </c>
      <c r="Y5" t="str">
        <f>IF(ISBLANK(Resultats!$A7),"",IF(Y4="",IF(ISBLANK(Resultats!Y7),"",Resultats!Y7),Y4+Resultats!Y7))</f>
        <v/>
      </c>
      <c r="Z5" t="str">
        <f>IF(ISBLANK(Resultats!$A7),"",IF(Z4="",IF(ISBLANK(Resultats!Z7),"",Resultats!Z7),Z4+Resultats!Z7))</f>
        <v/>
      </c>
    </row>
    <row r="6" spans="1:26">
      <c r="A6" s="9">
        <f>IF(ISBLANK(Resultats!A8),"",Resultats!A8)</f>
        <v>42398</v>
      </c>
      <c r="B6" s="8">
        <f>IF(ISBLANK(Resultats!$A8),"",IF(B5="",IF(ISBLANK(Resultats!B8),"",Resultats!B8),B5+Resultats!B8))</f>
        <v>42.399998664855957</v>
      </c>
      <c r="C6" s="8">
        <f>IF(ISBLANK(Resultats!$A8),"",IF(C5="",IF(ISBLANK(Resultats!C8),"",Resultats!C8),C5+Resultats!C8))</f>
        <v>44.600000187754631</v>
      </c>
      <c r="D6" s="8">
        <f>IF(ISBLANK(Resultats!$A8),"",IF(D5="",IF(ISBLANK(Resultats!D8),"",Resultats!D8),D5+Resultats!D8))</f>
        <v>-7.0999999046325684</v>
      </c>
      <c r="E6" s="8">
        <f>IF(ISBLANK(Resultats!$A8),"",IF(E5="",IF(ISBLANK(Resultats!E8),"",Resultats!E8),E5+Resultats!E8))</f>
        <v>-46.100000381469727</v>
      </c>
      <c r="F6" s="8">
        <f>IF(ISBLANK(Resultats!$A8),"",IF(F5="",IF(ISBLANK(Resultats!F8),"",Resultats!F8),F5+Resultats!F8))</f>
        <v>14.399999618530273</v>
      </c>
      <c r="G6" s="8">
        <f>IF(ISBLANK(Resultats!$A8),"",IF(G5="",IF(ISBLANK(Resultats!G8),"",Resultats!G8),G5+Resultats!G8))</f>
        <v>-26.799999237060547</v>
      </c>
      <c r="H6">
        <f>IF(ISBLANK(Resultats!$A8),"",IF(H5="",IF(ISBLANK(Resultats!H8),"",Resultats!H8),H5+Resultats!H8))</f>
        <v>-21.399999618530273</v>
      </c>
      <c r="I6" t="str">
        <f>IF(ISBLANK(Resultats!$A8),"",IF(I5="",IF(ISBLANK(Resultats!I8),"",Resultats!I8),I5+Resultats!I8))</f>
        <v/>
      </c>
      <c r="J6" t="str">
        <f>IF(ISBLANK(Resultats!$A8),"",IF(J5="",IF(ISBLANK(Resultats!J8),"",Resultats!J8),J5+Resultats!J8))</f>
        <v/>
      </c>
      <c r="K6" t="str">
        <f>IF(ISBLANK(Resultats!$A8),"",IF(K5="",IF(ISBLANK(Resultats!K8),"",Resultats!K8),K5+Resultats!K8))</f>
        <v/>
      </c>
      <c r="L6" t="str">
        <f>IF(ISBLANK(Resultats!$A8),"",IF(L5="",IF(ISBLANK(Resultats!L8),"",Resultats!L8),L5+Resultats!L8))</f>
        <v/>
      </c>
      <c r="M6" t="str">
        <f>IF(ISBLANK(Resultats!$A8),"",IF(M5="",IF(ISBLANK(Resultats!M8),"",Resultats!M8),M5+Resultats!M8))</f>
        <v/>
      </c>
      <c r="N6" t="str">
        <f>IF(ISBLANK(Resultats!$A8),"",IF(N5="",IF(ISBLANK(Resultats!N8),"",Resultats!N8),N5+Resultats!N8))</f>
        <v/>
      </c>
      <c r="O6" t="str">
        <f>IF(ISBLANK(Resultats!$A8),"",IF(O5="",IF(ISBLANK(Resultats!O8),"",Resultats!O8),O5+Resultats!O8))</f>
        <v/>
      </c>
      <c r="P6" t="str">
        <f>IF(ISBLANK(Resultats!$A8),"",IF(P5="",IF(ISBLANK(Resultats!P8),"",Resultats!P8),P5+Resultats!P8))</f>
        <v/>
      </c>
      <c r="Q6" t="str">
        <f>IF(ISBLANK(Resultats!$A8),"",IF(Q5="",IF(ISBLANK(Resultats!Q8),"",Resultats!Q8),Q5+Resultats!Q8))</f>
        <v/>
      </c>
      <c r="R6" t="str">
        <f>IF(ISBLANK(Resultats!$A8),"",IF(R5="",IF(ISBLANK(Resultats!R8),"",Resultats!R8),R5+Resultats!R8))</f>
        <v/>
      </c>
      <c r="S6" t="str">
        <f>IF(ISBLANK(Resultats!$A8),"",IF(S5="",IF(ISBLANK(Resultats!S8),"",Resultats!S8),S5+Resultats!S8))</f>
        <v/>
      </c>
      <c r="T6" t="str">
        <f>IF(ISBLANK(Resultats!$A8),"",IF(T5="",IF(ISBLANK(Resultats!T8),"",Resultats!T8),T5+Resultats!T8))</f>
        <v/>
      </c>
      <c r="U6" t="str">
        <f>IF(ISBLANK(Resultats!$A8),"",IF(U5="",IF(ISBLANK(Resultats!U8),"",Resultats!U8),U5+Resultats!U8))</f>
        <v/>
      </c>
      <c r="V6" t="str">
        <f>IF(ISBLANK(Resultats!$A8),"",IF(V5="",IF(ISBLANK(Resultats!V8),"",Resultats!V8),V5+Resultats!V8))</f>
        <v/>
      </c>
      <c r="W6" t="str">
        <f>IF(ISBLANK(Resultats!$A8),"",IF(W5="",IF(ISBLANK(Resultats!W8),"",Resultats!W8),W5+Resultats!W8))</f>
        <v/>
      </c>
      <c r="X6" t="str">
        <f>IF(ISBLANK(Resultats!$A8),"",IF(X5="",IF(ISBLANK(Resultats!X8),"",Resultats!X8),X5+Resultats!X8))</f>
        <v/>
      </c>
      <c r="Y6" t="str">
        <f>IF(ISBLANK(Resultats!$A8),"",IF(Y5="",IF(ISBLANK(Resultats!Y8),"",Resultats!Y8),Y5+Resultats!Y8))</f>
        <v/>
      </c>
      <c r="Z6" t="str">
        <f>IF(ISBLANK(Resultats!$A8),"",IF(Z5="",IF(ISBLANK(Resultats!Z8),"",Resultats!Z8),Z5+Resultats!Z8))</f>
        <v/>
      </c>
    </row>
    <row r="7" spans="1:26">
      <c r="A7" s="9">
        <f>IF(ISBLANK(Resultats!A9),"",Resultats!A9)</f>
        <v>42405</v>
      </c>
      <c r="B7" s="8">
        <f>IF(ISBLANK(Resultats!$A9),"",IF(B6="",IF(ISBLANK(Resultats!B9),"",Resultats!B9),B6+Resultats!B9))</f>
        <v>23.79999828338623</v>
      </c>
      <c r="C7" s="8">
        <f>IF(ISBLANK(Resultats!$A9),"",IF(C6="",IF(ISBLANK(Resultats!C9),"",Resultats!C9),C6+Resultats!C9))</f>
        <v>71.999999806284904</v>
      </c>
      <c r="D7" s="8">
        <f>IF(ISBLANK(Resultats!$A9),"",IF(D6="",IF(ISBLANK(Resultats!D9),"",Resultats!D9),D6+Resultats!D9))</f>
        <v>-18.499999523162842</v>
      </c>
      <c r="E7" s="8">
        <f>IF(ISBLANK(Resultats!$A9),"",IF(E6="",IF(ISBLANK(Resultats!E9),"",Resultats!E9),E6+Resultats!E9))</f>
        <v>-43.500000476837158</v>
      </c>
      <c r="F7" s="8">
        <f>IF(ISBLANK(Resultats!$A9),"",IF(F6="",IF(ISBLANK(Resultats!F9),"",Resultats!F9),F6+Resultats!F9))</f>
        <v>14.399999618530273</v>
      </c>
      <c r="G7" s="8">
        <f>IF(ISBLANK(Resultats!$A9),"",IF(G6="",IF(ISBLANK(Resultats!G9),"",Resultats!G9),G6+Resultats!G9))</f>
        <v>-26.799999237060547</v>
      </c>
      <c r="H7">
        <f>IF(ISBLANK(Resultats!$A9),"",IF(H6="",IF(ISBLANK(Resultats!H9),"",Resultats!H9),H6+Resultats!H9))</f>
        <v>-21.399999618530273</v>
      </c>
      <c r="I7" t="str">
        <f>IF(ISBLANK(Resultats!$A9),"",IF(I6="",IF(ISBLANK(Resultats!I9),"",Resultats!I9),I6+Resultats!I9))</f>
        <v/>
      </c>
      <c r="J7" t="str">
        <f>IF(ISBLANK(Resultats!$A9),"",IF(J6="",IF(ISBLANK(Resultats!J9),"",Resultats!J9),J6+Resultats!J9))</f>
        <v/>
      </c>
      <c r="K7" t="str">
        <f>IF(ISBLANK(Resultats!$A9),"",IF(K6="",IF(ISBLANK(Resultats!K9),"",Resultats!K9),K6+Resultats!K9))</f>
        <v/>
      </c>
      <c r="L7" t="str">
        <f>IF(ISBLANK(Resultats!$A9),"",IF(L6="",IF(ISBLANK(Resultats!L9),"",Resultats!L9),L6+Resultats!L9))</f>
        <v/>
      </c>
      <c r="M7" t="str">
        <f>IF(ISBLANK(Resultats!$A9),"",IF(M6="",IF(ISBLANK(Resultats!M9),"",Resultats!M9),M6+Resultats!M9))</f>
        <v/>
      </c>
      <c r="N7" t="str">
        <f>IF(ISBLANK(Resultats!$A9),"",IF(N6="",IF(ISBLANK(Resultats!N9),"",Resultats!N9),N6+Resultats!N9))</f>
        <v/>
      </c>
      <c r="O7" t="str">
        <f>IF(ISBLANK(Resultats!$A9),"",IF(O6="",IF(ISBLANK(Resultats!O9),"",Resultats!O9),O6+Resultats!O9))</f>
        <v/>
      </c>
      <c r="P7" t="str">
        <f>IF(ISBLANK(Resultats!$A9),"",IF(P6="",IF(ISBLANK(Resultats!P9),"",Resultats!P9),P6+Resultats!P9))</f>
        <v/>
      </c>
      <c r="Q7" t="str">
        <f>IF(ISBLANK(Resultats!$A9),"",IF(Q6="",IF(ISBLANK(Resultats!Q9),"",Resultats!Q9),Q6+Resultats!Q9))</f>
        <v/>
      </c>
      <c r="R7" t="str">
        <f>IF(ISBLANK(Resultats!$A9),"",IF(R6="",IF(ISBLANK(Resultats!R9),"",Resultats!R9),R6+Resultats!R9))</f>
        <v/>
      </c>
      <c r="S7" t="str">
        <f>IF(ISBLANK(Resultats!$A9),"",IF(S6="",IF(ISBLANK(Resultats!S9),"",Resultats!S9),S6+Resultats!S9))</f>
        <v/>
      </c>
      <c r="T7" t="str">
        <f>IF(ISBLANK(Resultats!$A9),"",IF(T6="",IF(ISBLANK(Resultats!T9),"",Resultats!T9),T6+Resultats!T9))</f>
        <v/>
      </c>
      <c r="U7" t="str">
        <f>IF(ISBLANK(Resultats!$A9),"",IF(U6="",IF(ISBLANK(Resultats!U9),"",Resultats!U9),U6+Resultats!U9))</f>
        <v/>
      </c>
      <c r="V7" t="str">
        <f>IF(ISBLANK(Resultats!$A9),"",IF(V6="",IF(ISBLANK(Resultats!V9),"",Resultats!V9),V6+Resultats!V9))</f>
        <v/>
      </c>
      <c r="W7" t="str">
        <f>IF(ISBLANK(Resultats!$A9),"",IF(W6="",IF(ISBLANK(Resultats!W9),"",Resultats!W9),W6+Resultats!W9))</f>
        <v/>
      </c>
      <c r="X7" t="str">
        <f>IF(ISBLANK(Resultats!$A9),"",IF(X6="",IF(ISBLANK(Resultats!X9),"",Resultats!X9),X6+Resultats!X9))</f>
        <v/>
      </c>
      <c r="Y7" t="str">
        <f>IF(ISBLANK(Resultats!$A9),"",IF(Y6="",IF(ISBLANK(Resultats!Y9),"",Resultats!Y9),Y6+Resultats!Y9))</f>
        <v/>
      </c>
      <c r="Z7" t="str">
        <f>IF(ISBLANK(Resultats!$A9),"",IF(Z6="",IF(ISBLANK(Resultats!Z9),"",Resultats!Z9),Z6+Resultats!Z9))</f>
        <v/>
      </c>
    </row>
    <row r="8" spans="1:26">
      <c r="A8" s="9">
        <f>IF(ISBLANK(Resultats!A10),"",Resultats!A10)</f>
        <v>42412</v>
      </c>
      <c r="B8" s="8">
        <f>IF(ISBLANK(Resultats!$A10),"",IF(B7="",IF(ISBLANK(Resultats!B10),"",Resultats!B10),B7+Resultats!B10))</f>
        <v>20.499998331069946</v>
      </c>
      <c r="C8" s="8">
        <f>IF(ISBLANK(Resultats!$A10),"",IF(C7="",IF(ISBLANK(Resultats!C10),"",Resultats!C10),C7+Resultats!C10))</f>
        <v>48.299999043345451</v>
      </c>
      <c r="D8" s="8">
        <f>IF(ISBLANK(Resultats!$A10),"",IF(D7="",IF(ISBLANK(Resultats!D10),"",Resultats!D10),D7+Resultats!D10))</f>
        <v>-12.999999523162842</v>
      </c>
      <c r="E8" s="8">
        <f>IF(ISBLANK(Resultats!$A10),"",IF(E7="",IF(ISBLANK(Resultats!E10),"",Resultats!E10),E7+Resultats!E10))</f>
        <v>-22.000000476837158</v>
      </c>
      <c r="F8" s="8">
        <f>IF(ISBLANK(Resultats!$A10),"",IF(F7="",IF(ISBLANK(Resultats!F10),"",Resultats!F10),F7+Resultats!F10))</f>
        <v>14.399999618530273</v>
      </c>
      <c r="G8" s="8">
        <f>IF(ISBLANK(Resultats!$A10),"",IF(G7="",IF(ISBLANK(Resultats!G10),"",Resultats!G10),G7+Resultats!G10))</f>
        <v>-26.799999237060547</v>
      </c>
      <c r="H8">
        <f>IF(ISBLANK(Resultats!$A10),"",IF(H7="",IF(ISBLANK(Resultats!H10),"",Resultats!H10),H7+Resultats!H10))</f>
        <v>-21.399999618530273</v>
      </c>
      <c r="I8" t="str">
        <f>IF(ISBLANK(Resultats!$A10),"",IF(I7="",IF(ISBLANK(Resultats!I10),"",Resultats!I10),I7+Resultats!I10))</f>
        <v/>
      </c>
      <c r="J8" t="str">
        <f>IF(ISBLANK(Resultats!$A10),"",IF(J7="",IF(ISBLANK(Resultats!J10),"",Resultats!J10),J7+Resultats!J10))</f>
        <v/>
      </c>
      <c r="K8" t="str">
        <f>IF(ISBLANK(Resultats!$A10),"",IF(K7="",IF(ISBLANK(Resultats!K10),"",Resultats!K10),K7+Resultats!K10))</f>
        <v/>
      </c>
      <c r="L8" t="str">
        <f>IF(ISBLANK(Resultats!$A10),"",IF(L7="",IF(ISBLANK(Resultats!L10),"",Resultats!L10),L7+Resultats!L10))</f>
        <v/>
      </c>
      <c r="M8" t="str">
        <f>IF(ISBLANK(Resultats!$A10),"",IF(M7="",IF(ISBLANK(Resultats!M10),"",Resultats!M10),M7+Resultats!M10))</f>
        <v/>
      </c>
      <c r="N8" t="str">
        <f>IF(ISBLANK(Resultats!$A10),"",IF(N7="",IF(ISBLANK(Resultats!N10),"",Resultats!N10),N7+Resultats!N10))</f>
        <v/>
      </c>
      <c r="O8" t="str">
        <f>IF(ISBLANK(Resultats!$A10),"",IF(O7="",IF(ISBLANK(Resultats!O10),"",Resultats!O10),O7+Resultats!O10))</f>
        <v/>
      </c>
      <c r="P8" t="str">
        <f>IF(ISBLANK(Resultats!$A10),"",IF(P7="",IF(ISBLANK(Resultats!P10),"",Resultats!P10),P7+Resultats!P10))</f>
        <v/>
      </c>
      <c r="Q8" t="str">
        <f>IF(ISBLANK(Resultats!$A10),"",IF(Q7="",IF(ISBLANK(Resultats!Q10),"",Resultats!Q10),Q7+Resultats!Q10))</f>
        <v/>
      </c>
      <c r="R8" t="str">
        <f>IF(ISBLANK(Resultats!$A10),"",IF(R7="",IF(ISBLANK(Resultats!R10),"",Resultats!R10),R7+Resultats!R10))</f>
        <v/>
      </c>
      <c r="S8" t="str">
        <f>IF(ISBLANK(Resultats!$A10),"",IF(S7="",IF(ISBLANK(Resultats!S10),"",Resultats!S10),S7+Resultats!S10))</f>
        <v/>
      </c>
      <c r="T8" t="str">
        <f>IF(ISBLANK(Resultats!$A10),"",IF(T7="",IF(ISBLANK(Resultats!T10),"",Resultats!T10),T7+Resultats!T10))</f>
        <v/>
      </c>
      <c r="U8" t="str">
        <f>IF(ISBLANK(Resultats!$A10),"",IF(U7="",IF(ISBLANK(Resultats!U10),"",Resultats!U10),U7+Resultats!U10))</f>
        <v/>
      </c>
      <c r="V8" t="str">
        <f>IF(ISBLANK(Resultats!$A10),"",IF(V7="",IF(ISBLANK(Resultats!V10),"",Resultats!V10),V7+Resultats!V10))</f>
        <v/>
      </c>
      <c r="W8" t="str">
        <f>IF(ISBLANK(Resultats!$A10),"",IF(W7="",IF(ISBLANK(Resultats!W10),"",Resultats!W10),W7+Resultats!W10))</f>
        <v/>
      </c>
      <c r="X8" t="str">
        <f>IF(ISBLANK(Resultats!$A10),"",IF(X7="",IF(ISBLANK(Resultats!X10),"",Resultats!X10),X7+Resultats!X10))</f>
        <v/>
      </c>
      <c r="Y8" t="str">
        <f>IF(ISBLANK(Resultats!$A10),"",IF(Y7="",IF(ISBLANK(Resultats!Y10),"",Resultats!Y10),Y7+Resultats!Y10))</f>
        <v/>
      </c>
      <c r="Z8" t="str">
        <f>IF(ISBLANK(Resultats!$A10),"",IF(Z7="",IF(ISBLANK(Resultats!Z10),"",Resultats!Z10),Z7+Resultats!Z10))</f>
        <v/>
      </c>
    </row>
    <row r="9" spans="1:26">
      <c r="A9" s="9">
        <f>IF(ISBLANK(Resultats!A11),"",Resultats!A11)</f>
        <v>42419</v>
      </c>
      <c r="B9" s="8">
        <f>IF(ISBLANK(Resultats!$A11),"",IF(B8="",IF(ISBLANK(Resultats!B11),"",Resultats!B11),B8+Resultats!B11))</f>
        <v>23.199998378753662</v>
      </c>
      <c r="C9" s="8">
        <f>IF(ISBLANK(Resultats!$A11),"",IF(C8="",IF(ISBLANK(Resultats!C11),"",Resultats!C11),C8+Resultats!C11))</f>
        <v>58.199998661875725</v>
      </c>
      <c r="D9" s="8">
        <f>IF(ISBLANK(Resultats!$A11),"",IF(D8="",IF(ISBLANK(Resultats!D11),"",Resultats!D11),D8+Resultats!D11))</f>
        <v>-13.499999523162842</v>
      </c>
      <c r="E9" s="8">
        <f>IF(ISBLANK(Resultats!$A11),"",IF(E8="",IF(ISBLANK(Resultats!E11),"",Resultats!E11),E8+Resultats!E11))</f>
        <v>-34.100000858306885</v>
      </c>
      <c r="F9" s="8">
        <f>IF(ISBLANK(Resultats!$A11),"",IF(F8="",IF(ISBLANK(Resultats!F11),"",Resultats!F11),F8+Resultats!F11))</f>
        <v>14.399999618530273</v>
      </c>
      <c r="G9" s="8">
        <f>IF(ISBLANK(Resultats!$A11),"",IF(G8="",IF(ISBLANK(Resultats!G11),"",Resultats!G11),G8+Resultats!G11))</f>
        <v>-26.799999237060547</v>
      </c>
      <c r="H9">
        <f>IF(ISBLANK(Resultats!$A11),"",IF(H8="",IF(ISBLANK(Resultats!H11),"",Resultats!H11),H8+Resultats!H11))</f>
        <v>-21.399999618530273</v>
      </c>
      <c r="I9" t="str">
        <f>IF(ISBLANK(Resultats!$A11),"",IF(I8="",IF(ISBLANK(Resultats!I11),"",Resultats!I11),I8+Resultats!I11))</f>
        <v/>
      </c>
      <c r="J9" t="str">
        <f>IF(ISBLANK(Resultats!$A11),"",IF(J8="",IF(ISBLANK(Resultats!J11),"",Resultats!J11),J8+Resultats!J11))</f>
        <v/>
      </c>
      <c r="K9" t="str">
        <f>IF(ISBLANK(Resultats!$A11),"",IF(K8="",IF(ISBLANK(Resultats!K11),"",Resultats!K11),K8+Resultats!K11))</f>
        <v/>
      </c>
      <c r="L9" t="str">
        <f>IF(ISBLANK(Resultats!$A11),"",IF(L8="",IF(ISBLANK(Resultats!L11),"",Resultats!L11),L8+Resultats!L11))</f>
        <v/>
      </c>
      <c r="M9" t="str">
        <f>IF(ISBLANK(Resultats!$A11),"",IF(M8="",IF(ISBLANK(Resultats!M11),"",Resultats!M11),M8+Resultats!M11))</f>
        <v/>
      </c>
      <c r="N9" t="str">
        <f>IF(ISBLANK(Resultats!$A11),"",IF(N8="",IF(ISBLANK(Resultats!N11),"",Resultats!N11),N8+Resultats!N11))</f>
        <v/>
      </c>
      <c r="O9" t="str">
        <f>IF(ISBLANK(Resultats!$A11),"",IF(O8="",IF(ISBLANK(Resultats!O11),"",Resultats!O11),O8+Resultats!O11))</f>
        <v/>
      </c>
      <c r="P9" t="str">
        <f>IF(ISBLANK(Resultats!$A11),"",IF(P8="",IF(ISBLANK(Resultats!P11),"",Resultats!P11),P8+Resultats!P11))</f>
        <v/>
      </c>
      <c r="Q9" t="str">
        <f>IF(ISBLANK(Resultats!$A11),"",IF(Q8="",IF(ISBLANK(Resultats!Q11),"",Resultats!Q11),Q8+Resultats!Q11))</f>
        <v/>
      </c>
      <c r="R9" t="str">
        <f>IF(ISBLANK(Resultats!$A11),"",IF(R8="",IF(ISBLANK(Resultats!R11),"",Resultats!R11),R8+Resultats!R11))</f>
        <v/>
      </c>
      <c r="S9" t="str">
        <f>IF(ISBLANK(Resultats!$A11),"",IF(S8="",IF(ISBLANK(Resultats!S11),"",Resultats!S11),S8+Resultats!S11))</f>
        <v/>
      </c>
      <c r="T9" t="str">
        <f>IF(ISBLANK(Resultats!$A11),"",IF(T8="",IF(ISBLANK(Resultats!T11),"",Resultats!T11),T8+Resultats!T11))</f>
        <v/>
      </c>
      <c r="U9" t="str">
        <f>IF(ISBLANK(Resultats!$A11),"",IF(U8="",IF(ISBLANK(Resultats!U11),"",Resultats!U11),U8+Resultats!U11))</f>
        <v/>
      </c>
      <c r="V9" t="str">
        <f>IF(ISBLANK(Resultats!$A11),"",IF(V8="",IF(ISBLANK(Resultats!V11),"",Resultats!V11),V8+Resultats!V11))</f>
        <v/>
      </c>
      <c r="W9" t="str">
        <f>IF(ISBLANK(Resultats!$A11),"",IF(W8="",IF(ISBLANK(Resultats!W11),"",Resultats!W11),W8+Resultats!W11))</f>
        <v/>
      </c>
      <c r="X9" t="str">
        <f>IF(ISBLANK(Resultats!$A11),"",IF(X8="",IF(ISBLANK(Resultats!X11),"",Resultats!X11),X8+Resultats!X11))</f>
        <v/>
      </c>
      <c r="Y9" t="str">
        <f>IF(ISBLANK(Resultats!$A11),"",IF(Y8="",IF(ISBLANK(Resultats!Y11),"",Resultats!Y11),Y8+Resultats!Y11))</f>
        <v/>
      </c>
      <c r="Z9" t="str">
        <f>IF(ISBLANK(Resultats!$A11),"",IF(Z8="",IF(ISBLANK(Resultats!Z11),"",Resultats!Z11),Z8+Resultats!Z11))</f>
        <v/>
      </c>
    </row>
    <row r="10" spans="1:26">
      <c r="A10" s="9">
        <f>IF(ISBLANK(Resultats!A12),"",Resultats!A12)</f>
        <v>42424</v>
      </c>
      <c r="B10" s="8">
        <f>IF(ISBLANK(Resultats!$A12),"",IF(B9="",IF(ISBLANK(Resultats!B12),"",Resultats!B12),B9+Resultats!B12))</f>
        <v>23.199998378753662</v>
      </c>
      <c r="C10" s="8">
        <f>IF(ISBLANK(Resultats!$A12),"",IF(C9="",IF(ISBLANK(Resultats!C12),"",Resultats!C12),C9+Resultats!C12))</f>
        <v>33.699998661875725</v>
      </c>
      <c r="D10" s="8">
        <f>IF(ISBLANK(Resultats!$A12),"",IF(D9="",IF(ISBLANK(Resultats!D12),"",Resultats!D12),D9+Resultats!D12))</f>
        <v>-28.399999141693115</v>
      </c>
      <c r="E10" s="8">
        <f>IF(ISBLANK(Resultats!$A12),"",IF(E9="",IF(ISBLANK(Resultats!E12),"",Resultats!E12),E9+Resultats!E12))</f>
        <v>-34.100000858306885</v>
      </c>
      <c r="F10" s="8">
        <f>IF(ISBLANK(Resultats!$A12),"",IF(F9="",IF(ISBLANK(Resultats!F12),"",Resultats!F12),F9+Resultats!F12))</f>
        <v>14.399999618530273</v>
      </c>
      <c r="G10" s="8">
        <f>IF(ISBLANK(Resultats!$A12),"",IF(G9="",IF(ISBLANK(Resultats!G12),"",Resultats!G12),G9+Resultats!G12))</f>
        <v>-16.09999942779541</v>
      </c>
      <c r="H10">
        <f>IF(ISBLANK(Resultats!$A12),"",IF(H9="",IF(ISBLANK(Resultats!H12),"",Resultats!H12),H9+Resultats!H12))</f>
        <v>-21.399999618530273</v>
      </c>
      <c r="I10">
        <f>IF(ISBLANK(Resultats!$A12),"",IF(I9="",IF(ISBLANK(Resultats!I12),"",Resultats!I12),I9+Resultats!I12))</f>
        <v>28.700000762939453</v>
      </c>
      <c r="J10" t="str">
        <f>IF(ISBLANK(Resultats!$A12),"",IF(J9="",IF(ISBLANK(Resultats!J12),"",Resultats!J12),J9+Resultats!J12))</f>
        <v/>
      </c>
      <c r="K10" t="str">
        <f>IF(ISBLANK(Resultats!$A12),"",IF(K9="",IF(ISBLANK(Resultats!K12),"",Resultats!K12),K9+Resultats!K12))</f>
        <v/>
      </c>
      <c r="L10" t="str">
        <f>IF(ISBLANK(Resultats!$A12),"",IF(L9="",IF(ISBLANK(Resultats!L12),"",Resultats!L12),L9+Resultats!L12))</f>
        <v/>
      </c>
      <c r="M10" t="str">
        <f>IF(ISBLANK(Resultats!$A12),"",IF(M9="",IF(ISBLANK(Resultats!M12),"",Resultats!M12),M9+Resultats!M12))</f>
        <v/>
      </c>
      <c r="N10" t="str">
        <f>IF(ISBLANK(Resultats!$A12),"",IF(N9="",IF(ISBLANK(Resultats!N12),"",Resultats!N12),N9+Resultats!N12))</f>
        <v/>
      </c>
      <c r="O10" t="str">
        <f>IF(ISBLANK(Resultats!$A12),"",IF(O9="",IF(ISBLANK(Resultats!O12),"",Resultats!O12),O9+Resultats!O12))</f>
        <v/>
      </c>
      <c r="P10" t="str">
        <f>IF(ISBLANK(Resultats!$A12),"",IF(P9="",IF(ISBLANK(Resultats!P12),"",Resultats!P12),P9+Resultats!P12))</f>
        <v/>
      </c>
      <c r="Q10" t="str">
        <f>IF(ISBLANK(Resultats!$A12),"",IF(Q9="",IF(ISBLANK(Resultats!Q12),"",Resultats!Q12),Q9+Resultats!Q12))</f>
        <v/>
      </c>
      <c r="R10" t="str">
        <f>IF(ISBLANK(Resultats!$A12),"",IF(R9="",IF(ISBLANK(Resultats!R12),"",Resultats!R12),R9+Resultats!R12))</f>
        <v/>
      </c>
      <c r="S10" t="str">
        <f>IF(ISBLANK(Resultats!$A12),"",IF(S9="",IF(ISBLANK(Resultats!S12),"",Resultats!S12),S9+Resultats!S12))</f>
        <v/>
      </c>
      <c r="T10" t="str">
        <f>IF(ISBLANK(Resultats!$A12),"",IF(T9="",IF(ISBLANK(Resultats!T12),"",Resultats!T12),T9+Resultats!T12))</f>
        <v/>
      </c>
      <c r="U10" t="str">
        <f>IF(ISBLANK(Resultats!$A12),"",IF(U9="",IF(ISBLANK(Resultats!U12),"",Resultats!U12),U9+Resultats!U12))</f>
        <v/>
      </c>
      <c r="V10" t="str">
        <f>IF(ISBLANK(Resultats!$A12),"",IF(V9="",IF(ISBLANK(Resultats!V12),"",Resultats!V12),V9+Resultats!V12))</f>
        <v/>
      </c>
      <c r="W10" t="str">
        <f>IF(ISBLANK(Resultats!$A12),"",IF(W9="",IF(ISBLANK(Resultats!W12),"",Resultats!W12),W9+Resultats!W12))</f>
        <v/>
      </c>
      <c r="X10" t="str">
        <f>IF(ISBLANK(Resultats!$A12),"",IF(X9="",IF(ISBLANK(Resultats!X12),"",Resultats!X12),X9+Resultats!X12))</f>
        <v/>
      </c>
      <c r="Y10" t="str">
        <f>IF(ISBLANK(Resultats!$A12),"",IF(Y9="",IF(ISBLANK(Resultats!Y12),"",Resultats!Y12),Y9+Resultats!Y12))</f>
        <v/>
      </c>
      <c r="Z10" t="str">
        <f>IF(ISBLANK(Resultats!$A12),"",IF(Z9="",IF(ISBLANK(Resultats!Z12),"",Resultats!Z12),Z9+Resultats!Z12))</f>
        <v/>
      </c>
    </row>
    <row r="11" spans="1:26">
      <c r="A11" s="9">
        <f>IF(ISBLANK(Resultats!A13),"",Resultats!A13)</f>
        <v>42426</v>
      </c>
      <c r="B11" s="8">
        <f>IF(ISBLANK(Resultats!$A13),"",IF(B10="",IF(ISBLANK(Resultats!B13),"",Resultats!B13),B10+Resultats!B13))</f>
        <v>29.899998188018799</v>
      </c>
      <c r="C11" s="8">
        <f>IF(ISBLANK(Resultats!$A13),"",IF(C10="",IF(ISBLANK(Resultats!C13),"",Resultats!C13),C10+Resultats!C13))</f>
        <v>56.599998280405998</v>
      </c>
      <c r="D11" s="8">
        <f>IF(ISBLANK(Resultats!$A13),"",IF(D10="",IF(ISBLANK(Resultats!D13),"",Resultats!D13),D10+Resultats!D13))</f>
        <v>-34.199999332427979</v>
      </c>
      <c r="E11" s="8">
        <f>IF(ISBLANK(Resultats!$A13),"",IF(E10="",IF(ISBLANK(Resultats!E13),"",Resultats!E13),E10+Resultats!E13))</f>
        <v>-53.100000858306885</v>
      </c>
      <c r="F11" s="8">
        <f>IF(ISBLANK(Resultats!$A13),"",IF(F10="",IF(ISBLANK(Resultats!F13),"",Resultats!F13),F10+Resultats!F13))</f>
        <v>14.399999618530273</v>
      </c>
      <c r="G11" s="8">
        <f>IF(ISBLANK(Resultats!$A13),"",IF(G10="",IF(ISBLANK(Resultats!G13),"",Resultats!G13),G10+Resultats!G13))</f>
        <v>-20.899999618530273</v>
      </c>
      <c r="H11">
        <f>IF(ISBLANK(Resultats!$A13),"",IF(H10="",IF(ISBLANK(Resultats!H13),"",Resultats!H13),H10+Resultats!H13))</f>
        <v>-21.399999618530273</v>
      </c>
      <c r="I11">
        <f>IF(ISBLANK(Resultats!$A13),"",IF(I10="",IF(ISBLANK(Resultats!I13),"",Resultats!I13),I10+Resultats!I13))</f>
        <v>28.700000762939453</v>
      </c>
      <c r="J11" t="str">
        <f>IF(ISBLANK(Resultats!$A13),"",IF(J10="",IF(ISBLANK(Resultats!J13),"",Resultats!J13),J10+Resultats!J13))</f>
        <v/>
      </c>
      <c r="K11" t="str">
        <f>IF(ISBLANK(Resultats!$A13),"",IF(K10="",IF(ISBLANK(Resultats!K13),"",Resultats!K13),K10+Resultats!K13))</f>
        <v/>
      </c>
      <c r="L11" t="str">
        <f>IF(ISBLANK(Resultats!$A13),"",IF(L10="",IF(ISBLANK(Resultats!L13),"",Resultats!L13),L10+Resultats!L13))</f>
        <v/>
      </c>
      <c r="M11" t="str">
        <f>IF(ISBLANK(Resultats!$A13),"",IF(M10="",IF(ISBLANK(Resultats!M13),"",Resultats!M13),M10+Resultats!M13))</f>
        <v/>
      </c>
      <c r="N11" t="str">
        <f>IF(ISBLANK(Resultats!$A13),"",IF(N10="",IF(ISBLANK(Resultats!N13),"",Resultats!N13),N10+Resultats!N13))</f>
        <v/>
      </c>
      <c r="O11" t="str">
        <f>IF(ISBLANK(Resultats!$A13),"",IF(O10="",IF(ISBLANK(Resultats!O13),"",Resultats!O13),O10+Resultats!O13))</f>
        <v/>
      </c>
      <c r="P11" t="str">
        <f>IF(ISBLANK(Resultats!$A13),"",IF(P10="",IF(ISBLANK(Resultats!P13),"",Resultats!P13),P10+Resultats!P13))</f>
        <v/>
      </c>
      <c r="Q11" t="str">
        <f>IF(ISBLANK(Resultats!$A13),"",IF(Q10="",IF(ISBLANK(Resultats!Q13),"",Resultats!Q13),Q10+Resultats!Q13))</f>
        <v/>
      </c>
      <c r="R11" t="str">
        <f>IF(ISBLANK(Resultats!$A13),"",IF(R10="",IF(ISBLANK(Resultats!R13),"",Resultats!R13),R10+Resultats!R13))</f>
        <v/>
      </c>
      <c r="S11" t="str">
        <f>IF(ISBLANK(Resultats!$A13),"",IF(S10="",IF(ISBLANK(Resultats!S13),"",Resultats!S13),S10+Resultats!S13))</f>
        <v/>
      </c>
      <c r="T11" t="str">
        <f>IF(ISBLANK(Resultats!$A13),"",IF(T10="",IF(ISBLANK(Resultats!T13),"",Resultats!T13),T10+Resultats!T13))</f>
        <v/>
      </c>
      <c r="U11" t="str">
        <f>IF(ISBLANK(Resultats!$A13),"",IF(U10="",IF(ISBLANK(Resultats!U13),"",Resultats!U13),U10+Resultats!U13))</f>
        <v/>
      </c>
      <c r="V11" t="str">
        <f>IF(ISBLANK(Resultats!$A13),"",IF(V10="",IF(ISBLANK(Resultats!V13),"",Resultats!V13),V10+Resultats!V13))</f>
        <v/>
      </c>
      <c r="W11" t="str">
        <f>IF(ISBLANK(Resultats!$A13),"",IF(W10="",IF(ISBLANK(Resultats!W13),"",Resultats!W13),W10+Resultats!W13))</f>
        <v/>
      </c>
      <c r="X11" t="str">
        <f>IF(ISBLANK(Resultats!$A13),"",IF(X10="",IF(ISBLANK(Resultats!X13),"",Resultats!X13),X10+Resultats!X13))</f>
        <v/>
      </c>
      <c r="Y11" t="str">
        <f>IF(ISBLANK(Resultats!$A13),"",IF(Y10="",IF(ISBLANK(Resultats!Y13),"",Resultats!Y13),Y10+Resultats!Y13))</f>
        <v/>
      </c>
      <c r="Z11" t="str">
        <f>IF(ISBLANK(Resultats!$A13),"",IF(Z10="",IF(ISBLANK(Resultats!Z13),"",Resultats!Z13),Z10+Resultats!Z13))</f>
        <v/>
      </c>
    </row>
    <row r="12" spans="1:26">
      <c r="A12" s="9">
        <f>IF(ISBLANK(Resultats!A14),"",Resultats!A14)</f>
        <v>42433</v>
      </c>
      <c r="B12" s="8">
        <f>IF(ISBLANK(Resultats!$A14),"",IF(B11="",IF(ISBLANK(Resultats!B14),"",Resultats!B14),B11+Resultats!B14))</f>
        <v>28.899998188018799</v>
      </c>
      <c r="C12" s="8">
        <f>IF(ISBLANK(Resultats!$A14),"",IF(C11="",IF(ISBLANK(Resultats!C14),"",Resultats!C14),C11+Resultats!C14))</f>
        <v>40.399997517466545</v>
      </c>
      <c r="D12" s="8">
        <f>IF(ISBLANK(Resultats!$A14),"",IF(D11="",IF(ISBLANK(Resultats!D14),"",Resultats!D14),D11+Resultats!D14))</f>
        <v>-34.199999332427979</v>
      </c>
      <c r="E12" s="8">
        <f>IF(ISBLANK(Resultats!$A14),"",IF(E11="",IF(ISBLANK(Resultats!E14),"",Resultats!E14),E11+Resultats!E14))</f>
        <v>-46.100000858306885</v>
      </c>
      <c r="F12" s="8">
        <f>IF(ISBLANK(Resultats!$A14),"",IF(F11="",IF(ISBLANK(Resultats!F14),"",Resultats!F14),F11+Resultats!F14))</f>
        <v>24.59999942779541</v>
      </c>
      <c r="G12" s="8">
        <f>IF(ISBLANK(Resultats!$A14),"",IF(G11="",IF(ISBLANK(Resultats!G14),"",Resultats!G14),G11+Resultats!G14))</f>
        <v>-20.899999618530273</v>
      </c>
      <c r="H12">
        <f>IF(ISBLANK(Resultats!$A14),"",IF(H11="",IF(ISBLANK(Resultats!H14),"",Resultats!H14),H11+Resultats!H14))</f>
        <v>-21.399999618530273</v>
      </c>
      <c r="I12">
        <f>IF(ISBLANK(Resultats!$A14),"",IF(I11="",IF(ISBLANK(Resultats!I14),"",Resultats!I14),I11+Resultats!I14))</f>
        <v>28.700000762939453</v>
      </c>
      <c r="J12" t="str">
        <f>IF(ISBLANK(Resultats!$A14),"",IF(J11="",IF(ISBLANK(Resultats!J14),"",Resultats!J14),J11+Resultats!J14))</f>
        <v/>
      </c>
      <c r="K12" t="str">
        <f>IF(ISBLANK(Resultats!$A14),"",IF(K11="",IF(ISBLANK(Resultats!K14),"",Resultats!K14),K11+Resultats!K14))</f>
        <v/>
      </c>
      <c r="L12" t="str">
        <f>IF(ISBLANK(Resultats!$A14),"",IF(L11="",IF(ISBLANK(Resultats!L14),"",Resultats!L14),L11+Resultats!L14))</f>
        <v/>
      </c>
      <c r="M12" t="str">
        <f>IF(ISBLANK(Resultats!$A14),"",IF(M11="",IF(ISBLANK(Resultats!M14),"",Resultats!M14),M11+Resultats!M14))</f>
        <v/>
      </c>
      <c r="N12" t="str">
        <f>IF(ISBLANK(Resultats!$A14),"",IF(N11="",IF(ISBLANK(Resultats!N14),"",Resultats!N14),N11+Resultats!N14))</f>
        <v/>
      </c>
      <c r="O12" t="str">
        <f>IF(ISBLANK(Resultats!$A14),"",IF(O11="",IF(ISBLANK(Resultats!O14),"",Resultats!O14),O11+Resultats!O14))</f>
        <v/>
      </c>
      <c r="P12" t="str">
        <f>IF(ISBLANK(Resultats!$A14),"",IF(P11="",IF(ISBLANK(Resultats!P14),"",Resultats!P14),P11+Resultats!P14))</f>
        <v/>
      </c>
      <c r="Q12" t="str">
        <f>IF(ISBLANK(Resultats!$A14),"",IF(Q11="",IF(ISBLANK(Resultats!Q14),"",Resultats!Q14),Q11+Resultats!Q14))</f>
        <v/>
      </c>
      <c r="R12" t="str">
        <f>IF(ISBLANK(Resultats!$A14),"",IF(R11="",IF(ISBLANK(Resultats!R14),"",Resultats!R14),R11+Resultats!R14))</f>
        <v/>
      </c>
      <c r="S12" t="str">
        <f>IF(ISBLANK(Resultats!$A14),"",IF(S11="",IF(ISBLANK(Resultats!S14),"",Resultats!S14),S11+Resultats!S14))</f>
        <v/>
      </c>
      <c r="T12" t="str">
        <f>IF(ISBLANK(Resultats!$A14),"",IF(T11="",IF(ISBLANK(Resultats!T14),"",Resultats!T14),T11+Resultats!T14))</f>
        <v/>
      </c>
      <c r="U12" t="str">
        <f>IF(ISBLANK(Resultats!$A14),"",IF(U11="",IF(ISBLANK(Resultats!U14),"",Resultats!U14),U11+Resultats!U14))</f>
        <v/>
      </c>
      <c r="V12" t="str">
        <f>IF(ISBLANK(Resultats!$A14),"",IF(V11="",IF(ISBLANK(Resultats!V14),"",Resultats!V14),V11+Resultats!V14))</f>
        <v/>
      </c>
      <c r="W12" t="str">
        <f>IF(ISBLANK(Resultats!$A14),"",IF(W11="",IF(ISBLANK(Resultats!W14),"",Resultats!W14),W11+Resultats!W14))</f>
        <v/>
      </c>
      <c r="X12" t="str">
        <f>IF(ISBLANK(Resultats!$A14),"",IF(X11="",IF(ISBLANK(Resultats!X14),"",Resultats!X14),X11+Resultats!X14))</f>
        <v/>
      </c>
      <c r="Y12" t="str">
        <f>IF(ISBLANK(Resultats!$A14),"",IF(Y11="",IF(ISBLANK(Resultats!Y14),"",Resultats!Y14),Y11+Resultats!Y14))</f>
        <v/>
      </c>
      <c r="Z12" t="str">
        <f>IF(ISBLANK(Resultats!$A14),"",IF(Z11="",IF(ISBLANK(Resultats!Z14),"",Resultats!Z14),Z11+Resultats!Z14))</f>
        <v/>
      </c>
    </row>
    <row r="13" spans="1:26">
      <c r="A13" s="9">
        <f>IF(ISBLANK(Resultats!A15),"",Resultats!A15)</f>
        <v>42440</v>
      </c>
      <c r="B13" s="8">
        <f>IF(ISBLANK(Resultats!$A15),"",IF(B12="",IF(ISBLANK(Resultats!B15),"",Resultats!B15),B12+Resultats!B15))</f>
        <v>28.899998188018799</v>
      </c>
      <c r="C13" s="8">
        <f>IF(ISBLANK(Resultats!$A15),"",IF(C12="",IF(ISBLANK(Resultats!C15),"",Resultats!C15),C12+Resultats!C15))</f>
        <v>68.299997135996819</v>
      </c>
      <c r="D13" s="8">
        <f>IF(ISBLANK(Resultats!$A15),"",IF(D12="",IF(ISBLANK(Resultats!D15),"",Resultats!D15),D12+Resultats!D15))</f>
        <v>-51.099998950958252</v>
      </c>
      <c r="E13" s="8">
        <f>IF(ISBLANK(Resultats!$A15),"",IF(E12="",IF(ISBLANK(Resultats!E15),"",Resultats!E15),E12+Resultats!E15))</f>
        <v>-13.000002384185791</v>
      </c>
      <c r="F13" s="8">
        <f>IF(ISBLANK(Resultats!$A15),"",IF(F12="",IF(ISBLANK(Resultats!F15),"",Resultats!F15),F12+Resultats!F15))</f>
        <v>-19.499999046325684</v>
      </c>
      <c r="G13" s="8">
        <f>IF(ISBLANK(Resultats!$A15),"",IF(G12="",IF(ISBLANK(Resultats!G15),"",Resultats!G15),G12+Resultats!G15))</f>
        <v>-20.899999618530273</v>
      </c>
      <c r="H13">
        <f>IF(ISBLANK(Resultats!$A15),"",IF(H12="",IF(ISBLANK(Resultats!H15),"",Resultats!H15),H12+Resultats!H15))</f>
        <v>-21.399999618530273</v>
      </c>
      <c r="I13">
        <f>IF(ISBLANK(Resultats!$A15),"",IF(I12="",IF(ISBLANK(Resultats!I15),"",Resultats!I15),I12+Resultats!I15))</f>
        <v>28.700000762939453</v>
      </c>
      <c r="J13" t="str">
        <f>IF(ISBLANK(Resultats!$A15),"",IF(J12="",IF(ISBLANK(Resultats!J15),"",Resultats!J15),J12+Resultats!J15))</f>
        <v/>
      </c>
      <c r="K13" t="str">
        <f>IF(ISBLANK(Resultats!$A15),"",IF(K12="",IF(ISBLANK(Resultats!K15),"",Resultats!K15),K12+Resultats!K15))</f>
        <v/>
      </c>
      <c r="L13" t="str">
        <f>IF(ISBLANK(Resultats!$A15),"",IF(L12="",IF(ISBLANK(Resultats!L15),"",Resultats!L15),L12+Resultats!L15))</f>
        <v/>
      </c>
      <c r="M13" t="str">
        <f>IF(ISBLANK(Resultats!$A15),"",IF(M12="",IF(ISBLANK(Resultats!M15),"",Resultats!M15),M12+Resultats!M15))</f>
        <v/>
      </c>
      <c r="N13" t="str">
        <f>IF(ISBLANK(Resultats!$A15),"",IF(N12="",IF(ISBLANK(Resultats!N15),"",Resultats!N15),N12+Resultats!N15))</f>
        <v/>
      </c>
      <c r="O13" t="str">
        <f>IF(ISBLANK(Resultats!$A15),"",IF(O12="",IF(ISBLANK(Resultats!O15),"",Resultats!O15),O12+Resultats!O15))</f>
        <v/>
      </c>
      <c r="P13" t="str">
        <f>IF(ISBLANK(Resultats!$A15),"",IF(P12="",IF(ISBLANK(Resultats!P15),"",Resultats!P15),P12+Resultats!P15))</f>
        <v/>
      </c>
      <c r="Q13" t="str">
        <f>IF(ISBLANK(Resultats!$A15),"",IF(Q12="",IF(ISBLANK(Resultats!Q15),"",Resultats!Q15),Q12+Resultats!Q15))</f>
        <v/>
      </c>
      <c r="R13" t="str">
        <f>IF(ISBLANK(Resultats!$A15),"",IF(R12="",IF(ISBLANK(Resultats!R15),"",Resultats!R15),R12+Resultats!R15))</f>
        <v/>
      </c>
      <c r="S13" t="str">
        <f>IF(ISBLANK(Resultats!$A15),"",IF(S12="",IF(ISBLANK(Resultats!S15),"",Resultats!S15),S12+Resultats!S15))</f>
        <v/>
      </c>
      <c r="T13" t="str">
        <f>IF(ISBLANK(Resultats!$A15),"",IF(T12="",IF(ISBLANK(Resultats!T15),"",Resultats!T15),T12+Resultats!T15))</f>
        <v/>
      </c>
      <c r="U13" t="str">
        <f>IF(ISBLANK(Resultats!$A15),"",IF(U12="",IF(ISBLANK(Resultats!U15),"",Resultats!U15),U12+Resultats!U15))</f>
        <v/>
      </c>
      <c r="V13" t="str">
        <f>IF(ISBLANK(Resultats!$A15),"",IF(V12="",IF(ISBLANK(Resultats!V15),"",Resultats!V15),V12+Resultats!V15))</f>
        <v/>
      </c>
      <c r="W13" t="str">
        <f>IF(ISBLANK(Resultats!$A15),"",IF(W12="",IF(ISBLANK(Resultats!W15),"",Resultats!W15),W12+Resultats!W15))</f>
        <v/>
      </c>
      <c r="X13" t="str">
        <f>IF(ISBLANK(Resultats!$A15),"",IF(X12="",IF(ISBLANK(Resultats!X15),"",Resultats!X15),X12+Resultats!X15))</f>
        <v/>
      </c>
      <c r="Y13" t="str">
        <f>IF(ISBLANK(Resultats!$A15),"",IF(Y12="",IF(ISBLANK(Resultats!Y15),"",Resultats!Y15),Y12+Resultats!Y15))</f>
        <v/>
      </c>
      <c r="Z13" t="str">
        <f>IF(ISBLANK(Resultats!$A15),"",IF(Z12="",IF(ISBLANK(Resultats!Z15),"",Resultats!Z15),Z12+Resultats!Z15))</f>
        <v/>
      </c>
    </row>
    <row r="14" spans="1:26">
      <c r="A14" s="9">
        <f>IF(ISBLANK(Resultats!A16),"",Resultats!A16)</f>
        <v>42447</v>
      </c>
      <c r="B14" s="8">
        <f>IF(ISBLANK(Resultats!$A16),"",IF(B13="",IF(ISBLANK(Resultats!B16),"",Resultats!B16),B13+Resultats!B16))</f>
        <v>40.399998188018799</v>
      </c>
      <c r="C14" s="8">
        <f>IF(ISBLANK(Resultats!$A16),"",IF(C13="",IF(ISBLANK(Resultats!C16),"",Resultats!C16),C13+Resultats!C16))</f>
        <v>112.19999866187572</v>
      </c>
      <c r="D14" s="8">
        <f>IF(ISBLANK(Resultats!$A16),"",IF(D13="",IF(ISBLANK(Resultats!D16),"",Resultats!D16),D13+Resultats!D16))</f>
        <v>-74.799999713897705</v>
      </c>
      <c r="E14" s="8">
        <f>IF(ISBLANK(Resultats!$A16),"",IF(E13="",IF(ISBLANK(Resultats!E16),"",Resultats!E16),E13+Resultats!E16))</f>
        <v>-44.700003147125244</v>
      </c>
      <c r="F14" s="8">
        <f>IF(ISBLANK(Resultats!$A16),"",IF(F13="",IF(ISBLANK(Resultats!F16),"",Resultats!F16),F13+Resultats!F16))</f>
        <v>-19.499999046325684</v>
      </c>
      <c r="G14" s="8">
        <f>IF(ISBLANK(Resultats!$A16),"",IF(G13="",IF(ISBLANK(Resultats!G16),"",Resultats!G16),G13+Resultats!G16))</f>
        <v>-20.899999618530273</v>
      </c>
      <c r="H14">
        <f>IF(ISBLANK(Resultats!$A16),"",IF(H13="",IF(ISBLANK(Resultats!H16),"",Resultats!H16),H13+Resultats!H16))</f>
        <v>-21.399999618530273</v>
      </c>
      <c r="I14">
        <f>IF(ISBLANK(Resultats!$A16),"",IF(I13="",IF(ISBLANK(Resultats!I16),"",Resultats!I16),I13+Resultats!I16))</f>
        <v>28.700000762939453</v>
      </c>
      <c r="J14" t="str">
        <f>IF(ISBLANK(Resultats!$A16),"",IF(J13="",IF(ISBLANK(Resultats!J16),"",Resultats!J16),J13+Resultats!J16))</f>
        <v/>
      </c>
      <c r="U14" t="str">
        <f>IF(ISBLANK(Resultats!$A16),"",IF(U13="",IF(ISBLANK(Resultats!U16),"",Resultats!U16),U13+Resultats!U16))</f>
        <v/>
      </c>
      <c r="V14" t="str">
        <f>IF(ISBLANK(Resultats!$A16),"",IF(V13="",IF(ISBLANK(Resultats!V16),"",Resultats!V16),V13+Resultats!V16))</f>
        <v/>
      </c>
      <c r="W14" t="str">
        <f>IF(ISBLANK(Resultats!$A16),"",IF(W13="",IF(ISBLANK(Resultats!W16),"",Resultats!W16),W13+Resultats!W16))</f>
        <v/>
      </c>
      <c r="X14" t="str">
        <f>IF(ISBLANK(Resultats!$A16),"",IF(X13="",IF(ISBLANK(Resultats!X16),"",Resultats!X16),X13+Resultats!X16))</f>
        <v/>
      </c>
      <c r="Y14" t="str">
        <f>IF(ISBLANK(Resultats!$A16),"",IF(Y13="",IF(ISBLANK(Resultats!Y16),"",Resultats!Y16),Y13+Resultats!Y16))</f>
        <v/>
      </c>
      <c r="Z14" t="str">
        <f>IF(ISBLANK(Resultats!$A16),"",IF(Z13="",IF(ISBLANK(Resultats!Z16),"",Resultats!Z16),Z13+Resultats!Z16))</f>
        <v/>
      </c>
    </row>
    <row r="15" spans="1:26">
      <c r="A15" s="9">
        <f>IF(ISBLANK(Resultats!A17),"",Resultats!A17)</f>
        <v>42454</v>
      </c>
      <c r="B15" s="8">
        <f>IF(ISBLANK(Resultats!$A17),"",IF(B14="",IF(ISBLANK(Resultats!B17),"",Resultats!B17),B14+Resultats!B17))</f>
        <v>40.399998188018799</v>
      </c>
      <c r="C15" s="8">
        <f>IF(ISBLANK(Resultats!$A17),"",IF(C14="",IF(ISBLANK(Resultats!C17),"",Resultats!C17),C14+Resultats!C17))</f>
        <v>130.69999866187572</v>
      </c>
      <c r="D15" s="8">
        <f>IF(ISBLANK(Resultats!$A17),"",IF(D14="",IF(ISBLANK(Resultats!D17),"",Resultats!D17),D14+Resultats!D17))</f>
        <v>-79.499999523162842</v>
      </c>
      <c r="E15" s="8">
        <f>IF(ISBLANK(Resultats!$A17),"",IF(E14="",IF(ISBLANK(Resultats!E17),"",Resultats!E17),E14+Resultats!E17))</f>
        <v>-40.200003147125244</v>
      </c>
      <c r="F15" s="8">
        <f>IF(ISBLANK(Resultats!$A17),"",IF(F14="",IF(ISBLANK(Resultats!F17),"",Resultats!F17),F14+Resultats!F17))</f>
        <v>-19.499999046325684</v>
      </c>
      <c r="G15" s="8">
        <f>IF(ISBLANK(Resultats!$A17),"",IF(G14="",IF(ISBLANK(Resultats!G17),"",Resultats!G17),G14+Resultats!G17))</f>
        <v>-20.899999618530273</v>
      </c>
      <c r="H15">
        <f>IF(ISBLANK(Resultats!$A17),"",IF(H14="",IF(ISBLANK(Resultats!H17),"",Resultats!H17),H14+Resultats!H17))</f>
        <v>-39.69999885559082</v>
      </c>
      <c r="I15">
        <f>IF(ISBLANK(Resultats!$A17),"",IF(I14="",IF(ISBLANK(Resultats!I17),"",Resultats!I17),I14+Resultats!I17))</f>
        <v>28.700000762939453</v>
      </c>
      <c r="J15" t="str">
        <f>IF(ISBLANK(Resultats!$A17),"",IF(J14="",IF(ISBLANK(Resultats!J17),"",Resultats!J17),J14+Resultats!J17))</f>
        <v/>
      </c>
      <c r="K15" t="str">
        <f>IF(ISBLANK(Resultats!$A17),"",IF(K14="",IF(ISBLANK(Resultats!K17),"",Resultats!K17),K14+Resultats!K17))</f>
        <v/>
      </c>
      <c r="L15" t="str">
        <f>IF(ISBLANK(Resultats!$A17),"",IF(L14="",IF(ISBLANK(Resultats!L17),"",Resultats!L17),L14+Resultats!L17))</f>
        <v/>
      </c>
      <c r="M15" t="str">
        <f>IF(ISBLANK(Resultats!$A17),"",IF(M14="",IF(ISBLANK(Resultats!M17),"",Resultats!M17),M14+Resultats!M17))</f>
        <v/>
      </c>
      <c r="N15" t="str">
        <f>IF(ISBLANK(Resultats!$A17),"",IF(N14="",IF(ISBLANK(Resultats!N17),"",Resultats!N17),N14+Resultats!N17))</f>
        <v/>
      </c>
      <c r="O15" t="str">
        <f>IF(ISBLANK(Resultats!$A17),"",IF(O14="",IF(ISBLANK(Resultats!O17),"",Resultats!O17),O14+Resultats!O17))</f>
        <v/>
      </c>
      <c r="P15" t="str">
        <f>IF(ISBLANK(Resultats!$A17),"",IF(P14="",IF(ISBLANK(Resultats!P17),"",Resultats!P17),P14+Resultats!P17))</f>
        <v/>
      </c>
      <c r="Q15" t="str">
        <f>IF(ISBLANK(Resultats!$A17),"",IF(Q14="",IF(ISBLANK(Resultats!Q17),"",Resultats!Q17),Q14+Resultats!Q17))</f>
        <v/>
      </c>
      <c r="R15" t="str">
        <f>IF(ISBLANK(Resultats!$A17),"",IF(R14="",IF(ISBLANK(Resultats!R17),"",Resultats!R17),R14+Resultats!R17))</f>
        <v/>
      </c>
      <c r="S15" t="str">
        <f>IF(ISBLANK(Resultats!$A17),"",IF(S14="",IF(ISBLANK(Resultats!S17),"",Resultats!S17),S14+Resultats!S17))</f>
        <v/>
      </c>
      <c r="T15" t="str">
        <f>IF(ISBLANK(Resultats!$A17),"",IF(T14="",IF(ISBLANK(Resultats!T17),"",Resultats!T17),T14+Resultats!T17))</f>
        <v/>
      </c>
      <c r="U15" t="str">
        <f>IF(ISBLANK(Resultats!$A17),"",IF(U14="",IF(ISBLANK(Resultats!U17),"",Resultats!U17),U14+Resultats!U17))</f>
        <v/>
      </c>
      <c r="V15" t="str">
        <f>IF(ISBLANK(Resultats!$A17),"",IF(V14="",IF(ISBLANK(Resultats!V17),"",Resultats!V17),V14+Resultats!V17))</f>
        <v/>
      </c>
      <c r="W15" t="str">
        <f>IF(ISBLANK(Resultats!$A17),"",IF(W14="",IF(ISBLANK(Resultats!W17),"",Resultats!W17),W14+Resultats!W17))</f>
        <v/>
      </c>
      <c r="X15" t="str">
        <f>IF(ISBLANK(Resultats!$A17),"",IF(X14="",IF(ISBLANK(Resultats!X17),"",Resultats!X17),X14+Resultats!X17))</f>
        <v/>
      </c>
      <c r="Y15" t="str">
        <f>IF(ISBLANK(Resultats!$A17),"",IF(Y14="",IF(ISBLANK(Resultats!Y17),"",Resultats!Y17),Y14+Resultats!Y17))</f>
        <v/>
      </c>
      <c r="Z15" t="str">
        <f>IF(ISBLANK(Resultats!$A17),"",IF(Z14="",IF(ISBLANK(Resultats!Z17),"",Resultats!Z17),Z14+Resultats!Z17))</f>
        <v/>
      </c>
    </row>
    <row r="16" spans="1:26">
      <c r="A16" s="9">
        <f>IF(ISBLANK(Resultats!A18),"",Resultats!A18)</f>
        <v>42461</v>
      </c>
      <c r="B16" s="8">
        <f>IF(ISBLANK(Resultats!$A18),"",IF(B15="",IF(ISBLANK(Resultats!B18),"",Resultats!B18),B15+Resultats!B18))</f>
        <v>46.999998092651367</v>
      </c>
      <c r="C16" s="8">
        <f>IF(ISBLANK(Resultats!$A18),"",IF(C15="",IF(ISBLANK(Resultats!C18),"",Resultats!C18),C15+Resultats!C18))</f>
        <v>130.69999866187572</v>
      </c>
      <c r="D16" s="8">
        <f>IF(ISBLANK(Resultats!$A18),"",IF(D15="",IF(ISBLANK(Resultats!D18),"",Resultats!D18),D15+Resultats!D18))</f>
        <v>-74.09999942779541</v>
      </c>
      <c r="E16" s="8">
        <f>IF(ISBLANK(Resultats!$A18),"",IF(E15="",IF(ISBLANK(Resultats!E18),"",Resultats!E18),E15+Resultats!E18))</f>
        <v>-50.000003337860107</v>
      </c>
      <c r="F16" s="8">
        <f>IF(ISBLANK(Resultats!$A18),"",IF(F15="",IF(ISBLANK(Resultats!F18),"",Resultats!F18),F15+Resultats!F18))</f>
        <v>-19.499999046325684</v>
      </c>
      <c r="G16" s="8">
        <f>IF(ISBLANK(Resultats!$A18),"",IF(G15="",IF(ISBLANK(Resultats!G18),"",Resultats!G18),G15+Resultats!G18))</f>
        <v>-20.899999618530273</v>
      </c>
      <c r="H16">
        <f>IF(ISBLANK(Resultats!$A18),"",IF(H15="",IF(ISBLANK(Resultats!H18),"",Resultats!H18),H15+Resultats!H18))</f>
        <v>-39.69999885559082</v>
      </c>
      <c r="I16">
        <f>IF(ISBLANK(Resultats!$A18),"",IF(I15="",IF(ISBLANK(Resultats!I18),"",Resultats!I18),I15+Resultats!I18))</f>
        <v>28.700000762939453</v>
      </c>
      <c r="J16">
        <f>IF(ISBLANK(Resultats!$A18),"",IF(J15="",IF(ISBLANK(Resultats!J18),"",Resultats!J18),J15+Resultats!J18))</f>
        <v>-2.2000000476837158</v>
      </c>
      <c r="K16" t="str">
        <f>IF(ISBLANK(Resultats!$A18),"",IF(K15="",IF(ISBLANK(Resultats!K18),"",Resultats!K18),K15+Resultats!K18))</f>
        <v/>
      </c>
      <c r="L16" t="str">
        <f>IF(ISBLANK(Resultats!$A18),"",IF(L15="",IF(ISBLANK(Resultats!L18),"",Resultats!L18),L15+Resultats!L18))</f>
        <v/>
      </c>
      <c r="M16" t="str">
        <f>IF(ISBLANK(Resultats!$A18),"",IF(M15="",IF(ISBLANK(Resultats!M18),"",Resultats!M18),M15+Resultats!M18))</f>
        <v/>
      </c>
      <c r="N16" t="str">
        <f>IF(ISBLANK(Resultats!$A18),"",IF(N15="",IF(ISBLANK(Resultats!N18),"",Resultats!N18),N15+Resultats!N18))</f>
        <v/>
      </c>
      <c r="O16" t="str">
        <f>IF(ISBLANK(Resultats!$A18),"",IF(O15="",IF(ISBLANK(Resultats!O18),"",Resultats!O18),O15+Resultats!O18))</f>
        <v/>
      </c>
      <c r="P16" t="str">
        <f>IF(ISBLANK(Resultats!$A18),"",IF(P15="",IF(ISBLANK(Resultats!P18),"",Resultats!P18),P15+Resultats!P18))</f>
        <v/>
      </c>
      <c r="Q16" t="str">
        <f>IF(ISBLANK(Resultats!$A18),"",IF(Q15="",IF(ISBLANK(Resultats!Q18),"",Resultats!Q18),Q15+Resultats!Q18))</f>
        <v/>
      </c>
      <c r="R16" t="str">
        <f>IF(ISBLANK(Resultats!$A18),"",IF(R15="",IF(ISBLANK(Resultats!R18),"",Resultats!R18),R15+Resultats!R18))</f>
        <v/>
      </c>
      <c r="S16" t="str">
        <f>IF(ISBLANK(Resultats!$A18),"",IF(S15="",IF(ISBLANK(Resultats!S18),"",Resultats!S18),S15+Resultats!S18))</f>
        <v/>
      </c>
      <c r="T16" t="str">
        <f>IF(ISBLANK(Resultats!$A18),"",IF(T15="",IF(ISBLANK(Resultats!T18),"",Resultats!T18),T15+Resultats!T18))</f>
        <v/>
      </c>
      <c r="U16" t="str">
        <f>IF(ISBLANK(Resultats!$A18),"",IF(U15="",IF(ISBLANK(Resultats!U18),"",Resultats!U18),U15+Resultats!U18))</f>
        <v/>
      </c>
      <c r="V16" t="str">
        <f>IF(ISBLANK(Resultats!$A18),"",IF(V15="",IF(ISBLANK(Resultats!V18),"",Resultats!V18),V15+Resultats!V18))</f>
        <v/>
      </c>
      <c r="W16" t="str">
        <f>IF(ISBLANK(Resultats!$A18),"",IF(W15="",IF(ISBLANK(Resultats!W18),"",Resultats!W18),W15+Resultats!W18))</f>
        <v/>
      </c>
      <c r="X16" t="str">
        <f>IF(ISBLANK(Resultats!$A18),"",IF(X15="",IF(ISBLANK(Resultats!X18),"",Resultats!X18),X15+Resultats!X18))</f>
        <v/>
      </c>
      <c r="Y16" t="str">
        <f>IF(ISBLANK(Resultats!$A18),"",IF(Y15="",IF(ISBLANK(Resultats!Y18),"",Resultats!Y18),Y15+Resultats!Y18))</f>
        <v/>
      </c>
      <c r="Z16" t="str">
        <f>IF(ISBLANK(Resultats!$A18),"",IF(Z15="",IF(ISBLANK(Resultats!Z18),"",Resultats!Z18),Z15+Resultats!Z18))</f>
        <v/>
      </c>
    </row>
    <row r="17" spans="1:26">
      <c r="A17" s="9">
        <f>IF(ISBLANK(Resultats!A19),"",Resultats!A19)</f>
        <v>42503</v>
      </c>
      <c r="B17" s="8">
        <f>IF(ISBLANK(Resultats!$A19),"",IF(B16="",IF(ISBLANK(Resultats!B19),"",Resultats!B19),B16+Resultats!B19))</f>
        <v>46.999998092651367</v>
      </c>
      <c r="C17" s="8">
        <f>IF(ISBLANK(Resultats!$A19),"",IF(C16="",IF(ISBLANK(Resultats!C19),"",Resultats!C19),C16+Resultats!C19))</f>
        <v>112.79999904334545</v>
      </c>
      <c r="D17" s="8">
        <f>IF(ISBLANK(Resultats!$A19),"",IF(D16="",IF(ISBLANK(Resultats!D19),"",Resultats!D19),D16+Resultats!D19))</f>
        <v>-67.799999237060547</v>
      </c>
      <c r="E17" s="8">
        <f>IF(ISBLANK(Resultats!$A19),"",IF(E16="",IF(ISBLANK(Resultats!E19),"",Resultats!E19),E16+Resultats!E19))</f>
        <v>-59.900002956390381</v>
      </c>
      <c r="F17" s="8">
        <f>IF(ISBLANK(Resultats!$A19),"",IF(F16="",IF(ISBLANK(Resultats!F19),"",Resultats!F19),F16+Resultats!F19))</f>
        <v>-19.499999046325684</v>
      </c>
      <c r="G17" s="8">
        <f>IF(ISBLANK(Resultats!$A19),"",IF(G16="",IF(ISBLANK(Resultats!G19),"",Resultats!G19),G16+Resultats!G19))</f>
        <v>-20.899999618530273</v>
      </c>
      <c r="H17">
        <f>IF(ISBLANK(Resultats!$A19),"",IF(H16="",IF(ISBLANK(Resultats!H19),"",Resultats!H19),H16+Resultats!H19))</f>
        <v>-29.399998664855957</v>
      </c>
      <c r="I17">
        <f>IF(ISBLANK(Resultats!$A19),"",IF(I16="",IF(ISBLANK(Resultats!I19),"",Resultats!I19),I16+Resultats!I19))</f>
        <v>28.700000762939453</v>
      </c>
      <c r="J17">
        <f>IF(ISBLANK(Resultats!$A19),"",IF(J16="",IF(ISBLANK(Resultats!J19),"",Resultats!J19),J16+Resultats!J19))</f>
        <v>-2.2000000476837158</v>
      </c>
      <c r="K17">
        <f>IF(ISBLANK(Resultats!$A19),"",IF(K16="",IF(ISBLANK(Resultats!K19),"",Resultats!K19),K16+Resultats!K19))</f>
        <v>11.199999809265137</v>
      </c>
      <c r="L17" t="str">
        <f>IF(ISBLANK(Resultats!$A19),"",IF(L16="",IF(ISBLANK(Resultats!L19),"",Resultats!L19),L16+Resultats!L19))</f>
        <v/>
      </c>
      <c r="M17" t="str">
        <f>IF(ISBLANK(Resultats!$A19),"",IF(M16="",IF(ISBLANK(Resultats!M19),"",Resultats!M19),M16+Resultats!M19))</f>
        <v/>
      </c>
      <c r="N17" t="str">
        <f>IF(ISBLANK(Resultats!$A19),"",IF(N16="",IF(ISBLANK(Resultats!N19),"",Resultats!N19),N16+Resultats!N19))</f>
        <v/>
      </c>
      <c r="O17" t="str">
        <f>IF(ISBLANK(Resultats!$A19),"",IF(O16="",IF(ISBLANK(Resultats!O19),"",Resultats!O19),O16+Resultats!O19))</f>
        <v/>
      </c>
      <c r="P17" t="str">
        <f>IF(ISBLANK(Resultats!$A19),"",IF(P16="",IF(ISBLANK(Resultats!P19),"",Resultats!P19),P16+Resultats!P19))</f>
        <v/>
      </c>
      <c r="Q17" t="str">
        <f>IF(ISBLANK(Resultats!$A19),"",IF(Q16="",IF(ISBLANK(Resultats!Q19),"",Resultats!Q19),Q16+Resultats!Q19))</f>
        <v/>
      </c>
      <c r="R17" t="str">
        <f>IF(ISBLANK(Resultats!$A19),"",IF(R16="",IF(ISBLANK(Resultats!R19),"",Resultats!R19),R16+Resultats!R19))</f>
        <v/>
      </c>
      <c r="S17" t="str">
        <f>IF(ISBLANK(Resultats!$A19),"",IF(S16="",IF(ISBLANK(Resultats!S19),"",Resultats!S19),S16+Resultats!S19))</f>
        <v/>
      </c>
      <c r="T17" t="str">
        <f>IF(ISBLANK(Resultats!$A19),"",IF(T16="",IF(ISBLANK(Resultats!T19),"",Resultats!T19),T16+Resultats!T19))</f>
        <v/>
      </c>
      <c r="U17" t="str">
        <f>IF(ISBLANK(Resultats!$A19),"",IF(U16="",IF(ISBLANK(Resultats!U19),"",Resultats!U19),U16+Resultats!U19))</f>
        <v/>
      </c>
      <c r="V17" t="str">
        <f>IF(ISBLANK(Resultats!$A19),"",IF(V16="",IF(ISBLANK(Resultats!V19),"",Resultats!V19),V16+Resultats!V19))</f>
        <v/>
      </c>
      <c r="W17" t="str">
        <f>IF(ISBLANK(Resultats!$A19),"",IF(W16="",IF(ISBLANK(Resultats!W19),"",Resultats!W19),W16+Resultats!W19))</f>
        <v/>
      </c>
      <c r="X17" t="str">
        <f>IF(ISBLANK(Resultats!$A19),"",IF(X16="",IF(ISBLANK(Resultats!X19),"",Resultats!X19),X16+Resultats!X19))</f>
        <v/>
      </c>
      <c r="Y17" t="str">
        <f>IF(ISBLANK(Resultats!$A19),"",IF(Y16="",IF(ISBLANK(Resultats!Y19),"",Resultats!Y19),Y16+Resultats!Y19))</f>
        <v/>
      </c>
      <c r="Z17" t="str">
        <f>IF(ISBLANK(Resultats!$A19),"",IF(Z16="",IF(ISBLANK(Resultats!Z19),"",Resultats!Z19),Z16+Resultats!Z19))</f>
        <v/>
      </c>
    </row>
    <row r="18" spans="1:26">
      <c r="A18" s="9">
        <f>IF(ISBLANK(Resultats!A20),"",Resultats!A20)</f>
        <v>42504</v>
      </c>
      <c r="B18" s="8">
        <f>IF(ISBLANK(Resultats!$A20),"",IF(B17="",IF(ISBLANK(Resultats!B20),"",Resultats!B20),B17+Resultats!B20))</f>
        <v>46.999998092651367</v>
      </c>
      <c r="C18" s="8">
        <f>IF(ISBLANK(Resultats!$A20),"",IF(C17="",IF(ISBLANK(Resultats!C20),"",Resultats!C20),C17+Resultats!C20))</f>
        <v>94.899999424815178</v>
      </c>
      <c r="D18" s="8">
        <f>IF(ISBLANK(Resultats!$A20),"",IF(D17="",IF(ISBLANK(Resultats!D20),"",Resultats!D20),D17+Resultats!D20))</f>
        <v>-74.899999141693115</v>
      </c>
      <c r="E18" s="8">
        <f>IF(ISBLANK(Resultats!$A20),"",IF(E17="",IF(ISBLANK(Resultats!E20),"",Resultats!E20),E17+Resultats!E20))</f>
        <v>-59.900002956390381</v>
      </c>
      <c r="F18" s="8">
        <f>IF(ISBLANK(Resultats!$A20),"",IF(F17="",IF(ISBLANK(Resultats!F20),"",Resultats!F20),F17+Resultats!F20))</f>
        <v>-19.499999046325684</v>
      </c>
      <c r="G18" s="8">
        <f>IF(ISBLANK(Resultats!$A20),"",IF(G17="",IF(ISBLANK(Resultats!G20),"",Resultats!G20),G17+Resultats!G20))</f>
        <v>-5.5999994277954102</v>
      </c>
      <c r="H18">
        <f>IF(ISBLANK(Resultats!$A20),"",IF(H17="",IF(ISBLANK(Resultats!H20),"",Resultats!H20),H17+Resultats!H20))</f>
        <v>-29.399998664855957</v>
      </c>
      <c r="I18">
        <f>IF(ISBLANK(Resultats!$A20),"",IF(I17="",IF(ISBLANK(Resultats!I20),"",Resultats!I20),I17+Resultats!I20))</f>
        <v>28.700000762939453</v>
      </c>
      <c r="J18">
        <f>IF(ISBLANK(Resultats!$A20),"",IF(J17="",IF(ISBLANK(Resultats!J20),"",Resultats!J20),J17+Resultats!J20))</f>
        <v>-2.2000000476837158</v>
      </c>
      <c r="K18">
        <f>IF(ISBLANK(Resultats!$A20),"",IF(K17="",IF(ISBLANK(Resultats!K20),"",Resultats!K20),K17+Resultats!K20))</f>
        <v>11.199999809265137</v>
      </c>
      <c r="L18">
        <f>IF(ISBLANK(Resultats!$A20),"",IF(L17="",IF(ISBLANK(Resultats!L20),"",Resultats!L20),L17+Resultats!L20))</f>
        <v>9.6999998092651367</v>
      </c>
      <c r="M18" t="str">
        <f>IF(ISBLANK(Resultats!$A20),"",IF(M17="",IF(ISBLANK(Resultats!M20),"",Resultats!M20),M17+Resultats!M20))</f>
        <v/>
      </c>
      <c r="N18" t="str">
        <f>IF(ISBLANK(Resultats!$A20),"",IF(N17="",IF(ISBLANK(Resultats!N20),"",Resultats!N20),N17+Resultats!N20))</f>
        <v/>
      </c>
      <c r="O18" t="str">
        <f>IF(ISBLANK(Resultats!$A20),"",IF(O17="",IF(ISBLANK(Resultats!O20),"",Resultats!O20),O17+Resultats!O20))</f>
        <v/>
      </c>
      <c r="P18" t="str">
        <f>IF(ISBLANK(Resultats!$A20),"",IF(P17="",IF(ISBLANK(Resultats!P20),"",Resultats!P20),P17+Resultats!P20))</f>
        <v/>
      </c>
      <c r="Q18" t="str">
        <f>IF(ISBLANK(Resultats!$A20),"",IF(Q17="",IF(ISBLANK(Resultats!Q20),"",Resultats!Q20),Q17+Resultats!Q20))</f>
        <v/>
      </c>
      <c r="R18" t="str">
        <f>IF(ISBLANK(Resultats!$A20),"",IF(R17="",IF(ISBLANK(Resultats!R20),"",Resultats!R20),R17+Resultats!R20))</f>
        <v/>
      </c>
      <c r="S18" t="str">
        <f>IF(ISBLANK(Resultats!$A20),"",IF(S17="",IF(ISBLANK(Resultats!S20),"",Resultats!S20),S17+Resultats!S20))</f>
        <v/>
      </c>
      <c r="T18" t="str">
        <f>IF(ISBLANK(Resultats!$A20),"",IF(T17="",IF(ISBLANK(Resultats!T20),"",Resultats!T20),T17+Resultats!T20))</f>
        <v/>
      </c>
      <c r="U18" t="str">
        <f>IF(ISBLANK(Resultats!$A20),"",IF(U17="",IF(ISBLANK(Resultats!U20),"",Resultats!U20),U17+Resultats!U20))</f>
        <v/>
      </c>
      <c r="V18" t="str">
        <f>IF(ISBLANK(Resultats!$A20),"",IF(V17="",IF(ISBLANK(Resultats!V20),"",Resultats!V20),V17+Resultats!V20))</f>
        <v/>
      </c>
      <c r="W18" t="str">
        <f>IF(ISBLANK(Resultats!$A20),"",IF(W17="",IF(ISBLANK(Resultats!W20),"",Resultats!W20),W17+Resultats!W20))</f>
        <v/>
      </c>
      <c r="X18" t="str">
        <f>IF(ISBLANK(Resultats!$A20),"",IF(X17="",IF(ISBLANK(Resultats!X20),"",Resultats!X20),X17+Resultats!X20))</f>
        <v/>
      </c>
      <c r="Y18" t="str">
        <f>IF(ISBLANK(Resultats!$A20),"",IF(Y17="",IF(ISBLANK(Resultats!Y20),"",Resultats!Y20),Y17+Resultats!Y20))</f>
        <v/>
      </c>
      <c r="Z18" t="str">
        <f>IF(ISBLANK(Resultats!$A20),"",IF(Z17="",IF(ISBLANK(Resultats!Z20),"",Resultats!Z20),Z17+Resultats!Z20))</f>
        <v/>
      </c>
    </row>
    <row r="19" spans="1:26">
      <c r="A19" s="9">
        <f>IF(ISBLANK(Resultats!A21),"",Resultats!A21)</f>
        <v>42510</v>
      </c>
      <c r="B19" s="8">
        <f>IF(ISBLANK(Resultats!$A21),"",IF(B18="",IF(ISBLANK(Resultats!B21),"",Resultats!B21),B18+Resultats!B21))</f>
        <v>55.899997711181641</v>
      </c>
      <c r="C19" s="8">
        <f>IF(ISBLANK(Resultats!$A21),"",IF(C18="",IF(ISBLANK(Resultats!C21),"",Resultats!C21),C18+Resultats!C21))</f>
        <v>121.10000018775463</v>
      </c>
      <c r="D19" s="8">
        <f>IF(ISBLANK(Resultats!$A21),"",IF(D18="",IF(ISBLANK(Resultats!D21),"",Resultats!D21),D18+Resultats!D21))</f>
        <v>-51.699998378753662</v>
      </c>
      <c r="E19" s="8">
        <f>IF(ISBLANK(Resultats!$A21),"",IF(E18="",IF(ISBLANK(Resultats!E21),"",Resultats!E21),E18+Resultats!E21))</f>
        <v>-74.000003337860107</v>
      </c>
      <c r="F19" s="8">
        <f>IF(ISBLANK(Resultats!$A21),"",IF(F18="",IF(ISBLANK(Resultats!F21),"",Resultats!F21),F18+Resultats!F21))</f>
        <v>-19.499999046325684</v>
      </c>
      <c r="G19" s="8">
        <f>IF(ISBLANK(Resultats!$A21),"",IF(G18="",IF(ISBLANK(Resultats!G21),"",Resultats!G21),G18+Resultats!G21))</f>
        <v>-49.800000190734863</v>
      </c>
      <c r="H19">
        <f>IF(ISBLANK(Resultats!$A21),"",IF(H18="",IF(ISBLANK(Resultats!H21),"",Resultats!H21),H18+Resultats!H21))</f>
        <v>-29.399998664855957</v>
      </c>
      <c r="I19">
        <f>IF(ISBLANK(Resultats!$A21),"",IF(I18="",IF(ISBLANK(Resultats!I21),"",Resultats!I21),I18+Resultats!I21))</f>
        <v>28.700000762939453</v>
      </c>
      <c r="J19">
        <f>IF(ISBLANK(Resultats!$A21),"",IF(J18="",IF(ISBLANK(Resultats!J21),"",Resultats!J21),J18+Resultats!J21))</f>
        <v>-2.2000000476837158</v>
      </c>
      <c r="K19">
        <f>IF(ISBLANK(Resultats!$A21),"",IF(K18="",IF(ISBLANK(Resultats!K21),"",Resultats!K21),K18+Resultats!K21))</f>
        <v>11.199999809265137</v>
      </c>
      <c r="L19">
        <f>IF(ISBLANK(Resultats!$A21),"",IF(L18="",IF(ISBLANK(Resultats!L21),"",Resultats!L21),L18+Resultats!L21))</f>
        <v>9.6999998092651367</v>
      </c>
      <c r="M19" t="str">
        <f>IF(ISBLANK(Resultats!$A21),"",IF(M18="",IF(ISBLANK(Resultats!M21),"",Resultats!M21),M18+Resultats!M21))</f>
        <v/>
      </c>
      <c r="N19" t="str">
        <f>IF(ISBLANK(Resultats!$A21),"",IF(N18="",IF(ISBLANK(Resultats!N21),"",Resultats!N21),N18+Resultats!N21))</f>
        <v/>
      </c>
      <c r="O19" t="str">
        <f>IF(ISBLANK(Resultats!$A21),"",IF(O18="",IF(ISBLANK(Resultats!O21),"",Resultats!O21),O18+Resultats!O21))</f>
        <v/>
      </c>
      <c r="P19" t="str">
        <f>IF(ISBLANK(Resultats!$A21),"",IF(P18="",IF(ISBLANK(Resultats!P21),"",Resultats!P21),P18+Resultats!P21))</f>
        <v/>
      </c>
      <c r="Q19" t="str">
        <f>IF(ISBLANK(Resultats!$A21),"",IF(Q18="",IF(ISBLANK(Resultats!Q21),"",Resultats!Q21),Q18+Resultats!Q21))</f>
        <v/>
      </c>
      <c r="R19" t="str">
        <f>IF(ISBLANK(Resultats!$A21),"",IF(R18="",IF(ISBLANK(Resultats!R21),"",Resultats!R21),R18+Resultats!R21))</f>
        <v/>
      </c>
      <c r="S19" t="str">
        <f>IF(ISBLANK(Resultats!$A21),"",IF(S18="",IF(ISBLANK(Resultats!S21),"",Resultats!S21),S18+Resultats!S21))</f>
        <v/>
      </c>
      <c r="T19" t="str">
        <f>IF(ISBLANK(Resultats!$A21),"",IF(T18="",IF(ISBLANK(Resultats!T21),"",Resultats!T21),T18+Resultats!T21))</f>
        <v/>
      </c>
      <c r="U19" t="str">
        <f>IF(ISBLANK(Resultats!$A21),"",IF(U18="",IF(ISBLANK(Resultats!U21),"",Resultats!U21),U18+Resultats!U21))</f>
        <v/>
      </c>
      <c r="V19" t="str">
        <f>IF(ISBLANK(Resultats!$A21),"",IF(V18="",IF(ISBLANK(Resultats!V21),"",Resultats!V21),V18+Resultats!V21))</f>
        <v/>
      </c>
      <c r="W19" t="str">
        <f>IF(ISBLANK(Resultats!$A21),"",IF(W18="",IF(ISBLANK(Resultats!W21),"",Resultats!W21),W18+Resultats!W21))</f>
        <v/>
      </c>
      <c r="X19" t="str">
        <f>IF(ISBLANK(Resultats!$A21),"",IF(X18="",IF(ISBLANK(Resultats!X21),"",Resultats!X21),X18+Resultats!X21))</f>
        <v/>
      </c>
      <c r="Y19" t="str">
        <f>IF(ISBLANK(Resultats!$A21),"",IF(Y18="",IF(ISBLANK(Resultats!Y21),"",Resultats!Y21),Y18+Resultats!Y21))</f>
        <v/>
      </c>
      <c r="Z19" t="str">
        <f>IF(ISBLANK(Resultats!$A21),"",IF(Z18="",IF(ISBLANK(Resultats!Z21),"",Resultats!Z21),Z18+Resultats!Z21))</f>
        <v/>
      </c>
    </row>
    <row r="20" spans="1:26">
      <c r="A20" s="9">
        <f>IF(ISBLANK(Resultats!A22),"",Resultats!A22)</f>
        <v>42517</v>
      </c>
      <c r="B20" s="8">
        <f>IF(ISBLANK(Resultats!$A22),"",IF(B19="",IF(ISBLANK(Resultats!B22),"",Resultats!B22),B19+Resultats!B22))</f>
        <v>56.799997687339783</v>
      </c>
      <c r="C20" s="8">
        <f>IF(ISBLANK(Resultats!$A22),"",IF(C19="",IF(ISBLANK(Resultats!C22),"",Resultats!C22),C19+Resultats!C22))</f>
        <v>112.79999999701977</v>
      </c>
      <c r="D20" s="8">
        <f>IF(ISBLANK(Resultats!$A22),"",IF(D19="",IF(ISBLANK(Resultats!D22),"",Resultats!D22),D19+Resultats!D22))</f>
        <v>-72.399999141693115</v>
      </c>
      <c r="E20" s="8">
        <f>IF(ISBLANK(Resultats!$A22),"",IF(E19="",IF(ISBLANK(Resultats!E22),"",Resultats!E22),E19+Resultats!E22))</f>
        <v>-69.300003528594971</v>
      </c>
      <c r="F20" s="8">
        <f>IF(ISBLANK(Resultats!$A22),"",IF(F19="",IF(ISBLANK(Resultats!F22),"",Resultats!F22),F19+Resultats!F22))</f>
        <v>-19.499999046325684</v>
      </c>
      <c r="G20" s="8">
        <f>IF(ISBLANK(Resultats!$A22),"",IF(G19="",IF(ISBLANK(Resultats!G22),"",Resultats!G22),G19+Resultats!G22))</f>
        <v>-26.40000057220459</v>
      </c>
      <c r="H20">
        <f>IF(ISBLANK(Resultats!$A22),"",IF(H19="",IF(ISBLANK(Resultats!H22),"",Resultats!H22),H19+Resultats!H22))</f>
        <v>-29.399998664855957</v>
      </c>
      <c r="I20">
        <f>IF(ISBLANK(Resultats!$A22),"",IF(I19="",IF(ISBLANK(Resultats!I22),"",Resultats!I22),I19+Resultats!I22))</f>
        <v>28.700000762939453</v>
      </c>
      <c r="J20">
        <f>IF(ISBLANK(Resultats!$A22),"",IF(J19="",IF(ISBLANK(Resultats!J22),"",Resultats!J22),J19+Resultats!J22))</f>
        <v>-2.2000000476837158</v>
      </c>
      <c r="K20">
        <f>IF(ISBLANK(Resultats!$A22),"",IF(K19="",IF(ISBLANK(Resultats!K22),"",Resultats!K22),K19+Resultats!K22))</f>
        <v>11.199999809265137</v>
      </c>
      <c r="L20">
        <f>IF(ISBLANK(Resultats!$A22),"",IF(L19="",IF(ISBLANK(Resultats!L22),"",Resultats!L22),L19+Resultats!L22))</f>
        <v>9.6999998092651367</v>
      </c>
      <c r="M20" t="str">
        <f>IF(ISBLANK(Resultats!$A22),"",IF(M19="",IF(ISBLANK(Resultats!M22),"",Resultats!M22),M19+Resultats!M22))</f>
        <v/>
      </c>
      <c r="N20" t="str">
        <f>IF(ISBLANK(Resultats!$A22),"",IF(N19="",IF(ISBLANK(Resultats!N22),"",Resultats!N22),N19+Resultats!N22))</f>
        <v/>
      </c>
      <c r="O20" t="str">
        <f>IF(ISBLANK(Resultats!$A22),"",IF(O19="",IF(ISBLANK(Resultats!O22),"",Resultats!O22),O19+Resultats!O22))</f>
        <v/>
      </c>
      <c r="P20" t="str">
        <f>IF(ISBLANK(Resultats!$A22),"",IF(P19="",IF(ISBLANK(Resultats!P22),"",Resultats!P22),P19+Resultats!P22))</f>
        <v/>
      </c>
      <c r="Q20" t="str">
        <f>IF(ISBLANK(Resultats!$A22),"",IF(Q19="",IF(ISBLANK(Resultats!Q22),"",Resultats!Q22),Q19+Resultats!Q22))</f>
        <v/>
      </c>
      <c r="R20" t="str">
        <f>IF(ISBLANK(Resultats!$A22),"",IF(R19="",IF(ISBLANK(Resultats!R22),"",Resultats!R22),R19+Resultats!R22))</f>
        <v/>
      </c>
      <c r="S20" t="str">
        <f>IF(ISBLANK(Resultats!$A22),"",IF(S19="",IF(ISBLANK(Resultats!S22),"",Resultats!S22),S19+Resultats!S22))</f>
        <v/>
      </c>
      <c r="T20" t="str">
        <f>IF(ISBLANK(Resultats!$A22),"",IF(T19="",IF(ISBLANK(Resultats!T22),"",Resultats!T22),T19+Resultats!T22))</f>
        <v/>
      </c>
      <c r="U20" t="str">
        <f>IF(ISBLANK(Resultats!$A22),"",IF(U19="",IF(ISBLANK(Resultats!U22),"",Resultats!U22),U19+Resultats!U22))</f>
        <v/>
      </c>
      <c r="V20" t="str">
        <f>IF(ISBLANK(Resultats!$A22),"",IF(V19="",IF(ISBLANK(Resultats!V22),"",Resultats!V22),V19+Resultats!V22))</f>
        <v/>
      </c>
      <c r="W20" t="str">
        <f>IF(ISBLANK(Resultats!$A22),"",IF(W19="",IF(ISBLANK(Resultats!W22),"",Resultats!W22),W19+Resultats!W22))</f>
        <v/>
      </c>
      <c r="X20" t="str">
        <f>IF(ISBLANK(Resultats!$A22),"",IF(X19="",IF(ISBLANK(Resultats!X22),"",Resultats!X22),X19+Resultats!X22))</f>
        <v/>
      </c>
      <c r="Y20" t="str">
        <f>IF(ISBLANK(Resultats!$A22),"",IF(Y19="",IF(ISBLANK(Resultats!Y22),"",Resultats!Y22),Y19+Resultats!Y22))</f>
        <v/>
      </c>
      <c r="Z20" t="str">
        <f>IF(ISBLANK(Resultats!$A22),"",IF(Z19="",IF(ISBLANK(Resultats!Z22),"",Resultats!Z22),Z19+Resultats!Z22))</f>
        <v/>
      </c>
    </row>
    <row r="21" spans="1:26">
      <c r="A21" s="9">
        <f>IF(ISBLANK(Resultats!A23),"",Resultats!A23)</f>
        <v>42523</v>
      </c>
      <c r="B21" s="8">
        <f>IF(ISBLANK(Resultats!$A23),"",IF(B20="",IF(ISBLANK(Resultats!B23),"",Resultats!B23),B20+Resultats!B23))</f>
        <v>40.999997496604919</v>
      </c>
      <c r="C21" s="8">
        <f>IF(ISBLANK(Resultats!$A23),"",IF(C20="",IF(ISBLANK(Resultats!C23),"",Resultats!C23),C20+Resultats!C23))</f>
        <v>130.09999923408031</v>
      </c>
      <c r="D21" s="8">
        <f>IF(ISBLANK(Resultats!$A23),"",IF(D20="",IF(ISBLANK(Resultats!D23),"",Resultats!D23),D20+Resultats!D23))</f>
        <v>-72.399999141693115</v>
      </c>
      <c r="E21" s="8">
        <f>IF(ISBLANK(Resultats!$A23),"",IF(E20="",IF(ISBLANK(Resultats!E23),"",Resultats!E23),E20+Resultats!E23))</f>
        <v>-69.800003528594971</v>
      </c>
      <c r="F21" s="8">
        <f>IF(ISBLANK(Resultats!$A23),"",IF(F20="",IF(ISBLANK(Resultats!F23),"",Resultats!F23),F20+Resultats!F23))</f>
        <v>-19.499999046325684</v>
      </c>
      <c r="G21" s="8">
        <f>IF(ISBLANK(Resultats!$A23),"",IF(G20="",IF(ISBLANK(Resultats!G23),"",Resultats!G23),G20+Resultats!G23))</f>
        <v>-26.40000057220459</v>
      </c>
      <c r="H21">
        <f>IF(ISBLANK(Resultats!$A23),"",IF(H20="",IF(ISBLANK(Resultats!H23),"",Resultats!H23),H20+Resultats!H23))</f>
        <v>-19.19999885559082</v>
      </c>
      <c r="I21">
        <f>IF(ISBLANK(Resultats!$A23),"",IF(I20="",IF(ISBLANK(Resultats!I23),"",Resultats!I23),I20+Resultats!I23))</f>
        <v>28.700000762939453</v>
      </c>
      <c r="J21">
        <f>IF(ISBLANK(Resultats!$A23),"",IF(J20="",IF(ISBLANK(Resultats!J23),"",Resultats!J23),J20+Resultats!J23))</f>
        <v>-2.2000000476837158</v>
      </c>
      <c r="K21">
        <f>IF(ISBLANK(Resultats!$A23),"",IF(K20="",IF(ISBLANK(Resultats!K23),"",Resultats!K23),K20+Resultats!K23))</f>
        <v>11.199999809265137</v>
      </c>
      <c r="L21" t="str">
        <f>IF(ISBLANK(Resultats!L23),"",Resultats!L23)</f>
        <v/>
      </c>
      <c r="M21">
        <f>IF(ISBLANK(Resultats!M23),"",Resultats!M23)</f>
        <v>-11.199999809265137</v>
      </c>
      <c r="N21" t="str">
        <f>IF(ISBLANK(Resultats!N23),"",Resultats!N23)</f>
        <v/>
      </c>
      <c r="O21" t="str">
        <f>IF(ISBLANK(Resultats!O23),"",Resultats!O23)</f>
        <v/>
      </c>
      <c r="P21" t="str">
        <f>IF(ISBLANK(Resultats!P23),"",Resultats!P23)</f>
        <v/>
      </c>
      <c r="Q21" t="str">
        <f>IF(ISBLANK(Resultats!Q23),"",Resultats!Q23)</f>
        <v/>
      </c>
      <c r="R21" t="str">
        <f>IF(ISBLANK(Resultats!R23),"",Resultats!R23)</f>
        <v/>
      </c>
      <c r="S21" t="str">
        <f>IF(ISBLANK(Resultats!S23),"",Resultats!S23)</f>
        <v/>
      </c>
      <c r="T21" t="str">
        <f>IF(ISBLANK(Resultats!T23),"",Resultats!T23)</f>
        <v/>
      </c>
      <c r="U21" t="str">
        <f>IF(ISBLANK(Resultats!U23),"",Resultats!U23)</f>
        <v/>
      </c>
      <c r="V21" t="str">
        <f>IF(ISBLANK(Resultats!V23),"",Resultats!V23)</f>
        <v/>
      </c>
      <c r="W21" t="str">
        <f>IF(ISBLANK(Resultats!W23),"",Resultats!W23)</f>
        <v/>
      </c>
      <c r="X21" t="str">
        <f>IF(ISBLANK(Resultats!X23),"",Resultats!X23)</f>
        <v/>
      </c>
      <c r="Y21" t="str">
        <f>IF(ISBLANK(Resultats!Y23),"",Resultats!Y23)</f>
        <v/>
      </c>
      <c r="Z21" t="str">
        <f>IF(ISBLANK(Resultats!Z23),"",Resultats!Z23)</f>
        <v/>
      </c>
    </row>
    <row r="22" spans="1:26">
      <c r="A22" s="9">
        <f>IF(ISBLANK(Resultats!A24),"",Resultats!A24)</f>
        <v>42531</v>
      </c>
      <c r="B22" s="8">
        <f>IF(ISBLANK(Resultats!$A24),"",IF(B21="",IF(ISBLANK(Resultats!B24),"",Resultats!B24),B21+Resultats!B24))</f>
        <v>8.6999982595443726</v>
      </c>
      <c r="C22" s="8">
        <f>IF(ISBLANK(Resultats!$A24),"",IF(C21="",IF(ISBLANK(Resultats!C24),"",Resultats!C24),C21+Resultats!C24))</f>
        <v>123.39999942481518</v>
      </c>
      <c r="D22" s="8">
        <f>IF(ISBLANK(Resultats!$A24),"",IF(D21="",IF(ISBLANK(Resultats!D24),"",Resultats!D24),D21+Resultats!D24))</f>
        <v>-61.299998760223389</v>
      </c>
      <c r="E22" s="8">
        <f>IF(ISBLANK(Resultats!$A24),"",IF(E21="",IF(ISBLANK(Resultats!E24),"",Resultats!E24),E21+Resultats!E24))</f>
        <v>-35.000004291534424</v>
      </c>
      <c r="F22" s="8">
        <f>IF(ISBLANK(Resultats!$A24),"",IF(F21="",IF(ISBLANK(Resultats!F24),"",Resultats!F24),F21+Resultats!F24))</f>
        <v>-19.499999046325684</v>
      </c>
      <c r="G22" s="8">
        <f>IF(ISBLANK(Resultats!$A24),"",IF(G21="",IF(ISBLANK(Resultats!G24),"",Resultats!G24),G21+Resultats!G24))</f>
        <v>-26.40000057220459</v>
      </c>
      <c r="H22">
        <f>IF(ISBLANK(Resultats!$A24),"",IF(H21="",IF(ISBLANK(Resultats!H24),"",Resultats!H24),H21+Resultats!H24))</f>
        <v>-19.19999885559082</v>
      </c>
      <c r="I22">
        <f>IF(ISBLANK(Resultats!$A24),"",IF(I21="",IF(ISBLANK(Resultats!I24),"",Resultats!I24),I21+Resultats!I24))</f>
        <v>28.700000762939453</v>
      </c>
      <c r="J22">
        <f>IF(ISBLANK(Resultats!$A24),"",IF(J21="",IF(ISBLANK(Resultats!J24),"",Resultats!J24),J21+Resultats!J24))</f>
        <v>-2.2000000476837158</v>
      </c>
      <c r="K22">
        <f>IF(ISBLANK(Resultats!$A24),"",IF(K21="",IF(ISBLANK(Resultats!K24),"",Resultats!K24),K21+Resultats!K24))</f>
        <v>11.199999809265137</v>
      </c>
      <c r="L22" t="str">
        <f>IF(ISBLANK(Resultats!$A24),"",IF(L21="",IF(ISBLANK(Resultats!L24),"",Resultats!L24),L21+Resultats!L24))</f>
        <v/>
      </c>
      <c r="M22">
        <f>IF(ISBLANK(Resultats!$A24),"",IF(M21="",IF(ISBLANK(Resultats!M24),"",Resultats!M24),M21+Resultats!M24))</f>
        <v>-11.199999809265137</v>
      </c>
      <c r="N22">
        <f>IF(ISBLANK(Resultats!$A24),"",IF(N21="",IF(ISBLANK(Resultats!N24),"",Resultats!N24),N21+Resultats!N24))</f>
        <v>-6.9000000953674316</v>
      </c>
      <c r="O22" t="str">
        <f>IF(ISBLANK(Resultats!$A24),"",IF(O21="",IF(ISBLANK(Resultats!O24),"",Resultats!O24),O21+Resultats!O24))</f>
        <v/>
      </c>
      <c r="P22" t="str">
        <f>IF(ISBLANK(Resultats!$A24),"",IF(P21="",IF(ISBLANK(Resultats!P24),"",Resultats!P24),P21+Resultats!P24))</f>
        <v/>
      </c>
      <c r="Q22" t="str">
        <f>IF(ISBLANK(Resultats!$A24),"",IF(Q21="",IF(ISBLANK(Resultats!Q24),"",Resultats!Q24),Q21+Resultats!Q24))</f>
        <v/>
      </c>
      <c r="R22" t="str">
        <f>IF(ISBLANK(Resultats!$A24),"",IF(R21="",IF(ISBLANK(Resultats!R24),"",Resultats!R24),R21+Resultats!R24))</f>
        <v/>
      </c>
      <c r="S22" t="str">
        <f>IF(ISBLANK(Resultats!$A24),"",IF(S21="",IF(ISBLANK(Resultats!S24),"",Resultats!S24),S21+Resultats!S24))</f>
        <v/>
      </c>
      <c r="T22" t="str">
        <f>IF(ISBLANK(Resultats!$A24),"",IF(T21="",IF(ISBLANK(Resultats!T24),"",Resultats!T24),T21+Resultats!T24))</f>
        <v/>
      </c>
      <c r="U22" t="str">
        <f>IF(ISBLANK(Resultats!$A24),"",IF(U21="",IF(ISBLANK(Resultats!U24),"",Resultats!U24),U21+Resultats!U24))</f>
        <v/>
      </c>
      <c r="V22" t="str">
        <f>IF(ISBLANK(Resultats!$A24),"",IF(V21="",IF(ISBLANK(Resultats!V24),"",Resultats!V24),V21+Resultats!V24))</f>
        <v/>
      </c>
      <c r="W22" t="str">
        <f>IF(ISBLANK(Resultats!$A24),"",IF(W21="",IF(ISBLANK(Resultats!W24),"",Resultats!W24),W21+Resultats!W24))</f>
        <v/>
      </c>
      <c r="X22" t="str">
        <f>IF(ISBLANK(Resultats!$A24),"",IF(X21="",IF(ISBLANK(Resultats!X24),"",Resultats!X24),X21+Resultats!X24))</f>
        <v/>
      </c>
      <c r="Y22" t="str">
        <f>IF(ISBLANK(Resultats!$A24),"",IF(Y21="",IF(ISBLANK(Resultats!Y24),"",Resultats!Y24),Y21+Resultats!Y24))</f>
        <v/>
      </c>
      <c r="Z22" t="str">
        <f>IF(ISBLANK(Resultats!$A24),"",IF(Z21="",IF(ISBLANK(Resultats!Z24),"",Resultats!Z24),Z21+Resultats!Z24))</f>
        <v/>
      </c>
    </row>
    <row r="23" spans="1:26">
      <c r="A23" s="9">
        <f>IF(ISBLANK(Resultats!A25),"",Resultats!A25)</f>
        <v>42533</v>
      </c>
      <c r="B23" s="8">
        <f>IF(ISBLANK(Resultats!$A25),"",IF(B22="",IF(ISBLANK(Resultats!B25),"",Resultats!B25),B22+Resultats!B25))</f>
        <v>22.899998068809509</v>
      </c>
      <c r="C23" s="8">
        <f>IF(ISBLANK(Resultats!$A25),"",IF(C22="",IF(ISBLANK(Resultats!C25),"",Resultats!C25),C22+Resultats!C25))</f>
        <v>131.4999998062849</v>
      </c>
      <c r="D23" s="8">
        <f>IF(ISBLANK(Resultats!$A25),"",IF(D22="",IF(ISBLANK(Resultats!D25),"",Resultats!D25),D22+Resultats!D25))</f>
        <v>-61.299998760223389</v>
      </c>
      <c r="E23" s="8">
        <f>IF(ISBLANK(Resultats!$A25),"",IF(E22="",IF(ISBLANK(Resultats!E25),"",Resultats!E25),E22+Resultats!E25))</f>
        <v>-27.100004196166992</v>
      </c>
      <c r="F23" s="8">
        <f>IF(ISBLANK(Resultats!$A25),"",IF(F22="",IF(ISBLANK(Resultats!F25),"",Resultats!F25),F22+Resultats!F25))</f>
        <v>-19.499999046325684</v>
      </c>
      <c r="G23" s="8">
        <f>IF(ISBLANK(Resultats!$A25),"",IF(G22="",IF(ISBLANK(Resultats!G25),"",Resultats!G25),G22+Resultats!G25))</f>
        <v>-26.40000057220459</v>
      </c>
      <c r="H23">
        <f>IF(ISBLANK(Resultats!$A25),"",IF(H22="",IF(ISBLANK(Resultats!H25),"",Resultats!H25),H22+Resultats!H25))</f>
        <v>-19.19999885559082</v>
      </c>
      <c r="I23">
        <f>IF(ISBLANK(Resultats!$A25),"",IF(I22="",IF(ISBLANK(Resultats!I25),"",Resultats!I25),I22+Resultats!I25))</f>
        <v>28.700000762939453</v>
      </c>
      <c r="J23">
        <f>IF(ISBLANK(Resultats!$A25),"",IF(J22="",IF(ISBLANK(Resultats!J25),"",Resultats!J25),J22+Resultats!J25))</f>
        <v>-2.2000000476837158</v>
      </c>
      <c r="K23">
        <f>IF(ISBLANK(Resultats!$A25),"",IF(K22="",IF(ISBLANK(Resultats!K25),"",Resultats!K25),K22+Resultats!K25))</f>
        <v>11.199999809265137</v>
      </c>
      <c r="L23" t="str">
        <f>IF(ISBLANK(Resultats!$A25),"",IF(L22="",IF(ISBLANK(Resultats!L25),"",Resultats!L25),L22+Resultats!L25))</f>
        <v/>
      </c>
      <c r="M23">
        <f>IF(ISBLANK(Resultats!$A25),"",IF(M22="",IF(ISBLANK(Resultats!M25),"",Resultats!M25),M22+Resultats!M25))</f>
        <v>-30.40000057220459</v>
      </c>
      <c r="N23">
        <f>IF(ISBLANK(Resultats!$A25),"",IF(N22="",IF(ISBLANK(Resultats!N25),"",Resultats!N25),N22+Resultats!N25))</f>
        <v>-17.900000095367432</v>
      </c>
      <c r="O23" t="str">
        <f>IF(ISBLANK(Resultats!$A25),"",IF(O22="",IF(ISBLANK(Resultats!O25),"",Resultats!O25),O22+Resultats!O25))</f>
        <v/>
      </c>
      <c r="P23" t="str">
        <f>IF(ISBLANK(Resultats!$A25),"",IF(P22="",IF(ISBLANK(Resultats!P25),"",Resultats!P25),P22+Resultats!P25))</f>
        <v/>
      </c>
      <c r="Q23" t="str">
        <f>IF(ISBLANK(Resultats!$A25),"",IF(Q22="",IF(ISBLANK(Resultats!Q25),"",Resultats!Q25),Q22+Resultats!Q25))</f>
        <v/>
      </c>
      <c r="R23" t="str">
        <f>IF(ISBLANK(Resultats!$A25),"",IF(R22="",IF(ISBLANK(Resultats!R25),"",Resultats!R25),R22+Resultats!R25))</f>
        <v/>
      </c>
      <c r="S23" t="str">
        <f>IF(ISBLANK(Resultats!$A25),"",IF(S22="",IF(ISBLANK(Resultats!S25),"",Resultats!S25),S22+Resultats!S25))</f>
        <v/>
      </c>
      <c r="T23" t="str">
        <f>IF(ISBLANK(Resultats!$A25),"",IF(T22="",IF(ISBLANK(Resultats!T25),"",Resultats!T25),T22+Resultats!T25))</f>
        <v/>
      </c>
      <c r="U23" t="str">
        <f>IF(ISBLANK(Resultats!$A25),"",IF(U22="",IF(ISBLANK(Resultats!U25),"",Resultats!U25),U22+Resultats!U25))</f>
        <v/>
      </c>
      <c r="V23" t="str">
        <f>IF(ISBLANK(Resultats!$A25),"",IF(V22="",IF(ISBLANK(Resultats!V25),"",Resultats!V25),V22+Resultats!V25))</f>
        <v/>
      </c>
      <c r="W23" t="str">
        <f>IF(ISBLANK(Resultats!$A25),"",IF(W22="",IF(ISBLANK(Resultats!W25),"",Resultats!W25),W22+Resultats!W25))</f>
        <v/>
      </c>
      <c r="X23" t="str">
        <f>IF(ISBLANK(Resultats!$A25),"",IF(X22="",IF(ISBLANK(Resultats!X25),"",Resultats!X25),X22+Resultats!X25))</f>
        <v/>
      </c>
      <c r="Y23" t="str">
        <f>IF(ISBLANK(Resultats!$A25),"",IF(Y22="",IF(ISBLANK(Resultats!Y25),"",Resultats!Y25),Y22+Resultats!Y25))</f>
        <v/>
      </c>
      <c r="Z23" t="str">
        <f>IF(ISBLANK(Resultats!$A25),"",IF(Z22="",IF(ISBLANK(Resultats!Z25),"",Resultats!Z25),Z22+Resultats!Z25))</f>
        <v/>
      </c>
    </row>
    <row r="24" spans="1:26">
      <c r="A24" s="9">
        <f>IF(ISBLANK(Resultats!A26),"",Resultats!A26)</f>
        <v>42538</v>
      </c>
      <c r="B24" s="8">
        <f>IF(ISBLANK(Resultats!$A26),"",IF(B23="",IF(ISBLANK(Resultats!B26),"",Resultats!B26),B23+Resultats!B26))</f>
        <v>38.899998068809509</v>
      </c>
      <c r="C24" s="8">
        <f>IF(ISBLANK(Resultats!$A26),"",IF(C23="",IF(ISBLANK(Resultats!C26),"",Resultats!C26),C23+Resultats!C26))</f>
        <v>115.4999998062849</v>
      </c>
      <c r="D24" s="8">
        <f>IF(ISBLANK(Resultats!$A26),"",IF(D23="",IF(ISBLANK(Resultats!D26),"",Resultats!D26),D23+Resultats!D26))</f>
        <v>-61.299998760223389</v>
      </c>
      <c r="E24" s="8">
        <f>IF(ISBLANK(Resultats!$A26),"",IF(E23="",IF(ISBLANK(Resultats!E26),"",Resultats!E26),E23+Resultats!E26))</f>
        <v>-27.100004196166992</v>
      </c>
      <c r="F24" s="8">
        <f>IF(ISBLANK(Resultats!$A26),"",IF(F23="",IF(ISBLANK(Resultats!F26),"",Resultats!F26),F23+Resultats!F26))</f>
        <v>-19.499999046325684</v>
      </c>
      <c r="G24" s="8">
        <f>IF(ISBLANK(Resultats!$A26),"",IF(G23="",IF(ISBLANK(Resultats!G26),"",Resultats!G26),G23+Resultats!G26))</f>
        <v>-26.40000057220459</v>
      </c>
      <c r="H24">
        <f>IF(ISBLANK(Resultats!$A26),"",IF(H23="",IF(ISBLANK(Resultats!H26),"",Resultats!H26),H23+Resultats!H26))</f>
        <v>-19.19999885559082</v>
      </c>
      <c r="I24">
        <f>IF(ISBLANK(Resultats!$A26),"",IF(I23="",IF(ISBLANK(Resultats!I26),"",Resultats!I26),I23+Resultats!I26))</f>
        <v>28.700000762939453</v>
      </c>
      <c r="J24">
        <f>IF(ISBLANK(Resultats!$A26),"",IF(J23="",IF(ISBLANK(Resultats!J26),"",Resultats!J26),J23+Resultats!J26))</f>
        <v>-2.2000000476837158</v>
      </c>
      <c r="K24">
        <f>IF(ISBLANK(Resultats!$A26),"",IF(K23="",IF(ISBLANK(Resultats!K26),"",Resultats!K26),K23+Resultats!K26))</f>
        <v>22.800000190734863</v>
      </c>
      <c r="L24" t="str">
        <f>IF(ISBLANK(Resultats!$A26),"",IF(L23="",IF(ISBLANK(Resultats!L26),"",Resultats!L26),L23+Resultats!L26))</f>
        <v/>
      </c>
      <c r="M24">
        <f>IF(ISBLANK(Resultats!$A26),"",IF(M23="",IF(ISBLANK(Resultats!M26),"",Resultats!M26),M23+Resultats!M26))</f>
        <v>-30.40000057220459</v>
      </c>
      <c r="N24">
        <f>IF(ISBLANK(Resultats!$A26),"",IF(N23="",IF(ISBLANK(Resultats!N26),"",Resultats!N26),N23+Resultats!N26))</f>
        <v>-29.500000476837158</v>
      </c>
      <c r="O24" t="str">
        <f>IF(ISBLANK(Resultats!$A26),"",IF(O23="",IF(ISBLANK(Resultats!O26),"",Resultats!O26),O23+Resultats!O26))</f>
        <v/>
      </c>
      <c r="P24" t="str">
        <f>IF(ISBLANK(Resultats!$A26),"",IF(P23="",IF(ISBLANK(Resultats!P26),"",Resultats!P26),P23+Resultats!P26))</f>
        <v/>
      </c>
      <c r="Q24" t="str">
        <f>IF(ISBLANK(Resultats!$A26),"",IF(Q23="",IF(ISBLANK(Resultats!Q26),"",Resultats!Q26),Q23+Resultats!Q26))</f>
        <v/>
      </c>
      <c r="R24" t="str">
        <f>IF(ISBLANK(Resultats!$A26),"",IF(R23="",IF(ISBLANK(Resultats!R26),"",Resultats!R26),R23+Resultats!R26))</f>
        <v/>
      </c>
      <c r="S24" t="str">
        <f>IF(ISBLANK(Resultats!$A26),"",IF(S23="",IF(ISBLANK(Resultats!S26),"",Resultats!S26),S23+Resultats!S26))</f>
        <v/>
      </c>
      <c r="T24" t="str">
        <f>IF(ISBLANK(Resultats!$A26),"",IF(T23="",IF(ISBLANK(Resultats!T26),"",Resultats!T26),T23+Resultats!T26))</f>
        <v/>
      </c>
      <c r="U24" t="str">
        <f>IF(ISBLANK(Resultats!$A26),"",IF(U23="",IF(ISBLANK(Resultats!U26),"",Resultats!U26),U23+Resultats!U26))</f>
        <v/>
      </c>
      <c r="V24" t="str">
        <f>IF(ISBLANK(Resultats!$A26),"",IF(V23="",IF(ISBLANK(Resultats!V26),"",Resultats!V26),V23+Resultats!V26))</f>
        <v/>
      </c>
      <c r="W24" t="str">
        <f>IF(ISBLANK(Resultats!$A26),"",IF(W23="",IF(ISBLANK(Resultats!W26),"",Resultats!W26),W23+Resultats!W26))</f>
        <v/>
      </c>
      <c r="X24" t="str">
        <f>IF(ISBLANK(Resultats!$A26),"",IF(X23="",IF(ISBLANK(Resultats!X26),"",Resultats!X26),X23+Resultats!X26))</f>
        <v/>
      </c>
      <c r="Y24" t="str">
        <f>IF(ISBLANK(Resultats!$A26),"",IF(Y23="",IF(ISBLANK(Resultats!Y26),"",Resultats!Y26),Y23+Resultats!Y26))</f>
        <v/>
      </c>
      <c r="Z24" t="str">
        <f>IF(ISBLANK(Resultats!$A26),"",IF(Z23="",IF(ISBLANK(Resultats!Z26),"",Resultats!Z26),Z23+Resultats!Z26))</f>
        <v/>
      </c>
    </row>
    <row r="25" spans="1:26">
      <c r="A25" s="9">
        <f>IF(ISBLANK(Resultats!A27),"",Resultats!A27)</f>
        <v>42545</v>
      </c>
      <c r="B25" s="8">
        <f>IF(ISBLANK(Resultats!$A27),"",IF(B24="",IF(ISBLANK(Resultats!B27),"",Resultats!B27),B24+Resultats!B27))</f>
        <v>36.099998116493225</v>
      </c>
      <c r="C25" s="8">
        <f>IF(ISBLANK(Resultats!$A27),"",IF(C24="",IF(ISBLANK(Resultats!C27),"",Resultats!C27),C24+Resultats!C27))</f>
        <v>127.9999998062849</v>
      </c>
      <c r="D25" s="8">
        <f>IF(ISBLANK(Resultats!$A27),"",IF(D24="",IF(ISBLANK(Resultats!D27),"",Resultats!D27),D24+Resultats!D27))</f>
        <v>-66.099998950958252</v>
      </c>
      <c r="E25" s="8">
        <f>IF(ISBLANK(Resultats!$A27),"",IF(E24="",IF(ISBLANK(Resultats!E27),"",Resultats!E27),E24+Resultats!E27))</f>
        <v>-39.700004577636719</v>
      </c>
      <c r="F25" s="8">
        <f>IF(ISBLANK(Resultats!$A27),"",IF(F24="",IF(ISBLANK(Resultats!F27),"",Resultats!F27),F24+Resultats!F27))</f>
        <v>-19.499999046325684</v>
      </c>
      <c r="G25" s="8">
        <f>IF(ISBLANK(Resultats!$A27),"",IF(G24="",IF(ISBLANK(Resultats!G27),"",Resultats!G27),G24+Resultats!G27))</f>
        <v>-26.40000057220459</v>
      </c>
      <c r="H25">
        <f>IF(ISBLANK(Resultats!$A27),"",IF(H24="",IF(ISBLANK(Resultats!H27),"",Resultats!H27),H24+Resultats!H27))</f>
        <v>-19.19999885559082</v>
      </c>
      <c r="I25">
        <f>IF(ISBLANK(Resultats!$A27),"",IF(I24="",IF(ISBLANK(Resultats!I27),"",Resultats!I27),I24+Resultats!I27))</f>
        <v>28.700000762939453</v>
      </c>
      <c r="J25">
        <f>IF(ISBLANK(Resultats!$A27),"",IF(J24="",IF(ISBLANK(Resultats!J27),"",Resultats!J27),J24+Resultats!J27))</f>
        <v>-2.2000000476837158</v>
      </c>
      <c r="K25">
        <f>IF(ISBLANK(Resultats!$A27),"",IF(K24="",IF(ISBLANK(Resultats!K27),"",Resultats!K27),K24+Resultats!K27))</f>
        <v>30.5</v>
      </c>
      <c r="L25" t="str">
        <f>IF(ISBLANK(Resultats!$A27),"",IF(L24="",IF(ISBLANK(Resultats!L27),"",Resultats!L27),L24+Resultats!L27))</f>
        <v/>
      </c>
      <c r="M25">
        <f>IF(ISBLANK(Resultats!$A27),"",IF(M24="",IF(ISBLANK(Resultats!M27),"",Resultats!M27),M24+Resultats!M27))</f>
        <v>-30.40000057220459</v>
      </c>
      <c r="N25">
        <f>IF(ISBLANK(Resultats!$A27),"",IF(N24="",IF(ISBLANK(Resultats!N27),"",Resultats!N27),N24+Resultats!N27))</f>
        <v>-29.500000476837158</v>
      </c>
      <c r="O25" t="str">
        <f>IF(ISBLANK(Resultats!$A27),"",IF(O24="",IF(ISBLANK(Resultats!O27),"",Resultats!O27),O24+Resultats!O27))</f>
        <v/>
      </c>
      <c r="P25" t="str">
        <f>IF(ISBLANK(Resultats!$A27),"",IF(P24="",IF(ISBLANK(Resultats!P27),"",Resultats!P27),P24+Resultats!P27))</f>
        <v/>
      </c>
      <c r="Q25" t="str">
        <f>IF(ISBLANK(Resultats!$A27),"",IF(Q24="",IF(ISBLANK(Resultats!Q27),"",Resultats!Q27),Q24+Resultats!Q27))</f>
        <v/>
      </c>
      <c r="R25" t="str">
        <f>IF(ISBLANK(Resultats!$A27),"",IF(R24="",IF(ISBLANK(Resultats!R27),"",Resultats!R27),R24+Resultats!R27))</f>
        <v/>
      </c>
      <c r="S25" t="str">
        <f>IF(ISBLANK(Resultats!$A27),"",IF(S24="",IF(ISBLANK(Resultats!S27),"",Resultats!S27),S24+Resultats!S27))</f>
        <v/>
      </c>
      <c r="T25" t="str">
        <f>IF(ISBLANK(Resultats!$A27),"",IF(T24="",IF(ISBLANK(Resultats!T27),"",Resultats!T27),T24+Resultats!T27))</f>
        <v/>
      </c>
      <c r="U25" t="str">
        <f>IF(ISBLANK(Resultats!$A27),"",IF(U24="",IF(ISBLANK(Resultats!U27),"",Resultats!U27),U24+Resultats!U27))</f>
        <v/>
      </c>
      <c r="V25" t="str">
        <f>IF(ISBLANK(Resultats!$A27),"",IF(V24="",IF(ISBLANK(Resultats!V27),"",Resultats!V27),V24+Resultats!V27))</f>
        <v/>
      </c>
      <c r="W25" t="str">
        <f>IF(ISBLANK(Resultats!$A27),"",IF(W24="",IF(ISBLANK(Resultats!W27),"",Resultats!W27),W24+Resultats!W27))</f>
        <v/>
      </c>
      <c r="X25" t="str">
        <f>IF(ISBLANK(Resultats!$A27),"",IF(X24="",IF(ISBLANK(Resultats!X27),"",Resultats!X27),X24+Resultats!X27))</f>
        <v/>
      </c>
      <c r="Y25" t="str">
        <f>IF(ISBLANK(Resultats!$A27),"",IF(Y24="",IF(ISBLANK(Resultats!Y27),"",Resultats!Y27),Y24+Resultats!Y27))</f>
        <v/>
      </c>
      <c r="Z25" t="str">
        <f>IF(ISBLANK(Resultats!$A27),"",IF(Z24="",IF(ISBLANK(Resultats!Z27),"",Resultats!Z27),Z24+Resultats!Z27))</f>
        <v/>
      </c>
    </row>
    <row r="26" spans="1:26">
      <c r="A26" s="9">
        <f>IF(ISBLANK(Resultats!A28),"",Resultats!A28)</f>
        <v>42552</v>
      </c>
      <c r="B26" s="8">
        <f>IF(ISBLANK(Resultats!$A28),"",IF(B25="",IF(ISBLANK(Resultats!B28),"",Resultats!B28),B25+Resultats!B28))</f>
        <v>38.699998021125793</v>
      </c>
      <c r="C26" s="8">
        <f>IF(ISBLANK(Resultats!$A28),"",IF(C25="",IF(ISBLANK(Resultats!C28),"",Resultats!C28),C25+Resultats!C28))</f>
        <v>121.29999999701977</v>
      </c>
      <c r="D26" s="8">
        <f>IF(ISBLANK(Resultats!$A28),"",IF(D25="",IF(ISBLANK(Resultats!D28),"",Resultats!D28),D25+Resultats!D28))</f>
        <v>-76.199999332427979</v>
      </c>
      <c r="E26" s="8">
        <f>IF(ISBLANK(Resultats!$A28),"",IF(E25="",IF(ISBLANK(Resultats!E28),"",Resultats!E28),E25+Resultats!E28))</f>
        <v>-39.40000456571579</v>
      </c>
      <c r="F26" s="8">
        <f>IF(ISBLANK(Resultats!$A28),"",IF(F25="",IF(ISBLANK(Resultats!F28),"",Resultats!F28),F25+Resultats!F28))</f>
        <v>-19.499999046325684</v>
      </c>
      <c r="G26" s="8">
        <f>IF(ISBLANK(Resultats!$A28),"",IF(G25="",IF(ISBLANK(Resultats!G28),"",Resultats!G28),G25+Resultats!G28))</f>
        <v>-26.40000057220459</v>
      </c>
      <c r="H26">
        <f>IF(ISBLANK(Resultats!$A28),"",IF(H25="",IF(ISBLANK(Resultats!H28),"",Resultats!H28),H25+Resultats!H28))</f>
        <v>-19.19999885559082</v>
      </c>
      <c r="I26">
        <f>IF(ISBLANK(Resultats!$A28),"",IF(I25="",IF(ISBLANK(Resultats!I28),"",Resultats!I28),I25+Resultats!I28))</f>
        <v>28.700000762939453</v>
      </c>
      <c r="J26">
        <f>IF(ISBLANK(Resultats!$A28),"",IF(J25="",IF(ISBLANK(Resultats!J28),"",Resultats!J28),J25+Resultats!J28))</f>
        <v>-2.2000000476837158</v>
      </c>
      <c r="K26">
        <f>IF(ISBLANK(Resultats!$A28),"",IF(K25="",IF(ISBLANK(Resultats!K28),"",Resultats!K28),K25+Resultats!K28))</f>
        <v>44.399999618530273</v>
      </c>
      <c r="L26" t="str">
        <f>IF(ISBLANK(Resultats!$A28),"",IF(L25="",IF(ISBLANK(Resultats!L28),"",Resultats!L28),L25+Resultats!L28))</f>
        <v/>
      </c>
      <c r="M26">
        <f>IF(ISBLANK(Resultats!$A28),"",IF(M25="",IF(ISBLANK(Resultats!M28),"",Resultats!M28),M25+Resultats!M28))</f>
        <v>-30.40000057220459</v>
      </c>
      <c r="N26">
        <f>IF(ISBLANK(Resultats!$A28),"",IF(N25="",IF(ISBLANK(Resultats!N28),"",Resultats!N28),N25+Resultats!N28))</f>
        <v>-29.500000476837158</v>
      </c>
      <c r="O26" t="str">
        <f>IF(ISBLANK(Resultats!$A28),"",IF(O25="",IF(ISBLANK(Resultats!O28),"",Resultats!O28),O25+Resultats!O28))</f>
        <v/>
      </c>
      <c r="P26" t="str">
        <f>IF(ISBLANK(Resultats!$A28),"",IF(P25="",IF(ISBLANK(Resultats!P28),"",Resultats!P28),P25+Resultats!P28))</f>
        <v/>
      </c>
      <c r="Q26" t="str">
        <f>IF(ISBLANK(Resultats!$A28),"",IF(Q25="",IF(ISBLANK(Resultats!Q28),"",Resultats!Q28),Q25+Resultats!Q28))</f>
        <v/>
      </c>
      <c r="R26" t="str">
        <f>IF(ISBLANK(Resultats!$A28),"",IF(R25="",IF(ISBLANK(Resultats!R28),"",Resultats!R28),R25+Resultats!R28))</f>
        <v/>
      </c>
      <c r="S26" t="str">
        <f>IF(ISBLANK(Resultats!$A28),"",IF(S25="",IF(ISBLANK(Resultats!S28),"",Resultats!S28),S25+Resultats!S28))</f>
        <v/>
      </c>
      <c r="T26" t="str">
        <f>IF(ISBLANK(Resultats!$A28),"",IF(T25="",IF(ISBLANK(Resultats!T28),"",Resultats!T28),T25+Resultats!T28))</f>
        <v/>
      </c>
      <c r="U26" t="str">
        <f>IF(ISBLANK(Resultats!$A28),"",IF(U25="",IF(ISBLANK(Resultats!U28),"",Resultats!U28),U25+Resultats!U28))</f>
        <v/>
      </c>
      <c r="V26" t="str">
        <f>IF(ISBLANK(Resultats!$A28),"",IF(V25="",IF(ISBLANK(Resultats!V28),"",Resultats!V28),V25+Resultats!V28))</f>
        <v/>
      </c>
      <c r="W26" t="str">
        <f>IF(ISBLANK(Resultats!$A28),"",IF(W25="",IF(ISBLANK(Resultats!W28),"",Resultats!W28),W25+Resultats!W28))</f>
        <v/>
      </c>
      <c r="X26" t="str">
        <f>IF(ISBLANK(Resultats!$A28),"",IF(X25="",IF(ISBLANK(Resultats!X28),"",Resultats!X28),X25+Resultats!X28))</f>
        <v/>
      </c>
      <c r="Y26" t="str">
        <f>IF(ISBLANK(Resultats!$A28),"",IF(Y25="",IF(ISBLANK(Resultats!Y28),"",Resultats!Y28),Y25+Resultats!Y28))</f>
        <v/>
      </c>
      <c r="Z26" t="str">
        <f>IF(ISBLANK(Resultats!$A28),"",IF(Z25="",IF(ISBLANK(Resultats!Z28),"",Resultats!Z28),Z25+Resultats!Z28))</f>
        <v/>
      </c>
    </row>
    <row r="27" spans="1:26">
      <c r="A27" s="9">
        <f>IF(ISBLANK(Resultats!A29),"",Resultats!A29)</f>
        <v>42559</v>
      </c>
      <c r="B27" s="8">
        <f>IF(ISBLANK(Resultats!$A29),"",IF(B26="",IF(ISBLANK(Resultats!B29),"",Resultats!B29),B26+Resultats!B29))</f>
        <v>19.29999840259552</v>
      </c>
      <c r="C27" s="8">
        <f>IF(ISBLANK(Resultats!$A29),"",IF(C26="",IF(ISBLANK(Resultats!C29),"",Resultats!C29),C26+Resultats!C29))</f>
        <v>147.90000037848949</v>
      </c>
      <c r="D27" s="8">
        <f>IF(ISBLANK(Resultats!$A29),"",IF(D26="",IF(ISBLANK(Resultats!D29),"",Resultats!D29),D26+Resultats!D29))</f>
        <v>-79.699999332427979</v>
      </c>
      <c r="E27" s="8">
        <f>IF(ISBLANK(Resultats!$A29),"",IF(E26="",IF(ISBLANK(Resultats!E29),"",Resultats!E29),E26+Resultats!E29))</f>
        <v>-39.40000456571579</v>
      </c>
      <c r="F27" s="8">
        <f>IF(ISBLANK(Resultats!$A29),"",IF(F26="",IF(ISBLANK(Resultats!F29),"",Resultats!F29),F26+Resultats!F29))</f>
        <v>-19.499999046325684</v>
      </c>
      <c r="G27" s="8">
        <f>IF(ISBLANK(Resultats!$A29),"",IF(G26="",IF(ISBLANK(Resultats!G29),"",Resultats!G29),G26+Resultats!G29))</f>
        <v>-26.40000057220459</v>
      </c>
      <c r="H27">
        <f>IF(ISBLANK(Resultats!$A29),"",IF(H26="",IF(ISBLANK(Resultats!H29),"",Resultats!H29),H26+Resultats!H29))</f>
        <v>-19.19999885559082</v>
      </c>
      <c r="I27">
        <f>IF(ISBLANK(Resultats!$A29),"",IF(I26="",IF(ISBLANK(Resultats!I29),"",Resultats!I29),I26+Resultats!I29))</f>
        <v>28.700000762939453</v>
      </c>
      <c r="J27">
        <f>IF(ISBLANK(Resultats!$A29),"",IF(J26="",IF(ISBLANK(Resultats!J29),"",Resultats!J29),J26+Resultats!J29))</f>
        <v>-2.2000000476837158</v>
      </c>
      <c r="K27">
        <f>IF(ISBLANK(Resultats!$A29),"",IF(K26="",IF(ISBLANK(Resultats!K29),"",Resultats!K29),K26+Resultats!K29))</f>
        <v>30.09999942779541</v>
      </c>
      <c r="L27" t="str">
        <f>IF(ISBLANK(Resultats!$A29),"",IF(L26="",IF(ISBLANK(Resultats!L29),"",Resultats!L29),L26+Resultats!L29))</f>
        <v/>
      </c>
      <c r="M27">
        <f>IF(ISBLANK(Resultats!$A29),"",IF(M26="",IF(ISBLANK(Resultats!M29),"",Resultats!M29),M26+Resultats!M29))</f>
        <v>-30.40000057220459</v>
      </c>
      <c r="N27">
        <f>IF(ISBLANK(Resultats!$A29),"",IF(N26="",IF(ISBLANK(Resultats!N29),"",Resultats!N29),N26+Resultats!N29))</f>
        <v>-18.900000095367432</v>
      </c>
      <c r="O27" t="str">
        <f>IF(ISBLANK(Resultats!$A29),"",IF(O26="",IF(ISBLANK(Resultats!O29),"",Resultats!O29),O26+Resultats!O29))</f>
        <v/>
      </c>
      <c r="P27" t="str">
        <f>IF(ISBLANK(Resultats!$A29),"",IF(P26="",IF(ISBLANK(Resultats!P29),"",Resultats!P29),P26+Resultats!P29))</f>
        <v/>
      </c>
      <c r="Q27" t="str">
        <f>IF(ISBLANK(Resultats!$A29),"",IF(Q26="",IF(ISBLANK(Resultats!Q29),"",Resultats!Q29),Q26+Resultats!Q29))</f>
        <v/>
      </c>
      <c r="R27" t="str">
        <f>IF(ISBLANK(Resultats!$A29),"",IF(R26="",IF(ISBLANK(Resultats!R29),"",Resultats!R29),R26+Resultats!R29))</f>
        <v/>
      </c>
      <c r="S27" t="str">
        <f>IF(ISBLANK(Resultats!$A29),"",IF(S26="",IF(ISBLANK(Resultats!S29),"",Resultats!S29),S26+Resultats!S29))</f>
        <v/>
      </c>
      <c r="T27" t="str">
        <f>IF(ISBLANK(Resultats!$A29),"",IF(T26="",IF(ISBLANK(Resultats!T29),"",Resultats!T29),T26+Resultats!T29))</f>
        <v/>
      </c>
      <c r="U27" t="str">
        <f>IF(ISBLANK(Resultats!$A29),"",IF(U26="",IF(ISBLANK(Resultats!U29),"",Resultats!U29),U26+Resultats!U29))</f>
        <v/>
      </c>
      <c r="V27" t="str">
        <f>IF(ISBLANK(Resultats!$A29),"",IF(V26="",IF(ISBLANK(Resultats!V29),"",Resultats!V29),V26+Resultats!V29))</f>
        <v/>
      </c>
      <c r="W27" t="str">
        <f>IF(ISBLANK(Resultats!$A29),"",IF(W26="",IF(ISBLANK(Resultats!W29),"",Resultats!W29),W26+Resultats!W29))</f>
        <v/>
      </c>
      <c r="X27" t="str">
        <f>IF(ISBLANK(Resultats!$A29),"",IF(X26="",IF(ISBLANK(Resultats!X29),"",Resultats!X29),X26+Resultats!X29))</f>
        <v/>
      </c>
      <c r="Y27" t="str">
        <f>IF(ISBLANK(Resultats!$A29),"",IF(Y26="",IF(ISBLANK(Resultats!Y29),"",Resultats!Y29),Y26+Resultats!Y29))</f>
        <v/>
      </c>
      <c r="Z27" t="str">
        <f>IF(ISBLANK(Resultats!$A29),"",IF(Z26="",IF(ISBLANK(Resultats!Z29),"",Resultats!Z29),Z26+Resultats!Z29))</f>
        <v/>
      </c>
    </row>
    <row r="28" spans="1:26">
      <c r="A28" s="9">
        <f>IF(ISBLANK(Resultats!A30),"",Resultats!A30)</f>
        <v>42580</v>
      </c>
      <c r="B28" s="8">
        <f>IF(ISBLANK(Resultats!$A30),"",IF(B27="",IF(ISBLANK(Resultats!B30),"",Resultats!B30),B27+Resultats!B30))</f>
        <v>19.29999840259552</v>
      </c>
      <c r="C28" s="8">
        <f>IF(ISBLANK(Resultats!$A30),"",IF(C27="",IF(ISBLANK(Resultats!C30),"",Resultats!C30),C27+Resultats!C30))</f>
        <v>163.10000018775463</v>
      </c>
      <c r="D28" s="8">
        <f>IF(ISBLANK(Resultats!$A30),"",IF(D27="",IF(ISBLANK(Resultats!D30),"",Resultats!D30),D27+Resultats!D30))</f>
        <v>-97.699999332427979</v>
      </c>
      <c r="E28" s="8">
        <f>IF(ISBLANK(Resultats!$A30),"",IF(E27="",IF(ISBLANK(Resultats!E30),"",Resultats!E30),E27+Resultats!E30))</f>
        <v>-43.000004470348358</v>
      </c>
      <c r="F28" s="8">
        <f>IF(ISBLANK(Resultats!$A30),"",IF(F27="",IF(ISBLANK(Resultats!F30),"",Resultats!F30),F27+Resultats!F30))</f>
        <v>-19.499999046325684</v>
      </c>
      <c r="G28" s="8">
        <f>IF(ISBLANK(Resultats!$A30),"",IF(G27="",IF(ISBLANK(Resultats!G30),"",Resultats!G30),G27+Resultats!G30))</f>
        <v>-26.40000057220459</v>
      </c>
      <c r="H28">
        <f>IF(ISBLANK(Resultats!$A30),"",IF(H27="",IF(ISBLANK(Resultats!H30),"",Resultats!H30),H27+Resultats!H30))</f>
        <v>-19.19999885559082</v>
      </c>
      <c r="I28">
        <f>IF(ISBLANK(Resultats!$A30),"",IF(I27="",IF(ISBLANK(Resultats!I30),"",Resultats!I30),I27+Resultats!I30))</f>
        <v>28.700000762939453</v>
      </c>
      <c r="J28">
        <f>IF(ISBLANK(Resultats!$A30),"",IF(J27="",IF(ISBLANK(Resultats!J30),"",Resultats!J30),J27+Resultats!J30))</f>
        <v>-2.2000000476837158</v>
      </c>
      <c r="K28">
        <f>IF(ISBLANK(Resultats!$A30),"",IF(K27="",IF(ISBLANK(Resultats!K30),"",Resultats!K30),K27+Resultats!K30))</f>
        <v>36.499999523162842</v>
      </c>
      <c r="L28" t="str">
        <f>IF(ISBLANK(Resultats!$A30),"",IF(L27="",IF(ISBLANK(Resultats!L30),"",Resultats!L30),L27+Resultats!L30))</f>
        <v/>
      </c>
      <c r="M28">
        <f>IF(ISBLANK(Resultats!$A30),"",IF(M27="",IF(ISBLANK(Resultats!M30),"",Resultats!M30),M27+Resultats!M30))</f>
        <v>-30.40000057220459</v>
      </c>
      <c r="N28">
        <f>IF(ISBLANK(Resultats!$A30),"",IF(N27="",IF(ISBLANK(Resultats!N30),"",Resultats!N30),N27+Resultats!N30))</f>
        <v>-18.900000095367432</v>
      </c>
      <c r="O28" t="str">
        <f>IF(ISBLANK(Resultats!$A30),"",IF(O27="",IF(ISBLANK(Resultats!O30),"",Resultats!O30),O27+Resultats!O30))</f>
        <v/>
      </c>
      <c r="P28" t="str">
        <f>IF(ISBLANK(Resultats!$A30),"",IF(P27="",IF(ISBLANK(Resultats!P30),"",Resultats!P30),P27+Resultats!P30))</f>
        <v/>
      </c>
      <c r="Q28" t="str">
        <f>IF(ISBLANK(Resultats!$A30),"",IF(Q27="",IF(ISBLANK(Resultats!Q30),"",Resultats!Q30),Q27+Resultats!Q30))</f>
        <v/>
      </c>
      <c r="R28" t="str">
        <f>IF(ISBLANK(Resultats!$A30),"",IF(R27="",IF(ISBLANK(Resultats!R30),"",Resultats!R30),R27+Resultats!R30))</f>
        <v/>
      </c>
      <c r="S28" t="str">
        <f>IF(ISBLANK(Resultats!$A30),"",IF(S27="",IF(ISBLANK(Resultats!S30),"",Resultats!S30),S27+Resultats!S30))</f>
        <v/>
      </c>
      <c r="T28" t="str">
        <f>IF(ISBLANK(Resultats!$A30),"",IF(T27="",IF(ISBLANK(Resultats!T30),"",Resultats!T30),T27+Resultats!T30))</f>
        <v/>
      </c>
      <c r="U28" t="str">
        <f>IF(ISBLANK(Resultats!$A30),"",IF(U27="",IF(ISBLANK(Resultats!U30),"",Resultats!U30),U27+Resultats!U30))</f>
        <v/>
      </c>
      <c r="V28" t="str">
        <f>IF(ISBLANK(Resultats!$A30),"",IF(V27="",IF(ISBLANK(Resultats!V30),"",Resultats!V30),V27+Resultats!V30))</f>
        <v/>
      </c>
      <c r="W28" t="str">
        <f>IF(ISBLANK(Resultats!$A30),"",IF(W27="",IF(ISBLANK(Resultats!W30),"",Resultats!W30),W27+Resultats!W30))</f>
        <v/>
      </c>
      <c r="X28" t="str">
        <f>IF(ISBLANK(Resultats!$A30),"",IF(X27="",IF(ISBLANK(Resultats!X30),"",Resultats!X30),X27+Resultats!X30))</f>
        <v/>
      </c>
      <c r="Y28" t="str">
        <f>IF(ISBLANK(Resultats!$A30),"",IF(Y27="",IF(ISBLANK(Resultats!Y30),"",Resultats!Y30),Y27+Resultats!Y30))</f>
        <v/>
      </c>
      <c r="Z28" t="str">
        <f>IF(ISBLANK(Resultats!$A30),"",IF(Z27="",IF(ISBLANK(Resultats!Z30),"",Resultats!Z30),Z27+Resultats!Z30))</f>
        <v/>
      </c>
    </row>
    <row r="29" spans="1:26">
      <c r="A29" s="9">
        <f>IF(ISBLANK(Resultats!A31),"",Resultats!A31)</f>
        <v>42587</v>
      </c>
      <c r="B29" s="8">
        <f>IF(ISBLANK(Resultats!$A31),"",IF(B28="",IF(ISBLANK(Resultats!B31),"",Resultats!B31),B28+Resultats!B31))</f>
        <v>38.699998021125793</v>
      </c>
      <c r="C29" s="8">
        <f>IF(ISBLANK(Resultats!$A31),"",IF(C28="",IF(ISBLANK(Resultats!C31),"",Resultats!C31),C28+Resultats!C31))</f>
        <v>177.10000018775463</v>
      </c>
      <c r="D29" s="8">
        <f>IF(ISBLANK(Resultats!$A31),"",IF(D28="",IF(ISBLANK(Resultats!D31),"",Resultats!D31),D28+Resultats!D31))</f>
        <v>-111.29999971389771</v>
      </c>
      <c r="E29" s="8">
        <f>IF(ISBLANK(Resultats!$A31),"",IF(E28="",IF(ISBLANK(Resultats!E31),"",Resultats!E31),E28+Resultats!E31))</f>
        <v>-43.9000044465065</v>
      </c>
      <c r="F29" s="8">
        <f>IF(ISBLANK(Resultats!$A31),"",IF(F28="",IF(ISBLANK(Resultats!F31),"",Resultats!F31),F28+Resultats!F31))</f>
        <v>-19.499999046325684</v>
      </c>
      <c r="G29" s="8">
        <f>IF(ISBLANK(Resultats!$A31),"",IF(G28="",IF(ISBLANK(Resultats!G31),"",Resultats!G31),G28+Resultats!G31))</f>
        <v>-26.40000057220459</v>
      </c>
      <c r="H29">
        <f>IF(ISBLANK(Resultats!$A31),"",IF(H28="",IF(ISBLANK(Resultats!H31),"",Resultats!H31),H28+Resultats!H31))</f>
        <v>-19.19999885559082</v>
      </c>
      <c r="I29">
        <f>IF(ISBLANK(Resultats!$A31),"",IF(I28="",IF(ISBLANK(Resultats!I31),"",Resultats!I31),I28+Resultats!I31))</f>
        <v>28.700000762939453</v>
      </c>
      <c r="J29">
        <f>IF(ISBLANK(Resultats!$A31),"",IF(J28="",IF(ISBLANK(Resultats!J31),"",Resultats!J31),J28+Resultats!J31))</f>
        <v>-2.2000000476837158</v>
      </c>
      <c r="K29">
        <f>IF(ISBLANK(Resultats!$A31),"",IF(K28="",IF(ISBLANK(Resultats!K31),"",Resultats!K31),K28+Resultats!K31))</f>
        <v>17.599999904632568</v>
      </c>
      <c r="L29" t="str">
        <f>IF(ISBLANK(Resultats!$A31),"",IF(L28="",IF(ISBLANK(Resultats!L31),"",Resultats!L31),L28+Resultats!L31))</f>
        <v/>
      </c>
      <c r="M29">
        <f>IF(ISBLANK(Resultats!$A31),"",IF(M28="",IF(ISBLANK(Resultats!M31),"",Resultats!M31),M28+Resultats!M31))</f>
        <v>-30.40000057220459</v>
      </c>
      <c r="N29">
        <f>IF(ISBLANK(Resultats!$A31),"",IF(N28="",IF(ISBLANK(Resultats!N31),"",Resultats!N31),N28+Resultats!N31))</f>
        <v>-18.900000095367432</v>
      </c>
      <c r="O29" t="str">
        <f>IF(ISBLANK(Resultats!$A31),"",IF(O28="",IF(ISBLANK(Resultats!O31),"",Resultats!O31),O28+Resultats!O31))</f>
        <v/>
      </c>
      <c r="P29" t="str">
        <f>IF(ISBLANK(Resultats!$A31),"",IF(P28="",IF(ISBLANK(Resultats!P31),"",Resultats!P31),P28+Resultats!P31))</f>
        <v/>
      </c>
      <c r="Q29" t="str">
        <f>IF(ISBLANK(Resultats!$A31),"",IF(Q28="",IF(ISBLANK(Resultats!Q31),"",Resultats!Q31),Q28+Resultats!Q31))</f>
        <v/>
      </c>
      <c r="R29" t="str">
        <f>IF(ISBLANK(Resultats!$A31),"",IF(R28="",IF(ISBLANK(Resultats!R31),"",Resultats!R31),R28+Resultats!R31))</f>
        <v/>
      </c>
      <c r="S29" t="str">
        <f>IF(ISBLANK(Resultats!$A31),"",IF(S28="",IF(ISBLANK(Resultats!S31),"",Resultats!S31),S28+Resultats!S31))</f>
        <v/>
      </c>
      <c r="T29" t="str">
        <f>IF(ISBLANK(Resultats!$A31),"",IF(T28="",IF(ISBLANK(Resultats!T31),"",Resultats!T31),T28+Resultats!T31))</f>
        <v/>
      </c>
      <c r="U29" t="str">
        <f>IF(ISBLANK(Resultats!$A31),"",IF(U28="",IF(ISBLANK(Resultats!U31),"",Resultats!U31),U28+Resultats!U31))</f>
        <v/>
      </c>
      <c r="V29" t="str">
        <f>IF(ISBLANK(Resultats!$A31),"",IF(V28="",IF(ISBLANK(Resultats!V31),"",Resultats!V31),V28+Resultats!V31))</f>
        <v/>
      </c>
      <c r="W29" t="str">
        <f>IF(ISBLANK(Resultats!$A31),"",IF(W28="",IF(ISBLANK(Resultats!W31),"",Resultats!W31),W28+Resultats!W31))</f>
        <v/>
      </c>
      <c r="X29" t="str">
        <f>IF(ISBLANK(Resultats!$A31),"",IF(X28="",IF(ISBLANK(Resultats!X31),"",Resultats!X31),X28+Resultats!X31))</f>
        <v/>
      </c>
      <c r="Y29" t="str">
        <f>IF(ISBLANK(Resultats!$A31),"",IF(Y28="",IF(ISBLANK(Resultats!Y31),"",Resultats!Y31),Y28+Resultats!Y31))</f>
        <v/>
      </c>
      <c r="Z29" t="str">
        <f>IF(ISBLANK(Resultats!$A31),"",IF(Z28="",IF(ISBLANK(Resultats!Z31),"",Resultats!Z31),Z28+Resultats!Z31))</f>
        <v/>
      </c>
    </row>
    <row r="30" spans="1:26">
      <c r="A30" s="9">
        <f>IF(ISBLANK(Resultats!A32),"",Resultats!A32)</f>
        <v>42588</v>
      </c>
      <c r="B30" s="8">
        <f>IF(ISBLANK(Resultats!$A32),"",IF(B29="",IF(ISBLANK(Resultats!B32),"",Resultats!B32),B29+Resultats!B32))</f>
        <v>30.199998021125793</v>
      </c>
      <c r="C30" s="8">
        <f>IF(ISBLANK(Resultats!$A32),"",IF(C29="",IF(ISBLANK(Resultats!C32),"",Resultats!C32),C29+Resultats!C32))</f>
        <v>199.39999942481518</v>
      </c>
      <c r="D30" s="8">
        <f>IF(ISBLANK(Resultats!$A32),"",IF(D29="",IF(ISBLANK(Resultats!D32),"",Resultats!D32),D29+Resultats!D32))</f>
        <v>-114.59999966621399</v>
      </c>
      <c r="E30" s="8">
        <f>IF(ISBLANK(Resultats!$A32),"",IF(E29="",IF(ISBLANK(Resultats!E32),"",Resultats!E32),E29+Resultats!E32))</f>
        <v>-43.9000044465065</v>
      </c>
      <c r="F30" s="8">
        <f>IF(ISBLANK(Resultats!$A32),"",IF(F29="",IF(ISBLANK(Resultats!F32),"",Resultats!F32),F29+Resultats!F32))</f>
        <v>-19.499999046325684</v>
      </c>
      <c r="G30" s="8">
        <f>IF(ISBLANK(Resultats!$A32),"",IF(G29="",IF(ISBLANK(Resultats!G32),"",Resultats!G32),G29+Resultats!G32))</f>
        <v>-26.40000057220459</v>
      </c>
      <c r="H30">
        <f>IF(ISBLANK(Resultats!$A32),"",IF(H29="",IF(ISBLANK(Resultats!H32),"",Resultats!H32),H29+Resultats!H32))</f>
        <v>-19.19999885559082</v>
      </c>
      <c r="I30">
        <f>IF(ISBLANK(Resultats!$A32),"",IF(I29="",IF(ISBLANK(Resultats!I32),"",Resultats!I32),I29+Resultats!I32))</f>
        <v>28.700000762939453</v>
      </c>
      <c r="J30">
        <f>IF(ISBLANK(Resultats!$A32),"",IF(J29="",IF(ISBLANK(Resultats!J32),"",Resultats!J32),J29+Resultats!J32))</f>
        <v>-2.2000000476837158</v>
      </c>
      <c r="K30">
        <f>IF(ISBLANK(Resultats!$A32),"",IF(K29="",IF(ISBLANK(Resultats!K32),"",Resultats!K32),K29+Resultats!K32))</f>
        <v>17.599999904632568</v>
      </c>
      <c r="L30" t="str">
        <f>IF(ISBLANK(Resultats!$A32),"",IF(L29="",IF(ISBLANK(Resultats!L32),"",Resultats!L32),L29+Resultats!L32))</f>
        <v/>
      </c>
      <c r="M30">
        <f>IF(ISBLANK(Resultats!$A32),"",IF(M29="",IF(ISBLANK(Resultats!M32),"",Resultats!M32),M29+Resultats!M32))</f>
        <v>-40.90000057220459</v>
      </c>
      <c r="N30">
        <f>IF(ISBLANK(Resultats!$A32),"",IF(N29="",IF(ISBLANK(Resultats!N32),"",Resultats!N32),N29+Resultats!N32))</f>
        <v>-18.900000095367432</v>
      </c>
      <c r="O30" t="str">
        <f>IF(ISBLANK(Resultats!$A32),"",IF(O29="",IF(ISBLANK(Resultats!O32),"",Resultats!O32),O29+Resultats!O32))</f>
        <v/>
      </c>
      <c r="P30" t="str">
        <f>IF(ISBLANK(Resultats!$A32),"",IF(P29="",IF(ISBLANK(Resultats!P32),"",Resultats!P32),P29+Resultats!P32))</f>
        <v/>
      </c>
      <c r="Q30" t="str">
        <f>IF(ISBLANK(Resultats!$A32),"",IF(Q29="",IF(ISBLANK(Resultats!Q32),"",Resultats!Q32),Q29+Resultats!Q32))</f>
        <v/>
      </c>
      <c r="R30" t="str">
        <f>IF(ISBLANK(Resultats!$A32),"",IF(R29="",IF(ISBLANK(Resultats!R32),"",Resultats!R32),R29+Resultats!R32))</f>
        <v/>
      </c>
      <c r="S30" t="str">
        <f>IF(ISBLANK(Resultats!$A32),"",IF(S29="",IF(ISBLANK(Resultats!S32),"",Resultats!S32),S29+Resultats!S32))</f>
        <v/>
      </c>
      <c r="T30" t="str">
        <f>IF(ISBLANK(Resultats!$A32),"",IF(T29="",IF(ISBLANK(Resultats!T32),"",Resultats!T32),T29+Resultats!T32))</f>
        <v/>
      </c>
      <c r="U30" t="str">
        <f>IF(ISBLANK(Resultats!$A32),"",IF(U29="",IF(ISBLANK(Resultats!U32),"",Resultats!U32),U29+Resultats!U32))</f>
        <v/>
      </c>
      <c r="V30" t="str">
        <f>IF(ISBLANK(Resultats!$A32),"",IF(V29="",IF(ISBLANK(Resultats!V32),"",Resultats!V32),V29+Resultats!V32))</f>
        <v/>
      </c>
      <c r="W30" t="str">
        <f>IF(ISBLANK(Resultats!$A32),"",IF(W29="",IF(ISBLANK(Resultats!W32),"",Resultats!W32),W29+Resultats!W32))</f>
        <v/>
      </c>
      <c r="X30" t="str">
        <f>IF(ISBLANK(Resultats!$A32),"",IF(X29="",IF(ISBLANK(Resultats!X32),"",Resultats!X32),X29+Resultats!X32))</f>
        <v/>
      </c>
      <c r="Y30" t="str">
        <f>IF(ISBLANK(Resultats!$A32),"",IF(Y29="",IF(ISBLANK(Resultats!Y32),"",Resultats!Y32),Y29+Resultats!Y32))</f>
        <v/>
      </c>
      <c r="Z30" t="str">
        <f>IF(ISBLANK(Resultats!$A32),"",IF(Z29="",IF(ISBLANK(Resultats!Z32),"",Resultats!Z32),Z29+Resultats!Z32))</f>
        <v/>
      </c>
    </row>
    <row r="31" spans="1:26">
      <c r="A31" s="9">
        <f>IF(ISBLANK(Resultats!A33),"",Resultats!A33)</f>
        <v>42594</v>
      </c>
      <c r="B31" s="8">
        <f>IF(ISBLANK(Resultats!$A33),"",IF(B30="",IF(ISBLANK(Resultats!B33),"",Resultats!B33),B30+Resultats!B33))</f>
        <v>59.49999725818634</v>
      </c>
      <c r="C31" s="8">
        <f>IF(ISBLANK(Resultats!$A33),"",IF(C30="",IF(ISBLANK(Resultats!C33),"",Resultats!C33),C30+Resultats!C33))</f>
        <v>182.60000018775463</v>
      </c>
      <c r="D31" s="8">
        <f>IF(ISBLANK(Resultats!$A33),"",IF(D30="",IF(ISBLANK(Resultats!D33),"",Resultats!D33),D30+Resultats!D33))</f>
        <v>-121.09999966621399</v>
      </c>
      <c r="E31" s="8">
        <f>IF(ISBLANK(Resultats!$A33),"",IF(E30="",IF(ISBLANK(Resultats!E33),"",Resultats!E33),E30+Resultats!E33))</f>
        <v>-36.600004255771637</v>
      </c>
      <c r="F31" s="8">
        <f>IF(ISBLANK(Resultats!$A33),"",IF(F30="",IF(ISBLANK(Resultats!F33),"",Resultats!F33),F30+Resultats!F33))</f>
        <v>-19.499999046325684</v>
      </c>
      <c r="G31" s="8">
        <f>IF(ISBLANK(Resultats!$A33),"",IF(G30="",IF(ISBLANK(Resultats!G33),"",Resultats!G33),G30+Resultats!G33))</f>
        <v>-26.40000057220459</v>
      </c>
      <c r="H31">
        <f>IF(ISBLANK(Resultats!$A33),"",IF(H30="",IF(ISBLANK(Resultats!H33),"",Resultats!H33),H30+Resultats!H33))</f>
        <v>-19.19999885559082</v>
      </c>
      <c r="I31">
        <f>IF(ISBLANK(Resultats!$A33),"",IF(I30="",IF(ISBLANK(Resultats!I33),"",Resultats!I33),I30+Resultats!I33))</f>
        <v>28.700000762939453</v>
      </c>
      <c r="J31">
        <f>IF(ISBLANK(Resultats!$A33),"",IF(J30="",IF(ISBLANK(Resultats!J33),"",Resultats!J33),J30+Resultats!J33))</f>
        <v>-2.2000000476837158</v>
      </c>
      <c r="K31">
        <f>IF(ISBLANK(Resultats!$A33),"",IF(K30="",IF(ISBLANK(Resultats!K33),"",Resultats!K33),K30+Resultats!K33))</f>
        <v>17.599999904632568</v>
      </c>
      <c r="L31" t="str">
        <f>IF(ISBLANK(Resultats!$A33),"",IF(L30="",IF(ISBLANK(Resultats!L33),"",Resultats!L33),L30+Resultats!L33))</f>
        <v/>
      </c>
      <c r="M31">
        <f>IF(ISBLANK(Resultats!$A33),"",IF(M30="",IF(ISBLANK(Resultats!M33),"",Resultats!M33),M30+Resultats!M33))</f>
        <v>-40.90000057220459</v>
      </c>
      <c r="N31">
        <f>IF(ISBLANK(Resultats!$A33),"",IF(N30="",IF(ISBLANK(Resultats!N33),"",Resultats!N33),N30+Resultats!N33))</f>
        <v>-32.200000286102295</v>
      </c>
      <c r="O31" t="str">
        <f>IF(ISBLANK(Resultats!$A33),"",IF(O30="",IF(ISBLANK(Resultats!O33),"",Resultats!O33),O30+Resultats!O33))</f>
        <v/>
      </c>
      <c r="P31" t="str">
        <f>IF(ISBLANK(Resultats!$A33),"",IF(P30="",IF(ISBLANK(Resultats!P33),"",Resultats!P33),P30+Resultats!P33))</f>
        <v/>
      </c>
      <c r="Q31" t="str">
        <f>IF(ISBLANK(Resultats!$A33),"",IF(Q30="",IF(ISBLANK(Resultats!Q33),"",Resultats!Q33),Q30+Resultats!Q33))</f>
        <v/>
      </c>
      <c r="R31" t="str">
        <f>IF(ISBLANK(Resultats!$A33),"",IF(R30="",IF(ISBLANK(Resultats!R33),"",Resultats!R33),R30+Resultats!R33))</f>
        <v/>
      </c>
      <c r="S31" t="str">
        <f>IF(ISBLANK(Resultats!$A33),"",IF(S30="",IF(ISBLANK(Resultats!S33),"",Resultats!S33),S30+Resultats!S33))</f>
        <v/>
      </c>
      <c r="T31" t="str">
        <f>IF(ISBLANK(Resultats!$A33),"",IF(T30="",IF(ISBLANK(Resultats!T33),"",Resultats!T33),T30+Resultats!T33))</f>
        <v/>
      </c>
      <c r="U31" t="str">
        <f>IF(ISBLANK(Resultats!$A33),"",IF(U30="",IF(ISBLANK(Resultats!U33),"",Resultats!U33),U30+Resultats!U33))</f>
        <v/>
      </c>
      <c r="V31" t="str">
        <f>IF(ISBLANK(Resultats!$A33),"",IF(V30="",IF(ISBLANK(Resultats!V33),"",Resultats!V33),V30+Resultats!V33))</f>
        <v/>
      </c>
      <c r="W31" t="str">
        <f>IF(ISBLANK(Resultats!$A33),"",IF(W30="",IF(ISBLANK(Resultats!W33),"",Resultats!W33),W30+Resultats!W33))</f>
        <v/>
      </c>
      <c r="X31" t="str">
        <f>IF(ISBLANK(Resultats!$A33),"",IF(X30="",IF(ISBLANK(Resultats!X33),"",Resultats!X33),X30+Resultats!X33))</f>
        <v/>
      </c>
      <c r="Y31" t="str">
        <f>IF(ISBLANK(Resultats!$A33),"",IF(Y30="",IF(ISBLANK(Resultats!Y33),"",Resultats!Y33),Y30+Resultats!Y33))</f>
        <v/>
      </c>
      <c r="Z31" t="str">
        <f>IF(ISBLANK(Resultats!$A33),"",IF(Z30="",IF(ISBLANK(Resultats!Z33),"",Resultats!Z33),Z30+Resultats!Z33))</f>
        <v/>
      </c>
    </row>
    <row r="32" spans="1:26">
      <c r="A32" s="9">
        <f>IF(ISBLANK(Resultats!A34),"",Resultats!A34)</f>
        <v>42602</v>
      </c>
      <c r="B32" s="8">
        <f>IF(ISBLANK(Resultats!$A34),"",IF(B31="",IF(ISBLANK(Resultats!B34),"",Resultats!B34),B31+Resultats!B34))</f>
        <v>59.49999725818634</v>
      </c>
      <c r="C32" s="8">
        <f>IF(ISBLANK(Resultats!$A34),"",IF(C31="",IF(ISBLANK(Resultats!C34),"",Resultats!C34),C31+Resultats!C34))</f>
        <v>192.60000018775463</v>
      </c>
      <c r="D32" s="8">
        <f>IF(ISBLANK(Resultats!$A34),"",IF(D31="",IF(ISBLANK(Resultats!D34),"",Resultats!D34),D31+Resultats!D34))</f>
        <v>-124.69999957084656</v>
      </c>
      <c r="E32" s="8">
        <f>IF(ISBLANK(Resultats!$A34),"",IF(E31="",IF(ISBLANK(Resultats!E34),"",Resultats!E34),E31+Resultats!E34))</f>
        <v>-36.600004255771637</v>
      </c>
      <c r="F32" s="8">
        <f>IF(ISBLANK(Resultats!$A34),"",IF(F31="",IF(ISBLANK(Resultats!F34),"",Resultats!F34),F31+Resultats!F34))</f>
        <v>-19.499999046325684</v>
      </c>
      <c r="G32" s="8">
        <f>IF(ISBLANK(Resultats!$A34),"",IF(G31="",IF(ISBLANK(Resultats!G34),"",Resultats!G34),G31+Resultats!G34))</f>
        <v>-25.200000524520874</v>
      </c>
      <c r="H32">
        <f>IF(ISBLANK(Resultats!$A34),"",IF(H31="",IF(ISBLANK(Resultats!H34),"",Resultats!H34),H31+Resultats!H34))</f>
        <v>-19.19999885559082</v>
      </c>
      <c r="I32">
        <f>IF(ISBLANK(Resultats!$A34),"",IF(I31="",IF(ISBLANK(Resultats!I34),"",Resultats!I34),I31+Resultats!I34))</f>
        <v>28.700000762939453</v>
      </c>
      <c r="J32">
        <f>IF(ISBLANK(Resultats!$A34),"",IF(J31="",IF(ISBLANK(Resultats!J34),"",Resultats!J34),J31+Resultats!J34))</f>
        <v>-2.2000000476837158</v>
      </c>
      <c r="K32">
        <f>IF(ISBLANK(Resultats!$A34),"",IF(K31="",IF(ISBLANK(Resultats!K34),"",Resultats!K34),K31+Resultats!K34))</f>
        <v>17.599999904632568</v>
      </c>
      <c r="L32" t="str">
        <f>IF(ISBLANK(Resultats!$A34),"",IF(L31="",IF(ISBLANK(Resultats!L34),"",Resultats!L34),L31+Resultats!L34))</f>
        <v/>
      </c>
      <c r="M32">
        <f>IF(ISBLANK(Resultats!$A34),"",IF(M31="",IF(ISBLANK(Resultats!M34),"",Resultats!M34),M31+Resultats!M34))</f>
        <v>-40.90000057220459</v>
      </c>
      <c r="N32">
        <f>IF(ISBLANK(Resultats!$A34),"",IF(N31="",IF(ISBLANK(Resultats!N34),"",Resultats!N34),N31+Resultats!N34))</f>
        <v>-32.200000286102295</v>
      </c>
      <c r="O32">
        <f>IF(ISBLANK(Resultats!$A34),"",IF(O31="",IF(ISBLANK(Resultats!O34),"",Resultats!O34),O31+Resultats!O34))</f>
        <v>-8</v>
      </c>
      <c r="P32" t="str">
        <f>IF(ISBLANK(Resultats!$A34),"",IF(P31="",IF(ISBLANK(Resultats!P34),"",Resultats!P34),P31+Resultats!P34))</f>
        <v/>
      </c>
      <c r="Q32" t="str">
        <f>IF(ISBLANK(Resultats!$A34),"",IF(Q31="",IF(ISBLANK(Resultats!Q34),"",Resultats!Q34),Q31+Resultats!Q34))</f>
        <v/>
      </c>
      <c r="R32" t="str">
        <f>IF(ISBLANK(Resultats!$A34),"",IF(R31="",IF(ISBLANK(Resultats!R34),"",Resultats!R34),R31+Resultats!R34))</f>
        <v/>
      </c>
      <c r="S32" t="str">
        <f>IF(ISBLANK(Resultats!$A34),"",IF(S31="",IF(ISBLANK(Resultats!S34),"",Resultats!S34),S31+Resultats!S34))</f>
        <v/>
      </c>
      <c r="T32" t="str">
        <f>IF(ISBLANK(Resultats!$A34),"",IF(T31="",IF(ISBLANK(Resultats!T34),"",Resultats!T34),T31+Resultats!T34))</f>
        <v/>
      </c>
      <c r="U32" t="str">
        <f>IF(ISBLANK(Resultats!$A34),"",IF(U31="",IF(ISBLANK(Resultats!U34),"",Resultats!U34),U31+Resultats!U34))</f>
        <v/>
      </c>
      <c r="V32" t="str">
        <f>IF(ISBLANK(Resultats!$A34),"",IF(V31="",IF(ISBLANK(Resultats!V34),"",Resultats!V34),V31+Resultats!V34))</f>
        <v/>
      </c>
      <c r="W32" t="str">
        <f>IF(ISBLANK(Resultats!$A34),"",IF(W31="",IF(ISBLANK(Resultats!W34),"",Resultats!W34),W31+Resultats!W34))</f>
        <v/>
      </c>
      <c r="X32" t="str">
        <f>IF(ISBLANK(Resultats!$A34),"",IF(X31="",IF(ISBLANK(Resultats!X34),"",Resultats!X34),X31+Resultats!X34))</f>
        <v/>
      </c>
      <c r="Y32" t="str">
        <f>IF(ISBLANK(Resultats!$A34),"",IF(Y31="",IF(ISBLANK(Resultats!Y34),"",Resultats!Y34),Y31+Resultats!Y34))</f>
        <v/>
      </c>
      <c r="Z32" t="str">
        <f>IF(ISBLANK(Resultats!$A34),"",IF(Z31="",IF(ISBLANK(Resultats!Z34),"",Resultats!Z34),Z31+Resultats!Z34))</f>
        <v/>
      </c>
    </row>
    <row r="33" spans="1:26">
      <c r="A33" s="9" t="str">
        <f>IF(ISBLANK(Resultats!A35),"",Resultats!A35)</f>
        <v/>
      </c>
      <c r="B33" s="8" t="str">
        <f>IF(ISBLANK(Resultats!$A35),"",IF(B32="",IF(ISBLANK(Resultats!B35),"",Resultats!B35),B32+Resultats!B35))</f>
        <v/>
      </c>
      <c r="C33" s="8" t="str">
        <f>IF(ISBLANK(Resultats!$A35),"",IF(C32="",IF(ISBLANK(Resultats!C35),"",Resultats!C35),C32+Resultats!C35))</f>
        <v/>
      </c>
      <c r="D33" s="8" t="str">
        <f>IF(ISBLANK(Resultats!$A35),"",IF(D32="",IF(ISBLANK(Resultats!D35),"",Resultats!D35),D32+Resultats!D35))</f>
        <v/>
      </c>
      <c r="E33" s="8" t="str">
        <f>IF(ISBLANK(Resultats!$A35),"",IF(E32="",IF(ISBLANK(Resultats!E35),"",Resultats!E35),E32+Resultats!E35))</f>
        <v/>
      </c>
      <c r="F33" s="8" t="str">
        <f>IF(ISBLANK(Resultats!$A35),"",IF(F32="",IF(ISBLANK(Resultats!F35),"",Resultats!F35),F32+Resultats!F35))</f>
        <v/>
      </c>
      <c r="G33" s="8" t="str">
        <f>IF(ISBLANK(Resultats!$A35),"",IF(G32="",IF(ISBLANK(Resultats!G35),"",Resultats!G35),G32+Resultats!G35))</f>
        <v/>
      </c>
      <c r="H33" t="str">
        <f>IF(ISBLANK(Resultats!$A35),"",IF(H32="",IF(ISBLANK(Resultats!H35),"",Resultats!H35),H32+Resultats!H35))</f>
        <v/>
      </c>
      <c r="I33" t="str">
        <f>IF(ISBLANK(Resultats!$A35),"",IF(I32="",IF(ISBLANK(Resultats!I35),"",Resultats!I35),I32+Resultats!I35))</f>
        <v/>
      </c>
      <c r="J33" t="str">
        <f>IF(ISBLANK(Resultats!$A35),"",IF(J32="",IF(ISBLANK(Resultats!J35),"",Resultats!J35),J32+Resultats!J35))</f>
        <v/>
      </c>
      <c r="K33" t="str">
        <f>IF(ISBLANK(Resultats!$A35),"",IF(K32="",IF(ISBLANK(Resultats!K35),"",Resultats!K35),K32+Resultats!K35))</f>
        <v/>
      </c>
      <c r="L33" t="str">
        <f>IF(ISBLANK(Resultats!$A35),"",IF(L32="",IF(ISBLANK(Resultats!L35),"",Resultats!L35),L32+Resultats!L35))</f>
        <v/>
      </c>
      <c r="M33" t="str">
        <f>IF(ISBLANK(Resultats!$A35),"",IF(M32="",IF(ISBLANK(Resultats!M35),"",Resultats!M35),M32+Resultats!M35))</f>
        <v/>
      </c>
      <c r="N33" t="str">
        <f>IF(ISBLANK(Resultats!$A35),"",IF(N32="",IF(ISBLANK(Resultats!N35),"",Resultats!N35),N32+Resultats!N35))</f>
        <v/>
      </c>
      <c r="O33" t="str">
        <f>IF(ISBLANK(Resultats!$A35),"",IF(O32="",IF(ISBLANK(Resultats!O35),"",Resultats!O35),O32+Resultats!O35))</f>
        <v/>
      </c>
      <c r="P33" t="str">
        <f>IF(ISBLANK(Resultats!$A35),"",IF(P32="",IF(ISBLANK(Resultats!P35),"",Resultats!P35),P32+Resultats!P35))</f>
        <v/>
      </c>
      <c r="Q33" t="str">
        <f>IF(ISBLANK(Resultats!$A35),"",IF(Q32="",IF(ISBLANK(Resultats!Q35),"",Resultats!Q35),Q32+Resultats!Q35))</f>
        <v/>
      </c>
      <c r="R33" t="str">
        <f>IF(ISBLANK(Resultats!$A35),"",IF(R32="",IF(ISBLANK(Resultats!R35),"",Resultats!R35),R32+Resultats!R35))</f>
        <v/>
      </c>
      <c r="S33" t="str">
        <f>IF(ISBLANK(Resultats!$A35),"",IF(S32="",IF(ISBLANK(Resultats!S35),"",Resultats!S35),S32+Resultats!S35))</f>
        <v/>
      </c>
      <c r="T33" t="str">
        <f>IF(ISBLANK(Resultats!$A35),"",IF(T32="",IF(ISBLANK(Resultats!T35),"",Resultats!T35),T32+Resultats!T35))</f>
        <v/>
      </c>
      <c r="U33" t="str">
        <f>IF(ISBLANK(Resultats!$A35),"",IF(U32="",IF(ISBLANK(Resultats!U35),"",Resultats!U35),U32+Resultats!U35))</f>
        <v/>
      </c>
      <c r="V33" t="str">
        <f>IF(ISBLANK(Resultats!$A35),"",IF(V32="",IF(ISBLANK(Resultats!V35),"",Resultats!V35),V32+Resultats!V35))</f>
        <v/>
      </c>
      <c r="W33" t="str">
        <f>IF(ISBLANK(Resultats!$A35),"",IF(W32="",IF(ISBLANK(Resultats!W35),"",Resultats!W35),W32+Resultats!W35))</f>
        <v/>
      </c>
      <c r="X33" t="str">
        <f>IF(ISBLANK(Resultats!$A35),"",IF(X32="",IF(ISBLANK(Resultats!X35),"",Resultats!X35),X32+Resultats!X35))</f>
        <v/>
      </c>
      <c r="Y33" t="str">
        <f>IF(ISBLANK(Resultats!$A35),"",IF(Y32="",IF(ISBLANK(Resultats!Y35),"",Resultats!Y35),Y32+Resultats!Y35))</f>
        <v/>
      </c>
      <c r="Z33" t="str">
        <f>IF(ISBLANK(Resultats!$A35),"",IF(Z32="",IF(ISBLANK(Resultats!Z35),"",Resultats!Z35),Z32+Resultats!Z35))</f>
        <v/>
      </c>
    </row>
    <row r="34" spans="1:26">
      <c r="A34" s="9" t="str">
        <f>IF(ISBLANK(Resultats!A36),"",Resultats!A36)</f>
        <v/>
      </c>
      <c r="B34" s="8" t="str">
        <f>IF(ISBLANK(Resultats!$A36),"",IF(B33="",IF(ISBLANK(Resultats!B36),"",Resultats!B36),B33+Resultats!B36))</f>
        <v/>
      </c>
      <c r="C34" s="8" t="str">
        <f>IF(ISBLANK(Resultats!$A36),"",IF(C33="",IF(ISBLANK(Resultats!C36),"",Resultats!C36),C33+Resultats!C36))</f>
        <v/>
      </c>
      <c r="D34" s="8" t="str">
        <f>IF(ISBLANK(Resultats!$A36),"",IF(D33="",IF(ISBLANK(Resultats!D36),"",Resultats!D36),D33+Resultats!D36))</f>
        <v/>
      </c>
      <c r="E34" s="8" t="str">
        <f>IF(ISBLANK(Resultats!$A36),"",IF(E33="",IF(ISBLANK(Resultats!E36),"",Resultats!E36),E33+Resultats!E36))</f>
        <v/>
      </c>
      <c r="F34" s="8" t="str">
        <f>IF(ISBLANK(Resultats!$A36),"",IF(F33="",IF(ISBLANK(Resultats!F36),"",Resultats!F36),F33+Resultats!F36))</f>
        <v/>
      </c>
      <c r="G34" s="8" t="str">
        <f>IF(ISBLANK(Resultats!$A36),"",IF(G33="",IF(ISBLANK(Resultats!G36),"",Resultats!G36),G33+Resultats!G36))</f>
        <v/>
      </c>
      <c r="H34" t="str">
        <f>IF(ISBLANK(Resultats!$A36),"",IF(H33="",IF(ISBLANK(Resultats!H36),"",Resultats!H36),H33+Resultats!H36))</f>
        <v/>
      </c>
      <c r="I34" t="str">
        <f>IF(ISBLANK(Resultats!$A36),"",IF(I33="",IF(ISBLANK(Resultats!I36),"",Resultats!I36),I33+Resultats!I36))</f>
        <v/>
      </c>
      <c r="J34" t="str">
        <f>IF(ISBLANK(Resultats!$A36),"",IF(J33="",IF(ISBLANK(Resultats!J36),"",Resultats!J36),J33+Resultats!J36))</f>
        <v/>
      </c>
      <c r="K34" t="str">
        <f>IF(ISBLANK(Resultats!$A36),"",IF(K33="",IF(ISBLANK(Resultats!K36),"",Resultats!K36),K33+Resultats!K36))</f>
        <v/>
      </c>
      <c r="L34" t="str">
        <f>IF(ISBLANK(Resultats!$A36),"",IF(L33="",IF(ISBLANK(Resultats!L36),"",Resultats!L36),L33+Resultats!L36))</f>
        <v/>
      </c>
      <c r="M34" t="str">
        <f>IF(ISBLANK(Resultats!$A36),"",IF(M33="",IF(ISBLANK(Resultats!M36),"",Resultats!M36),M33+Resultats!M36))</f>
        <v/>
      </c>
      <c r="N34" t="str">
        <f>IF(ISBLANK(Resultats!$A36),"",IF(N33="",IF(ISBLANK(Resultats!N36),"",Resultats!N36),N33+Resultats!N36))</f>
        <v/>
      </c>
      <c r="O34" t="str">
        <f>IF(ISBLANK(Resultats!$A36),"",IF(O33="",IF(ISBLANK(Resultats!O36),"",Resultats!O36),O33+Resultats!O36))</f>
        <v/>
      </c>
      <c r="P34" t="str">
        <f>IF(ISBLANK(Resultats!$A36),"",IF(P33="",IF(ISBLANK(Resultats!P36),"",Resultats!P36),P33+Resultats!P36))</f>
        <v/>
      </c>
      <c r="Q34" t="str">
        <f>IF(ISBLANK(Resultats!$A36),"",IF(Q33="",IF(ISBLANK(Resultats!Q36),"",Resultats!Q36),Q33+Resultats!Q36))</f>
        <v/>
      </c>
      <c r="R34" t="str">
        <f>IF(ISBLANK(Resultats!$A36),"",IF(R33="",IF(ISBLANK(Resultats!R36),"",Resultats!R36),R33+Resultats!R36))</f>
        <v/>
      </c>
      <c r="S34" t="str">
        <f>IF(ISBLANK(Resultats!$A36),"",IF(S33="",IF(ISBLANK(Resultats!S36),"",Resultats!S36),S33+Resultats!S36))</f>
        <v/>
      </c>
      <c r="T34" t="str">
        <f>IF(ISBLANK(Resultats!$A36),"",IF(T33="",IF(ISBLANK(Resultats!T36),"",Resultats!T36),T33+Resultats!T36))</f>
        <v/>
      </c>
      <c r="U34" t="str">
        <f>IF(ISBLANK(Resultats!$A36),"",IF(U33="",IF(ISBLANK(Resultats!U36),"",Resultats!U36),U33+Resultats!U36))</f>
        <v/>
      </c>
      <c r="V34" t="str">
        <f>IF(ISBLANK(Resultats!$A36),"",IF(V33="",IF(ISBLANK(Resultats!V36),"",Resultats!V36),V33+Resultats!V36))</f>
        <v/>
      </c>
      <c r="W34" t="str">
        <f>IF(ISBLANK(Resultats!$A36),"",IF(W33="",IF(ISBLANK(Resultats!W36),"",Resultats!W36),W33+Resultats!W36))</f>
        <v/>
      </c>
      <c r="X34" t="str">
        <f>IF(ISBLANK(Resultats!$A36),"",IF(X33="",IF(ISBLANK(Resultats!X36),"",Resultats!X36),X33+Resultats!X36))</f>
        <v/>
      </c>
      <c r="Y34" t="str">
        <f>IF(ISBLANK(Resultats!$A36),"",IF(Y33="",IF(ISBLANK(Resultats!Y36),"",Resultats!Y36),Y33+Resultats!Y36))</f>
        <v/>
      </c>
      <c r="Z34" t="str">
        <f>IF(ISBLANK(Resultats!$A36),"",IF(Z33="",IF(ISBLANK(Resultats!Z36),"",Resultats!Z36),Z33+Resultats!Z36))</f>
        <v/>
      </c>
    </row>
    <row r="35" spans="1:26">
      <c r="A35" s="9" t="str">
        <f>IF(ISBLANK(Resultats!A37),"",Resultats!A37)</f>
        <v/>
      </c>
      <c r="B35" s="8" t="str">
        <f>IF(ISBLANK(Resultats!$A37),"",IF(B34="",IF(ISBLANK(Resultats!B37),"",Resultats!B37),B34+Resultats!B37))</f>
        <v/>
      </c>
      <c r="C35" s="8" t="str">
        <f>IF(ISBLANK(Resultats!$A37),"",IF(C34="",IF(ISBLANK(Resultats!C37),"",Resultats!C37),C34+Resultats!C37))</f>
        <v/>
      </c>
      <c r="D35" s="8" t="str">
        <f>IF(ISBLANK(Resultats!$A37),"",IF(D34="",IF(ISBLANK(Resultats!D37),"",Resultats!D37),D34+Resultats!D37))</f>
        <v/>
      </c>
      <c r="E35" s="8" t="str">
        <f>IF(ISBLANK(Resultats!$A37),"",IF(E34="",IF(ISBLANK(Resultats!E37),"",Resultats!E37),E34+Resultats!E37))</f>
        <v/>
      </c>
      <c r="F35" s="8" t="str">
        <f>IF(ISBLANK(Resultats!$A37),"",IF(F34="",IF(ISBLANK(Resultats!F37),"",Resultats!F37),F34+Resultats!F37))</f>
        <v/>
      </c>
      <c r="G35" s="8" t="str">
        <f>IF(ISBLANK(Resultats!$A37),"",IF(G34="",IF(ISBLANK(Resultats!G37),"",Resultats!G37),G34+Resultats!G37))</f>
        <v/>
      </c>
      <c r="H35" t="str">
        <f>IF(ISBLANK(Resultats!$A37),"",IF(H34="",IF(ISBLANK(Resultats!H37),"",Resultats!H37),H34+Resultats!H37))</f>
        <v/>
      </c>
      <c r="I35" t="str">
        <f>IF(ISBLANK(Resultats!$A37),"",IF(I34="",IF(ISBLANK(Resultats!I37),"",Resultats!I37),I34+Resultats!I37))</f>
        <v/>
      </c>
      <c r="J35" t="str">
        <f>IF(ISBLANK(Resultats!$A37),"",IF(J34="",IF(ISBLANK(Resultats!J37),"",Resultats!J37),J34+Resultats!J37))</f>
        <v/>
      </c>
      <c r="K35" t="str">
        <f>IF(ISBLANK(Resultats!$A37),"",IF(K34="",IF(ISBLANK(Resultats!K37),"",Resultats!K37),K34+Resultats!K37))</f>
        <v/>
      </c>
      <c r="L35" t="str">
        <f>IF(ISBLANK(Resultats!$A37),"",IF(L34="",IF(ISBLANK(Resultats!L37),"",Resultats!L37),L34+Resultats!L37))</f>
        <v/>
      </c>
      <c r="M35" t="str">
        <f>IF(ISBLANK(Resultats!$A37),"",IF(M34="",IF(ISBLANK(Resultats!M37),"",Resultats!M37),M34+Resultats!M37))</f>
        <v/>
      </c>
      <c r="N35" t="str">
        <f>IF(ISBLANK(Resultats!$A37),"",IF(N34="",IF(ISBLANK(Resultats!N37),"",Resultats!N37),N34+Resultats!N37))</f>
        <v/>
      </c>
      <c r="O35" t="str">
        <f>IF(ISBLANK(Resultats!$A37),"",IF(O34="",IF(ISBLANK(Resultats!O37),"",Resultats!O37),O34+Resultats!O37))</f>
        <v/>
      </c>
      <c r="P35" t="str">
        <f>IF(ISBLANK(Resultats!$A37),"",IF(P34="",IF(ISBLANK(Resultats!P37),"",Resultats!P37),P34+Resultats!P37))</f>
        <v/>
      </c>
      <c r="Q35" t="str">
        <f>IF(ISBLANK(Resultats!$A37),"",IF(Q34="",IF(ISBLANK(Resultats!Q37),"",Resultats!Q37),Q34+Resultats!Q37))</f>
        <v/>
      </c>
      <c r="R35" t="str">
        <f>IF(ISBLANK(Resultats!$A37),"",IF(R34="",IF(ISBLANK(Resultats!R37),"",Resultats!R37),R34+Resultats!R37))</f>
        <v/>
      </c>
      <c r="S35" t="str">
        <f>IF(ISBLANK(Resultats!$A37),"",IF(S34="",IF(ISBLANK(Resultats!S37),"",Resultats!S37),S34+Resultats!S37))</f>
        <v/>
      </c>
      <c r="T35" t="str">
        <f>IF(ISBLANK(Resultats!$A37),"",IF(T34="",IF(ISBLANK(Resultats!T37),"",Resultats!T37),T34+Resultats!T37))</f>
        <v/>
      </c>
      <c r="U35" t="str">
        <f>IF(ISBLANK(Resultats!$A37),"",IF(U34="",IF(ISBLANK(Resultats!U37),"",Resultats!U37),U34+Resultats!U37))</f>
        <v/>
      </c>
      <c r="V35" t="str">
        <f>IF(ISBLANK(Resultats!$A37),"",IF(V34="",IF(ISBLANK(Resultats!V37),"",Resultats!V37),V34+Resultats!V37))</f>
        <v/>
      </c>
      <c r="W35" t="str">
        <f>IF(ISBLANK(Resultats!$A37),"",IF(W34="",IF(ISBLANK(Resultats!W37),"",Resultats!W37),W34+Resultats!W37))</f>
        <v/>
      </c>
      <c r="X35" t="str">
        <f>IF(ISBLANK(Resultats!$A37),"",IF(X34="",IF(ISBLANK(Resultats!X37),"",Resultats!X37),X34+Resultats!X37))</f>
        <v/>
      </c>
      <c r="Y35" t="str">
        <f>IF(ISBLANK(Resultats!$A37),"",IF(Y34="",IF(ISBLANK(Resultats!Y37),"",Resultats!Y37),Y34+Resultats!Y37))</f>
        <v/>
      </c>
      <c r="Z35" t="str">
        <f>IF(ISBLANK(Resultats!$A37),"",IF(Z34="",IF(ISBLANK(Resultats!Z37),"",Resultats!Z37),Z34+Resultats!Z37))</f>
        <v/>
      </c>
    </row>
    <row r="36" spans="1:26">
      <c r="A36" s="9" t="str">
        <f>IF(ISBLANK(Resultats!A38),"",Resultats!A38)</f>
        <v/>
      </c>
      <c r="B36" s="8" t="str">
        <f>IF(ISBLANK(Resultats!$A38),"",IF(B35="",IF(ISBLANK(Resultats!B38),"",Resultats!B38),B35+Resultats!B38))</f>
        <v/>
      </c>
      <c r="C36" s="8" t="str">
        <f>IF(ISBLANK(Resultats!$A38),"",IF(C35="",IF(ISBLANK(Resultats!C38),"",Resultats!C38),C35+Resultats!C38))</f>
        <v/>
      </c>
      <c r="D36" s="8" t="str">
        <f>IF(ISBLANK(Resultats!$A38),"",IF(D35="",IF(ISBLANK(Resultats!D38),"",Resultats!D38),D35+Resultats!D38))</f>
        <v/>
      </c>
      <c r="E36" s="8" t="str">
        <f>IF(ISBLANK(Resultats!$A38),"",IF(E35="",IF(ISBLANK(Resultats!E38),"",Resultats!E38),E35+Resultats!E38))</f>
        <v/>
      </c>
      <c r="F36" s="8" t="str">
        <f>IF(ISBLANK(Resultats!$A38),"",IF(F35="",IF(ISBLANK(Resultats!F38),"",Resultats!F38),F35+Resultats!F38))</f>
        <v/>
      </c>
      <c r="G36" s="8" t="str">
        <f>IF(ISBLANK(Resultats!$A38),"",IF(G35="",IF(ISBLANK(Resultats!G38),"",Resultats!G38),G35+Resultats!G38))</f>
        <v/>
      </c>
      <c r="H36" t="str">
        <f>IF(ISBLANK(Resultats!$A38),"",IF(H35="",IF(ISBLANK(Resultats!H38),"",Resultats!H38),H35+Resultats!H38))</f>
        <v/>
      </c>
      <c r="I36" t="str">
        <f>IF(ISBLANK(Resultats!$A38),"",IF(I35="",IF(ISBLANK(Resultats!I38),"",Resultats!I38),I35+Resultats!I38))</f>
        <v/>
      </c>
      <c r="J36" t="str">
        <f>IF(ISBLANK(Resultats!$A38),"",IF(J35="",IF(ISBLANK(Resultats!J38),"",Resultats!J38),J35+Resultats!J38))</f>
        <v/>
      </c>
      <c r="K36" t="str">
        <f>IF(ISBLANK(Resultats!$A38),"",IF(K35="",IF(ISBLANK(Resultats!K38),"",Resultats!K38),K35+Resultats!K38))</f>
        <v/>
      </c>
      <c r="L36" t="str">
        <f>IF(ISBLANK(Resultats!$A38),"",IF(L35="",IF(ISBLANK(Resultats!L38),"",Resultats!L38),L35+Resultats!L38))</f>
        <v/>
      </c>
      <c r="M36" t="str">
        <f>IF(ISBLANK(Resultats!$A38),"",IF(M35="",IF(ISBLANK(Resultats!M38),"",Resultats!M38),M35+Resultats!M38))</f>
        <v/>
      </c>
      <c r="N36" t="str">
        <f>IF(ISBLANK(Resultats!$A38),"",IF(N35="",IF(ISBLANK(Resultats!N38),"",Resultats!N38),N35+Resultats!N38))</f>
        <v/>
      </c>
      <c r="O36" t="str">
        <f>IF(ISBLANK(Resultats!$A38),"",IF(O35="",IF(ISBLANK(Resultats!O38),"",Resultats!O38),O35+Resultats!O38))</f>
        <v/>
      </c>
      <c r="P36" t="str">
        <f>IF(ISBLANK(Resultats!$A38),"",IF(P35="",IF(ISBLANK(Resultats!P38),"",Resultats!P38),P35+Resultats!P38))</f>
        <v/>
      </c>
      <c r="Q36" t="str">
        <f>IF(ISBLANK(Resultats!$A38),"",IF(Q35="",IF(ISBLANK(Resultats!Q38),"",Resultats!Q38),Q35+Resultats!Q38))</f>
        <v/>
      </c>
      <c r="R36" t="str">
        <f>IF(ISBLANK(Resultats!$A38),"",IF(R35="",IF(ISBLANK(Resultats!R38),"",Resultats!R38),R35+Resultats!R38))</f>
        <v/>
      </c>
      <c r="S36" t="str">
        <f>IF(ISBLANK(Resultats!$A38),"",IF(S35="",IF(ISBLANK(Resultats!S38),"",Resultats!S38),S35+Resultats!S38))</f>
        <v/>
      </c>
      <c r="T36" t="str">
        <f>IF(ISBLANK(Resultats!$A38),"",IF(T35="",IF(ISBLANK(Resultats!T38),"",Resultats!T38),T35+Resultats!T38))</f>
        <v/>
      </c>
      <c r="U36" t="str">
        <f>IF(ISBLANK(Resultats!$A38),"",IF(U35="",IF(ISBLANK(Resultats!U38),"",Resultats!U38),U35+Resultats!U38))</f>
        <v/>
      </c>
      <c r="V36" t="str">
        <f>IF(ISBLANK(Resultats!$A38),"",IF(V35="",IF(ISBLANK(Resultats!V38),"",Resultats!V38),V35+Resultats!V38))</f>
        <v/>
      </c>
      <c r="W36" t="str">
        <f>IF(ISBLANK(Resultats!$A38),"",IF(W35="",IF(ISBLANK(Resultats!W38),"",Resultats!W38),W35+Resultats!W38))</f>
        <v/>
      </c>
      <c r="X36" t="str">
        <f>IF(ISBLANK(Resultats!$A38),"",IF(X35="",IF(ISBLANK(Resultats!X38),"",Resultats!X38),X35+Resultats!X38))</f>
        <v/>
      </c>
      <c r="Y36" t="str">
        <f>IF(ISBLANK(Resultats!$A38),"",IF(Y35="",IF(ISBLANK(Resultats!Y38),"",Resultats!Y38),Y35+Resultats!Y38))</f>
        <v/>
      </c>
      <c r="Z36" t="str">
        <f>IF(ISBLANK(Resultats!$A38),"",IF(Z35="",IF(ISBLANK(Resultats!Z38),"",Resultats!Z38),Z35+Resultats!Z38))</f>
        <v/>
      </c>
    </row>
    <row r="37" spans="1:26">
      <c r="A37" s="9" t="str">
        <f>IF(ISBLANK(Resultats!A39),"",Resultats!A39)</f>
        <v/>
      </c>
      <c r="B37" s="8" t="str">
        <f>IF(ISBLANK(Resultats!$A39),"",IF(B36="",IF(ISBLANK(Resultats!B39),"",Resultats!B39),B36+Resultats!B39))</f>
        <v/>
      </c>
      <c r="C37" s="8" t="str">
        <f>IF(ISBLANK(Resultats!$A39),"",IF(C36="",IF(ISBLANK(Resultats!C39),"",Resultats!C39),C36+Resultats!C39))</f>
        <v/>
      </c>
      <c r="D37" s="8" t="str">
        <f>IF(ISBLANK(Resultats!$A39),"",IF(D36="",IF(ISBLANK(Resultats!D39),"",Resultats!D39),D36+Resultats!D39))</f>
        <v/>
      </c>
      <c r="E37" s="8" t="str">
        <f>IF(ISBLANK(Resultats!$A39),"",IF(E36="",IF(ISBLANK(Resultats!E39),"",Resultats!E39),E36+Resultats!E39))</f>
        <v/>
      </c>
      <c r="F37" s="8" t="str">
        <f>IF(ISBLANK(Resultats!$A39),"",IF(F36="",IF(ISBLANK(Resultats!F39),"",Resultats!F39),F36+Resultats!F39))</f>
        <v/>
      </c>
      <c r="G37" s="8" t="str">
        <f>IF(ISBLANK(Resultats!$A39),"",IF(G36="",IF(ISBLANK(Resultats!G39),"",Resultats!G39),G36+Resultats!G39))</f>
        <v/>
      </c>
      <c r="H37" t="str">
        <f>IF(ISBLANK(Resultats!$A39),"",IF(H36="",IF(ISBLANK(Resultats!H39),"",Resultats!H39),H36+Resultats!H39))</f>
        <v/>
      </c>
      <c r="I37" t="str">
        <f>IF(ISBLANK(Resultats!$A39),"",IF(I36="",IF(ISBLANK(Resultats!I39),"",Resultats!I39),I36+Resultats!I39))</f>
        <v/>
      </c>
      <c r="J37" t="str">
        <f>IF(ISBLANK(Resultats!$A39),"",IF(J36="",IF(ISBLANK(Resultats!J39),"",Resultats!J39),J36+Resultats!J39))</f>
        <v/>
      </c>
      <c r="K37" t="str">
        <f>IF(ISBLANK(Resultats!$A39),"",IF(K36="",IF(ISBLANK(Resultats!K39),"",Resultats!K39),K36+Resultats!K39))</f>
        <v/>
      </c>
      <c r="L37" t="str">
        <f>IF(ISBLANK(Resultats!$A39),"",IF(L36="",IF(ISBLANK(Resultats!L39),"",Resultats!L39),L36+Resultats!L39))</f>
        <v/>
      </c>
      <c r="M37" t="str">
        <f>IF(ISBLANK(Resultats!$A39),"",IF(M36="",IF(ISBLANK(Resultats!M39),"",Resultats!M39),M36+Resultats!M39))</f>
        <v/>
      </c>
      <c r="N37" t="str">
        <f>IF(ISBLANK(Resultats!$A39),"",IF(N36="",IF(ISBLANK(Resultats!N39),"",Resultats!N39),N36+Resultats!N39))</f>
        <v/>
      </c>
      <c r="O37" t="str">
        <f>IF(ISBLANK(Resultats!$A39),"",IF(O36="",IF(ISBLANK(Resultats!O39),"",Resultats!O39),O36+Resultats!O39))</f>
        <v/>
      </c>
      <c r="P37" t="str">
        <f>IF(ISBLANK(Resultats!$A39),"",IF(P36="",IF(ISBLANK(Resultats!P39),"",Resultats!P39),P36+Resultats!P39))</f>
        <v/>
      </c>
      <c r="Q37" t="str">
        <f>IF(ISBLANK(Resultats!$A39),"",IF(Q36="",IF(ISBLANK(Resultats!Q39),"",Resultats!Q39),Q36+Resultats!Q39))</f>
        <v/>
      </c>
      <c r="R37" t="str">
        <f>IF(ISBLANK(Resultats!$A39),"",IF(R36="",IF(ISBLANK(Resultats!R39),"",Resultats!R39),R36+Resultats!R39))</f>
        <v/>
      </c>
      <c r="S37" t="str">
        <f>IF(ISBLANK(Resultats!$A39),"",IF(S36="",IF(ISBLANK(Resultats!S39),"",Resultats!S39),S36+Resultats!S39))</f>
        <v/>
      </c>
      <c r="T37" t="str">
        <f>IF(ISBLANK(Resultats!$A39),"",IF(T36="",IF(ISBLANK(Resultats!T39),"",Resultats!T39),T36+Resultats!T39))</f>
        <v/>
      </c>
      <c r="U37" t="str">
        <f>IF(ISBLANK(Resultats!$A39),"",IF(U36="",IF(ISBLANK(Resultats!U39),"",Resultats!U39),U36+Resultats!U39))</f>
        <v/>
      </c>
      <c r="V37" t="str">
        <f>IF(ISBLANK(Resultats!$A39),"",IF(V36="",IF(ISBLANK(Resultats!V39),"",Resultats!V39),V36+Resultats!V39))</f>
        <v/>
      </c>
      <c r="W37" t="str">
        <f>IF(ISBLANK(Resultats!$A39),"",IF(W36="",IF(ISBLANK(Resultats!W39),"",Resultats!W39),W36+Resultats!W39))</f>
        <v/>
      </c>
      <c r="X37" t="str">
        <f>IF(ISBLANK(Resultats!$A39),"",IF(X36="",IF(ISBLANK(Resultats!X39),"",Resultats!X39),X36+Resultats!X39))</f>
        <v/>
      </c>
      <c r="Y37" t="str">
        <f>IF(ISBLANK(Resultats!$A39),"",IF(Y36="",IF(ISBLANK(Resultats!Y39),"",Resultats!Y39),Y36+Resultats!Y39))</f>
        <v/>
      </c>
      <c r="Z37" t="str">
        <f>IF(ISBLANK(Resultats!$A39),"",IF(Z36="",IF(ISBLANK(Resultats!Z39),"",Resultats!Z39),Z36+Resultats!Z39))</f>
        <v/>
      </c>
    </row>
    <row r="38" spans="1:26">
      <c r="A38" s="9" t="str">
        <f>IF(ISBLANK(Resultats!A40),"",Resultats!A40)</f>
        <v/>
      </c>
      <c r="B38" s="8" t="str">
        <f>IF(ISBLANK(Resultats!$A40),"",IF(B37="",IF(ISBLANK(Resultats!B40),"",Resultats!B40),B37+Resultats!B40))</f>
        <v/>
      </c>
      <c r="C38" s="8" t="str">
        <f>IF(ISBLANK(Resultats!$A40),"",IF(C37="",IF(ISBLANK(Resultats!C40),"",Resultats!C40),C37+Resultats!C40))</f>
        <v/>
      </c>
      <c r="D38" s="8" t="str">
        <f>IF(ISBLANK(Resultats!$A40),"",IF(D37="",IF(ISBLANK(Resultats!D40),"",Resultats!D40),D37+Resultats!D40))</f>
        <v/>
      </c>
      <c r="E38" s="8" t="str">
        <f>IF(ISBLANK(Resultats!$A40),"",IF(E37="",IF(ISBLANK(Resultats!E40),"",Resultats!E40),E37+Resultats!E40))</f>
        <v/>
      </c>
      <c r="F38" s="8" t="str">
        <f>IF(ISBLANK(Resultats!$A40),"",IF(F37="",IF(ISBLANK(Resultats!F40),"",Resultats!F40),F37+Resultats!F40))</f>
        <v/>
      </c>
      <c r="G38" s="8" t="str">
        <f>IF(ISBLANK(Resultats!$A40),"",IF(G37="",IF(ISBLANK(Resultats!G40),"",Resultats!G40),G37+Resultats!G40))</f>
        <v/>
      </c>
      <c r="H38" t="str">
        <f>IF(ISBLANK(Resultats!$A40),"",IF(H37="",IF(ISBLANK(Resultats!H40),"",Resultats!H40),H37+Resultats!H40))</f>
        <v/>
      </c>
      <c r="I38" t="str">
        <f>IF(ISBLANK(Resultats!$A40),"",IF(I37="",IF(ISBLANK(Resultats!I40),"",Resultats!I40),I37+Resultats!I40))</f>
        <v/>
      </c>
      <c r="J38" t="str">
        <f>IF(ISBLANK(Resultats!$A40),"",IF(J37="",IF(ISBLANK(Resultats!J40),"",Resultats!J40),J37+Resultats!J40))</f>
        <v/>
      </c>
      <c r="K38" t="str">
        <f>IF(ISBLANK(Resultats!$A40),"",IF(K37="",IF(ISBLANK(Resultats!K40),"",Resultats!K40),K37+Resultats!K40))</f>
        <v/>
      </c>
      <c r="L38" t="str">
        <f>IF(ISBLANK(Resultats!$A40),"",IF(L37="",IF(ISBLANK(Resultats!L40),"",Resultats!L40),L37+Resultats!L40))</f>
        <v/>
      </c>
      <c r="M38" t="str">
        <f>IF(ISBLANK(Resultats!$A40),"",IF(M37="",IF(ISBLANK(Resultats!M40),"",Resultats!M40),M37+Resultats!M40))</f>
        <v/>
      </c>
      <c r="N38" t="str">
        <f>IF(ISBLANK(Resultats!$A40),"",IF(N37="",IF(ISBLANK(Resultats!N40),"",Resultats!N40),N37+Resultats!N40))</f>
        <v/>
      </c>
      <c r="O38" t="str">
        <f>IF(ISBLANK(Resultats!$A40),"",IF(O37="",IF(ISBLANK(Resultats!O40),"",Resultats!O40),O37+Resultats!O40))</f>
        <v/>
      </c>
      <c r="P38" t="str">
        <f>IF(ISBLANK(Resultats!$A40),"",IF(P37="",IF(ISBLANK(Resultats!P40),"",Resultats!P40),P37+Resultats!P40))</f>
        <v/>
      </c>
      <c r="Q38" t="str">
        <f>IF(ISBLANK(Resultats!$A40),"",IF(Q37="",IF(ISBLANK(Resultats!Q40),"",Resultats!Q40),Q37+Resultats!Q40))</f>
        <v/>
      </c>
      <c r="R38" t="str">
        <f>IF(ISBLANK(Resultats!$A40),"",IF(R37="",IF(ISBLANK(Resultats!R40),"",Resultats!R40),R37+Resultats!R40))</f>
        <v/>
      </c>
      <c r="S38" t="str">
        <f>IF(ISBLANK(Resultats!$A40),"",IF(S37="",IF(ISBLANK(Resultats!S40),"",Resultats!S40),S37+Resultats!S40))</f>
        <v/>
      </c>
      <c r="T38" t="str">
        <f>IF(ISBLANK(Resultats!$A40),"",IF(T37="",IF(ISBLANK(Resultats!T40),"",Resultats!T40),T37+Resultats!T40))</f>
        <v/>
      </c>
      <c r="U38" t="str">
        <f>IF(ISBLANK(Resultats!$A40),"",IF(U37="",IF(ISBLANK(Resultats!U40),"",Resultats!U40),U37+Resultats!U40))</f>
        <v/>
      </c>
      <c r="V38" t="str">
        <f>IF(ISBLANK(Resultats!$A40),"",IF(V37="",IF(ISBLANK(Resultats!V40),"",Resultats!V40),V37+Resultats!V40))</f>
        <v/>
      </c>
      <c r="W38" t="str">
        <f>IF(ISBLANK(Resultats!$A40),"",IF(W37="",IF(ISBLANK(Resultats!W40),"",Resultats!W40),W37+Resultats!W40))</f>
        <v/>
      </c>
      <c r="X38" t="str">
        <f>IF(ISBLANK(Resultats!$A40),"",IF(X37="",IF(ISBLANK(Resultats!X40),"",Resultats!X40),X37+Resultats!X40))</f>
        <v/>
      </c>
      <c r="Y38" t="str">
        <f>IF(ISBLANK(Resultats!$A40),"",IF(Y37="",IF(ISBLANK(Resultats!Y40),"",Resultats!Y40),Y37+Resultats!Y40))</f>
        <v/>
      </c>
      <c r="Z38" t="str">
        <f>IF(ISBLANK(Resultats!$A40),"",IF(Z37="",IF(ISBLANK(Resultats!Z40),"",Resultats!Z40),Z37+Resultats!Z40))</f>
        <v/>
      </c>
    </row>
    <row r="39" spans="1:26">
      <c r="A39" s="9" t="str">
        <f>IF(ISBLANK(Resultats!A41),"",Resultats!A41)</f>
        <v/>
      </c>
      <c r="B39" s="8" t="str">
        <f>IF(ISBLANK(Resultats!$A41),"",IF(B38="",IF(ISBLANK(Resultats!B41),"",Resultats!B41),B38+Resultats!B41))</f>
        <v/>
      </c>
      <c r="C39" s="8" t="str">
        <f>IF(ISBLANK(Resultats!$A41),"",IF(C38="",IF(ISBLANK(Resultats!C41),"",Resultats!C41),C38+Resultats!C41))</f>
        <v/>
      </c>
      <c r="D39" s="8" t="str">
        <f>IF(ISBLANK(Resultats!$A41),"",IF(D38="",IF(ISBLANK(Resultats!D41),"",Resultats!D41),D38+Resultats!D41))</f>
        <v/>
      </c>
      <c r="E39" s="8" t="str">
        <f>IF(ISBLANK(Resultats!$A41),"",IF(E38="",IF(ISBLANK(Resultats!E41),"",Resultats!E41),E38+Resultats!E41))</f>
        <v/>
      </c>
      <c r="F39" s="8" t="str">
        <f>IF(ISBLANK(Resultats!$A41),"",IF(F38="",IF(ISBLANK(Resultats!F41),"",Resultats!F41),F38+Resultats!F41))</f>
        <v/>
      </c>
      <c r="G39" s="8" t="str">
        <f>IF(ISBLANK(Resultats!$A41),"",IF(G38="",IF(ISBLANK(Resultats!G41),"",Resultats!G41),G38+Resultats!G41))</f>
        <v/>
      </c>
      <c r="H39" t="str">
        <f>IF(ISBLANK(Resultats!$A41),"",IF(H38="",IF(ISBLANK(Resultats!H41),"",Resultats!H41),H38+Resultats!H41))</f>
        <v/>
      </c>
      <c r="I39" t="str">
        <f>IF(ISBLANK(Resultats!$A41),"",IF(I38="",IF(ISBLANK(Resultats!I41),"",Resultats!I41),I38+Resultats!I41))</f>
        <v/>
      </c>
      <c r="J39" t="str">
        <f>IF(ISBLANK(Resultats!$A41),"",IF(J38="",IF(ISBLANK(Resultats!J41),"",Resultats!J41),J38+Resultats!J41))</f>
        <v/>
      </c>
      <c r="K39" t="str">
        <f>IF(ISBLANK(Resultats!$A41),"",IF(K38="",IF(ISBLANK(Resultats!K41),"",Resultats!K41),K38+Resultats!K41))</f>
        <v/>
      </c>
      <c r="L39" t="str">
        <f>IF(ISBLANK(Resultats!$A41),"",IF(L38="",IF(ISBLANK(Resultats!L41),"",Resultats!L41),L38+Resultats!L41))</f>
        <v/>
      </c>
      <c r="M39" t="str">
        <f>IF(ISBLANK(Resultats!$A41),"",IF(M38="",IF(ISBLANK(Resultats!M41),"",Resultats!M41),M38+Resultats!M41))</f>
        <v/>
      </c>
      <c r="N39" t="str">
        <f>IF(ISBLANK(Resultats!$A41),"",IF(N38="",IF(ISBLANK(Resultats!N41),"",Resultats!N41),N38+Resultats!N41))</f>
        <v/>
      </c>
      <c r="O39" t="str">
        <f>IF(ISBLANK(Resultats!$A41),"",IF(O38="",IF(ISBLANK(Resultats!O41),"",Resultats!O41),O38+Resultats!O41))</f>
        <v/>
      </c>
      <c r="P39" t="str">
        <f>IF(ISBLANK(Resultats!$A41),"",IF(P38="",IF(ISBLANK(Resultats!P41),"",Resultats!P41),P38+Resultats!P41))</f>
        <v/>
      </c>
      <c r="Q39" t="str">
        <f>IF(ISBLANK(Resultats!$A41),"",IF(Q38="",IF(ISBLANK(Resultats!Q41),"",Resultats!Q41),Q38+Resultats!Q41))</f>
        <v/>
      </c>
      <c r="R39" t="str">
        <f>IF(ISBLANK(Resultats!$A41),"",IF(R38="",IF(ISBLANK(Resultats!R41),"",Resultats!R41),R38+Resultats!R41))</f>
        <v/>
      </c>
      <c r="S39" t="str">
        <f>IF(ISBLANK(Resultats!$A41),"",IF(S38="",IF(ISBLANK(Resultats!S41),"",Resultats!S41),S38+Resultats!S41))</f>
        <v/>
      </c>
      <c r="T39" t="str">
        <f>IF(ISBLANK(Resultats!$A41),"",IF(T38="",IF(ISBLANK(Resultats!T41),"",Resultats!T41),T38+Resultats!T41))</f>
        <v/>
      </c>
      <c r="U39" t="str">
        <f>IF(ISBLANK(Resultats!$A41),"",IF(U38="",IF(ISBLANK(Resultats!U41),"",Resultats!U41),U38+Resultats!U41))</f>
        <v/>
      </c>
      <c r="V39" t="str">
        <f>IF(ISBLANK(Resultats!$A41),"",IF(V38="",IF(ISBLANK(Resultats!V41),"",Resultats!V41),V38+Resultats!V41))</f>
        <v/>
      </c>
      <c r="W39" t="str">
        <f>IF(ISBLANK(Resultats!$A41),"",IF(W38="",IF(ISBLANK(Resultats!W41),"",Resultats!W41),W38+Resultats!W41))</f>
        <v/>
      </c>
      <c r="X39" t="str">
        <f>IF(ISBLANK(Resultats!$A41),"",IF(X38="",IF(ISBLANK(Resultats!X41),"",Resultats!X41),X38+Resultats!X41))</f>
        <v/>
      </c>
      <c r="Y39" t="str">
        <f>IF(ISBLANK(Resultats!$A41),"",IF(Y38="",IF(ISBLANK(Resultats!Y41),"",Resultats!Y41),Y38+Resultats!Y41))</f>
        <v/>
      </c>
      <c r="Z39" t="str">
        <f>IF(ISBLANK(Resultats!$A41),"",IF(Z38="",IF(ISBLANK(Resultats!Z41),"",Resultats!Z41),Z38+Resultats!Z41))</f>
        <v/>
      </c>
    </row>
    <row r="40" spans="1:26">
      <c r="A40" s="9" t="str">
        <f>IF(ISBLANK(Resultats!A42),"",Resultats!A42)</f>
        <v/>
      </c>
      <c r="B40" s="8" t="str">
        <f>IF(ISBLANK(Resultats!$A42),"",IF(B39="",IF(ISBLANK(Resultats!B42),"",Resultats!B42),B39+Resultats!B42))</f>
        <v/>
      </c>
      <c r="C40" s="8" t="str">
        <f>IF(ISBLANK(Resultats!$A42),"",IF(C39="",IF(ISBLANK(Resultats!C42),"",Resultats!C42),C39+Resultats!C42))</f>
        <v/>
      </c>
      <c r="D40" s="8" t="str">
        <f>IF(ISBLANK(Resultats!$A42),"",IF(D39="",IF(ISBLANK(Resultats!D42),"",Resultats!D42),D39+Resultats!D42))</f>
        <v/>
      </c>
      <c r="E40" s="8" t="str">
        <f>IF(ISBLANK(Resultats!$A42),"",IF(E39="",IF(ISBLANK(Resultats!E42),"",Resultats!E42),E39+Resultats!E42))</f>
        <v/>
      </c>
      <c r="F40" s="8" t="str">
        <f>IF(ISBLANK(Resultats!$A42),"",IF(F39="",IF(ISBLANK(Resultats!F42),"",Resultats!F42),F39+Resultats!F42))</f>
        <v/>
      </c>
      <c r="G40" s="8" t="str">
        <f>IF(ISBLANK(Resultats!$A42),"",IF(G39="",IF(ISBLANK(Resultats!G42),"",Resultats!G42),G39+Resultats!G42))</f>
        <v/>
      </c>
      <c r="H40" t="str">
        <f>IF(ISBLANK(Resultats!$A42),"",IF(H39="",IF(ISBLANK(Resultats!H42),"",Resultats!H42),H39+Resultats!H42))</f>
        <v/>
      </c>
      <c r="I40" t="str">
        <f>IF(ISBLANK(Resultats!$A42),"",IF(I39="",IF(ISBLANK(Resultats!I42),"",Resultats!I42),I39+Resultats!I42))</f>
        <v/>
      </c>
      <c r="J40" t="str">
        <f>IF(ISBLANK(Resultats!$A42),"",IF(J39="",IF(ISBLANK(Resultats!J42),"",Resultats!J42),J39+Resultats!J42))</f>
        <v/>
      </c>
      <c r="K40" t="str">
        <f>IF(ISBLANK(Resultats!$A42),"",IF(K39="",IF(ISBLANK(Resultats!K42),"",Resultats!K42),K39+Resultats!K42))</f>
        <v/>
      </c>
      <c r="L40" t="str">
        <f>IF(ISBLANK(Resultats!$A42),"",IF(L39="",IF(ISBLANK(Resultats!L42),"",Resultats!L42),L39+Resultats!L42))</f>
        <v/>
      </c>
      <c r="M40" t="str">
        <f>IF(ISBLANK(Resultats!$A42),"",IF(M39="",IF(ISBLANK(Resultats!M42),"",Resultats!M42),M39+Resultats!M42))</f>
        <v/>
      </c>
      <c r="N40" t="str">
        <f>IF(ISBLANK(Resultats!$A42),"",IF(N39="",IF(ISBLANK(Resultats!N42),"",Resultats!N42),N39+Resultats!N42))</f>
        <v/>
      </c>
      <c r="O40" t="str">
        <f>IF(ISBLANK(Resultats!$A42),"",IF(O39="",IF(ISBLANK(Resultats!O42),"",Resultats!O42),O39+Resultats!O42))</f>
        <v/>
      </c>
      <c r="P40" t="str">
        <f>IF(ISBLANK(Resultats!$A42),"",IF(P39="",IF(ISBLANK(Resultats!P42),"",Resultats!P42),P39+Resultats!P42))</f>
        <v/>
      </c>
      <c r="Q40" t="str">
        <f>IF(ISBLANK(Resultats!$A42),"",IF(Q39="",IF(ISBLANK(Resultats!Q42),"",Resultats!Q42),Q39+Resultats!Q42))</f>
        <v/>
      </c>
      <c r="R40" t="str">
        <f>IF(ISBLANK(Resultats!$A42),"",IF(R39="",IF(ISBLANK(Resultats!R42),"",Resultats!R42),R39+Resultats!R42))</f>
        <v/>
      </c>
      <c r="S40" t="str">
        <f>IF(ISBLANK(Resultats!$A42),"",IF(S39="",IF(ISBLANK(Resultats!S42),"",Resultats!S42),S39+Resultats!S42))</f>
        <v/>
      </c>
      <c r="T40" t="str">
        <f>IF(ISBLANK(Resultats!$A42),"",IF(T39="",IF(ISBLANK(Resultats!T42),"",Resultats!T42),T39+Resultats!T42))</f>
        <v/>
      </c>
      <c r="U40" t="str">
        <f>IF(ISBLANK(Resultats!$A42),"",IF(U39="",IF(ISBLANK(Resultats!U42),"",Resultats!U42),U39+Resultats!U42))</f>
        <v/>
      </c>
      <c r="V40" t="str">
        <f>IF(ISBLANK(Resultats!$A42),"",IF(V39="",IF(ISBLANK(Resultats!V42),"",Resultats!V42),V39+Resultats!V42))</f>
        <v/>
      </c>
      <c r="W40" t="str">
        <f>IF(ISBLANK(Resultats!$A42),"",IF(W39="",IF(ISBLANK(Resultats!W42),"",Resultats!W42),W39+Resultats!W42))</f>
        <v/>
      </c>
      <c r="X40" t="str">
        <f>IF(ISBLANK(Resultats!$A42),"",IF(X39="",IF(ISBLANK(Resultats!X42),"",Resultats!X42),X39+Resultats!X42))</f>
        <v/>
      </c>
      <c r="Y40" t="str">
        <f>IF(ISBLANK(Resultats!$A42),"",IF(Y39="",IF(ISBLANK(Resultats!Y42),"",Resultats!Y42),Y39+Resultats!Y42))</f>
        <v/>
      </c>
      <c r="Z40" t="str">
        <f>IF(ISBLANK(Resultats!$A42),"",IF(Z39="",IF(ISBLANK(Resultats!Z42),"",Resultats!Z42),Z39+Resultats!Z42))</f>
        <v/>
      </c>
    </row>
    <row r="41" spans="1:26">
      <c r="A41" s="9" t="str">
        <f>IF(ISBLANK(Resultats!A43),"",Resultats!A43)</f>
        <v/>
      </c>
      <c r="B41" s="8" t="str">
        <f>IF(ISBLANK(Resultats!$A43),"",IF(B40="",IF(ISBLANK(Resultats!B43),"",Resultats!B43),B40+Resultats!B43))</f>
        <v/>
      </c>
      <c r="C41" s="8" t="str">
        <f>IF(ISBLANK(Resultats!$A43),"",IF(C40="",IF(ISBLANK(Resultats!C43),"",Resultats!C43),C40+Resultats!C43))</f>
        <v/>
      </c>
      <c r="D41" s="8" t="str">
        <f>IF(ISBLANK(Resultats!$A43),"",IF(D40="",IF(ISBLANK(Resultats!D43),"",Resultats!D43),D40+Resultats!D43))</f>
        <v/>
      </c>
      <c r="E41" s="8" t="str">
        <f>IF(ISBLANK(Resultats!$A43),"",IF(E40="",IF(ISBLANK(Resultats!E43),"",Resultats!E43),E40+Resultats!E43))</f>
        <v/>
      </c>
      <c r="F41" s="8" t="str">
        <f>IF(ISBLANK(Resultats!$A43),"",IF(F40="",IF(ISBLANK(Resultats!F43),"",Resultats!F43),F40+Resultats!F43))</f>
        <v/>
      </c>
      <c r="G41" s="8" t="str">
        <f>IF(ISBLANK(Resultats!$A43),"",IF(G40="",IF(ISBLANK(Resultats!G43),"",Resultats!G43),G40+Resultats!G43))</f>
        <v/>
      </c>
      <c r="H41" t="str">
        <f>IF(ISBLANK(Resultats!$A43),"",IF(H40="",IF(ISBLANK(Resultats!H43),"",Resultats!H43),H40+Resultats!H43))</f>
        <v/>
      </c>
      <c r="I41" t="str">
        <f>IF(ISBLANK(Resultats!$A43),"",IF(I40="",IF(ISBLANK(Resultats!I43),"",Resultats!I43),I40+Resultats!I43))</f>
        <v/>
      </c>
      <c r="J41" t="str">
        <f>IF(ISBLANK(Resultats!$A43),"",IF(J40="",IF(ISBLANK(Resultats!J43),"",Resultats!J43),J40+Resultats!J43))</f>
        <v/>
      </c>
      <c r="K41" t="str">
        <f>IF(ISBLANK(Resultats!$A43),"",IF(K40="",IF(ISBLANK(Resultats!K43),"",Resultats!K43),K40+Resultats!K43))</f>
        <v/>
      </c>
      <c r="L41" t="str">
        <f>IF(ISBLANK(Resultats!$A43),"",IF(L40="",IF(ISBLANK(Resultats!L43),"",Resultats!L43),L40+Resultats!L43))</f>
        <v/>
      </c>
      <c r="M41" t="str">
        <f>IF(ISBLANK(Resultats!$A43),"",IF(M40="",IF(ISBLANK(Resultats!M43),"",Resultats!M43),M40+Resultats!M43))</f>
        <v/>
      </c>
      <c r="N41" t="str">
        <f>IF(ISBLANK(Resultats!$A43),"",IF(N40="",IF(ISBLANK(Resultats!N43),"",Resultats!N43),N40+Resultats!N43))</f>
        <v/>
      </c>
      <c r="O41" t="str">
        <f>IF(ISBLANK(Resultats!$A43),"",IF(O40="",IF(ISBLANK(Resultats!O43),"",Resultats!O43),O40+Resultats!O43))</f>
        <v/>
      </c>
      <c r="P41" t="str">
        <f>IF(ISBLANK(Resultats!$A43),"",IF(P40="",IF(ISBLANK(Resultats!P43),"",Resultats!P43),P40+Resultats!P43))</f>
        <v/>
      </c>
      <c r="Q41" t="str">
        <f>IF(ISBLANK(Resultats!$A43),"",IF(Q40="",IF(ISBLANK(Resultats!Q43),"",Resultats!Q43),Q40+Resultats!Q43))</f>
        <v/>
      </c>
      <c r="R41" t="str">
        <f>IF(ISBLANK(Resultats!$A43),"",IF(R40="",IF(ISBLANK(Resultats!R43),"",Resultats!R43),R40+Resultats!R43))</f>
        <v/>
      </c>
      <c r="S41" t="str">
        <f>IF(ISBLANK(Resultats!$A43),"",IF(S40="",IF(ISBLANK(Resultats!S43),"",Resultats!S43),S40+Resultats!S43))</f>
        <v/>
      </c>
      <c r="T41" t="str">
        <f>IF(ISBLANK(Resultats!$A43),"",IF(T40="",IF(ISBLANK(Resultats!T43),"",Resultats!T43),T40+Resultats!T43))</f>
        <v/>
      </c>
      <c r="U41" t="str">
        <f>IF(ISBLANK(Resultats!$A43),"",IF(U40="",IF(ISBLANK(Resultats!U43),"",Resultats!U43),U40+Resultats!U43))</f>
        <v/>
      </c>
      <c r="V41" t="str">
        <f>IF(ISBLANK(Resultats!$A43),"",IF(V40="",IF(ISBLANK(Resultats!V43),"",Resultats!V43),V40+Resultats!V43))</f>
        <v/>
      </c>
      <c r="W41" t="str">
        <f>IF(ISBLANK(Resultats!$A43),"",IF(W40="",IF(ISBLANK(Resultats!W43),"",Resultats!W43),W40+Resultats!W43))</f>
        <v/>
      </c>
      <c r="X41" t="str">
        <f>IF(ISBLANK(Resultats!$A43),"",IF(X40="",IF(ISBLANK(Resultats!X43),"",Resultats!X43),X40+Resultats!X43))</f>
        <v/>
      </c>
      <c r="Y41" t="str">
        <f>IF(ISBLANK(Resultats!$A43),"",IF(Y40="",IF(ISBLANK(Resultats!Y43),"",Resultats!Y43),Y40+Resultats!Y43))</f>
        <v/>
      </c>
      <c r="Z41" t="str">
        <f>IF(ISBLANK(Resultats!$A43),"",IF(Z40="",IF(ISBLANK(Resultats!Z43),"",Resultats!Z43),Z40+Resultats!Z43))</f>
        <v/>
      </c>
    </row>
    <row r="42" spans="1:26">
      <c r="A42" s="9" t="str">
        <f>IF(ISBLANK(Resultats!A44),"",Resultats!A44)</f>
        <v/>
      </c>
      <c r="B42" s="8" t="str">
        <f>IF(ISBLANK(Resultats!$A44),"",IF(B41="",IF(ISBLANK(Resultats!B44),"",Resultats!B44),B41+Resultats!B44))</f>
        <v/>
      </c>
      <c r="C42" s="8" t="str">
        <f>IF(ISBLANK(Resultats!$A44),"",IF(C41="",IF(ISBLANK(Resultats!C44),"",Resultats!C44),C41+Resultats!C44))</f>
        <v/>
      </c>
      <c r="D42" s="8" t="str">
        <f>IF(ISBLANK(Resultats!$A44),"",IF(D41="",IF(ISBLANK(Resultats!D44),"",Resultats!D44),D41+Resultats!D44))</f>
        <v/>
      </c>
      <c r="E42" s="8" t="str">
        <f>IF(ISBLANK(Resultats!$A44),"",IF(E41="",IF(ISBLANK(Resultats!E44),"",Resultats!E44),E41+Resultats!E44))</f>
        <v/>
      </c>
      <c r="F42" s="8" t="str">
        <f>IF(ISBLANK(Resultats!$A44),"",IF(F41="",IF(ISBLANK(Resultats!F44),"",Resultats!F44),F41+Resultats!F44))</f>
        <v/>
      </c>
      <c r="G42" s="8" t="str">
        <f>IF(ISBLANK(Resultats!$A44),"",IF(G41="",IF(ISBLANK(Resultats!G44),"",Resultats!G44),G41+Resultats!G44))</f>
        <v/>
      </c>
      <c r="H42" t="str">
        <f>IF(ISBLANK(Resultats!$A44),"",IF(H41="",IF(ISBLANK(Resultats!H44),"",Resultats!H44),H41+Resultats!H44))</f>
        <v/>
      </c>
      <c r="I42" t="str">
        <f>IF(ISBLANK(Resultats!$A44),"",IF(I41="",IF(ISBLANK(Resultats!I44),"",Resultats!I44),I41+Resultats!I44))</f>
        <v/>
      </c>
      <c r="J42" t="str">
        <f>IF(ISBLANK(Resultats!$A44),"",IF(J41="",IF(ISBLANK(Resultats!J44),"",Resultats!J44),J41+Resultats!J44))</f>
        <v/>
      </c>
      <c r="K42" t="str">
        <f>IF(ISBLANK(Resultats!$A44),"",IF(K41="",IF(ISBLANK(Resultats!K44),"",Resultats!K44),K41+Resultats!K44))</f>
        <v/>
      </c>
      <c r="L42" t="str">
        <f>IF(ISBLANK(Resultats!$A44),"",IF(L41="",IF(ISBLANK(Resultats!L44),"",Resultats!L44),L41+Resultats!L44))</f>
        <v/>
      </c>
      <c r="M42" t="str">
        <f>IF(ISBLANK(Resultats!$A44),"",IF(M41="",IF(ISBLANK(Resultats!M44),"",Resultats!M44),M41+Resultats!M44))</f>
        <v/>
      </c>
      <c r="N42" t="str">
        <f>IF(ISBLANK(Resultats!$A44),"",IF(N41="",IF(ISBLANK(Resultats!N44),"",Resultats!N44),N41+Resultats!N44))</f>
        <v/>
      </c>
      <c r="O42" t="str">
        <f>IF(ISBLANK(Resultats!$A44),"",IF(O41="",IF(ISBLANK(Resultats!O44),"",Resultats!O44),O41+Resultats!O44))</f>
        <v/>
      </c>
      <c r="P42" t="str">
        <f>IF(ISBLANK(Resultats!$A44),"",IF(P41="",IF(ISBLANK(Resultats!P44),"",Resultats!P44),P41+Resultats!P44))</f>
        <v/>
      </c>
      <c r="Q42" t="str">
        <f>IF(ISBLANK(Resultats!$A44),"",IF(Q41="",IF(ISBLANK(Resultats!Q44),"",Resultats!Q44),Q41+Resultats!Q44))</f>
        <v/>
      </c>
      <c r="R42" t="str">
        <f>IF(ISBLANK(Resultats!$A44),"",IF(R41="",IF(ISBLANK(Resultats!R44),"",Resultats!R44),R41+Resultats!R44))</f>
        <v/>
      </c>
      <c r="S42" t="str">
        <f>IF(ISBLANK(Resultats!$A44),"",IF(S41="",IF(ISBLANK(Resultats!S44),"",Resultats!S44),S41+Resultats!S44))</f>
        <v/>
      </c>
      <c r="T42" t="str">
        <f>IF(ISBLANK(Resultats!$A44),"",IF(T41="",IF(ISBLANK(Resultats!T44),"",Resultats!T44),T41+Resultats!T44))</f>
        <v/>
      </c>
      <c r="U42" t="str">
        <f>IF(ISBLANK(Resultats!$A44),"",IF(U41="",IF(ISBLANK(Resultats!U44),"",Resultats!U44),U41+Resultats!U44))</f>
        <v/>
      </c>
      <c r="V42" t="str">
        <f>IF(ISBLANK(Resultats!$A44),"",IF(V41="",IF(ISBLANK(Resultats!V44),"",Resultats!V44),V41+Resultats!V44))</f>
        <v/>
      </c>
      <c r="W42" t="str">
        <f>IF(ISBLANK(Resultats!$A44),"",IF(W41="",IF(ISBLANK(Resultats!W44),"",Resultats!W44),W41+Resultats!W44))</f>
        <v/>
      </c>
      <c r="X42" t="str">
        <f>IF(ISBLANK(Resultats!$A44),"",IF(X41="",IF(ISBLANK(Resultats!X44),"",Resultats!X44),X41+Resultats!X44))</f>
        <v/>
      </c>
      <c r="Y42" t="str">
        <f>IF(ISBLANK(Resultats!$A44),"",IF(Y41="",IF(ISBLANK(Resultats!Y44),"",Resultats!Y44),Y41+Resultats!Y44))</f>
        <v/>
      </c>
      <c r="Z42" t="str">
        <f>IF(ISBLANK(Resultats!$A44),"",IF(Z41="",IF(ISBLANK(Resultats!Z44),"",Resultats!Z44),Z41+Resultats!Z44))</f>
        <v/>
      </c>
    </row>
    <row r="43" spans="1:26">
      <c r="A43" s="9" t="str">
        <f>IF(ISBLANK(Resultats!A45),"",Resultats!A45)</f>
        <v/>
      </c>
      <c r="B43" s="8" t="str">
        <f>IF(ISBLANK(Resultats!$A45),"",IF(B42="",IF(ISBLANK(Resultats!B45),"",Resultats!B45),B42+Resultats!B45))</f>
        <v/>
      </c>
      <c r="C43" s="8" t="str">
        <f>IF(ISBLANK(Resultats!$A45),"",IF(C42="",IF(ISBLANK(Resultats!C45),"",Resultats!C45),C42+Resultats!C45))</f>
        <v/>
      </c>
      <c r="D43" s="8" t="str">
        <f>IF(ISBLANK(Resultats!$A45),"",IF(D42="",IF(ISBLANK(Resultats!D45),"",Resultats!D45),D42+Resultats!D45))</f>
        <v/>
      </c>
      <c r="E43" s="8" t="str">
        <f>IF(ISBLANK(Resultats!$A45),"",IF(E42="",IF(ISBLANK(Resultats!E45),"",Resultats!E45),E42+Resultats!E45))</f>
        <v/>
      </c>
      <c r="F43" s="8" t="str">
        <f>IF(ISBLANK(Resultats!$A45),"",IF(F42="",IF(ISBLANK(Resultats!F45),"",Resultats!F45),F42+Resultats!F45))</f>
        <v/>
      </c>
      <c r="G43" s="8" t="str">
        <f>IF(ISBLANK(Resultats!$A45),"",IF(G42="",IF(ISBLANK(Resultats!G45),"",Resultats!G45),G42+Resultats!G45))</f>
        <v/>
      </c>
      <c r="H43" t="str">
        <f>IF(ISBLANK(Resultats!$A45),"",IF(H42="",IF(ISBLANK(Resultats!H45),"",Resultats!H45),H42+Resultats!H45))</f>
        <v/>
      </c>
      <c r="I43" t="str">
        <f>IF(ISBLANK(Resultats!$A45),"",IF(I42="",IF(ISBLANK(Resultats!I45),"",Resultats!I45),I42+Resultats!I45))</f>
        <v/>
      </c>
      <c r="J43" t="str">
        <f>IF(ISBLANK(Resultats!$A45),"",IF(J42="",IF(ISBLANK(Resultats!J45),"",Resultats!J45),J42+Resultats!J45))</f>
        <v/>
      </c>
      <c r="K43" t="str">
        <f>IF(ISBLANK(Resultats!$A45),"",IF(K42="",IF(ISBLANK(Resultats!K45),"",Resultats!K45),K42+Resultats!K45))</f>
        <v/>
      </c>
      <c r="L43" t="str">
        <f>IF(ISBLANK(Resultats!$A45),"",IF(L42="",IF(ISBLANK(Resultats!L45),"",Resultats!L45),L42+Resultats!L45))</f>
        <v/>
      </c>
      <c r="M43" t="str">
        <f>IF(ISBLANK(Resultats!$A45),"",IF(M42="",IF(ISBLANK(Resultats!M45),"",Resultats!M45),M42+Resultats!M45))</f>
        <v/>
      </c>
      <c r="N43" t="str">
        <f>IF(ISBLANK(Resultats!$A45),"",IF(N42="",IF(ISBLANK(Resultats!N45),"",Resultats!N45),N42+Resultats!N45))</f>
        <v/>
      </c>
      <c r="O43" t="str">
        <f>IF(ISBLANK(Resultats!$A45),"",IF(O42="",IF(ISBLANK(Resultats!O45),"",Resultats!O45),O42+Resultats!O45))</f>
        <v/>
      </c>
      <c r="P43" t="str">
        <f>IF(ISBLANK(Resultats!$A45),"",IF(P42="",IF(ISBLANK(Resultats!P45),"",Resultats!P45),P42+Resultats!P45))</f>
        <v/>
      </c>
      <c r="Q43" t="str">
        <f>IF(ISBLANK(Resultats!$A45),"",IF(Q42="",IF(ISBLANK(Resultats!Q45),"",Resultats!Q45),Q42+Resultats!Q45))</f>
        <v/>
      </c>
      <c r="R43" t="str">
        <f>IF(ISBLANK(Resultats!$A45),"",IF(R42="",IF(ISBLANK(Resultats!R45),"",Resultats!R45),R42+Resultats!R45))</f>
        <v/>
      </c>
      <c r="S43" t="str">
        <f>IF(ISBLANK(Resultats!$A45),"",IF(S42="",IF(ISBLANK(Resultats!S45),"",Resultats!S45),S42+Resultats!S45))</f>
        <v/>
      </c>
      <c r="T43" t="str">
        <f>IF(ISBLANK(Resultats!$A45),"",IF(T42="",IF(ISBLANK(Resultats!T45),"",Resultats!T45),T42+Resultats!T45))</f>
        <v/>
      </c>
      <c r="U43" t="str">
        <f>IF(ISBLANK(Resultats!$A45),"",IF(U42="",IF(ISBLANK(Resultats!U45),"",Resultats!U45),U42+Resultats!U45))</f>
        <v/>
      </c>
      <c r="V43" t="str">
        <f>IF(ISBLANK(Resultats!$A45),"",IF(V42="",IF(ISBLANK(Resultats!V45),"",Resultats!V45),V42+Resultats!V45))</f>
        <v/>
      </c>
      <c r="W43" t="str">
        <f>IF(ISBLANK(Resultats!$A45),"",IF(W42="",IF(ISBLANK(Resultats!W45),"",Resultats!W45),W42+Resultats!W45))</f>
        <v/>
      </c>
      <c r="X43" t="str">
        <f>IF(ISBLANK(Resultats!$A45),"",IF(X42="",IF(ISBLANK(Resultats!X45),"",Resultats!X45),X42+Resultats!X45))</f>
        <v/>
      </c>
      <c r="Y43" t="str">
        <f>IF(ISBLANK(Resultats!$A45),"",IF(Y42="",IF(ISBLANK(Resultats!Y45),"",Resultats!Y45),Y42+Resultats!Y45))</f>
        <v/>
      </c>
      <c r="Z43" t="str">
        <f>IF(ISBLANK(Resultats!$A45),"",IF(Z42="",IF(ISBLANK(Resultats!Z45),"",Resultats!Z45),Z42+Resultats!Z45))</f>
        <v/>
      </c>
    </row>
    <row r="44" spans="1:26">
      <c r="A44" s="9" t="str">
        <f>IF(ISBLANK(Resultats!A46),"",Resultats!A46)</f>
        <v/>
      </c>
      <c r="B44" t="str">
        <f>IF(ISBLANK(Resultats!$A46),"",IF(B43="",IF(ISBLANK(Resultats!B46),"",Resultats!B46),B43+Resultats!B46))</f>
        <v/>
      </c>
      <c r="C44" t="str">
        <f>IF(ISBLANK(Resultats!$A46),"",IF(C43="",IF(ISBLANK(Resultats!C46),"",Resultats!C46),C43+Resultats!C46))</f>
        <v/>
      </c>
      <c r="D44" t="str">
        <f>IF(ISBLANK(Resultats!$A46),"",IF(D43="",IF(ISBLANK(Resultats!D46),"",Resultats!D46),D43+Resultats!D46))</f>
        <v/>
      </c>
      <c r="E44" t="str">
        <f>IF(ISBLANK(Resultats!$A46),"",IF(E43="",IF(ISBLANK(Resultats!E46),"",Resultats!E46),E43+Resultats!E46))</f>
        <v/>
      </c>
      <c r="F44" t="str">
        <f>IF(ISBLANK(Resultats!$A46),"",IF(F43="",IF(ISBLANK(Resultats!F46),"",Resultats!F46),F43+Resultats!F46))</f>
        <v/>
      </c>
      <c r="G44" t="str">
        <f>IF(ISBLANK(Resultats!$A46),"",IF(G43="",IF(ISBLANK(Resultats!G46),"",Resultats!G46),G43+Resultats!G46))</f>
        <v/>
      </c>
      <c r="H44" t="str">
        <f>IF(ISBLANK(Resultats!$A46),"",IF(H43="",IF(ISBLANK(Resultats!H46),"",Resultats!H46),H43+Resultats!H46))</f>
        <v/>
      </c>
      <c r="I44" t="str">
        <f>IF(ISBLANK(Resultats!$A46),"",IF(I43="",IF(ISBLANK(Resultats!I46),"",Resultats!I46),I43+Resultats!I46))</f>
        <v/>
      </c>
      <c r="J44" t="str">
        <f>IF(ISBLANK(Resultats!$A46),"",IF(J43="",IF(ISBLANK(Resultats!J46),"",Resultats!J46),J43+Resultats!J46))</f>
        <v/>
      </c>
      <c r="K44" t="str">
        <f>IF(ISBLANK(Resultats!$A46),"",IF(K43="",IF(ISBLANK(Resultats!K46),"",Resultats!K46),K43+Resultats!K46))</f>
        <v/>
      </c>
      <c r="L44" t="str">
        <f>IF(ISBLANK(Resultats!$A46),"",IF(L43="",IF(ISBLANK(Resultats!L46),"",Resultats!L46),L43+Resultats!L46))</f>
        <v/>
      </c>
      <c r="M44" t="str">
        <f>IF(ISBLANK(Resultats!$A46),"",IF(M43="",IF(ISBLANK(Resultats!M46),"",Resultats!M46),M43+Resultats!M46))</f>
        <v/>
      </c>
      <c r="N44" t="str">
        <f>IF(ISBLANK(Resultats!$A46),"",IF(N43="",IF(ISBLANK(Resultats!N46),"",Resultats!N46),N43+Resultats!N46))</f>
        <v/>
      </c>
      <c r="O44" t="str">
        <f>IF(ISBLANK(Resultats!$A46),"",IF(O43="",IF(ISBLANK(Resultats!O46),"",Resultats!O46),O43+Resultats!O46))</f>
        <v/>
      </c>
      <c r="P44" t="str">
        <f>IF(ISBLANK(Resultats!$A46),"",IF(P43="",IF(ISBLANK(Resultats!P46),"",Resultats!P46),P43+Resultats!P46))</f>
        <v/>
      </c>
      <c r="Q44" t="str">
        <f>IF(ISBLANK(Resultats!$A46),"",IF(Q43="",IF(ISBLANK(Resultats!Q46),"",Resultats!Q46),Q43+Resultats!Q46))</f>
        <v/>
      </c>
      <c r="R44" t="str">
        <f>IF(ISBLANK(Resultats!$A46),"",IF(R43="",IF(ISBLANK(Resultats!R46),"",Resultats!R46),R43+Resultats!R46))</f>
        <v/>
      </c>
      <c r="S44" t="str">
        <f>IF(ISBLANK(Resultats!$A46),"",IF(S43="",IF(ISBLANK(Resultats!S46),"",Resultats!S46),S43+Resultats!S46))</f>
        <v/>
      </c>
      <c r="T44" t="str">
        <f>IF(ISBLANK(Resultats!$A46),"",IF(T43="",IF(ISBLANK(Resultats!T46),"",Resultats!T46),T43+Resultats!T46))</f>
        <v/>
      </c>
      <c r="U44" t="str">
        <f>IF(ISBLANK(Resultats!$A46),"",IF(U43="",IF(ISBLANK(Resultats!U46),"",Resultats!U46),U43+Resultats!U46))</f>
        <v/>
      </c>
      <c r="V44" t="str">
        <f>IF(ISBLANK(Resultats!$A46),"",IF(V43="",IF(ISBLANK(Resultats!V46),"",Resultats!V46),V43+Resultats!V46))</f>
        <v/>
      </c>
      <c r="W44" t="str">
        <f>IF(ISBLANK(Resultats!$A46),"",IF(W43="",IF(ISBLANK(Resultats!W46),"",Resultats!W46),W43+Resultats!W46))</f>
        <v/>
      </c>
      <c r="X44" t="str">
        <f>IF(ISBLANK(Resultats!$A46),"",IF(X43="",IF(ISBLANK(Resultats!X46),"",Resultats!X46),X43+Resultats!X46))</f>
        <v/>
      </c>
      <c r="Y44" t="str">
        <f>IF(ISBLANK(Resultats!$A46),"",IF(Y43="",IF(ISBLANK(Resultats!Y46),"",Resultats!Y46),Y43+Resultats!Y46))</f>
        <v/>
      </c>
      <c r="Z44" t="str">
        <f>IF(ISBLANK(Resultats!$A46),"",IF(Z43="",IF(ISBLANK(Resultats!Z46),"",Resultats!Z46),Z43+Resultats!Z46))</f>
        <v/>
      </c>
    </row>
    <row r="45" spans="1:26">
      <c r="A45" s="9" t="str">
        <f>IF(ISBLANK(Resultats!A47),"",Resultats!A47)</f>
        <v/>
      </c>
      <c r="B45" t="str">
        <f>IF(ISBLANK(Resultats!$A47),"",IF(B44="",IF(ISBLANK(Resultats!B47),"",Resultats!B47),B44+Resultats!B47))</f>
        <v/>
      </c>
      <c r="C45" t="str">
        <f>IF(ISBLANK(Resultats!$A47),"",IF(C44="",IF(ISBLANK(Resultats!C47),"",Resultats!C47),C44+Resultats!C47))</f>
        <v/>
      </c>
      <c r="D45" t="str">
        <f>IF(ISBLANK(Resultats!$A47),"",IF(D44="",IF(ISBLANK(Resultats!D47),"",Resultats!D47),D44+Resultats!D47))</f>
        <v/>
      </c>
      <c r="E45" t="str">
        <f>IF(ISBLANK(Resultats!$A47),"",IF(E44="",IF(ISBLANK(Resultats!E47),"",Resultats!E47),E44+Resultats!E47))</f>
        <v/>
      </c>
      <c r="F45" t="str">
        <f>IF(ISBLANK(Resultats!$A47),"",IF(F44="",IF(ISBLANK(Resultats!F47),"",Resultats!F47),F44+Resultats!F47))</f>
        <v/>
      </c>
      <c r="G45" t="str">
        <f>IF(ISBLANK(Resultats!$A47),"",IF(G44="",IF(ISBLANK(Resultats!G47),"",Resultats!G47),G44+Resultats!G47))</f>
        <v/>
      </c>
      <c r="H45" t="str">
        <f>IF(ISBLANK(Resultats!$A47),"",IF(H44="",IF(ISBLANK(Resultats!H47),"",Resultats!H47),H44+Resultats!H47))</f>
        <v/>
      </c>
      <c r="I45" t="str">
        <f>IF(ISBLANK(Resultats!$A47),"",IF(I44="",IF(ISBLANK(Resultats!I47),"",Resultats!I47),I44+Resultats!I47))</f>
        <v/>
      </c>
      <c r="J45" t="str">
        <f>IF(ISBLANK(Resultats!$A47),"",IF(J44="",IF(ISBLANK(Resultats!J47),"",Resultats!J47),J44+Resultats!J47))</f>
        <v/>
      </c>
      <c r="K45" t="str">
        <f>IF(ISBLANK(Resultats!$A47),"",IF(K44="",IF(ISBLANK(Resultats!K47),"",Resultats!K47),K44+Resultats!K47))</f>
        <v/>
      </c>
      <c r="L45" t="str">
        <f>IF(ISBLANK(Resultats!$A47),"",IF(L44="",IF(ISBLANK(Resultats!L47),"",Resultats!L47),L44+Resultats!L47))</f>
        <v/>
      </c>
      <c r="M45" t="str">
        <f>IF(ISBLANK(Resultats!$A47),"",IF(M44="",IF(ISBLANK(Resultats!M47),"",Resultats!M47),M44+Resultats!M47))</f>
        <v/>
      </c>
      <c r="N45" t="str">
        <f>IF(ISBLANK(Resultats!$A47),"",IF(N44="",IF(ISBLANK(Resultats!N47),"",Resultats!N47),N44+Resultats!N47))</f>
        <v/>
      </c>
      <c r="O45" t="str">
        <f>IF(ISBLANK(Resultats!$A47),"",IF(O44="",IF(ISBLANK(Resultats!O47),"",Resultats!O47),O44+Resultats!O47))</f>
        <v/>
      </c>
      <c r="P45" t="str">
        <f>IF(ISBLANK(Resultats!$A47),"",IF(P44="",IF(ISBLANK(Resultats!P47),"",Resultats!P47),P44+Resultats!P47))</f>
        <v/>
      </c>
      <c r="Q45" t="str">
        <f>IF(ISBLANK(Resultats!$A47),"",IF(Q44="",IF(ISBLANK(Resultats!Q47),"",Resultats!Q47),Q44+Resultats!Q47))</f>
        <v/>
      </c>
      <c r="R45" t="str">
        <f>IF(ISBLANK(Resultats!$A47),"",IF(R44="",IF(ISBLANK(Resultats!R47),"",Resultats!R47),R44+Resultats!R47))</f>
        <v/>
      </c>
      <c r="S45" t="str">
        <f>IF(ISBLANK(Resultats!$A47),"",IF(S44="",IF(ISBLANK(Resultats!S47),"",Resultats!S47),S44+Resultats!S47))</f>
        <v/>
      </c>
      <c r="T45" t="str">
        <f>IF(ISBLANK(Resultats!$A47),"",IF(T44="",IF(ISBLANK(Resultats!T47),"",Resultats!T47),T44+Resultats!T47))</f>
        <v/>
      </c>
      <c r="U45" t="str">
        <f>IF(ISBLANK(Resultats!$A47),"",IF(U44="",IF(ISBLANK(Resultats!U47),"",Resultats!U47),U44+Resultats!U47))</f>
        <v/>
      </c>
      <c r="V45" t="str">
        <f>IF(ISBLANK(Resultats!$A47),"",IF(V44="",IF(ISBLANK(Resultats!V47),"",Resultats!V47),V44+Resultats!V47))</f>
        <v/>
      </c>
      <c r="W45" t="str">
        <f>IF(ISBLANK(Resultats!$A47),"",IF(W44="",IF(ISBLANK(Resultats!W47),"",Resultats!W47),W44+Resultats!W47))</f>
        <v/>
      </c>
      <c r="X45" t="str">
        <f>IF(ISBLANK(Resultats!$A47),"",IF(X44="",IF(ISBLANK(Resultats!X47),"",Resultats!X47),X44+Resultats!X47))</f>
        <v/>
      </c>
      <c r="Y45" t="str">
        <f>IF(ISBLANK(Resultats!$A47),"",IF(Y44="",IF(ISBLANK(Resultats!Y47),"",Resultats!Y47),Y44+Resultats!Y47))</f>
        <v/>
      </c>
      <c r="Z45" t="str">
        <f>IF(ISBLANK(Resultats!$A47),"",IF(Z44="",IF(ISBLANK(Resultats!Z47),"",Resultats!Z47),Z44+Resultats!Z47))</f>
        <v/>
      </c>
    </row>
    <row r="46" spans="1:26">
      <c r="A46" s="9" t="str">
        <f>IF(ISBLANK(Resultats!A48),"",Resultats!A48)</f>
        <v/>
      </c>
      <c r="B46" t="str">
        <f>IF(ISBLANK(Resultats!$A48),"",IF(B45="",IF(ISBLANK(Resultats!B48),"",Resultats!B48),B45+Resultats!B48))</f>
        <v/>
      </c>
      <c r="C46" t="str">
        <f>IF(ISBLANK(Resultats!$A48),"",IF(C45="",IF(ISBLANK(Resultats!C48),"",Resultats!C48),C45+Resultats!C48))</f>
        <v/>
      </c>
      <c r="D46" t="str">
        <f>IF(ISBLANK(Resultats!$A48),"",IF(D45="",IF(ISBLANK(Resultats!D48),"",Resultats!D48),D45+Resultats!D48))</f>
        <v/>
      </c>
      <c r="E46" t="str">
        <f>IF(ISBLANK(Resultats!$A48),"",IF(E45="",IF(ISBLANK(Resultats!E48),"",Resultats!E48),E45+Resultats!E48))</f>
        <v/>
      </c>
      <c r="F46" t="str">
        <f>IF(ISBLANK(Resultats!$A48),"",IF(F45="",IF(ISBLANK(Resultats!F48),"",Resultats!F48),F45+Resultats!F48))</f>
        <v/>
      </c>
      <c r="G46" t="str">
        <f>IF(ISBLANK(Resultats!$A48),"",IF(G45="",IF(ISBLANK(Resultats!G48),"",Resultats!G48),G45+Resultats!G48))</f>
        <v/>
      </c>
      <c r="H46" t="str">
        <f>IF(ISBLANK(Resultats!$A48),"",IF(H45="",IF(ISBLANK(Resultats!H48),"",Resultats!H48),H45+Resultats!H48))</f>
        <v/>
      </c>
      <c r="I46" t="str">
        <f>IF(ISBLANK(Resultats!$A48),"",IF(I45="",IF(ISBLANK(Resultats!I48),"",Resultats!I48),I45+Resultats!I48))</f>
        <v/>
      </c>
      <c r="J46" t="str">
        <f>IF(ISBLANK(Resultats!$A48),"",IF(J45="",IF(ISBLANK(Resultats!J48),"",Resultats!J48),J45+Resultats!J48))</f>
        <v/>
      </c>
      <c r="K46" t="str">
        <f>IF(ISBLANK(Resultats!$A48),"",IF(K45="",IF(ISBLANK(Resultats!K48),"",Resultats!K48),K45+Resultats!K48))</f>
        <v/>
      </c>
      <c r="L46" t="str">
        <f>IF(ISBLANK(Resultats!$A48),"",IF(L45="",IF(ISBLANK(Resultats!L48),"",Resultats!L48),L45+Resultats!L48))</f>
        <v/>
      </c>
      <c r="M46" t="str">
        <f>IF(ISBLANK(Resultats!$A48),"",IF(M45="",IF(ISBLANK(Resultats!M48),"",Resultats!M48),M45+Resultats!M48))</f>
        <v/>
      </c>
      <c r="N46" t="str">
        <f>IF(ISBLANK(Resultats!$A48),"",IF(N45="",IF(ISBLANK(Resultats!N48),"",Resultats!N48),N45+Resultats!N48))</f>
        <v/>
      </c>
      <c r="O46" t="str">
        <f>IF(ISBLANK(Resultats!$A48),"",IF(O45="",IF(ISBLANK(Resultats!O48),"",Resultats!O48),O45+Resultats!O48))</f>
        <v/>
      </c>
      <c r="P46" t="str">
        <f>IF(ISBLANK(Resultats!$A48),"",IF(P45="",IF(ISBLANK(Resultats!P48),"",Resultats!P48),P45+Resultats!P48))</f>
        <v/>
      </c>
      <c r="Q46" t="str">
        <f>IF(ISBLANK(Resultats!$A48),"",IF(Q45="",IF(ISBLANK(Resultats!Q48),"",Resultats!Q48),Q45+Resultats!Q48))</f>
        <v/>
      </c>
      <c r="R46" t="str">
        <f>IF(ISBLANK(Resultats!$A48),"",IF(R45="",IF(ISBLANK(Resultats!R48),"",Resultats!R48),R45+Resultats!R48))</f>
        <v/>
      </c>
      <c r="S46" t="str">
        <f>IF(ISBLANK(Resultats!$A48),"",IF(S45="",IF(ISBLANK(Resultats!S48),"",Resultats!S48),S45+Resultats!S48))</f>
        <v/>
      </c>
      <c r="T46" t="str">
        <f>IF(ISBLANK(Resultats!$A48),"",IF(T45="",IF(ISBLANK(Resultats!T48),"",Resultats!T48),T45+Resultats!T48))</f>
        <v/>
      </c>
      <c r="U46" t="str">
        <f>IF(ISBLANK(Resultats!$A48),"",IF(U45="",IF(ISBLANK(Resultats!U48),"",Resultats!U48),U45+Resultats!U48))</f>
        <v/>
      </c>
      <c r="V46" t="str">
        <f>IF(ISBLANK(Resultats!$A48),"",IF(V45="",IF(ISBLANK(Resultats!V48),"",Resultats!V48),V45+Resultats!V48))</f>
        <v/>
      </c>
      <c r="W46" t="str">
        <f>IF(ISBLANK(Resultats!$A48),"",IF(W45="",IF(ISBLANK(Resultats!W48),"",Resultats!W48),W45+Resultats!W48))</f>
        <v/>
      </c>
      <c r="X46" t="str">
        <f>IF(ISBLANK(Resultats!$A48),"",IF(X45="",IF(ISBLANK(Resultats!X48),"",Resultats!X48),X45+Resultats!X48))</f>
        <v/>
      </c>
      <c r="Y46" t="str">
        <f>IF(ISBLANK(Resultats!$A48),"",IF(Y45="",IF(ISBLANK(Resultats!Y48),"",Resultats!Y48),Y45+Resultats!Y48))</f>
        <v/>
      </c>
      <c r="Z46" t="str">
        <f>IF(ISBLANK(Resultats!$A48),"",IF(Z45="",IF(ISBLANK(Resultats!Z48),"",Resultats!Z48),Z45+Resultats!Z48))</f>
        <v/>
      </c>
    </row>
    <row r="47" spans="1:26">
      <c r="A47" s="9" t="str">
        <f>IF(ISBLANK(Resultats!A49),"",Resultats!A49)</f>
        <v/>
      </c>
      <c r="B47" t="str">
        <f>IF(ISBLANK(Resultats!$A49),"",IF(B46="",IF(ISBLANK(Resultats!B49),"",Resultats!B49),B46+Resultats!B49))</f>
        <v/>
      </c>
      <c r="C47" t="str">
        <f>IF(ISBLANK(Resultats!$A49),"",IF(C46="",IF(ISBLANK(Resultats!C49),"",Resultats!C49),C46+Resultats!C49))</f>
        <v/>
      </c>
      <c r="D47" t="str">
        <f>IF(ISBLANK(Resultats!$A49),"",IF(D46="",IF(ISBLANK(Resultats!D49),"",Resultats!D49),D46+Resultats!D49))</f>
        <v/>
      </c>
      <c r="E47" t="str">
        <f>IF(ISBLANK(Resultats!$A49),"",IF(E46="",IF(ISBLANK(Resultats!E49),"",Resultats!E49),E46+Resultats!E49))</f>
        <v/>
      </c>
      <c r="F47" t="str">
        <f>IF(ISBLANK(Resultats!$A49),"",IF(F46="",IF(ISBLANK(Resultats!F49),"",Resultats!F49),F46+Resultats!F49))</f>
        <v/>
      </c>
      <c r="G47" t="str">
        <f>IF(ISBLANK(Resultats!$A49),"",IF(G46="",IF(ISBLANK(Resultats!G49),"",Resultats!G49),G46+Resultats!G49))</f>
        <v/>
      </c>
      <c r="H47" t="str">
        <f>IF(ISBLANK(Resultats!$A49),"",IF(H46="",IF(ISBLANK(Resultats!H49),"",Resultats!H49),H46+Resultats!H49))</f>
        <v/>
      </c>
      <c r="I47" t="str">
        <f>IF(ISBLANK(Resultats!$A49),"",IF(I46="",IF(ISBLANK(Resultats!I49),"",Resultats!I49),I46+Resultats!I49))</f>
        <v/>
      </c>
      <c r="J47" t="str">
        <f>IF(ISBLANK(Resultats!$A49),"",IF(J46="",IF(ISBLANK(Resultats!J49),"",Resultats!J49),J46+Resultats!J49))</f>
        <v/>
      </c>
      <c r="K47" t="str">
        <f>IF(ISBLANK(Resultats!$A49),"",IF(K46="",IF(ISBLANK(Resultats!K49),"",Resultats!K49),K46+Resultats!K49))</f>
        <v/>
      </c>
      <c r="L47" t="str">
        <f>IF(ISBLANK(Resultats!$A49),"",IF(L46="",IF(ISBLANK(Resultats!L49),"",Resultats!L49),L46+Resultats!L49))</f>
        <v/>
      </c>
      <c r="M47" t="str">
        <f>IF(ISBLANK(Resultats!$A49),"",IF(M46="",IF(ISBLANK(Resultats!M49),"",Resultats!M49),M46+Resultats!M49))</f>
        <v/>
      </c>
      <c r="N47" t="str">
        <f>IF(ISBLANK(Resultats!$A49),"",IF(N46="",IF(ISBLANK(Resultats!N49),"",Resultats!N49),N46+Resultats!N49))</f>
        <v/>
      </c>
      <c r="O47" t="str">
        <f>IF(ISBLANK(Resultats!$A49),"",IF(O46="",IF(ISBLANK(Resultats!O49),"",Resultats!O49),O46+Resultats!O49))</f>
        <v/>
      </c>
      <c r="P47" t="str">
        <f>IF(ISBLANK(Resultats!$A49),"",IF(P46="",IF(ISBLANK(Resultats!P49),"",Resultats!P49),P46+Resultats!P49))</f>
        <v/>
      </c>
      <c r="Q47" t="str">
        <f>IF(ISBLANK(Resultats!$A49),"",IF(Q46="",IF(ISBLANK(Resultats!Q49),"",Resultats!Q49),Q46+Resultats!Q49))</f>
        <v/>
      </c>
      <c r="R47" t="str">
        <f>IF(ISBLANK(Resultats!$A49),"",IF(R46="",IF(ISBLANK(Resultats!R49),"",Resultats!R49),R46+Resultats!R49))</f>
        <v/>
      </c>
      <c r="S47" t="str">
        <f>IF(ISBLANK(Resultats!$A49),"",IF(S46="",IF(ISBLANK(Resultats!S49),"",Resultats!S49),S46+Resultats!S49))</f>
        <v/>
      </c>
      <c r="T47" t="str">
        <f>IF(ISBLANK(Resultats!$A49),"",IF(T46="",IF(ISBLANK(Resultats!T49),"",Resultats!T49),T46+Resultats!T49))</f>
        <v/>
      </c>
      <c r="U47" t="str">
        <f>IF(ISBLANK(Resultats!$A49),"",IF(U46="",IF(ISBLANK(Resultats!U49),"",Resultats!U49),U46+Resultats!U49))</f>
        <v/>
      </c>
      <c r="V47" t="str">
        <f>IF(ISBLANK(Resultats!$A49),"",IF(V46="",IF(ISBLANK(Resultats!V49),"",Resultats!V49),V46+Resultats!V49))</f>
        <v/>
      </c>
      <c r="W47" t="str">
        <f>IF(ISBLANK(Resultats!$A49),"",IF(W46="",IF(ISBLANK(Resultats!W49),"",Resultats!W49),W46+Resultats!W49))</f>
        <v/>
      </c>
      <c r="X47" t="str">
        <f>IF(ISBLANK(Resultats!$A49),"",IF(X46="",IF(ISBLANK(Resultats!X49),"",Resultats!X49),X46+Resultats!X49))</f>
        <v/>
      </c>
      <c r="Y47" t="str">
        <f>IF(ISBLANK(Resultats!$A49),"",IF(Y46="",IF(ISBLANK(Resultats!Y49),"",Resultats!Y49),Y46+Resultats!Y49))</f>
        <v/>
      </c>
      <c r="Z47" t="str">
        <f>IF(ISBLANK(Resultats!$A49),"",IF(Z46="",IF(ISBLANK(Resultats!Z49),"",Resultats!Z49),Z46+Resultats!Z49))</f>
        <v/>
      </c>
    </row>
    <row r="48" spans="1:26">
      <c r="A48" s="9" t="str">
        <f>IF(ISBLANK(Resultats!A50),"",Resultats!A50)</f>
        <v/>
      </c>
      <c r="B48" t="str">
        <f>IF(ISBLANK(Resultats!$A50),"",IF(B47="",IF(ISBLANK(Resultats!B50),"",Resultats!B50),B47+Resultats!B50))</f>
        <v/>
      </c>
      <c r="C48" t="str">
        <f>IF(ISBLANK(Resultats!$A50),"",IF(C47="",IF(ISBLANK(Resultats!C50),"",Resultats!C50),C47+Resultats!C50))</f>
        <v/>
      </c>
      <c r="D48" t="str">
        <f>IF(ISBLANK(Resultats!$A50),"",IF(D47="",IF(ISBLANK(Resultats!D50),"",Resultats!D50),D47+Resultats!D50))</f>
        <v/>
      </c>
      <c r="E48" t="str">
        <f>IF(ISBLANK(Resultats!$A50),"",IF(E47="",IF(ISBLANK(Resultats!E50),"",Resultats!E50),E47+Resultats!E50))</f>
        <v/>
      </c>
      <c r="F48" t="str">
        <f>IF(ISBLANK(Resultats!$A50),"",IF(F47="",IF(ISBLANK(Resultats!F50),"",Resultats!F50),F47+Resultats!F50))</f>
        <v/>
      </c>
      <c r="G48" t="str">
        <f>IF(ISBLANK(Resultats!$A50),"",IF(G47="",IF(ISBLANK(Resultats!G50),"",Resultats!G50),G47+Resultats!G50))</f>
        <v/>
      </c>
      <c r="H48" t="str">
        <f>IF(ISBLANK(Resultats!$A50),"",IF(H47="",IF(ISBLANK(Resultats!H50),"",Resultats!H50),H47+Resultats!H50))</f>
        <v/>
      </c>
      <c r="I48" t="str">
        <f>IF(ISBLANK(Resultats!$A50),"",IF(I47="",IF(ISBLANK(Resultats!I50),"",Resultats!I50),I47+Resultats!I50))</f>
        <v/>
      </c>
      <c r="J48" t="str">
        <f>IF(ISBLANK(Resultats!$A50),"",IF(J47="",IF(ISBLANK(Resultats!J50),"",Resultats!J50),J47+Resultats!J50))</f>
        <v/>
      </c>
      <c r="K48" t="str">
        <f>IF(ISBLANK(Resultats!$A50),"",IF(K47="",IF(ISBLANK(Resultats!K50),"",Resultats!K50),K47+Resultats!K50))</f>
        <v/>
      </c>
      <c r="L48" t="str">
        <f>IF(ISBLANK(Resultats!$A50),"",IF(L47="",IF(ISBLANK(Resultats!L50),"",Resultats!L50),L47+Resultats!L50))</f>
        <v/>
      </c>
      <c r="M48" t="str">
        <f>IF(ISBLANK(Resultats!$A50),"",IF(M47="",IF(ISBLANK(Resultats!M50),"",Resultats!M50),M47+Resultats!M50))</f>
        <v/>
      </c>
      <c r="N48" t="str">
        <f>IF(ISBLANK(Resultats!$A50),"",IF(N47="",IF(ISBLANK(Resultats!N50),"",Resultats!N50),N47+Resultats!N50))</f>
        <v/>
      </c>
      <c r="O48" t="str">
        <f>IF(ISBLANK(Resultats!$A50),"",IF(O47="",IF(ISBLANK(Resultats!O50),"",Resultats!O50),O47+Resultats!O50))</f>
        <v/>
      </c>
      <c r="P48" t="str">
        <f>IF(ISBLANK(Resultats!$A50),"",IF(P47="",IF(ISBLANK(Resultats!P50),"",Resultats!P50),P47+Resultats!P50))</f>
        <v/>
      </c>
      <c r="Q48" t="str">
        <f>IF(ISBLANK(Resultats!$A50),"",IF(Q47="",IF(ISBLANK(Resultats!Q50),"",Resultats!Q50),Q47+Resultats!Q50))</f>
        <v/>
      </c>
      <c r="R48" t="str">
        <f>IF(ISBLANK(Resultats!$A50),"",IF(R47="",IF(ISBLANK(Resultats!R50),"",Resultats!R50),R47+Resultats!R50))</f>
        <v/>
      </c>
      <c r="S48" t="str">
        <f>IF(ISBLANK(Resultats!$A50),"",IF(S47="",IF(ISBLANK(Resultats!S50),"",Resultats!S50),S47+Resultats!S50))</f>
        <v/>
      </c>
      <c r="T48" t="str">
        <f>IF(ISBLANK(Resultats!$A50),"",IF(T47="",IF(ISBLANK(Resultats!T50),"",Resultats!T50),T47+Resultats!T50))</f>
        <v/>
      </c>
      <c r="U48" t="str">
        <f>IF(ISBLANK(Resultats!$A50),"",IF(U47="",IF(ISBLANK(Resultats!U50),"",Resultats!U50),U47+Resultats!U50))</f>
        <v/>
      </c>
      <c r="V48" t="str">
        <f>IF(ISBLANK(Resultats!$A50),"",IF(V47="",IF(ISBLANK(Resultats!V50),"",Resultats!V50),V47+Resultats!V50))</f>
        <v/>
      </c>
      <c r="W48" t="str">
        <f>IF(ISBLANK(Resultats!$A50),"",IF(W47="",IF(ISBLANK(Resultats!W50),"",Resultats!W50),W47+Resultats!W50))</f>
        <v/>
      </c>
      <c r="X48" t="str">
        <f>IF(ISBLANK(Resultats!$A50),"",IF(X47="",IF(ISBLANK(Resultats!X50),"",Resultats!X50),X47+Resultats!X50))</f>
        <v/>
      </c>
      <c r="Y48" t="str">
        <f>IF(ISBLANK(Resultats!$A50),"",IF(Y47="",IF(ISBLANK(Resultats!Y50),"",Resultats!Y50),Y47+Resultats!Y50))</f>
        <v/>
      </c>
      <c r="Z48" t="str">
        <f>IF(ISBLANK(Resultats!$A50),"",IF(Z47="",IF(ISBLANK(Resultats!Z50),"",Resultats!Z50),Z47+Resultats!Z50))</f>
        <v/>
      </c>
    </row>
    <row r="49" spans="1:26">
      <c r="A49" s="9" t="str">
        <f>IF(ISBLANK(Resultats!A51),"",Resultats!A51)</f>
        <v/>
      </c>
      <c r="B49" t="str">
        <f>IF(ISBLANK(Resultats!$A51),"",IF(B48="",IF(ISBLANK(Resultats!B51),"",Resultats!B51),B48+Resultats!B51))</f>
        <v/>
      </c>
      <c r="C49" t="str">
        <f>IF(ISBLANK(Resultats!$A51),"",IF(C48="",IF(ISBLANK(Resultats!C51),"",Resultats!C51),C48+Resultats!C51))</f>
        <v/>
      </c>
      <c r="D49" t="str">
        <f>IF(ISBLANK(Resultats!$A51),"",IF(D48="",IF(ISBLANK(Resultats!D51),"",Resultats!D51),D48+Resultats!D51))</f>
        <v/>
      </c>
      <c r="E49" t="str">
        <f>IF(ISBLANK(Resultats!$A51),"",IF(E48="",IF(ISBLANK(Resultats!E51),"",Resultats!E51),E48+Resultats!E51))</f>
        <v/>
      </c>
      <c r="F49" t="str">
        <f>IF(ISBLANK(Resultats!$A51),"",IF(F48="",IF(ISBLANK(Resultats!F51),"",Resultats!F51),F48+Resultats!F51))</f>
        <v/>
      </c>
      <c r="G49" t="str">
        <f>IF(ISBLANK(Resultats!$A51),"",IF(G48="",IF(ISBLANK(Resultats!G51),"",Resultats!G51),G48+Resultats!G51))</f>
        <v/>
      </c>
      <c r="H49" t="str">
        <f>IF(ISBLANK(Resultats!$A51),"",IF(H48="",IF(ISBLANK(Resultats!H51),"",Resultats!H51),H48+Resultats!H51))</f>
        <v/>
      </c>
      <c r="I49" t="str">
        <f>IF(ISBLANK(Resultats!$A51),"",IF(I48="",IF(ISBLANK(Resultats!I51),"",Resultats!I51),I48+Resultats!I51))</f>
        <v/>
      </c>
      <c r="J49" t="str">
        <f>IF(ISBLANK(Resultats!$A51),"",IF(J48="",IF(ISBLANK(Resultats!J51),"",Resultats!J51),J48+Resultats!J51))</f>
        <v/>
      </c>
      <c r="K49" t="str">
        <f>IF(ISBLANK(Resultats!$A51),"",IF(K48="",IF(ISBLANK(Resultats!K51),"",Resultats!K51),K48+Resultats!K51))</f>
        <v/>
      </c>
      <c r="L49" t="str">
        <f>IF(ISBLANK(Resultats!$A51),"",IF(L48="",IF(ISBLANK(Resultats!L51),"",Resultats!L51),L48+Resultats!L51))</f>
        <v/>
      </c>
      <c r="M49" t="str">
        <f>IF(ISBLANK(Resultats!$A51),"",IF(M48="",IF(ISBLANK(Resultats!M51),"",Resultats!M51),M48+Resultats!M51))</f>
        <v/>
      </c>
      <c r="N49" t="str">
        <f>IF(ISBLANK(Resultats!$A51),"",IF(N48="",IF(ISBLANK(Resultats!N51),"",Resultats!N51),N48+Resultats!N51))</f>
        <v/>
      </c>
      <c r="O49" t="str">
        <f>IF(ISBLANK(Resultats!$A51),"",IF(O48="",IF(ISBLANK(Resultats!O51),"",Resultats!O51),O48+Resultats!O51))</f>
        <v/>
      </c>
      <c r="P49" t="str">
        <f>IF(ISBLANK(Resultats!$A51),"",IF(P48="",IF(ISBLANK(Resultats!P51),"",Resultats!P51),P48+Resultats!P51))</f>
        <v/>
      </c>
      <c r="Q49" t="str">
        <f>IF(ISBLANK(Resultats!$A51),"",IF(Q48="",IF(ISBLANK(Resultats!Q51),"",Resultats!Q51),Q48+Resultats!Q51))</f>
        <v/>
      </c>
      <c r="R49" t="str">
        <f>IF(ISBLANK(Resultats!$A51),"",IF(R48="",IF(ISBLANK(Resultats!R51),"",Resultats!R51),R48+Resultats!R51))</f>
        <v/>
      </c>
      <c r="S49" t="str">
        <f>IF(ISBLANK(Resultats!$A51),"",IF(S48="",IF(ISBLANK(Resultats!S51),"",Resultats!S51),S48+Resultats!S51))</f>
        <v/>
      </c>
      <c r="T49" t="str">
        <f>IF(ISBLANK(Resultats!$A51),"",IF(T48="",IF(ISBLANK(Resultats!T51),"",Resultats!T51),T48+Resultats!T51))</f>
        <v/>
      </c>
      <c r="U49" t="str">
        <f>IF(ISBLANK(Resultats!$A51),"",IF(U48="",IF(ISBLANK(Resultats!U51),"",Resultats!U51),U48+Resultats!U51))</f>
        <v/>
      </c>
      <c r="V49" t="str">
        <f>IF(ISBLANK(Resultats!$A51),"",IF(V48="",IF(ISBLANK(Resultats!V51),"",Resultats!V51),V48+Resultats!V51))</f>
        <v/>
      </c>
      <c r="W49" t="str">
        <f>IF(ISBLANK(Resultats!$A51),"",IF(W48="",IF(ISBLANK(Resultats!W51),"",Resultats!W51),W48+Resultats!W51))</f>
        <v/>
      </c>
      <c r="X49" t="str">
        <f>IF(ISBLANK(Resultats!$A51),"",IF(X48="",IF(ISBLANK(Resultats!X51),"",Resultats!X51),X48+Resultats!X51))</f>
        <v/>
      </c>
      <c r="Y49" t="str">
        <f>IF(ISBLANK(Resultats!$A51),"",IF(Y48="",IF(ISBLANK(Resultats!Y51),"",Resultats!Y51),Y48+Resultats!Y51))</f>
        <v/>
      </c>
      <c r="Z49" t="str">
        <f>IF(ISBLANK(Resultats!$A51),"",IF(Z48="",IF(ISBLANK(Resultats!Z51),"",Resultats!Z51),Z48+Resultats!Z51))</f>
        <v/>
      </c>
    </row>
    <row r="50" spans="1:26">
      <c r="A50" s="9" t="str">
        <f>IF(ISBLANK(Resultats!A52),"",Resultats!A52)</f>
        <v/>
      </c>
      <c r="B50" t="str">
        <f>IF(ISBLANK(Resultats!$A52),"",IF(B49="",IF(ISBLANK(Resultats!B52),"",Resultats!B52),B49+Resultats!B52))</f>
        <v/>
      </c>
      <c r="C50" t="str">
        <f>IF(ISBLANK(Resultats!$A52),"",IF(C49="",IF(ISBLANK(Resultats!C52),"",Resultats!C52),C49+Resultats!C52))</f>
        <v/>
      </c>
      <c r="D50" t="str">
        <f>IF(ISBLANK(Resultats!$A52),"",IF(D49="",IF(ISBLANK(Resultats!D52),"",Resultats!D52),D49+Resultats!D52))</f>
        <v/>
      </c>
      <c r="E50" t="str">
        <f>IF(ISBLANK(Resultats!$A52),"",IF(E49="",IF(ISBLANK(Resultats!E52),"",Resultats!E52),E49+Resultats!E52))</f>
        <v/>
      </c>
      <c r="F50" t="str">
        <f>IF(ISBLANK(Resultats!$A52),"",IF(F49="",IF(ISBLANK(Resultats!F52),"",Resultats!F52),F49+Resultats!F52))</f>
        <v/>
      </c>
      <c r="G50" t="str">
        <f>IF(ISBLANK(Resultats!$A52),"",IF(G49="",IF(ISBLANK(Resultats!G52),"",Resultats!G52),G49+Resultats!G52))</f>
        <v/>
      </c>
      <c r="H50" t="str">
        <f>IF(ISBLANK(Resultats!$A52),"",IF(H49="",IF(ISBLANK(Resultats!H52),"",Resultats!H52),H49+Resultats!H52))</f>
        <v/>
      </c>
      <c r="I50" t="str">
        <f>IF(ISBLANK(Resultats!$A52),"",IF(I49="",IF(ISBLANK(Resultats!I52),"",Resultats!I52),I49+Resultats!I52))</f>
        <v/>
      </c>
      <c r="J50" t="str">
        <f>IF(ISBLANK(Resultats!$A52),"",IF(J49="",IF(ISBLANK(Resultats!J52),"",Resultats!J52),J49+Resultats!J52))</f>
        <v/>
      </c>
      <c r="K50" t="str">
        <f>IF(ISBLANK(Resultats!$A52),"",IF(K49="",IF(ISBLANK(Resultats!K52),"",Resultats!K52),K49+Resultats!K52))</f>
        <v/>
      </c>
      <c r="L50" t="str">
        <f>IF(ISBLANK(Resultats!$A52),"",IF(L49="",IF(ISBLANK(Resultats!L52),"",Resultats!L52),L49+Resultats!L52))</f>
        <v/>
      </c>
      <c r="M50" t="str">
        <f>IF(ISBLANK(Resultats!$A52),"",IF(M49="",IF(ISBLANK(Resultats!M52),"",Resultats!M52),M49+Resultats!M52))</f>
        <v/>
      </c>
      <c r="N50" t="str">
        <f>IF(ISBLANK(Resultats!$A52),"",IF(N49="",IF(ISBLANK(Resultats!N52),"",Resultats!N52),N49+Resultats!N52))</f>
        <v/>
      </c>
      <c r="O50" t="str">
        <f>IF(ISBLANK(Resultats!$A52),"",IF(O49="",IF(ISBLANK(Resultats!O52),"",Resultats!O52),O49+Resultats!O52))</f>
        <v/>
      </c>
      <c r="P50" t="str">
        <f>IF(ISBLANK(Resultats!$A52),"",IF(P49="",IF(ISBLANK(Resultats!P52),"",Resultats!P52),P49+Resultats!P52))</f>
        <v/>
      </c>
      <c r="Q50" t="str">
        <f>IF(ISBLANK(Resultats!$A52),"",IF(Q49="",IF(ISBLANK(Resultats!Q52),"",Resultats!Q52),Q49+Resultats!Q52))</f>
        <v/>
      </c>
      <c r="R50" t="str">
        <f>IF(ISBLANK(Resultats!$A52),"",IF(R49="",IF(ISBLANK(Resultats!R52),"",Resultats!R52),R49+Resultats!R52))</f>
        <v/>
      </c>
      <c r="S50" t="str">
        <f>IF(ISBLANK(Resultats!$A52),"",IF(S49="",IF(ISBLANK(Resultats!S52),"",Resultats!S52),S49+Resultats!S52))</f>
        <v/>
      </c>
      <c r="T50" t="str">
        <f>IF(ISBLANK(Resultats!$A52),"",IF(T49="",IF(ISBLANK(Resultats!T52),"",Resultats!T52),T49+Resultats!T52))</f>
        <v/>
      </c>
      <c r="U50" t="str">
        <f>IF(ISBLANK(Resultats!$A52),"",IF(U49="",IF(ISBLANK(Resultats!U52),"",Resultats!U52),U49+Resultats!U52))</f>
        <v/>
      </c>
      <c r="V50" t="str">
        <f>IF(ISBLANK(Resultats!$A52),"",IF(V49="",IF(ISBLANK(Resultats!V52),"",Resultats!V52),V49+Resultats!V52))</f>
        <v/>
      </c>
      <c r="W50" t="str">
        <f>IF(ISBLANK(Resultats!$A52),"",IF(W49="",IF(ISBLANK(Resultats!W52),"",Resultats!W52),W49+Resultats!W52))</f>
        <v/>
      </c>
      <c r="X50" t="str">
        <f>IF(ISBLANK(Resultats!$A52),"",IF(X49="",IF(ISBLANK(Resultats!X52),"",Resultats!X52),X49+Resultats!X52))</f>
        <v/>
      </c>
      <c r="Y50" t="str">
        <f>IF(ISBLANK(Resultats!$A52),"",IF(Y49="",IF(ISBLANK(Resultats!Y52),"",Resultats!Y52),Y49+Resultats!Y52))</f>
        <v/>
      </c>
      <c r="Z50" t="str">
        <f>IF(ISBLANK(Resultats!$A52),"",IF(Z49="",IF(ISBLANK(Resultats!Z52),"",Resultats!Z52),Z49+Resultats!Z52))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39"/>
  <sheetViews>
    <sheetView topLeftCell="A2" workbookViewId="0">
      <selection activeCell="J16" sqref="J16"/>
    </sheetView>
  </sheetViews>
  <sheetFormatPr baseColWidth="10" defaultColWidth="11.42578125" defaultRowHeight="12.75"/>
  <sheetData>
    <row r="1" spans="1:2">
      <c r="A1">
        <v>44</v>
      </c>
      <c r="B1">
        <v>3</v>
      </c>
    </row>
    <row r="2" spans="1:2">
      <c r="A2">
        <v>35</v>
      </c>
      <c r="B2">
        <v>5</v>
      </c>
    </row>
    <row r="3" spans="1:2">
      <c r="A3">
        <v>33</v>
      </c>
      <c r="B3">
        <v>5</v>
      </c>
    </row>
    <row r="4" spans="1:2">
      <c r="A4">
        <v>29</v>
      </c>
      <c r="B4">
        <v>2</v>
      </c>
    </row>
    <row r="5" spans="1:2">
      <c r="A5">
        <v>29</v>
      </c>
      <c r="B5">
        <v>9</v>
      </c>
    </row>
    <row r="6" spans="1:2">
      <c r="A6">
        <v>28</v>
      </c>
      <c r="B6">
        <v>3</v>
      </c>
    </row>
    <row r="7" spans="1:2">
      <c r="A7">
        <v>28</v>
      </c>
      <c r="B7">
        <v>3</v>
      </c>
    </row>
    <row r="8" spans="1:2">
      <c r="A8">
        <v>27</v>
      </c>
      <c r="B8">
        <v>3</v>
      </c>
    </row>
    <row r="9" spans="1:2">
      <c r="A9">
        <v>27</v>
      </c>
      <c r="B9">
        <v>3</v>
      </c>
    </row>
    <row r="10" spans="1:2">
      <c r="A10">
        <v>26</v>
      </c>
      <c r="B10">
        <v>3</v>
      </c>
    </row>
    <row r="11" spans="1:2">
      <c r="A11">
        <v>23</v>
      </c>
      <c r="B11">
        <v>3</v>
      </c>
    </row>
    <row r="12" spans="1:2">
      <c r="A12">
        <v>23</v>
      </c>
      <c r="B12">
        <v>4</v>
      </c>
    </row>
    <row r="13" spans="1:2">
      <c r="A13">
        <v>23</v>
      </c>
      <c r="B13">
        <v>7</v>
      </c>
    </row>
    <row r="14" spans="1:2">
      <c r="A14">
        <v>22</v>
      </c>
      <c r="B14">
        <v>2</v>
      </c>
    </row>
    <row r="15" spans="1:2">
      <c r="A15">
        <v>22</v>
      </c>
      <c r="B15">
        <v>3</v>
      </c>
    </row>
    <row r="16" spans="1:2">
      <c r="A16">
        <v>22</v>
      </c>
      <c r="B16">
        <v>5</v>
      </c>
    </row>
    <row r="17" spans="1:2">
      <c r="A17">
        <v>19</v>
      </c>
      <c r="B17">
        <v>2</v>
      </c>
    </row>
    <row r="18" spans="1:2">
      <c r="A18">
        <v>18</v>
      </c>
      <c r="B18">
        <v>3</v>
      </c>
    </row>
    <row r="19" spans="1:2">
      <c r="A19">
        <v>17</v>
      </c>
      <c r="B19">
        <v>3</v>
      </c>
    </row>
    <row r="20" spans="1:2">
      <c r="A20">
        <v>16</v>
      </c>
      <c r="B20">
        <v>2</v>
      </c>
    </row>
    <row r="21" spans="1:2">
      <c r="A21">
        <v>15</v>
      </c>
      <c r="B21">
        <v>3</v>
      </c>
    </row>
    <row r="22" spans="1:2">
      <c r="A22">
        <v>15</v>
      </c>
      <c r="B22">
        <v>3</v>
      </c>
    </row>
    <row r="23" spans="1:2">
      <c r="A23">
        <v>15</v>
      </c>
      <c r="B23">
        <v>7</v>
      </c>
    </row>
    <row r="24" spans="1:2">
      <c r="A24">
        <v>14</v>
      </c>
      <c r="B24">
        <v>3</v>
      </c>
    </row>
    <row r="25" spans="1:2">
      <c r="A25">
        <v>14</v>
      </c>
      <c r="B25">
        <v>2</v>
      </c>
    </row>
    <row r="26" spans="1:2">
      <c r="A26">
        <v>14</v>
      </c>
      <c r="B26">
        <v>3</v>
      </c>
    </row>
    <row r="27" spans="1:2">
      <c r="A27">
        <v>14</v>
      </c>
      <c r="B27">
        <v>2</v>
      </c>
    </row>
    <row r="28" spans="1:2">
      <c r="A28">
        <v>14</v>
      </c>
      <c r="B28">
        <v>11</v>
      </c>
    </row>
    <row r="29" spans="1:2">
      <c r="A29">
        <v>12</v>
      </c>
      <c r="B29">
        <v>2</v>
      </c>
    </row>
    <row r="30" spans="1:2">
      <c r="A30">
        <v>12</v>
      </c>
      <c r="B30">
        <v>3</v>
      </c>
    </row>
    <row r="31" spans="1:2">
      <c r="A31">
        <v>12</v>
      </c>
      <c r="B31">
        <v>11</v>
      </c>
    </row>
    <row r="32" spans="1:2">
      <c r="A32">
        <v>11</v>
      </c>
      <c r="B32">
        <v>4</v>
      </c>
    </row>
    <row r="33" spans="1:2">
      <c r="A33">
        <v>11</v>
      </c>
      <c r="B33">
        <v>7</v>
      </c>
    </row>
    <row r="34" spans="1:2">
      <c r="A34">
        <v>11</v>
      </c>
      <c r="B34">
        <v>11</v>
      </c>
    </row>
    <row r="35" spans="1:2">
      <c r="A35">
        <v>11</v>
      </c>
      <c r="B35">
        <v>14</v>
      </c>
    </row>
    <row r="36" spans="1:2">
      <c r="A36">
        <v>10</v>
      </c>
      <c r="B36">
        <v>3</v>
      </c>
    </row>
    <row r="37" spans="1:2">
      <c r="A37">
        <v>10</v>
      </c>
      <c r="B37">
        <v>3</v>
      </c>
    </row>
    <row r="38" spans="1:2">
      <c r="A38">
        <v>10</v>
      </c>
      <c r="B38">
        <v>6</v>
      </c>
    </row>
    <row r="39" spans="1:2">
      <c r="A39">
        <v>10</v>
      </c>
      <c r="B39">
        <v>8</v>
      </c>
    </row>
    <row r="40" spans="1:2">
      <c r="A40">
        <v>10</v>
      </c>
      <c r="B40">
        <v>8</v>
      </c>
    </row>
    <row r="41" spans="1:2">
      <c r="A41">
        <v>10</v>
      </c>
      <c r="B41">
        <v>12</v>
      </c>
    </row>
    <row r="42" spans="1:2">
      <c r="A42">
        <v>9</v>
      </c>
      <c r="B42">
        <v>6</v>
      </c>
    </row>
    <row r="43" spans="1:2">
      <c r="A43">
        <v>9</v>
      </c>
      <c r="B43">
        <v>2</v>
      </c>
    </row>
    <row r="44" spans="1:2">
      <c r="A44">
        <v>9</v>
      </c>
      <c r="B44">
        <v>2</v>
      </c>
    </row>
    <row r="45" spans="1:2">
      <c r="A45">
        <v>8</v>
      </c>
      <c r="B45">
        <v>3</v>
      </c>
    </row>
    <row r="46" spans="1:2">
      <c r="A46">
        <v>8</v>
      </c>
      <c r="B46">
        <v>5</v>
      </c>
    </row>
    <row r="47" spans="1:2">
      <c r="A47">
        <v>8</v>
      </c>
      <c r="B47">
        <v>11</v>
      </c>
    </row>
    <row r="48" spans="1:2">
      <c r="A48">
        <v>7</v>
      </c>
      <c r="B48">
        <v>2</v>
      </c>
    </row>
    <row r="49" spans="1:2">
      <c r="A49">
        <v>7</v>
      </c>
      <c r="B49">
        <v>2</v>
      </c>
    </row>
    <row r="50" spans="1:2">
      <c r="A50">
        <v>7</v>
      </c>
      <c r="B50">
        <v>5</v>
      </c>
    </row>
    <row r="51" spans="1:2">
      <c r="A51">
        <v>7</v>
      </c>
      <c r="B51">
        <v>5</v>
      </c>
    </row>
    <row r="52" spans="1:2">
      <c r="A52">
        <v>6</v>
      </c>
      <c r="B52">
        <v>4</v>
      </c>
    </row>
    <row r="53" spans="1:2">
      <c r="A53">
        <v>6</v>
      </c>
      <c r="B53">
        <v>4</v>
      </c>
    </row>
    <row r="54" spans="1:2">
      <c r="A54">
        <v>6</v>
      </c>
      <c r="B54">
        <v>4</v>
      </c>
    </row>
    <row r="55" spans="1:2">
      <c r="A55">
        <v>6</v>
      </c>
      <c r="B55">
        <v>2</v>
      </c>
    </row>
    <row r="56" spans="1:2">
      <c r="A56">
        <v>6</v>
      </c>
      <c r="B56">
        <v>11</v>
      </c>
    </row>
    <row r="57" spans="1:2">
      <c r="A57">
        <v>5</v>
      </c>
      <c r="B57">
        <v>4</v>
      </c>
    </row>
    <row r="58" spans="1:2">
      <c r="A58">
        <v>5</v>
      </c>
      <c r="B58">
        <v>5</v>
      </c>
    </row>
    <row r="59" spans="1:2">
      <c r="A59">
        <v>5</v>
      </c>
      <c r="B59">
        <v>6</v>
      </c>
    </row>
    <row r="60" spans="1:2">
      <c r="A60">
        <v>4</v>
      </c>
      <c r="B60">
        <v>5</v>
      </c>
    </row>
    <row r="61" spans="1:2">
      <c r="A61">
        <v>4</v>
      </c>
      <c r="B61">
        <v>4</v>
      </c>
    </row>
    <row r="62" spans="1:2">
      <c r="A62">
        <v>3</v>
      </c>
      <c r="B62">
        <v>5</v>
      </c>
    </row>
    <row r="63" spans="1:2">
      <c r="A63">
        <v>3</v>
      </c>
      <c r="B63">
        <v>2</v>
      </c>
    </row>
    <row r="64" spans="1:2">
      <c r="A64">
        <v>3</v>
      </c>
      <c r="B64">
        <v>2</v>
      </c>
    </row>
    <row r="65" spans="1:2">
      <c r="A65">
        <v>2</v>
      </c>
      <c r="B65">
        <v>4</v>
      </c>
    </row>
    <row r="66" spans="1:2">
      <c r="A66">
        <v>1</v>
      </c>
      <c r="B66">
        <v>7</v>
      </c>
    </row>
    <row r="67" spans="1:2">
      <c r="A67">
        <v>1</v>
      </c>
      <c r="B67">
        <v>2</v>
      </c>
    </row>
    <row r="68" spans="1:2">
      <c r="A68">
        <v>0</v>
      </c>
      <c r="B68">
        <v>4</v>
      </c>
    </row>
    <row r="69" spans="1:2">
      <c r="A69">
        <v>0</v>
      </c>
      <c r="B69">
        <v>5</v>
      </c>
    </row>
    <row r="70" spans="1:2">
      <c r="A70">
        <v>0</v>
      </c>
      <c r="B70">
        <v>5</v>
      </c>
    </row>
    <row r="71" spans="1:2">
      <c r="A71">
        <v>0</v>
      </c>
      <c r="B71">
        <v>3</v>
      </c>
    </row>
    <row r="72" spans="1:2">
      <c r="A72">
        <v>-1</v>
      </c>
      <c r="B72">
        <v>5</v>
      </c>
    </row>
    <row r="73" spans="1:2">
      <c r="A73">
        <v>-1</v>
      </c>
      <c r="B73">
        <v>2</v>
      </c>
    </row>
    <row r="74" spans="1:2">
      <c r="A74">
        <v>-2</v>
      </c>
      <c r="B74">
        <v>10</v>
      </c>
    </row>
    <row r="75" spans="1:2">
      <c r="A75">
        <v>-3</v>
      </c>
      <c r="B75">
        <v>4</v>
      </c>
    </row>
    <row r="76" spans="1:2">
      <c r="A76">
        <v>-3</v>
      </c>
      <c r="B76">
        <v>2</v>
      </c>
    </row>
    <row r="77" spans="1:2">
      <c r="A77">
        <v>-3</v>
      </c>
      <c r="B77">
        <v>2</v>
      </c>
    </row>
    <row r="78" spans="1:2">
      <c r="A78">
        <v>-4</v>
      </c>
      <c r="B78">
        <v>4</v>
      </c>
    </row>
    <row r="79" spans="1:2">
      <c r="A79">
        <v>-4</v>
      </c>
      <c r="B79">
        <v>4</v>
      </c>
    </row>
    <row r="80" spans="1:2">
      <c r="A80">
        <v>-4</v>
      </c>
      <c r="B80">
        <v>5</v>
      </c>
    </row>
    <row r="81" spans="1:2">
      <c r="A81">
        <v>-5</v>
      </c>
      <c r="B81">
        <v>4</v>
      </c>
    </row>
    <row r="82" spans="1:2">
      <c r="A82">
        <v>-5</v>
      </c>
      <c r="B82">
        <v>7</v>
      </c>
    </row>
    <row r="83" spans="1:2">
      <c r="A83">
        <v>-5</v>
      </c>
      <c r="B83">
        <v>4</v>
      </c>
    </row>
    <row r="84" spans="1:2">
      <c r="A84">
        <v>-5</v>
      </c>
      <c r="B84">
        <v>4</v>
      </c>
    </row>
    <row r="85" spans="1:2">
      <c r="A85">
        <v>-6</v>
      </c>
      <c r="B85">
        <v>4</v>
      </c>
    </row>
    <row r="86" spans="1:2">
      <c r="A86">
        <v>-6</v>
      </c>
      <c r="B86">
        <v>4</v>
      </c>
    </row>
    <row r="87" spans="1:2">
      <c r="A87">
        <v>-7</v>
      </c>
      <c r="B87">
        <v>4</v>
      </c>
    </row>
    <row r="88" spans="1:2">
      <c r="A88">
        <v>-7</v>
      </c>
      <c r="B88">
        <v>5</v>
      </c>
    </row>
    <row r="89" spans="1:2">
      <c r="A89">
        <v>-7</v>
      </c>
      <c r="B89">
        <v>3</v>
      </c>
    </row>
    <row r="90" spans="1:2">
      <c r="A90">
        <v>-7</v>
      </c>
      <c r="B90">
        <v>3</v>
      </c>
    </row>
    <row r="91" spans="1:2">
      <c r="A91">
        <v>-7</v>
      </c>
      <c r="B91">
        <v>14</v>
      </c>
    </row>
    <row r="92" spans="1:2">
      <c r="A92">
        <v>-8</v>
      </c>
      <c r="B92">
        <v>3</v>
      </c>
    </row>
    <row r="93" spans="1:2">
      <c r="A93">
        <v>-8</v>
      </c>
      <c r="B93">
        <v>2</v>
      </c>
    </row>
    <row r="94" spans="1:2">
      <c r="A94">
        <v>-8</v>
      </c>
      <c r="B94">
        <v>15</v>
      </c>
    </row>
    <row r="95" spans="1:2">
      <c r="A95">
        <v>-9</v>
      </c>
      <c r="B95">
        <v>2</v>
      </c>
    </row>
    <row r="96" spans="1:2">
      <c r="A96">
        <v>-10</v>
      </c>
      <c r="B96">
        <v>4</v>
      </c>
    </row>
    <row r="97" spans="1:2">
      <c r="A97">
        <v>-10</v>
      </c>
      <c r="B97">
        <v>5</v>
      </c>
    </row>
    <row r="98" spans="1:2">
      <c r="A98">
        <v>-10</v>
      </c>
      <c r="B98">
        <v>5</v>
      </c>
    </row>
    <row r="99" spans="1:2">
      <c r="A99">
        <v>-10</v>
      </c>
      <c r="B99">
        <v>13</v>
      </c>
    </row>
    <row r="100" spans="1:2">
      <c r="A100">
        <v>-10</v>
      </c>
      <c r="B100">
        <v>5</v>
      </c>
    </row>
    <row r="101" spans="1:2">
      <c r="A101">
        <v>-11</v>
      </c>
      <c r="B101">
        <v>4</v>
      </c>
    </row>
    <row r="102" spans="1:2">
      <c r="A102">
        <v>-11</v>
      </c>
      <c r="B102">
        <v>3</v>
      </c>
    </row>
    <row r="103" spans="1:2">
      <c r="A103">
        <v>-11</v>
      </c>
      <c r="B103">
        <v>13</v>
      </c>
    </row>
    <row r="104" spans="1:2">
      <c r="A104">
        <v>-11</v>
      </c>
      <c r="B104">
        <v>14</v>
      </c>
    </row>
    <row r="105" spans="1:2">
      <c r="A105">
        <v>-12</v>
      </c>
      <c r="B105">
        <v>5</v>
      </c>
    </row>
    <row r="106" spans="1:2">
      <c r="A106">
        <v>-12</v>
      </c>
      <c r="B106">
        <v>5</v>
      </c>
    </row>
    <row r="107" spans="1:2">
      <c r="A107">
        <v>-12</v>
      </c>
      <c r="B107">
        <v>14</v>
      </c>
    </row>
    <row r="108" spans="1:2">
      <c r="A108">
        <v>-13</v>
      </c>
      <c r="B108">
        <v>5</v>
      </c>
    </row>
    <row r="109" spans="1:2">
      <c r="A109">
        <v>-13</v>
      </c>
      <c r="B109">
        <v>14</v>
      </c>
    </row>
    <row r="110" spans="1:2">
      <c r="A110">
        <v>-14</v>
      </c>
      <c r="B110">
        <v>4</v>
      </c>
    </row>
    <row r="111" spans="1:2">
      <c r="A111">
        <v>-14</v>
      </c>
      <c r="B111">
        <v>11</v>
      </c>
    </row>
    <row r="112" spans="1:2">
      <c r="A112">
        <v>-14</v>
      </c>
      <c r="B112">
        <v>5</v>
      </c>
    </row>
    <row r="113" spans="1:2">
      <c r="A113">
        <v>-15</v>
      </c>
      <c r="B113">
        <v>4</v>
      </c>
    </row>
    <row r="114" spans="1:2">
      <c r="A114">
        <v>-15</v>
      </c>
      <c r="B114">
        <v>4</v>
      </c>
    </row>
    <row r="115" spans="1:2">
      <c r="A115">
        <v>-16</v>
      </c>
      <c r="B115">
        <v>2</v>
      </c>
    </row>
    <row r="116" spans="1:2">
      <c r="A116">
        <v>-16</v>
      </c>
      <c r="B116">
        <v>3</v>
      </c>
    </row>
    <row r="117" spans="1:2">
      <c r="A117">
        <v>-16</v>
      </c>
      <c r="B117">
        <v>3</v>
      </c>
    </row>
    <row r="118" spans="1:2">
      <c r="A118">
        <v>-17</v>
      </c>
      <c r="B118">
        <v>4</v>
      </c>
    </row>
    <row r="119" spans="1:2">
      <c r="A119">
        <v>-17</v>
      </c>
      <c r="B119">
        <v>3</v>
      </c>
    </row>
    <row r="120" spans="1:2">
      <c r="A120">
        <v>-18</v>
      </c>
      <c r="B120">
        <v>3</v>
      </c>
    </row>
    <row r="121" spans="1:2">
      <c r="A121">
        <v>-18</v>
      </c>
      <c r="B121">
        <v>5</v>
      </c>
    </row>
    <row r="122" spans="1:2">
      <c r="A122">
        <v>-18</v>
      </c>
      <c r="B122">
        <v>8</v>
      </c>
    </row>
    <row r="123" spans="1:2">
      <c r="A123">
        <v>-18</v>
      </c>
      <c r="B123">
        <v>4</v>
      </c>
    </row>
    <row r="124" spans="1:2">
      <c r="A124">
        <v>-18</v>
      </c>
      <c r="B124">
        <v>3</v>
      </c>
    </row>
    <row r="125" spans="1:2">
      <c r="A125">
        <v>-19</v>
      </c>
      <c r="B125">
        <v>2</v>
      </c>
    </row>
    <row r="126" spans="1:2">
      <c r="A126">
        <v>-19</v>
      </c>
      <c r="B126">
        <v>11</v>
      </c>
    </row>
    <row r="127" spans="1:2">
      <c r="A127">
        <v>-19</v>
      </c>
      <c r="B127">
        <v>5</v>
      </c>
    </row>
    <row r="128" spans="1:2">
      <c r="A128">
        <v>-19</v>
      </c>
      <c r="B128">
        <v>13</v>
      </c>
    </row>
    <row r="129" spans="1:2">
      <c r="A129">
        <v>-19</v>
      </c>
      <c r="B129">
        <v>2</v>
      </c>
    </row>
    <row r="130" spans="1:2">
      <c r="A130">
        <v>-21</v>
      </c>
      <c r="B130">
        <v>4</v>
      </c>
    </row>
    <row r="131" spans="1:2">
      <c r="A131">
        <v>-21</v>
      </c>
      <c r="B131">
        <v>8</v>
      </c>
    </row>
    <row r="132" spans="1:2">
      <c r="A132">
        <v>-24</v>
      </c>
      <c r="B132">
        <v>3</v>
      </c>
    </row>
    <row r="133" spans="1:2">
      <c r="A133">
        <v>-24</v>
      </c>
      <c r="B133">
        <v>3</v>
      </c>
    </row>
    <row r="134" spans="1:2">
      <c r="A134">
        <v>-24</v>
      </c>
      <c r="B134">
        <v>4</v>
      </c>
    </row>
    <row r="135" spans="1:2">
      <c r="A135">
        <v>-27</v>
      </c>
      <c r="B135">
        <v>7</v>
      </c>
    </row>
    <row r="136" spans="1:2">
      <c r="A136">
        <v>-32</v>
      </c>
      <c r="B136">
        <v>2</v>
      </c>
    </row>
    <row r="137" spans="1:2">
      <c r="A137">
        <v>-32</v>
      </c>
      <c r="B137">
        <v>5</v>
      </c>
    </row>
    <row r="138" spans="1:2">
      <c r="A138">
        <v>-44</v>
      </c>
      <c r="B138">
        <v>6</v>
      </c>
    </row>
    <row r="139" spans="1:2">
      <c r="A139">
        <v>-44</v>
      </c>
      <c r="B139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H53"/>
  <sheetViews>
    <sheetView showGridLines="0" showRowColHeaders="0" topLeftCell="A35" workbookViewId="0">
      <selection activeCell="D25" sqref="D25:D26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92</v>
      </c>
      <c r="H1" s="94"/>
    </row>
    <row r="2" spans="1:8">
      <c r="A2" s="137" t="s">
        <v>18</v>
      </c>
      <c r="B2" s="137"/>
      <c r="C2" s="27" t="s">
        <v>37</v>
      </c>
      <c r="D2" s="53"/>
    </row>
    <row r="3" spans="1:8">
      <c r="A3" s="138" t="s">
        <v>33</v>
      </c>
      <c r="B3" s="139"/>
      <c r="C3" s="28">
        <f>COUNTA(D3:CC4)</f>
        <v>0</v>
      </c>
      <c r="D3" s="50"/>
    </row>
    <row r="4" spans="1:8">
      <c r="A4" s="140" t="s">
        <v>34</v>
      </c>
      <c r="B4" s="141"/>
      <c r="C4" s="29">
        <f>SUM($D4:$CC4)</f>
        <v>0</v>
      </c>
      <c r="D4" s="51"/>
    </row>
    <row r="5" spans="1:8">
      <c r="A5" s="74" t="s">
        <v>53</v>
      </c>
      <c r="B5" s="25" t="s">
        <v>36</v>
      </c>
      <c r="C5" s="34">
        <f t="shared" ref="C5:C41" si="0">SUM($D5:$CC5)</f>
        <v>0</v>
      </c>
      <c r="D5" s="34"/>
    </row>
    <row r="6" spans="1:8">
      <c r="B6" s="26" t="s">
        <v>19</v>
      </c>
      <c r="C6" s="34">
        <f t="shared" si="0"/>
        <v>0</v>
      </c>
      <c r="D6" s="34"/>
    </row>
    <row r="7" spans="1:8">
      <c r="B7" s="26" t="s">
        <v>32</v>
      </c>
      <c r="C7" s="34">
        <f t="shared" si="0"/>
        <v>0</v>
      </c>
      <c r="D7" s="34"/>
    </row>
    <row r="8" spans="1:8" ht="15">
      <c r="A8" s="32" t="s">
        <v>19</v>
      </c>
      <c r="B8" s="55" t="s">
        <v>40</v>
      </c>
      <c r="C8" s="54">
        <f t="shared" si="0"/>
        <v>0</v>
      </c>
      <c r="D8" s="54"/>
    </row>
    <row r="9" spans="1:8" ht="15">
      <c r="B9" s="16" t="s">
        <v>20</v>
      </c>
      <c r="C9" s="40">
        <f t="shared" si="0"/>
        <v>0</v>
      </c>
      <c r="D9" s="40"/>
    </row>
    <row r="10" spans="1:8" ht="15">
      <c r="B10" s="17" t="s">
        <v>21</v>
      </c>
      <c r="C10" s="41">
        <f t="shared" si="0"/>
        <v>0</v>
      </c>
      <c r="D10" s="41"/>
    </row>
    <row r="11" spans="1:8" ht="15">
      <c r="B11" s="17" t="s">
        <v>22</v>
      </c>
      <c r="C11" s="41">
        <f t="shared" si="0"/>
        <v>0</v>
      </c>
      <c r="D11" s="41"/>
    </row>
    <row r="12" spans="1:8" ht="15">
      <c r="B12" s="18" t="s">
        <v>23</v>
      </c>
      <c r="C12" s="42">
        <f t="shared" si="0"/>
        <v>0</v>
      </c>
      <c r="D12" s="42"/>
    </row>
    <row r="13" spans="1:8" ht="15">
      <c r="B13" s="19" t="s">
        <v>24</v>
      </c>
      <c r="C13" s="43">
        <f t="shared" si="0"/>
        <v>0</v>
      </c>
      <c r="D13" s="43"/>
    </row>
    <row r="14" spans="1:8" ht="15">
      <c r="B14" s="19" t="s">
        <v>25</v>
      </c>
      <c r="C14" s="43">
        <f t="shared" si="0"/>
        <v>0</v>
      </c>
      <c r="D14" s="43"/>
    </row>
    <row r="15" spans="1:8" ht="15">
      <c r="B15" s="16" t="s">
        <v>26</v>
      </c>
      <c r="C15" s="40">
        <f t="shared" si="0"/>
        <v>0</v>
      </c>
      <c r="D15" s="40"/>
    </row>
    <row r="16" spans="1:8" ht="15">
      <c r="B16" s="17" t="s">
        <v>27</v>
      </c>
      <c r="C16" s="41">
        <f t="shared" si="0"/>
        <v>0</v>
      </c>
      <c r="D16" s="41"/>
    </row>
    <row r="17" spans="1:4" ht="15">
      <c r="B17" s="17" t="s">
        <v>28</v>
      </c>
      <c r="C17" s="41">
        <f t="shared" si="0"/>
        <v>0</v>
      </c>
      <c r="D17" s="41"/>
    </row>
    <row r="18" spans="1:4" ht="15">
      <c r="B18" s="18" t="s">
        <v>29</v>
      </c>
      <c r="C18" s="42">
        <f t="shared" si="0"/>
        <v>0</v>
      </c>
      <c r="D18" s="42"/>
    </row>
    <row r="19" spans="1:4" ht="15">
      <c r="B19" s="19" t="s">
        <v>30</v>
      </c>
      <c r="C19" s="43">
        <f t="shared" si="0"/>
        <v>0</v>
      </c>
      <c r="D19" s="43"/>
    </row>
    <row r="20" spans="1:4" ht="15.75" thickBot="1">
      <c r="B20" s="19" t="s">
        <v>31</v>
      </c>
      <c r="C20" s="43">
        <f t="shared" si="0"/>
        <v>0</v>
      </c>
      <c r="D20" s="43"/>
    </row>
    <row r="21" spans="1:4" ht="15">
      <c r="A21" s="72" t="s">
        <v>54</v>
      </c>
      <c r="B21" s="30" t="s">
        <v>35</v>
      </c>
      <c r="C21" s="35">
        <f t="shared" si="0"/>
        <v>0</v>
      </c>
      <c r="D21" s="35"/>
    </row>
    <row r="22" spans="1:4" ht="15.75" thickBot="1">
      <c r="A22" s="73" t="s">
        <v>55</v>
      </c>
      <c r="B22" s="30" t="s">
        <v>23</v>
      </c>
      <c r="C22" s="35">
        <f t="shared" si="0"/>
        <v>0</v>
      </c>
      <c r="D22" s="35"/>
    </row>
    <row r="23" spans="1:4" ht="15">
      <c r="B23" s="20" t="s">
        <v>26</v>
      </c>
      <c r="C23" s="35">
        <f t="shared" si="0"/>
        <v>0</v>
      </c>
      <c r="D23" s="35"/>
    </row>
    <row r="24" spans="1:4" ht="15">
      <c r="B24" s="20" t="s">
        <v>29</v>
      </c>
      <c r="C24" s="35">
        <f t="shared" si="0"/>
        <v>0</v>
      </c>
      <c r="D24" s="35"/>
    </row>
    <row r="25" spans="1:4" ht="15">
      <c r="A25" s="31" t="s">
        <v>32</v>
      </c>
      <c r="B25" s="56" t="s">
        <v>40</v>
      </c>
      <c r="C25" s="71">
        <f t="shared" si="0"/>
        <v>0</v>
      </c>
      <c r="D25" s="71"/>
    </row>
    <row r="26" spans="1:4" ht="15">
      <c r="B26" s="21" t="s">
        <v>20</v>
      </c>
      <c r="C26" s="44">
        <f t="shared" si="0"/>
        <v>0</v>
      </c>
      <c r="D26" s="47"/>
    </row>
    <row r="27" spans="1:4" ht="15">
      <c r="B27" s="22" t="s">
        <v>21</v>
      </c>
      <c r="C27" s="45">
        <f t="shared" si="0"/>
        <v>0</v>
      </c>
      <c r="D27" s="48"/>
    </row>
    <row r="28" spans="1:4" ht="15">
      <c r="B28" s="22" t="s">
        <v>22</v>
      </c>
      <c r="C28" s="45">
        <f t="shared" si="0"/>
        <v>0</v>
      </c>
      <c r="D28" s="48"/>
    </row>
    <row r="29" spans="1:4" ht="15">
      <c r="B29" s="21" t="s">
        <v>23</v>
      </c>
      <c r="C29" s="44">
        <f t="shared" si="0"/>
        <v>0</v>
      </c>
      <c r="D29" s="47"/>
    </row>
    <row r="30" spans="1:4" ht="15">
      <c r="B30" s="23" t="s">
        <v>24</v>
      </c>
      <c r="C30" s="46">
        <f t="shared" si="0"/>
        <v>0</v>
      </c>
      <c r="D30" s="49"/>
    </row>
    <row r="31" spans="1:4" ht="15">
      <c r="B31" s="23" t="s">
        <v>25</v>
      </c>
      <c r="C31" s="46">
        <f t="shared" si="0"/>
        <v>0</v>
      </c>
      <c r="D31" s="49"/>
    </row>
    <row r="32" spans="1:4" ht="15">
      <c r="B32" s="21" t="s">
        <v>26</v>
      </c>
      <c r="C32" s="44">
        <f t="shared" si="0"/>
        <v>0</v>
      </c>
      <c r="D32" s="47"/>
    </row>
    <row r="33" spans="1:6" ht="15">
      <c r="B33" s="22" t="s">
        <v>27</v>
      </c>
      <c r="C33" s="45">
        <f t="shared" si="0"/>
        <v>0</v>
      </c>
      <c r="D33" s="48"/>
    </row>
    <row r="34" spans="1:6" ht="15">
      <c r="B34" s="22" t="s">
        <v>28</v>
      </c>
      <c r="C34" s="45">
        <f t="shared" si="0"/>
        <v>0</v>
      </c>
      <c r="D34" s="48"/>
    </row>
    <row r="35" spans="1:6" ht="15">
      <c r="B35" s="21" t="s">
        <v>29</v>
      </c>
      <c r="C35" s="44">
        <f t="shared" si="0"/>
        <v>0</v>
      </c>
      <c r="D35" s="47"/>
    </row>
    <row r="36" spans="1:6" ht="15">
      <c r="B36" s="22" t="s">
        <v>30</v>
      </c>
      <c r="C36" s="45">
        <f t="shared" si="0"/>
        <v>0</v>
      </c>
      <c r="D36" s="48"/>
    </row>
    <row r="37" spans="1:6" ht="15.75" thickBot="1">
      <c r="B37" s="22" t="s">
        <v>31</v>
      </c>
      <c r="C37" s="45">
        <f t="shared" si="0"/>
        <v>0</v>
      </c>
      <c r="D37" s="48"/>
    </row>
    <row r="38" spans="1:6" ht="15.75" thickTop="1">
      <c r="A38" s="75" t="s">
        <v>54</v>
      </c>
      <c r="B38" s="33" t="s">
        <v>35</v>
      </c>
      <c r="C38" s="36">
        <f t="shared" si="0"/>
        <v>0</v>
      </c>
      <c r="D38" s="36"/>
    </row>
    <row r="39" spans="1:6" ht="15.75" thickBot="1">
      <c r="A39" s="76" t="s">
        <v>56</v>
      </c>
      <c r="B39" s="33" t="s">
        <v>23</v>
      </c>
      <c r="C39" s="36">
        <f t="shared" si="0"/>
        <v>0</v>
      </c>
      <c r="D39" s="36"/>
    </row>
    <row r="40" spans="1:6" ht="15.75" thickTop="1">
      <c r="B40" s="24" t="s">
        <v>26</v>
      </c>
      <c r="C40" s="36">
        <f t="shared" si="0"/>
        <v>0</v>
      </c>
      <c r="D40" s="36"/>
    </row>
    <row r="41" spans="1:6" ht="15">
      <c r="B41" s="24" t="s">
        <v>29</v>
      </c>
      <c r="C41" s="37">
        <f t="shared" si="0"/>
        <v>0</v>
      </c>
      <c r="D41" s="37"/>
    </row>
    <row r="42" spans="1:6" ht="13.5" thickBot="1"/>
    <row r="43" spans="1:6" ht="15.75" thickTop="1">
      <c r="A43" s="77" t="s">
        <v>57</v>
      </c>
      <c r="B43" s="61" t="s">
        <v>41</v>
      </c>
      <c r="C43" s="70" t="str">
        <f>IF($C4=0,"",$C8/$C4)</f>
        <v/>
      </c>
      <c r="D43" s="79" t="s">
        <v>42</v>
      </c>
      <c r="E43" s="80" t="str">
        <f>IF($C4=0,"",$C25/$C4)</f>
        <v/>
      </c>
    </row>
    <row r="44" spans="1:6" ht="15.75" thickBot="1">
      <c r="A44" s="78" t="s">
        <v>58</v>
      </c>
      <c r="B44" s="62" t="s">
        <v>43</v>
      </c>
      <c r="C44" s="58" t="str">
        <f>IF($C8=0,"",$C9/$C8)</f>
        <v/>
      </c>
      <c r="D44" s="59" t="s">
        <v>46</v>
      </c>
      <c r="E44" s="63" t="str">
        <f>IF($C25=0,"",$C26/$C25)</f>
        <v/>
      </c>
    </row>
    <row r="45" spans="1:6" ht="15.75" thickTop="1">
      <c r="B45" s="62" t="s">
        <v>44</v>
      </c>
      <c r="C45" s="58" t="str">
        <f>IF($C8=0,"",$C12/$C8)</f>
        <v/>
      </c>
      <c r="D45" s="59" t="s">
        <v>47</v>
      </c>
      <c r="E45" s="63" t="str">
        <f>IF($C25=0,"",$C29/$C25)</f>
        <v/>
      </c>
    </row>
    <row r="46" spans="1:6" ht="15">
      <c r="B46" s="62" t="s">
        <v>26</v>
      </c>
      <c r="C46" s="58" t="str">
        <f>IF($C8=0,"",$C15/$C8)</f>
        <v/>
      </c>
      <c r="D46" s="59" t="s">
        <v>48</v>
      </c>
      <c r="E46" s="63" t="str">
        <f>IF($C25=0,"",$C32/$C25)</f>
        <v/>
      </c>
    </row>
    <row r="47" spans="1:6" ht="15">
      <c r="B47" s="62" t="s">
        <v>29</v>
      </c>
      <c r="C47" s="58" t="str">
        <f>IF($C8=0,"",$C18/$C8)</f>
        <v/>
      </c>
      <c r="D47" s="59" t="s">
        <v>49</v>
      </c>
      <c r="E47" s="63" t="str">
        <f>IF($C25=0,"",$C35/$C25)</f>
        <v/>
      </c>
      <c r="F47" s="15"/>
    </row>
    <row r="48" spans="1:6" ht="15">
      <c r="B48" s="64" t="s">
        <v>45</v>
      </c>
      <c r="C48" s="57" t="str">
        <f>IF(C8=0,"",(C10+C13+C16+C19)/C8)</f>
        <v/>
      </c>
      <c r="D48" s="60" t="s">
        <v>52</v>
      </c>
      <c r="E48" s="65" t="str">
        <f>IF(C25=0,"",(C27+C30+C33+C36)/C25)</f>
        <v/>
      </c>
    </row>
    <row r="49" spans="2:5" ht="15">
      <c r="B49" s="62" t="s">
        <v>35</v>
      </c>
      <c r="C49" s="58" t="str">
        <f>IF($C9=0,"",$C10/$C9)</f>
        <v/>
      </c>
      <c r="D49" s="59" t="s">
        <v>50</v>
      </c>
      <c r="E49" s="63" t="str">
        <f>IF($C26=0,"",$C27/$C26)</f>
        <v/>
      </c>
    </row>
    <row r="50" spans="2:5" ht="15">
      <c r="B50" s="62" t="s">
        <v>23</v>
      </c>
      <c r="C50" s="58" t="str">
        <f>IF($C12=0,"",$C13/$C12)</f>
        <v/>
      </c>
      <c r="D50" s="59" t="s">
        <v>51</v>
      </c>
      <c r="E50" s="63" t="str">
        <f>IF($C29=0,"",$C30/$C29)</f>
        <v/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 t="str">
        <f>IF($C32=0,"",$C33/$C32)</f>
        <v/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D1:K1"/>
  <sheetViews>
    <sheetView showGridLines="0" showRowColHeaders="0" workbookViewId="0">
      <selection sqref="A1:M55"/>
    </sheetView>
  </sheetViews>
  <sheetFormatPr baseColWidth="10" defaultColWidth="11.42578125" defaultRowHeight="12.75"/>
  <sheetData>
    <row r="1" spans="4:11" ht="15.75">
      <c r="D1" s="142" t="str">
        <f>CONCATENATE("Statistiques cumulatives des joueurs ayant participés à au moins ",Resultats!M2," sessions")</f>
        <v>Statistiques cumulatives des joueurs ayant participés à au moins 2 sessions</v>
      </c>
      <c r="E1" s="142"/>
      <c r="F1" s="142"/>
      <c r="G1" s="142"/>
      <c r="H1" s="142"/>
      <c r="I1" s="143"/>
      <c r="J1" s="143"/>
      <c r="K1" s="143"/>
    </row>
  </sheetData>
  <mergeCells count="1">
    <mergeCell ref="D1:K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AA53"/>
  <sheetViews>
    <sheetView showGridLines="0" showRowColHeaders="0" topLeftCell="R1" workbookViewId="0">
      <selection activeCell="AA2" sqref="AA2:AA41"/>
    </sheetView>
  </sheetViews>
  <sheetFormatPr baseColWidth="10" defaultColWidth="11.42578125" defaultRowHeight="12.75"/>
  <cols>
    <col min="2" max="2" width="16.140625" bestFit="1" customWidth="1"/>
  </cols>
  <sheetData>
    <row r="1" spans="1:27" ht="16.5" thickBot="1">
      <c r="D1" s="52" t="s">
        <v>38</v>
      </c>
      <c r="E1" s="38"/>
      <c r="F1" s="39"/>
      <c r="G1" s="93" t="s">
        <v>2</v>
      </c>
      <c r="H1" s="94"/>
    </row>
    <row r="2" spans="1:27">
      <c r="A2" s="137" t="s">
        <v>18</v>
      </c>
      <c r="B2" s="137"/>
      <c r="C2" s="27" t="s">
        <v>37</v>
      </c>
      <c r="D2" s="53">
        <v>42377</v>
      </c>
      <c r="E2" s="53">
        <v>42384</v>
      </c>
      <c r="F2" s="53">
        <v>42385</v>
      </c>
      <c r="G2" s="53">
        <v>42391</v>
      </c>
      <c r="H2" s="53">
        <v>42398</v>
      </c>
      <c r="I2" s="53">
        <v>42405</v>
      </c>
      <c r="J2" s="53">
        <v>42412</v>
      </c>
      <c r="K2" s="53">
        <v>42419</v>
      </c>
      <c r="L2" s="53">
        <v>42426</v>
      </c>
      <c r="M2" s="53">
        <v>42433</v>
      </c>
      <c r="N2" s="53">
        <v>42447</v>
      </c>
      <c r="O2" s="53">
        <v>42461</v>
      </c>
      <c r="P2" s="53">
        <v>42510</v>
      </c>
      <c r="Q2" s="53">
        <v>42517</v>
      </c>
      <c r="R2" s="53">
        <v>42523</v>
      </c>
      <c r="S2" s="53">
        <v>42531</v>
      </c>
      <c r="T2" s="53">
        <v>42533</v>
      </c>
      <c r="U2" s="53">
        <v>42538</v>
      </c>
      <c r="V2" s="53">
        <v>42545</v>
      </c>
      <c r="W2" s="53">
        <v>42552</v>
      </c>
      <c r="X2" s="53">
        <v>42559</v>
      </c>
      <c r="Y2" s="53">
        <v>42587</v>
      </c>
      <c r="Z2" s="53">
        <v>42588</v>
      </c>
      <c r="AA2" s="53">
        <v>42594</v>
      </c>
    </row>
    <row r="3" spans="1:27">
      <c r="A3" s="138" t="s">
        <v>33</v>
      </c>
      <c r="B3" s="139"/>
      <c r="C3" s="28">
        <f>COUNTA(D3:CC4)</f>
        <v>24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</row>
    <row r="4" spans="1:27">
      <c r="A4" s="140" t="s">
        <v>34</v>
      </c>
      <c r="B4" s="141"/>
      <c r="C4" s="29">
        <f>SUM($D4:$CC4)</f>
        <v>960</v>
      </c>
      <c r="D4" s="51">
        <v>40</v>
      </c>
      <c r="E4" s="51">
        <v>34</v>
      </c>
      <c r="F4" s="51">
        <v>45</v>
      </c>
      <c r="G4" s="51">
        <v>39</v>
      </c>
      <c r="H4" s="51">
        <v>38</v>
      </c>
      <c r="I4" s="51">
        <v>43</v>
      </c>
      <c r="J4" s="51">
        <v>42</v>
      </c>
      <c r="K4" s="51">
        <v>42</v>
      </c>
      <c r="L4" s="51">
        <v>36</v>
      </c>
      <c r="M4" s="51">
        <v>40</v>
      </c>
      <c r="N4" s="51">
        <v>43</v>
      </c>
      <c r="O4" s="51">
        <v>45</v>
      </c>
      <c r="P4" s="51">
        <v>45</v>
      </c>
      <c r="Q4" s="51">
        <v>41</v>
      </c>
      <c r="R4" s="51">
        <v>40</v>
      </c>
      <c r="S4" s="51">
        <v>38</v>
      </c>
      <c r="T4" s="51">
        <v>35</v>
      </c>
      <c r="U4" s="51">
        <v>48</v>
      </c>
      <c r="V4" s="51">
        <v>33</v>
      </c>
      <c r="W4" s="51">
        <v>41</v>
      </c>
      <c r="X4" s="51">
        <v>37</v>
      </c>
      <c r="Y4" s="51">
        <v>37</v>
      </c>
      <c r="Z4" s="51">
        <v>42</v>
      </c>
      <c r="AA4" s="51">
        <v>36</v>
      </c>
    </row>
    <row r="5" spans="1:27">
      <c r="A5" s="74" t="s">
        <v>53</v>
      </c>
      <c r="B5" s="25" t="s">
        <v>36</v>
      </c>
      <c r="C5" s="34">
        <f t="shared" ref="C5:C41" si="0">SUM($D5:$CC5)</f>
        <v>59.5</v>
      </c>
      <c r="D5" s="34">
        <v>-9.3000000000000007</v>
      </c>
      <c r="E5" s="34">
        <v>6</v>
      </c>
      <c r="F5" s="34">
        <v>14</v>
      </c>
      <c r="G5" s="34">
        <v>22.3</v>
      </c>
      <c r="H5" s="34">
        <v>9.4</v>
      </c>
      <c r="I5" s="34">
        <v>-18.600000000000001</v>
      </c>
      <c r="J5" s="34">
        <v>-3.3</v>
      </c>
      <c r="K5" s="34">
        <v>2.7</v>
      </c>
      <c r="L5" s="34">
        <v>6.7</v>
      </c>
      <c r="M5" s="34">
        <v>-1</v>
      </c>
      <c r="N5" s="34">
        <v>11.5</v>
      </c>
      <c r="O5" s="34">
        <v>6.6</v>
      </c>
      <c r="P5" s="34">
        <v>8.9</v>
      </c>
      <c r="Q5" s="34">
        <v>0.9</v>
      </c>
      <c r="R5" s="34">
        <v>-15.8</v>
      </c>
      <c r="S5" s="34">
        <v>-32.299999999999997</v>
      </c>
      <c r="T5" s="34">
        <v>14.2</v>
      </c>
      <c r="U5" s="34">
        <v>16</v>
      </c>
      <c r="V5" s="34">
        <v>-2.8</v>
      </c>
      <c r="W5" s="34">
        <v>2.6</v>
      </c>
      <c r="X5" s="34">
        <v>-19.399999999999999</v>
      </c>
      <c r="Y5" s="34">
        <v>19.399999999999999</v>
      </c>
      <c r="Z5" s="34">
        <v>-8.5</v>
      </c>
      <c r="AA5" s="34">
        <v>29.3</v>
      </c>
    </row>
    <row r="6" spans="1:27">
      <c r="B6" s="26" t="s">
        <v>19</v>
      </c>
      <c r="C6" s="34">
        <f t="shared" si="0"/>
        <v>441.90000000000009</v>
      </c>
      <c r="D6" s="34">
        <v>8.4</v>
      </c>
      <c r="E6" s="34">
        <v>10.199999999999999</v>
      </c>
      <c r="F6" s="34">
        <v>28.8</v>
      </c>
      <c r="G6" s="34">
        <v>41.1</v>
      </c>
      <c r="H6" s="34">
        <v>21.3</v>
      </c>
      <c r="I6" s="34">
        <v>7.5</v>
      </c>
      <c r="J6" s="34">
        <v>21</v>
      </c>
      <c r="K6" s="34">
        <v>10.8</v>
      </c>
      <c r="L6" s="34">
        <v>10.8</v>
      </c>
      <c r="M6" s="34">
        <v>17.100000000000001</v>
      </c>
      <c r="N6" s="34">
        <v>21</v>
      </c>
      <c r="O6" s="34">
        <v>16.8</v>
      </c>
      <c r="P6" s="34">
        <v>30.9</v>
      </c>
      <c r="Q6" s="34">
        <v>19.8</v>
      </c>
      <c r="R6" s="34">
        <v>6</v>
      </c>
      <c r="S6" s="34">
        <v>-3</v>
      </c>
      <c r="T6" s="34">
        <v>26.7</v>
      </c>
      <c r="U6" s="34">
        <v>31.8</v>
      </c>
      <c r="V6" s="34">
        <v>13.2</v>
      </c>
      <c r="W6" s="34">
        <v>14.1</v>
      </c>
      <c r="X6" s="34">
        <v>-0.3</v>
      </c>
      <c r="Y6" s="34">
        <v>34.799999999999997</v>
      </c>
      <c r="Z6" s="34">
        <v>16.5</v>
      </c>
      <c r="AA6" s="34">
        <v>36.6</v>
      </c>
    </row>
    <row r="7" spans="1:27">
      <c r="B7" s="26" t="s">
        <v>32</v>
      </c>
      <c r="C7" s="34">
        <f t="shared" si="0"/>
        <v>-382.40000000000003</v>
      </c>
      <c r="D7" s="34">
        <v>-17.7</v>
      </c>
      <c r="E7" s="34">
        <v>-4.2</v>
      </c>
      <c r="F7" s="34">
        <v>-14.8</v>
      </c>
      <c r="G7" s="34">
        <v>-18.8</v>
      </c>
      <c r="H7" s="34">
        <v>-11.9</v>
      </c>
      <c r="I7" s="34">
        <v>-26.1</v>
      </c>
      <c r="J7" s="34">
        <v>-24.3</v>
      </c>
      <c r="K7" s="34">
        <v>-8.1</v>
      </c>
      <c r="L7" s="34">
        <v>-4.0999999999999996</v>
      </c>
      <c r="M7" s="34">
        <v>-18.100000000000001</v>
      </c>
      <c r="N7" s="34">
        <v>-9.5</v>
      </c>
      <c r="O7" s="34">
        <v>-10.199999999999999</v>
      </c>
      <c r="P7" s="34">
        <v>-22</v>
      </c>
      <c r="Q7" s="34">
        <v>-18.899999999999999</v>
      </c>
      <c r="R7" s="34">
        <v>-21.8</v>
      </c>
      <c r="S7" s="34">
        <v>-29.3</v>
      </c>
      <c r="T7" s="34">
        <v>-12.5</v>
      </c>
      <c r="U7" s="34">
        <v>-15.8</v>
      </c>
      <c r="V7" s="34">
        <v>-16</v>
      </c>
      <c r="W7" s="34">
        <v>-11.5</v>
      </c>
      <c r="X7" s="34">
        <v>-19.100000000000001</v>
      </c>
      <c r="Y7" s="34">
        <v>-15.4</v>
      </c>
      <c r="Z7" s="34">
        <v>-25</v>
      </c>
      <c r="AA7" s="34">
        <v>-7.3</v>
      </c>
    </row>
    <row r="8" spans="1:27" ht="15">
      <c r="A8" s="32" t="s">
        <v>19</v>
      </c>
      <c r="B8" s="55" t="s">
        <v>40</v>
      </c>
      <c r="C8" s="54">
        <f t="shared" si="0"/>
        <v>250</v>
      </c>
      <c r="D8" s="54">
        <v>7</v>
      </c>
      <c r="E8" s="54">
        <v>8</v>
      </c>
      <c r="F8" s="54">
        <v>12</v>
      </c>
      <c r="G8" s="54">
        <v>11</v>
      </c>
      <c r="H8" s="54">
        <v>10</v>
      </c>
      <c r="I8" s="54">
        <v>8</v>
      </c>
      <c r="J8" s="54">
        <v>15</v>
      </c>
      <c r="K8" s="54">
        <v>14</v>
      </c>
      <c r="L8" s="54">
        <v>10</v>
      </c>
      <c r="M8" s="54">
        <v>5</v>
      </c>
      <c r="N8" s="54">
        <v>12</v>
      </c>
      <c r="O8" s="54">
        <v>8</v>
      </c>
      <c r="P8" s="54">
        <v>8</v>
      </c>
      <c r="Q8" s="54">
        <v>15</v>
      </c>
      <c r="R8" s="54">
        <v>12</v>
      </c>
      <c r="S8" s="54">
        <v>6</v>
      </c>
      <c r="T8" s="54">
        <v>13</v>
      </c>
      <c r="U8" s="54">
        <v>12</v>
      </c>
      <c r="V8" s="54">
        <v>10</v>
      </c>
      <c r="W8" s="54">
        <v>9</v>
      </c>
      <c r="X8" s="54">
        <v>7</v>
      </c>
      <c r="Y8" s="54">
        <v>14</v>
      </c>
      <c r="Z8" s="54">
        <v>12</v>
      </c>
      <c r="AA8" s="54">
        <v>12</v>
      </c>
    </row>
    <row r="9" spans="1:27" ht="15">
      <c r="B9" s="16" t="s">
        <v>20</v>
      </c>
      <c r="C9" s="40">
        <f t="shared" si="0"/>
        <v>147</v>
      </c>
      <c r="D9" s="40">
        <v>1</v>
      </c>
      <c r="E9" s="40">
        <v>5</v>
      </c>
      <c r="F9" s="40">
        <v>7</v>
      </c>
      <c r="G9" s="40">
        <v>4</v>
      </c>
      <c r="H9" s="40">
        <v>7</v>
      </c>
      <c r="I9" s="40">
        <v>7</v>
      </c>
      <c r="J9" s="40">
        <v>11</v>
      </c>
      <c r="K9" s="40">
        <v>9</v>
      </c>
      <c r="L9" s="40">
        <v>8</v>
      </c>
      <c r="M9" s="40">
        <v>3</v>
      </c>
      <c r="N9" s="40">
        <v>9</v>
      </c>
      <c r="O9" s="40">
        <v>5</v>
      </c>
      <c r="P9" s="40">
        <v>3</v>
      </c>
      <c r="Q9" s="40">
        <v>7</v>
      </c>
      <c r="R9" s="40">
        <v>6</v>
      </c>
      <c r="S9" s="40">
        <v>4</v>
      </c>
      <c r="T9" s="40">
        <v>8</v>
      </c>
      <c r="U9" s="40">
        <v>4</v>
      </c>
      <c r="V9" s="40">
        <v>8</v>
      </c>
      <c r="W9" s="40">
        <v>5</v>
      </c>
      <c r="X9" s="40">
        <v>6</v>
      </c>
      <c r="Y9" s="40">
        <v>8</v>
      </c>
      <c r="Z9" s="40">
        <v>6</v>
      </c>
      <c r="AA9" s="40">
        <v>6</v>
      </c>
    </row>
    <row r="10" spans="1:27" ht="15">
      <c r="B10" s="17" t="s">
        <v>21</v>
      </c>
      <c r="C10" s="41">
        <f t="shared" si="0"/>
        <v>78</v>
      </c>
      <c r="D10" s="41">
        <v>1</v>
      </c>
      <c r="E10" s="41">
        <v>1</v>
      </c>
      <c r="F10" s="41">
        <v>5</v>
      </c>
      <c r="G10" s="41">
        <v>3</v>
      </c>
      <c r="H10" s="41">
        <v>5</v>
      </c>
      <c r="I10" s="41">
        <v>4</v>
      </c>
      <c r="J10" s="41">
        <v>4</v>
      </c>
      <c r="K10" s="41">
        <v>5</v>
      </c>
      <c r="L10" s="41">
        <v>5</v>
      </c>
      <c r="M10" s="41">
        <v>3</v>
      </c>
      <c r="N10" s="41">
        <v>6</v>
      </c>
      <c r="O10" s="41">
        <v>3</v>
      </c>
      <c r="P10" s="41">
        <v>2</v>
      </c>
      <c r="Q10" s="41">
        <v>2</v>
      </c>
      <c r="R10" s="41">
        <v>3</v>
      </c>
      <c r="S10" s="41">
        <v>1</v>
      </c>
      <c r="T10" s="41">
        <v>4</v>
      </c>
      <c r="U10" s="41">
        <v>1</v>
      </c>
      <c r="V10" s="41">
        <v>5</v>
      </c>
      <c r="W10" s="41">
        <v>3</v>
      </c>
      <c r="X10" s="41">
        <v>2</v>
      </c>
      <c r="Y10" s="41">
        <v>3</v>
      </c>
      <c r="Z10" s="41">
        <v>3</v>
      </c>
      <c r="AA10" s="41">
        <v>4</v>
      </c>
    </row>
    <row r="11" spans="1:27" ht="15">
      <c r="B11" s="17" t="s">
        <v>22</v>
      </c>
      <c r="C11" s="41">
        <f t="shared" si="0"/>
        <v>-69</v>
      </c>
      <c r="D11" s="41">
        <v>0</v>
      </c>
      <c r="E11" s="41">
        <v>-4</v>
      </c>
      <c r="F11" s="41">
        <v>-2</v>
      </c>
      <c r="G11" s="41">
        <v>-1</v>
      </c>
      <c r="H11" s="41">
        <v>-2</v>
      </c>
      <c r="I11" s="41">
        <v>-3</v>
      </c>
      <c r="J11" s="41">
        <v>-7</v>
      </c>
      <c r="K11" s="41">
        <v>-4</v>
      </c>
      <c r="L11" s="41">
        <v>-3</v>
      </c>
      <c r="M11" s="41">
        <v>0</v>
      </c>
      <c r="N11" s="41">
        <v>-3</v>
      </c>
      <c r="O11" s="41">
        <v>-2</v>
      </c>
      <c r="P11" s="41">
        <v>-1</v>
      </c>
      <c r="Q11" s="41">
        <v>-5</v>
      </c>
      <c r="R11" s="41">
        <v>-3</v>
      </c>
      <c r="S11" s="41">
        <v>-3</v>
      </c>
      <c r="T11" s="41">
        <v>-4</v>
      </c>
      <c r="U11" s="41">
        <v>-3</v>
      </c>
      <c r="V11" s="41">
        <v>-3</v>
      </c>
      <c r="W11" s="41">
        <v>-2</v>
      </c>
      <c r="X11" s="41">
        <v>-4</v>
      </c>
      <c r="Y11" s="41">
        <v>-5</v>
      </c>
      <c r="Z11" s="41">
        <v>-3</v>
      </c>
      <c r="AA11" s="41">
        <v>-2</v>
      </c>
    </row>
    <row r="12" spans="1:27" ht="15">
      <c r="B12" s="18" t="s">
        <v>23</v>
      </c>
      <c r="C12" s="42">
        <f t="shared" si="0"/>
        <v>101</v>
      </c>
      <c r="D12" s="42">
        <v>6</v>
      </c>
      <c r="E12" s="42">
        <v>3</v>
      </c>
      <c r="F12" s="42">
        <v>5</v>
      </c>
      <c r="G12" s="42">
        <v>6</v>
      </c>
      <c r="H12" s="42">
        <v>3</v>
      </c>
      <c r="I12" s="42">
        <v>1</v>
      </c>
      <c r="J12" s="42">
        <v>4</v>
      </c>
      <c r="K12" s="42">
        <v>5</v>
      </c>
      <c r="L12" s="42">
        <v>2</v>
      </c>
      <c r="M12" s="42">
        <v>2</v>
      </c>
      <c r="N12" s="42">
        <v>3</v>
      </c>
      <c r="O12" s="42">
        <v>3</v>
      </c>
      <c r="P12" s="42">
        <v>5</v>
      </c>
      <c r="Q12" s="42">
        <v>8</v>
      </c>
      <c r="R12" s="42">
        <v>6</v>
      </c>
      <c r="S12" s="42">
        <v>2</v>
      </c>
      <c r="T12" s="42">
        <v>4</v>
      </c>
      <c r="U12" s="42">
        <v>8</v>
      </c>
      <c r="V12" s="42">
        <v>2</v>
      </c>
      <c r="W12" s="42">
        <v>4</v>
      </c>
      <c r="X12" s="42">
        <v>1</v>
      </c>
      <c r="Y12" s="42">
        <v>6</v>
      </c>
      <c r="Z12" s="42">
        <v>6</v>
      </c>
      <c r="AA12" s="42">
        <v>6</v>
      </c>
    </row>
    <row r="13" spans="1:27" ht="15">
      <c r="B13" s="19" t="s">
        <v>24</v>
      </c>
      <c r="C13" s="43">
        <f t="shared" si="0"/>
        <v>86</v>
      </c>
      <c r="D13" s="43">
        <v>3</v>
      </c>
      <c r="E13" s="43">
        <v>3</v>
      </c>
      <c r="F13" s="43">
        <v>5</v>
      </c>
      <c r="G13" s="43">
        <v>6</v>
      </c>
      <c r="H13" s="43">
        <v>3</v>
      </c>
      <c r="I13" s="43">
        <v>1</v>
      </c>
      <c r="J13" s="43">
        <v>4</v>
      </c>
      <c r="K13" s="43">
        <v>3</v>
      </c>
      <c r="L13" s="43">
        <v>2</v>
      </c>
      <c r="M13" s="43">
        <v>2</v>
      </c>
      <c r="N13" s="43">
        <v>3</v>
      </c>
      <c r="O13" s="43">
        <v>3</v>
      </c>
      <c r="P13" s="43">
        <v>5</v>
      </c>
      <c r="Q13" s="43">
        <v>6</v>
      </c>
      <c r="R13" s="43">
        <v>4</v>
      </c>
      <c r="S13" s="43">
        <v>1</v>
      </c>
      <c r="T13" s="43">
        <v>3</v>
      </c>
      <c r="U13" s="43">
        <v>7</v>
      </c>
      <c r="V13" s="43">
        <v>2</v>
      </c>
      <c r="W13" s="43">
        <v>3</v>
      </c>
      <c r="X13" s="43">
        <v>1</v>
      </c>
      <c r="Y13" s="43">
        <v>6</v>
      </c>
      <c r="Z13" s="43">
        <v>5</v>
      </c>
      <c r="AA13" s="43">
        <v>5</v>
      </c>
    </row>
    <row r="14" spans="1:27" ht="15">
      <c r="B14" s="19" t="s">
        <v>25</v>
      </c>
      <c r="C14" s="43">
        <f t="shared" si="0"/>
        <v>-15</v>
      </c>
      <c r="D14" s="43">
        <v>-3</v>
      </c>
      <c r="E14" s="43">
        <v>0</v>
      </c>
      <c r="F14" s="43">
        <v>0</v>
      </c>
      <c r="G14" s="43">
        <v>0</v>
      </c>
      <c r="H14" s="43">
        <v>0</v>
      </c>
      <c r="I14" s="43">
        <v>0</v>
      </c>
      <c r="J14" s="43">
        <v>0</v>
      </c>
      <c r="K14" s="43">
        <v>-2</v>
      </c>
      <c r="L14" s="43">
        <v>0</v>
      </c>
      <c r="M14" s="43">
        <v>0</v>
      </c>
      <c r="N14" s="43">
        <v>0</v>
      </c>
      <c r="O14" s="43">
        <v>0</v>
      </c>
      <c r="P14" s="43">
        <v>0</v>
      </c>
      <c r="Q14" s="43">
        <v>-2</v>
      </c>
      <c r="R14" s="43">
        <v>-2</v>
      </c>
      <c r="S14" s="43">
        <v>-1</v>
      </c>
      <c r="T14" s="43">
        <v>-1</v>
      </c>
      <c r="U14" s="43">
        <v>-1</v>
      </c>
      <c r="V14" s="43">
        <v>0</v>
      </c>
      <c r="W14" s="43">
        <v>-1</v>
      </c>
      <c r="X14" s="43">
        <v>0</v>
      </c>
      <c r="Y14" s="43">
        <v>0</v>
      </c>
      <c r="Z14" s="43">
        <v>-1</v>
      </c>
      <c r="AA14" s="43">
        <v>-1</v>
      </c>
    </row>
    <row r="15" spans="1:27" ht="15">
      <c r="B15" s="16" t="s">
        <v>26</v>
      </c>
      <c r="C15" s="40">
        <f t="shared" si="0"/>
        <v>0</v>
      </c>
      <c r="D15" s="40">
        <v>0</v>
      </c>
      <c r="E15" s="40">
        <v>0</v>
      </c>
      <c r="F15" s="40">
        <v>0</v>
      </c>
      <c r="G15" s="40">
        <v>0</v>
      </c>
      <c r="H15" s="40">
        <v>0</v>
      </c>
      <c r="I15" s="40">
        <v>0</v>
      </c>
      <c r="J15" s="40">
        <v>0</v>
      </c>
      <c r="K15" s="40">
        <v>0</v>
      </c>
      <c r="L15" s="40">
        <v>0</v>
      </c>
      <c r="M15" s="40">
        <v>0</v>
      </c>
      <c r="N15" s="40">
        <v>0</v>
      </c>
      <c r="O15" s="40">
        <v>0</v>
      </c>
      <c r="P15" s="40">
        <v>0</v>
      </c>
      <c r="Q15" s="40">
        <v>0</v>
      </c>
      <c r="R15" s="40">
        <v>0</v>
      </c>
      <c r="S15" s="40">
        <v>0</v>
      </c>
      <c r="T15" s="40">
        <v>0</v>
      </c>
      <c r="U15" s="40">
        <v>0</v>
      </c>
      <c r="V15" s="40">
        <v>0</v>
      </c>
      <c r="W15" s="40">
        <v>0</v>
      </c>
      <c r="X15" s="40">
        <v>0</v>
      </c>
      <c r="Y15" s="40">
        <v>0</v>
      </c>
      <c r="Z15" s="40">
        <v>0</v>
      </c>
      <c r="AA15" s="40">
        <v>0</v>
      </c>
    </row>
    <row r="16" spans="1:27" ht="15">
      <c r="B16" s="17" t="s">
        <v>27</v>
      </c>
      <c r="C16" s="41">
        <f t="shared" si="0"/>
        <v>0</v>
      </c>
      <c r="D16" s="41">
        <v>0</v>
      </c>
      <c r="E16" s="41">
        <v>0</v>
      </c>
      <c r="F16" s="41">
        <v>0</v>
      </c>
      <c r="G16" s="41">
        <v>0</v>
      </c>
      <c r="H16" s="41">
        <v>0</v>
      </c>
      <c r="I16" s="41">
        <v>0</v>
      </c>
      <c r="J16" s="41">
        <v>0</v>
      </c>
      <c r="K16" s="41">
        <v>0</v>
      </c>
      <c r="L16" s="41">
        <v>0</v>
      </c>
      <c r="M16" s="41">
        <v>0</v>
      </c>
      <c r="N16" s="41">
        <v>0</v>
      </c>
      <c r="O16" s="41">
        <v>0</v>
      </c>
      <c r="P16" s="41">
        <v>0</v>
      </c>
      <c r="Q16" s="41">
        <v>0</v>
      </c>
      <c r="R16" s="41">
        <v>0</v>
      </c>
      <c r="S16" s="41">
        <v>0</v>
      </c>
      <c r="T16" s="41">
        <v>0</v>
      </c>
      <c r="U16" s="41">
        <v>0</v>
      </c>
      <c r="V16" s="41">
        <v>0</v>
      </c>
      <c r="W16" s="41">
        <v>0</v>
      </c>
      <c r="X16" s="41">
        <v>0</v>
      </c>
      <c r="Y16" s="41">
        <v>0</v>
      </c>
      <c r="Z16" s="41">
        <v>0</v>
      </c>
      <c r="AA16" s="41">
        <v>0</v>
      </c>
    </row>
    <row r="17" spans="1:27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  <c r="H17" s="41">
        <v>0</v>
      </c>
      <c r="I17" s="41">
        <v>0</v>
      </c>
      <c r="J17" s="41">
        <v>0</v>
      </c>
      <c r="K17" s="41">
        <v>0</v>
      </c>
      <c r="L17" s="41">
        <v>0</v>
      </c>
      <c r="M17" s="41">
        <v>0</v>
      </c>
      <c r="N17" s="41">
        <v>0</v>
      </c>
      <c r="O17" s="41">
        <v>0</v>
      </c>
      <c r="P17" s="41">
        <v>0</v>
      </c>
      <c r="Q17" s="41">
        <v>0</v>
      </c>
      <c r="R17" s="41">
        <v>0</v>
      </c>
      <c r="S17" s="41">
        <v>0</v>
      </c>
      <c r="T17" s="41">
        <v>0</v>
      </c>
      <c r="U17" s="41">
        <v>0</v>
      </c>
      <c r="V17" s="41">
        <v>0</v>
      </c>
      <c r="W17" s="41">
        <v>0</v>
      </c>
      <c r="X17" s="41">
        <v>0</v>
      </c>
      <c r="Y17" s="41">
        <v>0</v>
      </c>
      <c r="Z17" s="41">
        <v>0</v>
      </c>
      <c r="AA17" s="41">
        <v>0</v>
      </c>
    </row>
    <row r="18" spans="1:27" ht="15">
      <c r="B18" s="18" t="s">
        <v>29</v>
      </c>
      <c r="C18" s="42">
        <f t="shared" si="0"/>
        <v>2</v>
      </c>
      <c r="D18" s="42">
        <v>0</v>
      </c>
      <c r="E18" s="42">
        <v>0</v>
      </c>
      <c r="F18" s="42">
        <v>0</v>
      </c>
      <c r="G18" s="42">
        <v>1</v>
      </c>
      <c r="H18" s="42">
        <v>0</v>
      </c>
      <c r="I18" s="42">
        <v>0</v>
      </c>
      <c r="J18" s="42">
        <v>0</v>
      </c>
      <c r="K18" s="42">
        <v>0</v>
      </c>
      <c r="L18" s="42">
        <v>0</v>
      </c>
      <c r="M18" s="42">
        <v>0</v>
      </c>
      <c r="N18" s="42">
        <v>0</v>
      </c>
      <c r="O18" s="42">
        <v>0</v>
      </c>
      <c r="P18" s="42">
        <v>0</v>
      </c>
      <c r="Q18" s="42">
        <v>0</v>
      </c>
      <c r="R18" s="42">
        <v>0</v>
      </c>
      <c r="S18" s="42">
        <v>0</v>
      </c>
      <c r="T18" s="42">
        <v>1</v>
      </c>
      <c r="U18" s="42">
        <v>0</v>
      </c>
      <c r="V18" s="42">
        <v>0</v>
      </c>
      <c r="W18" s="42">
        <v>0</v>
      </c>
      <c r="X18" s="42">
        <v>0</v>
      </c>
      <c r="Y18" s="42">
        <v>0</v>
      </c>
      <c r="Z18" s="42">
        <v>0</v>
      </c>
      <c r="AA18" s="42">
        <v>0</v>
      </c>
    </row>
    <row r="19" spans="1:27" ht="15">
      <c r="B19" s="19" t="s">
        <v>30</v>
      </c>
      <c r="C19" s="43">
        <f t="shared" si="0"/>
        <v>1</v>
      </c>
      <c r="D19" s="43">
        <v>0</v>
      </c>
      <c r="E19" s="43">
        <v>0</v>
      </c>
      <c r="F19" s="43">
        <v>0</v>
      </c>
      <c r="G19" s="43">
        <v>0</v>
      </c>
      <c r="H19" s="43">
        <v>0</v>
      </c>
      <c r="I19" s="43">
        <v>0</v>
      </c>
      <c r="J19" s="43">
        <v>0</v>
      </c>
      <c r="K19" s="43">
        <v>0</v>
      </c>
      <c r="L19" s="43">
        <v>0</v>
      </c>
      <c r="M19" s="43">
        <v>0</v>
      </c>
      <c r="N19" s="43">
        <v>0</v>
      </c>
      <c r="O19" s="43">
        <v>0</v>
      </c>
      <c r="P19" s="43">
        <v>0</v>
      </c>
      <c r="Q19" s="43">
        <v>0</v>
      </c>
      <c r="R19" s="43">
        <v>0</v>
      </c>
      <c r="S19" s="43">
        <v>0</v>
      </c>
      <c r="T19" s="43">
        <v>1</v>
      </c>
      <c r="U19" s="43">
        <v>0</v>
      </c>
      <c r="V19" s="43">
        <v>0</v>
      </c>
      <c r="W19" s="43">
        <v>0</v>
      </c>
      <c r="X19" s="43">
        <v>0</v>
      </c>
      <c r="Y19" s="43">
        <v>0</v>
      </c>
      <c r="Z19" s="43">
        <v>0</v>
      </c>
      <c r="AA19" s="43">
        <v>0</v>
      </c>
    </row>
    <row r="20" spans="1:27" ht="15.75" thickBot="1">
      <c r="B20" s="19" t="s">
        <v>31</v>
      </c>
      <c r="C20" s="43">
        <f t="shared" si="0"/>
        <v>-1</v>
      </c>
      <c r="D20" s="43">
        <v>0</v>
      </c>
      <c r="E20" s="43">
        <v>0</v>
      </c>
      <c r="F20" s="43">
        <v>0</v>
      </c>
      <c r="G20" s="43">
        <v>-1</v>
      </c>
      <c r="H20" s="43">
        <v>0</v>
      </c>
      <c r="I20" s="43">
        <v>0</v>
      </c>
      <c r="J20" s="43">
        <v>0</v>
      </c>
      <c r="K20" s="43">
        <v>0</v>
      </c>
      <c r="L20" s="43">
        <v>0</v>
      </c>
      <c r="M20" s="43">
        <v>0</v>
      </c>
      <c r="N20" s="43">
        <v>0</v>
      </c>
      <c r="O20" s="43">
        <v>0</v>
      </c>
      <c r="P20" s="43">
        <v>0</v>
      </c>
      <c r="Q20" s="43">
        <v>0</v>
      </c>
      <c r="R20" s="43">
        <v>0</v>
      </c>
      <c r="S20" s="43">
        <v>0</v>
      </c>
      <c r="T20" s="43">
        <v>0</v>
      </c>
      <c r="U20" s="43">
        <v>0</v>
      </c>
      <c r="V20" s="43">
        <v>0</v>
      </c>
      <c r="W20" s="43">
        <v>0</v>
      </c>
      <c r="X20" s="43">
        <v>0</v>
      </c>
      <c r="Y20" s="43">
        <v>0</v>
      </c>
      <c r="Z20" s="43">
        <v>0</v>
      </c>
      <c r="AA20" s="43">
        <v>0</v>
      </c>
    </row>
    <row r="21" spans="1:27" ht="15">
      <c r="A21" s="72" t="s">
        <v>54</v>
      </c>
      <c r="B21" s="30" t="s">
        <v>35</v>
      </c>
      <c r="C21" s="35">
        <f t="shared" si="0"/>
        <v>31.199999451637268</v>
      </c>
      <c r="D21" s="35">
        <v>2.0999999046325684</v>
      </c>
      <c r="E21" s="35">
        <v>-6.9000000953674316</v>
      </c>
      <c r="F21" s="35">
        <v>9</v>
      </c>
      <c r="G21" s="35">
        <v>5.4000000953674316</v>
      </c>
      <c r="H21" s="35">
        <v>6.3000001907348633</v>
      </c>
      <c r="I21" s="35">
        <v>1.2000000476837158</v>
      </c>
      <c r="J21" s="35">
        <v>-4.1999998092651367</v>
      </c>
      <c r="K21" s="35">
        <v>3.9000000953674316</v>
      </c>
      <c r="L21" s="35">
        <v>3.5999999046325684</v>
      </c>
      <c r="M21" s="35">
        <v>6.5999999046325684</v>
      </c>
      <c r="N21" s="35">
        <v>5.6999998092651367</v>
      </c>
      <c r="O21" s="35">
        <v>2.7000000476837158</v>
      </c>
      <c r="P21" s="35">
        <v>3.5999999046325684</v>
      </c>
      <c r="Q21" s="35">
        <v>-8.1000003814697266</v>
      </c>
      <c r="R21" s="35">
        <v>-0.60000002384185791</v>
      </c>
      <c r="S21" s="35">
        <v>-2.4000000953674316</v>
      </c>
      <c r="T21" s="35">
        <v>0.89999997615814209</v>
      </c>
      <c r="U21" s="35">
        <v>-6.9000000953674316</v>
      </c>
      <c r="V21" s="35">
        <v>6</v>
      </c>
      <c r="W21" s="35">
        <v>3.9000000953674316</v>
      </c>
      <c r="X21" s="35">
        <v>-3.9000000953674316</v>
      </c>
      <c r="Y21" s="35">
        <v>-3.2999999523162842</v>
      </c>
      <c r="Z21" s="35">
        <v>0.60000002384185791</v>
      </c>
      <c r="AA21" s="35">
        <v>6</v>
      </c>
    </row>
    <row r="22" spans="1:27" ht="15.75" thickBot="1">
      <c r="A22" s="73" t="s">
        <v>55</v>
      </c>
      <c r="B22" s="30" t="s">
        <v>23</v>
      </c>
      <c r="C22" s="35">
        <f t="shared" si="0"/>
        <v>412.20000064373016</v>
      </c>
      <c r="D22" s="35">
        <v>6.3000001907348633</v>
      </c>
      <c r="E22" s="35">
        <v>17.100000381469727</v>
      </c>
      <c r="F22" s="35">
        <v>19.799999237060547</v>
      </c>
      <c r="G22" s="35">
        <v>47.400001525878906</v>
      </c>
      <c r="H22" s="35">
        <v>15</v>
      </c>
      <c r="I22" s="35">
        <v>6.3000001907348633</v>
      </c>
      <c r="J22" s="35">
        <v>25.200000762939453</v>
      </c>
      <c r="K22" s="35">
        <v>6.9000000953674316</v>
      </c>
      <c r="L22" s="35">
        <v>7.1999998092651367</v>
      </c>
      <c r="M22" s="35">
        <v>10.5</v>
      </c>
      <c r="N22" s="35">
        <v>15.300000190734863</v>
      </c>
      <c r="O22" s="35">
        <v>14.100000381469727</v>
      </c>
      <c r="P22" s="35">
        <v>27.299999237060547</v>
      </c>
      <c r="Q22" s="35">
        <v>27.899999618530273</v>
      </c>
      <c r="R22" s="35">
        <v>6.5999999046325684</v>
      </c>
      <c r="S22" s="35">
        <v>-0.60000002384185791</v>
      </c>
      <c r="T22" s="35">
        <v>15.600000381469727</v>
      </c>
      <c r="U22" s="35">
        <v>38.700000762939453</v>
      </c>
      <c r="V22" s="35">
        <v>7.1999998092651367</v>
      </c>
      <c r="W22" s="35">
        <v>10.199999809265137</v>
      </c>
      <c r="X22" s="35">
        <v>3.5999999046325684</v>
      </c>
      <c r="Y22" s="35">
        <v>38.099998474121094</v>
      </c>
      <c r="Z22" s="35">
        <v>15.899999618530273</v>
      </c>
      <c r="AA22" s="35">
        <v>30.600000381469727</v>
      </c>
    </row>
    <row r="23" spans="1:27" ht="15">
      <c r="B23" s="20" t="s">
        <v>26</v>
      </c>
      <c r="C23" s="35">
        <f t="shared" si="0"/>
        <v>0</v>
      </c>
      <c r="D23" s="35">
        <v>0</v>
      </c>
      <c r="E23" s="35">
        <v>0</v>
      </c>
      <c r="F23" s="35">
        <v>0</v>
      </c>
      <c r="G23" s="35">
        <v>0</v>
      </c>
      <c r="H23" s="35">
        <v>0</v>
      </c>
      <c r="I23" s="35">
        <v>0</v>
      </c>
      <c r="J23" s="35">
        <v>0</v>
      </c>
      <c r="K23" s="35">
        <v>0</v>
      </c>
      <c r="L23" s="35">
        <v>0</v>
      </c>
      <c r="M23" s="35">
        <v>0</v>
      </c>
      <c r="N23" s="35">
        <v>0</v>
      </c>
      <c r="O23" s="35">
        <v>0</v>
      </c>
      <c r="P23" s="35">
        <v>0</v>
      </c>
      <c r="Q23" s="35">
        <v>0</v>
      </c>
      <c r="R23" s="35">
        <v>0</v>
      </c>
      <c r="S23" s="35">
        <v>0</v>
      </c>
      <c r="T23" s="35">
        <v>0</v>
      </c>
      <c r="U23" s="35">
        <v>0</v>
      </c>
      <c r="V23" s="35">
        <v>0</v>
      </c>
      <c r="W23" s="35">
        <v>0</v>
      </c>
      <c r="X23" s="35">
        <v>0</v>
      </c>
      <c r="Y23" s="35">
        <v>0</v>
      </c>
      <c r="Z23" s="35">
        <v>0</v>
      </c>
      <c r="AA23" s="35">
        <v>0</v>
      </c>
    </row>
    <row r="24" spans="1:27" ht="15">
      <c r="B24" s="20" t="s">
        <v>29</v>
      </c>
      <c r="C24" s="35">
        <f t="shared" si="0"/>
        <v>-1.5</v>
      </c>
      <c r="D24" s="35">
        <v>0</v>
      </c>
      <c r="E24" s="35">
        <v>0</v>
      </c>
      <c r="F24" s="35">
        <v>0</v>
      </c>
      <c r="G24" s="35">
        <v>-11.699999809265137</v>
      </c>
      <c r="H24" s="35">
        <v>0</v>
      </c>
      <c r="I24" s="35">
        <v>0</v>
      </c>
      <c r="J24" s="35">
        <v>0</v>
      </c>
      <c r="K24" s="35">
        <v>0</v>
      </c>
      <c r="L24" s="35">
        <v>0</v>
      </c>
      <c r="M24" s="35">
        <v>0</v>
      </c>
      <c r="N24" s="35">
        <v>0</v>
      </c>
      <c r="O24" s="35">
        <v>0</v>
      </c>
      <c r="P24" s="35">
        <v>0</v>
      </c>
      <c r="Q24" s="35">
        <v>0</v>
      </c>
      <c r="R24" s="35">
        <v>0</v>
      </c>
      <c r="S24" s="35">
        <v>0</v>
      </c>
      <c r="T24" s="35">
        <v>10.199999809265137</v>
      </c>
      <c r="U24" s="35">
        <v>0</v>
      </c>
      <c r="V24" s="35">
        <v>0</v>
      </c>
      <c r="W24" s="35">
        <v>0</v>
      </c>
      <c r="X24" s="35">
        <v>0</v>
      </c>
      <c r="Y24" s="35">
        <v>0</v>
      </c>
      <c r="Z24" s="35">
        <v>0</v>
      </c>
      <c r="AA24" s="35">
        <v>0</v>
      </c>
    </row>
    <row r="25" spans="1:27" ht="15">
      <c r="A25" s="31" t="s">
        <v>32</v>
      </c>
      <c r="B25" s="56" t="s">
        <v>40</v>
      </c>
      <c r="C25" s="71">
        <f t="shared" si="0"/>
        <v>710</v>
      </c>
      <c r="D25" s="71">
        <v>33</v>
      </c>
      <c r="E25" s="71">
        <v>26</v>
      </c>
      <c r="F25" s="71">
        <v>33</v>
      </c>
      <c r="G25" s="71">
        <v>28</v>
      </c>
      <c r="H25" s="71">
        <v>28</v>
      </c>
      <c r="I25" s="71">
        <v>35</v>
      </c>
      <c r="J25" s="71">
        <v>27</v>
      </c>
      <c r="K25" s="71">
        <v>28</v>
      </c>
      <c r="L25" s="71">
        <v>26</v>
      </c>
      <c r="M25" s="71">
        <v>35</v>
      </c>
      <c r="N25" s="71">
        <v>31</v>
      </c>
      <c r="O25" s="71">
        <v>37</v>
      </c>
      <c r="P25" s="71">
        <v>37</v>
      </c>
      <c r="Q25" s="71">
        <v>26</v>
      </c>
      <c r="R25" s="71">
        <v>28</v>
      </c>
      <c r="S25" s="71">
        <v>32</v>
      </c>
      <c r="T25" s="71">
        <v>22</v>
      </c>
      <c r="U25" s="71">
        <v>36</v>
      </c>
      <c r="V25" s="71">
        <v>23</v>
      </c>
      <c r="W25" s="71">
        <v>32</v>
      </c>
      <c r="X25" s="71">
        <v>30</v>
      </c>
      <c r="Y25" s="71">
        <v>23</v>
      </c>
      <c r="Z25" s="71">
        <v>30</v>
      </c>
      <c r="AA25" s="71">
        <v>24</v>
      </c>
    </row>
    <row r="26" spans="1:27" ht="15">
      <c r="B26" s="21" t="s">
        <v>20</v>
      </c>
      <c r="C26" s="44">
        <f t="shared" si="0"/>
        <v>317</v>
      </c>
      <c r="D26" s="47">
        <v>15</v>
      </c>
      <c r="E26" s="47">
        <v>15</v>
      </c>
      <c r="F26" s="47">
        <v>15</v>
      </c>
      <c r="G26" s="47">
        <v>14</v>
      </c>
      <c r="H26" s="47">
        <v>12</v>
      </c>
      <c r="I26" s="47">
        <v>13</v>
      </c>
      <c r="J26" s="47">
        <v>10</v>
      </c>
      <c r="K26" s="47">
        <v>12</v>
      </c>
      <c r="L26" s="47">
        <v>15</v>
      </c>
      <c r="M26" s="47">
        <v>20</v>
      </c>
      <c r="N26" s="47">
        <v>8</v>
      </c>
      <c r="O26" s="47">
        <v>17</v>
      </c>
      <c r="P26" s="47">
        <v>19</v>
      </c>
      <c r="Q26" s="47">
        <v>7</v>
      </c>
      <c r="R26" s="47">
        <v>9</v>
      </c>
      <c r="S26" s="47">
        <v>12</v>
      </c>
      <c r="T26" s="47">
        <v>11</v>
      </c>
      <c r="U26" s="47">
        <v>16</v>
      </c>
      <c r="V26" s="47">
        <v>10</v>
      </c>
      <c r="W26" s="47">
        <v>18</v>
      </c>
      <c r="X26" s="47">
        <v>15</v>
      </c>
      <c r="Y26" s="47">
        <v>12</v>
      </c>
      <c r="Z26" s="47">
        <v>10</v>
      </c>
      <c r="AA26" s="47">
        <v>12</v>
      </c>
    </row>
    <row r="27" spans="1:27" ht="15">
      <c r="B27" s="22" t="s">
        <v>21</v>
      </c>
      <c r="C27" s="45">
        <f t="shared" si="0"/>
        <v>168</v>
      </c>
      <c r="D27" s="48">
        <v>7</v>
      </c>
      <c r="E27" s="48">
        <v>9</v>
      </c>
      <c r="F27" s="48">
        <v>5</v>
      </c>
      <c r="G27" s="48">
        <v>5</v>
      </c>
      <c r="H27" s="48">
        <v>8</v>
      </c>
      <c r="I27" s="48">
        <v>3</v>
      </c>
      <c r="J27" s="48">
        <v>4</v>
      </c>
      <c r="K27" s="48">
        <v>6</v>
      </c>
      <c r="L27" s="48">
        <v>12</v>
      </c>
      <c r="M27" s="48">
        <v>10</v>
      </c>
      <c r="N27" s="48">
        <v>5</v>
      </c>
      <c r="O27" s="48">
        <v>8</v>
      </c>
      <c r="P27" s="48">
        <v>13</v>
      </c>
      <c r="Q27" s="48">
        <v>5</v>
      </c>
      <c r="R27" s="48">
        <v>6</v>
      </c>
      <c r="S27" s="48">
        <v>5</v>
      </c>
      <c r="T27" s="48">
        <v>7</v>
      </c>
      <c r="U27" s="48">
        <v>8</v>
      </c>
      <c r="V27" s="48">
        <v>4</v>
      </c>
      <c r="W27" s="48">
        <v>8</v>
      </c>
      <c r="X27" s="48">
        <v>10</v>
      </c>
      <c r="Y27" s="48">
        <v>9</v>
      </c>
      <c r="Z27" s="48">
        <v>7</v>
      </c>
      <c r="AA27" s="48">
        <v>4</v>
      </c>
    </row>
    <row r="28" spans="1:27" ht="15">
      <c r="B28" s="22" t="s">
        <v>22</v>
      </c>
      <c r="C28" s="45">
        <f t="shared" si="0"/>
        <v>-149</v>
      </c>
      <c r="D28" s="48">
        <v>-8</v>
      </c>
      <c r="E28" s="48">
        <v>-6</v>
      </c>
      <c r="F28" s="48">
        <v>-10</v>
      </c>
      <c r="G28" s="48">
        <v>-9</v>
      </c>
      <c r="H28" s="48">
        <v>-4</v>
      </c>
      <c r="I28" s="48">
        <v>-10</v>
      </c>
      <c r="J28" s="48">
        <v>-6</v>
      </c>
      <c r="K28" s="48">
        <v>-6</v>
      </c>
      <c r="L28" s="48">
        <v>-3</v>
      </c>
      <c r="M28" s="48">
        <v>-10</v>
      </c>
      <c r="N28" s="48">
        <v>-3</v>
      </c>
      <c r="O28" s="48">
        <v>-9</v>
      </c>
      <c r="P28" s="48">
        <v>-6</v>
      </c>
      <c r="Q28" s="48">
        <v>-2</v>
      </c>
      <c r="R28" s="48">
        <v>-3</v>
      </c>
      <c r="S28" s="48">
        <v>-7</v>
      </c>
      <c r="T28" s="48">
        <v>-4</v>
      </c>
      <c r="U28" s="48">
        <v>-8</v>
      </c>
      <c r="V28" s="48">
        <v>-6</v>
      </c>
      <c r="W28" s="48">
        <v>-10</v>
      </c>
      <c r="X28" s="48">
        <v>-5</v>
      </c>
      <c r="Y28" s="48">
        <v>-3</v>
      </c>
      <c r="Z28" s="48">
        <v>-3</v>
      </c>
      <c r="AA28" s="48">
        <v>-8</v>
      </c>
    </row>
    <row r="29" spans="1:27" ht="15">
      <c r="B29" s="21" t="s">
        <v>23</v>
      </c>
      <c r="C29" s="44">
        <f t="shared" si="0"/>
        <v>389</v>
      </c>
      <c r="D29" s="47">
        <v>18</v>
      </c>
      <c r="E29" s="47">
        <v>11</v>
      </c>
      <c r="F29" s="47">
        <v>18</v>
      </c>
      <c r="G29" s="47">
        <v>14</v>
      </c>
      <c r="H29" s="47">
        <v>16</v>
      </c>
      <c r="I29" s="47">
        <v>21</v>
      </c>
      <c r="J29" s="47">
        <v>17</v>
      </c>
      <c r="K29" s="47">
        <v>16</v>
      </c>
      <c r="L29" s="47">
        <v>10</v>
      </c>
      <c r="M29" s="47">
        <v>15</v>
      </c>
      <c r="N29" s="47">
        <v>23</v>
      </c>
      <c r="O29" s="47">
        <v>20</v>
      </c>
      <c r="P29" s="47">
        <v>17</v>
      </c>
      <c r="Q29" s="47">
        <v>19</v>
      </c>
      <c r="R29" s="47">
        <v>19</v>
      </c>
      <c r="S29" s="47">
        <v>20</v>
      </c>
      <c r="T29" s="47">
        <v>11</v>
      </c>
      <c r="U29" s="47">
        <v>20</v>
      </c>
      <c r="V29" s="47">
        <v>13</v>
      </c>
      <c r="W29" s="47">
        <v>14</v>
      </c>
      <c r="X29" s="47">
        <v>15</v>
      </c>
      <c r="Y29" s="47">
        <v>10</v>
      </c>
      <c r="Z29" s="47">
        <v>20</v>
      </c>
      <c r="AA29" s="47">
        <v>12</v>
      </c>
    </row>
    <row r="30" spans="1:27" ht="15">
      <c r="B30" s="23" t="s">
        <v>24</v>
      </c>
      <c r="C30" s="46">
        <f t="shared" si="0"/>
        <v>98</v>
      </c>
      <c r="D30" s="49">
        <v>5</v>
      </c>
      <c r="E30" s="49">
        <v>5</v>
      </c>
      <c r="F30" s="49">
        <v>7</v>
      </c>
      <c r="G30" s="49">
        <v>3</v>
      </c>
      <c r="H30" s="49">
        <v>4</v>
      </c>
      <c r="I30" s="49">
        <v>5</v>
      </c>
      <c r="J30" s="49">
        <v>2</v>
      </c>
      <c r="K30" s="49">
        <v>6</v>
      </c>
      <c r="L30" s="49">
        <v>3</v>
      </c>
      <c r="M30" s="49">
        <v>2</v>
      </c>
      <c r="N30" s="49">
        <v>9</v>
      </c>
      <c r="O30" s="49">
        <v>9</v>
      </c>
      <c r="P30" s="49">
        <v>4</v>
      </c>
      <c r="Q30" s="49">
        <v>4</v>
      </c>
      <c r="R30" s="49">
        <v>2</v>
      </c>
      <c r="S30" s="49">
        <v>2</v>
      </c>
      <c r="T30" s="49">
        <v>2</v>
      </c>
      <c r="U30" s="49">
        <v>6</v>
      </c>
      <c r="V30" s="49">
        <v>3</v>
      </c>
      <c r="W30" s="49">
        <v>5</v>
      </c>
      <c r="X30" s="49">
        <v>2</v>
      </c>
      <c r="Y30" s="49">
        <v>0</v>
      </c>
      <c r="Z30" s="49">
        <v>3</v>
      </c>
      <c r="AA30" s="49">
        <v>5</v>
      </c>
    </row>
    <row r="31" spans="1:27" ht="15">
      <c r="B31" s="23" t="s">
        <v>25</v>
      </c>
      <c r="C31" s="46">
        <f t="shared" si="0"/>
        <v>-291</v>
      </c>
      <c r="D31" s="49">
        <v>-13</v>
      </c>
      <c r="E31" s="49">
        <v>-6</v>
      </c>
      <c r="F31" s="49">
        <v>-11</v>
      </c>
      <c r="G31" s="49">
        <v>-11</v>
      </c>
      <c r="H31" s="49">
        <v>-12</v>
      </c>
      <c r="I31" s="49">
        <v>-16</v>
      </c>
      <c r="J31" s="49">
        <v>-15</v>
      </c>
      <c r="K31" s="49">
        <v>-10</v>
      </c>
      <c r="L31" s="49">
        <v>-7</v>
      </c>
      <c r="M31" s="49">
        <v>-13</v>
      </c>
      <c r="N31" s="49">
        <v>-14</v>
      </c>
      <c r="O31" s="49">
        <v>-11</v>
      </c>
      <c r="P31" s="49">
        <v>-13</v>
      </c>
      <c r="Q31" s="49">
        <v>-15</v>
      </c>
      <c r="R31" s="49">
        <v>-17</v>
      </c>
      <c r="S31" s="49">
        <v>-18</v>
      </c>
      <c r="T31" s="49">
        <v>-9</v>
      </c>
      <c r="U31" s="49">
        <v>-14</v>
      </c>
      <c r="V31" s="49">
        <v>-10</v>
      </c>
      <c r="W31" s="49">
        <v>-9</v>
      </c>
      <c r="X31" s="49">
        <v>-13</v>
      </c>
      <c r="Y31" s="49">
        <v>-10</v>
      </c>
      <c r="Z31" s="49">
        <v>-17</v>
      </c>
      <c r="AA31" s="49">
        <v>-7</v>
      </c>
    </row>
    <row r="32" spans="1:27" ht="15">
      <c r="B32" s="21" t="s">
        <v>26</v>
      </c>
      <c r="C32" s="44">
        <f t="shared" si="0"/>
        <v>3</v>
      </c>
      <c r="D32" s="47">
        <v>0</v>
      </c>
      <c r="E32" s="47">
        <v>0</v>
      </c>
      <c r="F32" s="47">
        <v>0</v>
      </c>
      <c r="G32" s="47">
        <v>0</v>
      </c>
      <c r="H32" s="47">
        <v>0</v>
      </c>
      <c r="I32" s="47">
        <v>1</v>
      </c>
      <c r="J32" s="47">
        <v>0</v>
      </c>
      <c r="K32" s="47">
        <v>0</v>
      </c>
      <c r="L32" s="47">
        <v>1</v>
      </c>
      <c r="M32" s="47">
        <v>0</v>
      </c>
      <c r="N32" s="47">
        <v>0</v>
      </c>
      <c r="O32" s="47">
        <v>0</v>
      </c>
      <c r="P32" s="47">
        <v>0</v>
      </c>
      <c r="Q32" s="47">
        <v>0</v>
      </c>
      <c r="R32" s="47">
        <v>0</v>
      </c>
      <c r="S32" s="47">
        <v>0</v>
      </c>
      <c r="T32" s="47">
        <v>0</v>
      </c>
      <c r="U32" s="47">
        <v>0</v>
      </c>
      <c r="V32" s="47">
        <v>0</v>
      </c>
      <c r="W32" s="47">
        <v>0</v>
      </c>
      <c r="X32" s="47">
        <v>0</v>
      </c>
      <c r="Y32" s="47">
        <v>1</v>
      </c>
      <c r="Z32" s="47">
        <v>0</v>
      </c>
      <c r="AA32" s="47">
        <v>0</v>
      </c>
    </row>
    <row r="33" spans="1:27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  <c r="K33" s="48">
        <v>0</v>
      </c>
      <c r="L33" s="48">
        <v>0</v>
      </c>
      <c r="M33" s="48">
        <v>0</v>
      </c>
      <c r="N33" s="48">
        <v>0</v>
      </c>
      <c r="O33" s="48">
        <v>0</v>
      </c>
      <c r="P33" s="48">
        <v>0</v>
      </c>
      <c r="Q33" s="48">
        <v>0</v>
      </c>
      <c r="R33" s="48">
        <v>0</v>
      </c>
      <c r="S33" s="48">
        <v>0</v>
      </c>
      <c r="T33" s="48">
        <v>0</v>
      </c>
      <c r="U33" s="48">
        <v>0</v>
      </c>
      <c r="V33" s="48">
        <v>0</v>
      </c>
      <c r="W33" s="48">
        <v>0</v>
      </c>
      <c r="X33" s="48">
        <v>0</v>
      </c>
      <c r="Y33" s="48">
        <v>0</v>
      </c>
      <c r="Z33" s="48">
        <v>0</v>
      </c>
      <c r="AA33" s="48">
        <v>0</v>
      </c>
    </row>
    <row r="34" spans="1:27" ht="15">
      <c r="B34" s="22" t="s">
        <v>28</v>
      </c>
      <c r="C34" s="45">
        <f t="shared" si="0"/>
        <v>-3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-1</v>
      </c>
      <c r="J34" s="48">
        <v>0</v>
      </c>
      <c r="K34" s="48">
        <v>0</v>
      </c>
      <c r="L34" s="48">
        <v>-1</v>
      </c>
      <c r="M34" s="48">
        <v>0</v>
      </c>
      <c r="N34" s="48">
        <v>0</v>
      </c>
      <c r="O34" s="48">
        <v>0</v>
      </c>
      <c r="P34" s="48">
        <v>0</v>
      </c>
      <c r="Q34" s="48">
        <v>0</v>
      </c>
      <c r="R34" s="48">
        <v>0</v>
      </c>
      <c r="S34" s="48">
        <v>0</v>
      </c>
      <c r="T34" s="48">
        <v>0</v>
      </c>
      <c r="U34" s="48">
        <v>0</v>
      </c>
      <c r="V34" s="48">
        <v>0</v>
      </c>
      <c r="W34" s="48">
        <v>0</v>
      </c>
      <c r="X34" s="48">
        <v>0</v>
      </c>
      <c r="Y34" s="48">
        <v>-1</v>
      </c>
      <c r="Z34" s="48">
        <v>0</v>
      </c>
      <c r="AA34" s="48">
        <v>0</v>
      </c>
    </row>
    <row r="35" spans="1:27" ht="15">
      <c r="B35" s="21" t="s">
        <v>29</v>
      </c>
      <c r="C35" s="44">
        <f t="shared" si="0"/>
        <v>1</v>
      </c>
      <c r="D35" s="47">
        <v>0</v>
      </c>
      <c r="E35" s="47">
        <v>0</v>
      </c>
      <c r="F35" s="47">
        <v>0</v>
      </c>
      <c r="G35" s="47">
        <v>0</v>
      </c>
      <c r="H35" s="47">
        <v>0</v>
      </c>
      <c r="I35" s="47">
        <v>0</v>
      </c>
      <c r="J35" s="47">
        <v>0</v>
      </c>
      <c r="K35" s="47">
        <v>0</v>
      </c>
      <c r="L35" s="47">
        <v>0</v>
      </c>
      <c r="M35" s="47">
        <v>0</v>
      </c>
      <c r="N35" s="47">
        <v>0</v>
      </c>
      <c r="O35" s="47">
        <v>0</v>
      </c>
      <c r="P35" s="47">
        <v>1</v>
      </c>
      <c r="Q35" s="47">
        <v>0</v>
      </c>
      <c r="R35" s="47">
        <v>0</v>
      </c>
      <c r="S35" s="47">
        <v>0</v>
      </c>
      <c r="T35" s="47">
        <v>0</v>
      </c>
      <c r="U35" s="47">
        <v>0</v>
      </c>
      <c r="V35" s="47">
        <v>0</v>
      </c>
      <c r="W35" s="47">
        <v>0</v>
      </c>
      <c r="X35" s="47">
        <v>0</v>
      </c>
      <c r="Y35" s="47">
        <v>0</v>
      </c>
      <c r="Z35" s="47">
        <v>0</v>
      </c>
      <c r="AA35" s="47">
        <v>0</v>
      </c>
    </row>
    <row r="36" spans="1:27" ht="15">
      <c r="B36" s="22" t="s">
        <v>30</v>
      </c>
      <c r="C36" s="45">
        <f t="shared" si="0"/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  <c r="I36" s="48">
        <v>0</v>
      </c>
      <c r="J36" s="48">
        <v>0</v>
      </c>
      <c r="K36" s="48">
        <v>0</v>
      </c>
      <c r="L36" s="48">
        <v>0</v>
      </c>
      <c r="M36" s="48">
        <v>0</v>
      </c>
      <c r="N36" s="48">
        <v>0</v>
      </c>
      <c r="O36" s="48">
        <v>0</v>
      </c>
      <c r="P36" s="48">
        <v>0</v>
      </c>
      <c r="Q36" s="48">
        <v>0</v>
      </c>
      <c r="R36" s="48">
        <v>0</v>
      </c>
      <c r="S36" s="48">
        <v>0</v>
      </c>
      <c r="T36" s="48">
        <v>0</v>
      </c>
      <c r="U36" s="48">
        <v>0</v>
      </c>
      <c r="V36" s="48">
        <v>0</v>
      </c>
      <c r="W36" s="48">
        <v>0</v>
      </c>
      <c r="X36" s="48">
        <v>0</v>
      </c>
      <c r="Y36" s="48">
        <v>0</v>
      </c>
      <c r="Z36" s="48">
        <v>0</v>
      </c>
      <c r="AA36" s="48">
        <v>0</v>
      </c>
    </row>
    <row r="37" spans="1:27" ht="15.75" thickBot="1">
      <c r="B37" s="22" t="s">
        <v>31</v>
      </c>
      <c r="C37" s="45">
        <f t="shared" si="0"/>
        <v>-1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  <c r="K37" s="48">
        <v>0</v>
      </c>
      <c r="L37" s="48">
        <v>0</v>
      </c>
      <c r="M37" s="48">
        <v>0</v>
      </c>
      <c r="N37" s="48">
        <v>0</v>
      </c>
      <c r="O37" s="48">
        <v>0</v>
      </c>
      <c r="P37" s="48">
        <v>-1</v>
      </c>
      <c r="Q37" s="48">
        <v>0</v>
      </c>
      <c r="R37" s="48">
        <v>0</v>
      </c>
      <c r="S37" s="48">
        <v>0</v>
      </c>
      <c r="T37" s="48">
        <v>0</v>
      </c>
      <c r="U37" s="48">
        <v>0</v>
      </c>
      <c r="V37" s="48">
        <v>0</v>
      </c>
      <c r="W37" s="48">
        <v>0</v>
      </c>
      <c r="X37" s="48">
        <v>0</v>
      </c>
      <c r="Y37" s="48">
        <v>0</v>
      </c>
      <c r="Z37" s="48">
        <v>0</v>
      </c>
      <c r="AA37" s="48">
        <v>0</v>
      </c>
    </row>
    <row r="38" spans="1:27" ht="15.75" thickTop="1">
      <c r="A38" s="75" t="s">
        <v>54</v>
      </c>
      <c r="B38" s="33" t="s">
        <v>35</v>
      </c>
      <c r="C38" s="36">
        <f t="shared" si="0"/>
        <v>9.1000007390975952</v>
      </c>
      <c r="D38" s="36">
        <v>-1.6000000238418579</v>
      </c>
      <c r="E38" s="36">
        <v>1.3999999761581421</v>
      </c>
      <c r="F38" s="36">
        <v>-4.5999999046325684</v>
      </c>
      <c r="G38" s="36">
        <v>-3.0999999046325684</v>
      </c>
      <c r="H38" s="36">
        <v>3.2999999523162842</v>
      </c>
      <c r="I38" s="36">
        <v>-1.6000000238418579</v>
      </c>
      <c r="J38" s="36">
        <v>-0.89999997615814209</v>
      </c>
      <c r="K38" s="36">
        <v>0</v>
      </c>
      <c r="L38" s="36">
        <v>8.3000001907348633</v>
      </c>
      <c r="M38" s="36">
        <v>-0.40000000596046448</v>
      </c>
      <c r="N38" s="36">
        <v>1.6000000238418579</v>
      </c>
      <c r="O38" s="36">
        <v>-0.69999998807907104</v>
      </c>
      <c r="P38" s="36">
        <v>2.4000000953674316</v>
      </c>
      <c r="Q38" s="36">
        <v>1.2999999523162842</v>
      </c>
      <c r="R38" s="36">
        <v>0.5</v>
      </c>
      <c r="S38" s="36">
        <v>-2.2999999523162842</v>
      </c>
      <c r="T38" s="36">
        <v>1.2000000476837158</v>
      </c>
      <c r="U38" s="36">
        <v>-0.5</v>
      </c>
      <c r="V38" s="36">
        <v>-0.40000000596046448</v>
      </c>
      <c r="W38" s="36">
        <v>-1</v>
      </c>
      <c r="X38" s="36">
        <v>3.0999999046325684</v>
      </c>
      <c r="Y38" s="36">
        <v>4.3000001907348633</v>
      </c>
      <c r="Z38" s="36">
        <v>3</v>
      </c>
      <c r="AA38" s="36">
        <v>-4.1999998092651367</v>
      </c>
    </row>
    <row r="39" spans="1:27" ht="15.75" thickBot="1">
      <c r="A39" s="76" t="s">
        <v>56</v>
      </c>
      <c r="B39" s="33" t="s">
        <v>23</v>
      </c>
      <c r="C39" s="36">
        <f t="shared" si="0"/>
        <v>-375.50000190734863</v>
      </c>
      <c r="D39" s="36">
        <v>-16.100000381469727</v>
      </c>
      <c r="E39" s="36">
        <v>-5.5999999046325684</v>
      </c>
      <c r="F39" s="36">
        <v>-10.199999809265137</v>
      </c>
      <c r="G39" s="36">
        <v>-15.699999809265137</v>
      </c>
      <c r="H39" s="36">
        <v>-15.199999809265137</v>
      </c>
      <c r="I39" s="36">
        <v>-20</v>
      </c>
      <c r="J39" s="36">
        <v>-23.399999618530273</v>
      </c>
      <c r="K39" s="36">
        <v>-8.1000003814697266</v>
      </c>
      <c r="L39" s="36">
        <v>-9</v>
      </c>
      <c r="M39" s="36">
        <v>-17.700000762939453</v>
      </c>
      <c r="N39" s="36">
        <v>-11.100000381469727</v>
      </c>
      <c r="O39" s="36">
        <v>-9.5</v>
      </c>
      <c r="P39" s="36">
        <v>-19</v>
      </c>
      <c r="Q39" s="36">
        <v>-20.200000762939453</v>
      </c>
      <c r="R39" s="36">
        <v>-22.299999237060547</v>
      </c>
      <c r="S39" s="36">
        <v>-27</v>
      </c>
      <c r="T39" s="36">
        <v>-13.699999809265137</v>
      </c>
      <c r="U39" s="36">
        <v>-15.300000190734863</v>
      </c>
      <c r="V39" s="36">
        <v>-15.600000381469727</v>
      </c>
      <c r="W39" s="36">
        <v>-10.5</v>
      </c>
      <c r="X39" s="36">
        <v>-22.200000762939453</v>
      </c>
      <c r="Y39" s="36">
        <v>-17</v>
      </c>
      <c r="Z39" s="36">
        <v>-28</v>
      </c>
      <c r="AA39" s="36">
        <v>-3.0999999046325684</v>
      </c>
    </row>
    <row r="40" spans="1:27" ht="15.75" thickTop="1">
      <c r="B40" s="24" t="s">
        <v>26</v>
      </c>
      <c r="C40" s="36">
        <f t="shared" si="0"/>
        <v>-10.600000143051147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-4.5</v>
      </c>
      <c r="J40" s="36">
        <v>0</v>
      </c>
      <c r="K40" s="36">
        <v>0</v>
      </c>
      <c r="L40" s="36">
        <v>-3.4000000953674316</v>
      </c>
      <c r="M40" s="36">
        <v>0</v>
      </c>
      <c r="N40" s="36">
        <v>0</v>
      </c>
      <c r="O40" s="36">
        <v>0</v>
      </c>
      <c r="P40" s="36">
        <v>0</v>
      </c>
      <c r="Q40" s="36">
        <v>0</v>
      </c>
      <c r="R40" s="36">
        <v>0</v>
      </c>
      <c r="S40" s="36">
        <v>0</v>
      </c>
      <c r="T40" s="36">
        <v>0</v>
      </c>
      <c r="U40" s="36">
        <v>0</v>
      </c>
      <c r="V40" s="36">
        <v>0</v>
      </c>
      <c r="W40" s="36">
        <v>0</v>
      </c>
      <c r="X40" s="36">
        <v>0</v>
      </c>
      <c r="Y40" s="36">
        <v>-2.7000000476837158</v>
      </c>
      <c r="Z40" s="36">
        <v>0</v>
      </c>
      <c r="AA40" s="36">
        <v>0</v>
      </c>
    </row>
    <row r="41" spans="1:27" ht="15">
      <c r="B41" s="24" t="s">
        <v>29</v>
      </c>
      <c r="C41" s="37">
        <f t="shared" si="0"/>
        <v>-5.4000000953674316</v>
      </c>
      <c r="D41" s="37">
        <v>0</v>
      </c>
      <c r="E41" s="37">
        <v>0</v>
      </c>
      <c r="F41" s="37">
        <v>0</v>
      </c>
      <c r="G41" s="37">
        <v>0</v>
      </c>
      <c r="H41" s="37">
        <v>0</v>
      </c>
      <c r="I41" s="37">
        <v>0</v>
      </c>
      <c r="J41" s="37">
        <v>0</v>
      </c>
      <c r="K41" s="37">
        <v>0</v>
      </c>
      <c r="L41" s="37">
        <v>0</v>
      </c>
      <c r="M41" s="37">
        <v>0</v>
      </c>
      <c r="N41" s="37">
        <v>0</v>
      </c>
      <c r="O41" s="37">
        <v>0</v>
      </c>
      <c r="P41" s="37">
        <v>-5.4000000953674316</v>
      </c>
      <c r="Q41" s="37">
        <v>0</v>
      </c>
      <c r="R41" s="37">
        <v>0</v>
      </c>
      <c r="S41" s="37">
        <v>0</v>
      </c>
      <c r="T41" s="37">
        <v>0</v>
      </c>
      <c r="U41" s="37">
        <v>0</v>
      </c>
      <c r="V41" s="37">
        <v>0</v>
      </c>
      <c r="W41" s="37">
        <v>0</v>
      </c>
      <c r="X41" s="37">
        <v>0</v>
      </c>
      <c r="Y41" s="37">
        <v>0</v>
      </c>
      <c r="Z41" s="37">
        <v>0</v>
      </c>
      <c r="AA41" s="37">
        <v>0</v>
      </c>
    </row>
    <row r="42" spans="1:27" ht="13.5" thickBot="1"/>
    <row r="43" spans="1:27" ht="15.75" thickTop="1">
      <c r="A43" s="77" t="s">
        <v>57</v>
      </c>
      <c r="B43" s="61" t="s">
        <v>41</v>
      </c>
      <c r="C43" s="70">
        <f>IF($C4=0,"",$C8/$C4)</f>
        <v>0.26041666666666669</v>
      </c>
      <c r="D43" s="79" t="s">
        <v>42</v>
      </c>
      <c r="E43" s="80">
        <f>IF($C4=0,"",$C25/$C4)</f>
        <v>0.73958333333333337</v>
      </c>
    </row>
    <row r="44" spans="1:27" ht="15.75" thickBot="1">
      <c r="A44" s="78" t="s">
        <v>58</v>
      </c>
      <c r="B44" s="62" t="s">
        <v>43</v>
      </c>
      <c r="C44" s="58">
        <f>IF($C8=0,"",$C9/$C8)</f>
        <v>0.58799999999999997</v>
      </c>
      <c r="D44" s="59" t="s">
        <v>46</v>
      </c>
      <c r="E44" s="63">
        <f>IF($C25=0,"",$C26/$C25)</f>
        <v>0.44647887323943664</v>
      </c>
    </row>
    <row r="45" spans="1:27" ht="15.75" thickTop="1">
      <c r="B45" s="62" t="s">
        <v>44</v>
      </c>
      <c r="C45" s="58">
        <f>IF($C8=0,"",$C12/$C8)</f>
        <v>0.40400000000000003</v>
      </c>
      <c r="D45" s="59" t="s">
        <v>47</v>
      </c>
      <c r="E45" s="63">
        <f>IF($C25=0,"",$C29/$C25)</f>
        <v>0.54788732394366202</v>
      </c>
    </row>
    <row r="46" spans="1:27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4.2253521126760559E-3</v>
      </c>
    </row>
    <row r="47" spans="1:27" ht="15">
      <c r="B47" s="62" t="s">
        <v>29</v>
      </c>
      <c r="C47" s="58">
        <f>IF($C8=0,"",$C18/$C8)</f>
        <v>8.0000000000000002E-3</v>
      </c>
      <c r="D47" s="59" t="s">
        <v>49</v>
      </c>
      <c r="E47" s="63">
        <f>IF($C25=0,"",$C35/$C25)</f>
        <v>1.4084507042253522E-3</v>
      </c>
      <c r="F47" s="15"/>
    </row>
    <row r="48" spans="1:27" ht="15">
      <c r="B48" s="64" t="s">
        <v>45</v>
      </c>
      <c r="C48" s="57">
        <f>IF(C8=0,"",(C10+C13+C16+C19)/C8)</f>
        <v>0.66</v>
      </c>
      <c r="D48" s="60" t="s">
        <v>52</v>
      </c>
      <c r="E48" s="65">
        <f>IF(C25=0,"",(C27+C30+C33+C36)/C25)</f>
        <v>0.37464788732394366</v>
      </c>
    </row>
    <row r="49" spans="2:5" ht="15">
      <c r="B49" s="62" t="s">
        <v>35</v>
      </c>
      <c r="C49" s="58">
        <f>IF($C9=0,"",$C10/$C9)</f>
        <v>0.53061224489795922</v>
      </c>
      <c r="D49" s="59" t="s">
        <v>50</v>
      </c>
      <c r="E49" s="63">
        <f>IF($C26=0,"",$C27/$C26)</f>
        <v>0.52996845425867511</v>
      </c>
    </row>
    <row r="50" spans="2:5" ht="15">
      <c r="B50" s="62" t="s">
        <v>23</v>
      </c>
      <c r="C50" s="58">
        <f>IF($C12=0,"",$C13/$C12)</f>
        <v>0.85148514851485146</v>
      </c>
      <c r="D50" s="59" t="s">
        <v>51</v>
      </c>
      <c r="E50" s="63">
        <f>IF($C29=0,"",$C30/$C29)</f>
        <v>0.25192802056555269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>
        <f>IF($C18=0,"",$C19/$C18)</f>
        <v>0.5</v>
      </c>
      <c r="D52" s="68" t="s">
        <v>49</v>
      </c>
      <c r="E52" s="69">
        <f>IF($C35=0,"",$C36/$C35)</f>
        <v>0</v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/>
  <dimension ref="A1:AA53"/>
  <sheetViews>
    <sheetView showGridLines="0" showRowColHeaders="0" topLeftCell="N1" workbookViewId="0">
      <selection activeCell="AA2" sqref="AA2:AA41"/>
    </sheetView>
  </sheetViews>
  <sheetFormatPr baseColWidth="10" defaultColWidth="11.42578125" defaultRowHeight="12.75"/>
  <cols>
    <col min="2" max="2" width="16.140625" bestFit="1" customWidth="1"/>
  </cols>
  <sheetData>
    <row r="1" spans="1:27" ht="16.5" thickBot="1">
      <c r="D1" s="52" t="s">
        <v>38</v>
      </c>
      <c r="E1" s="38"/>
      <c r="F1" s="39"/>
      <c r="G1" s="93" t="s">
        <v>4</v>
      </c>
      <c r="H1" s="94"/>
    </row>
    <row r="2" spans="1:27">
      <c r="A2" s="137" t="s">
        <v>18</v>
      </c>
      <c r="B2" s="137"/>
      <c r="C2" s="27" t="s">
        <v>37</v>
      </c>
      <c r="D2" s="53">
        <v>42377</v>
      </c>
      <c r="E2" s="53">
        <v>42384</v>
      </c>
      <c r="F2" s="53">
        <v>42391</v>
      </c>
      <c r="G2" s="53">
        <v>42398</v>
      </c>
      <c r="H2" s="53">
        <v>42405</v>
      </c>
      <c r="I2" s="53">
        <v>42412</v>
      </c>
      <c r="J2" s="53">
        <v>42419</v>
      </c>
      <c r="K2" s="53">
        <v>42426</v>
      </c>
      <c r="L2" s="53">
        <v>42433</v>
      </c>
      <c r="M2" s="53">
        <v>42440</v>
      </c>
      <c r="N2" s="53">
        <v>42447</v>
      </c>
      <c r="O2" s="53">
        <v>42454</v>
      </c>
      <c r="P2" s="53">
        <v>42461</v>
      </c>
      <c r="Q2" s="53">
        <v>42503</v>
      </c>
      <c r="R2" s="53">
        <v>42510</v>
      </c>
      <c r="S2" s="53">
        <v>42517</v>
      </c>
      <c r="T2" s="53">
        <v>42523</v>
      </c>
      <c r="U2" s="53">
        <v>42531</v>
      </c>
      <c r="V2" s="53">
        <v>42533</v>
      </c>
      <c r="W2" s="53">
        <v>42545</v>
      </c>
      <c r="X2" s="53">
        <v>42552</v>
      </c>
      <c r="Y2" s="53">
        <v>42580</v>
      </c>
      <c r="Z2" s="53">
        <v>42587</v>
      </c>
      <c r="AA2" s="53">
        <v>42594</v>
      </c>
    </row>
    <row r="3" spans="1:27">
      <c r="A3" s="138" t="s">
        <v>33</v>
      </c>
      <c r="B3" s="139"/>
      <c r="C3" s="28">
        <f>COUNTA(D3:CC4)</f>
        <v>24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</row>
    <row r="4" spans="1:27">
      <c r="A4" s="140" t="s">
        <v>34</v>
      </c>
      <c r="B4" s="141"/>
      <c r="C4" s="29">
        <f>SUM($D4:$CC4)</f>
        <v>977</v>
      </c>
      <c r="D4" s="51">
        <v>40</v>
      </c>
      <c r="E4" s="51">
        <v>35</v>
      </c>
      <c r="F4" s="51">
        <v>35</v>
      </c>
      <c r="G4" s="51">
        <v>35</v>
      </c>
      <c r="H4" s="51">
        <v>43</v>
      </c>
      <c r="I4" s="51">
        <v>42</v>
      </c>
      <c r="J4" s="51">
        <v>42</v>
      </c>
      <c r="K4" s="51">
        <v>34</v>
      </c>
      <c r="L4" s="51">
        <v>40</v>
      </c>
      <c r="M4" s="51">
        <v>54</v>
      </c>
      <c r="N4" s="51">
        <v>43</v>
      </c>
      <c r="O4" s="51">
        <v>49</v>
      </c>
      <c r="P4" s="51">
        <v>45</v>
      </c>
      <c r="Q4" s="51">
        <v>42</v>
      </c>
      <c r="R4" s="51">
        <v>37</v>
      </c>
      <c r="S4" s="51">
        <v>42</v>
      </c>
      <c r="T4" s="51">
        <v>39</v>
      </c>
      <c r="U4" s="51">
        <v>36</v>
      </c>
      <c r="V4" s="51">
        <v>37</v>
      </c>
      <c r="W4" s="51">
        <v>36</v>
      </c>
      <c r="X4" s="51">
        <v>42</v>
      </c>
      <c r="Y4" s="51">
        <v>54</v>
      </c>
      <c r="Z4" s="51">
        <v>38</v>
      </c>
      <c r="AA4" s="51">
        <v>37</v>
      </c>
    </row>
    <row r="5" spans="1:27">
      <c r="A5" s="74" t="s">
        <v>53</v>
      </c>
      <c r="B5" s="25" t="s">
        <v>36</v>
      </c>
      <c r="C5" s="34">
        <f t="shared" ref="C5:C41" si="0">SUM($D5:$CC5)</f>
        <v>-36.600000000000009</v>
      </c>
      <c r="D5" s="34">
        <v>-11.7</v>
      </c>
      <c r="E5" s="34">
        <v>-17.600000000000001</v>
      </c>
      <c r="F5" s="34">
        <v>-9.8000000000000007</v>
      </c>
      <c r="G5" s="34">
        <v>-7</v>
      </c>
      <c r="H5" s="34">
        <v>2.6</v>
      </c>
      <c r="I5" s="34">
        <v>21.5</v>
      </c>
      <c r="J5" s="34">
        <v>-12.1</v>
      </c>
      <c r="K5" s="34">
        <v>-19</v>
      </c>
      <c r="L5" s="34">
        <v>7</v>
      </c>
      <c r="M5" s="34">
        <v>33.1</v>
      </c>
      <c r="N5" s="34">
        <v>-31.7</v>
      </c>
      <c r="O5" s="34">
        <v>4.5</v>
      </c>
      <c r="P5" s="34">
        <v>-9.8000000000000007</v>
      </c>
      <c r="Q5" s="34">
        <v>-9.9</v>
      </c>
      <c r="R5" s="34">
        <v>-14.1</v>
      </c>
      <c r="S5" s="34">
        <v>4.7</v>
      </c>
      <c r="T5" s="34">
        <v>-0.5</v>
      </c>
      <c r="U5" s="34">
        <v>34.799999999999997</v>
      </c>
      <c r="V5" s="34">
        <v>7.9</v>
      </c>
      <c r="W5" s="34">
        <v>-12.6</v>
      </c>
      <c r="X5" s="34">
        <v>0.3</v>
      </c>
      <c r="Y5" s="34">
        <v>-3.6</v>
      </c>
      <c r="Z5" s="34">
        <v>-0.9</v>
      </c>
      <c r="AA5" s="34">
        <v>7.3</v>
      </c>
    </row>
    <row r="6" spans="1:27">
      <c r="B6" s="26" t="s">
        <v>19</v>
      </c>
      <c r="C6" s="34">
        <f t="shared" si="0"/>
        <v>409.19999999999987</v>
      </c>
      <c r="D6" s="34">
        <v>6.6</v>
      </c>
      <c r="E6" s="34">
        <v>-6.9</v>
      </c>
      <c r="F6" s="34">
        <v>16.2</v>
      </c>
      <c r="G6" s="34">
        <v>4.5</v>
      </c>
      <c r="H6" s="34">
        <v>23.4</v>
      </c>
      <c r="I6" s="34">
        <v>39.6</v>
      </c>
      <c r="J6" s="34">
        <v>-0.3</v>
      </c>
      <c r="K6" s="34">
        <v>-6.6</v>
      </c>
      <c r="L6" s="34">
        <v>23.1</v>
      </c>
      <c r="M6" s="34">
        <v>50.7</v>
      </c>
      <c r="N6" s="34">
        <v>-11.4</v>
      </c>
      <c r="O6" s="34">
        <v>28.2</v>
      </c>
      <c r="P6" s="34">
        <v>4.5</v>
      </c>
      <c r="Q6" s="34">
        <v>25.8</v>
      </c>
      <c r="R6" s="34">
        <v>12.6</v>
      </c>
      <c r="S6" s="34">
        <v>23.7</v>
      </c>
      <c r="T6" s="34">
        <v>12.6</v>
      </c>
      <c r="U6" s="34">
        <v>48.3</v>
      </c>
      <c r="V6" s="34">
        <v>26.4</v>
      </c>
      <c r="W6" s="34">
        <v>3.9</v>
      </c>
      <c r="X6" s="34">
        <v>15.9</v>
      </c>
      <c r="Y6" s="34">
        <v>29.4</v>
      </c>
      <c r="Z6" s="34">
        <v>17.399999999999999</v>
      </c>
      <c r="AA6" s="34">
        <v>21.6</v>
      </c>
    </row>
    <row r="7" spans="1:27">
      <c r="B7" s="26" t="s">
        <v>32</v>
      </c>
      <c r="C7" s="34">
        <f t="shared" si="0"/>
        <v>-445.80000000000007</v>
      </c>
      <c r="D7" s="34">
        <v>-18.3</v>
      </c>
      <c r="E7" s="34">
        <v>-10.7</v>
      </c>
      <c r="F7" s="34">
        <v>-26</v>
      </c>
      <c r="G7" s="34">
        <v>-11.5</v>
      </c>
      <c r="H7" s="34">
        <v>-20.8</v>
      </c>
      <c r="I7" s="34">
        <v>-18.100000000000001</v>
      </c>
      <c r="J7" s="34">
        <v>-11.8</v>
      </c>
      <c r="K7" s="34">
        <v>-12.4</v>
      </c>
      <c r="L7" s="34">
        <v>-16.100000000000001</v>
      </c>
      <c r="M7" s="34">
        <v>-17.600000000000001</v>
      </c>
      <c r="N7" s="34">
        <v>-20.3</v>
      </c>
      <c r="O7" s="34">
        <v>-23.7</v>
      </c>
      <c r="P7" s="34">
        <v>-14.3</v>
      </c>
      <c r="Q7" s="34">
        <v>-35.700000000000003</v>
      </c>
      <c r="R7" s="34">
        <v>-26.7</v>
      </c>
      <c r="S7" s="34">
        <v>-19</v>
      </c>
      <c r="T7" s="34">
        <v>-13.1</v>
      </c>
      <c r="U7" s="34">
        <v>-13.5</v>
      </c>
      <c r="V7" s="34">
        <v>-18.5</v>
      </c>
      <c r="W7" s="34">
        <v>-16.5</v>
      </c>
      <c r="X7" s="34">
        <v>-15.6</v>
      </c>
      <c r="Y7" s="34">
        <v>-33</v>
      </c>
      <c r="Z7" s="34">
        <v>-18.3</v>
      </c>
      <c r="AA7" s="34">
        <v>-14.3</v>
      </c>
    </row>
    <row r="8" spans="1:27" ht="15">
      <c r="A8" s="32" t="s">
        <v>19</v>
      </c>
      <c r="B8" s="55" t="s">
        <v>40</v>
      </c>
      <c r="C8" s="54">
        <f t="shared" si="0"/>
        <v>247</v>
      </c>
      <c r="D8" s="54">
        <v>11</v>
      </c>
      <c r="E8" s="54">
        <v>4</v>
      </c>
      <c r="F8" s="54">
        <v>12</v>
      </c>
      <c r="G8" s="54">
        <v>8</v>
      </c>
      <c r="H8" s="54">
        <v>10</v>
      </c>
      <c r="I8" s="54">
        <v>10</v>
      </c>
      <c r="J8" s="54">
        <v>13</v>
      </c>
      <c r="K8" s="54">
        <v>5</v>
      </c>
      <c r="L8" s="54">
        <v>11</v>
      </c>
      <c r="M8" s="54">
        <v>18</v>
      </c>
      <c r="N8" s="54">
        <v>12</v>
      </c>
      <c r="O8" s="54">
        <v>11</v>
      </c>
      <c r="P8" s="54">
        <v>11</v>
      </c>
      <c r="Q8" s="54">
        <v>10</v>
      </c>
      <c r="R8" s="54">
        <v>7</v>
      </c>
      <c r="S8" s="54">
        <v>8</v>
      </c>
      <c r="T8" s="54">
        <v>11</v>
      </c>
      <c r="U8" s="54">
        <v>12</v>
      </c>
      <c r="V8" s="54">
        <v>14</v>
      </c>
      <c r="W8" s="54">
        <v>7</v>
      </c>
      <c r="X8" s="54">
        <v>10</v>
      </c>
      <c r="Y8" s="54">
        <v>16</v>
      </c>
      <c r="Z8" s="54">
        <v>6</v>
      </c>
      <c r="AA8" s="54">
        <v>10</v>
      </c>
    </row>
    <row r="9" spans="1:27" ht="15">
      <c r="B9" s="16" t="s">
        <v>20</v>
      </c>
      <c r="C9" s="40">
        <f t="shared" si="0"/>
        <v>83</v>
      </c>
      <c r="D9" s="40">
        <v>4</v>
      </c>
      <c r="E9" s="40">
        <v>1</v>
      </c>
      <c r="F9" s="40">
        <v>3</v>
      </c>
      <c r="G9" s="40">
        <v>4</v>
      </c>
      <c r="H9" s="40">
        <v>4</v>
      </c>
      <c r="I9" s="40">
        <v>2</v>
      </c>
      <c r="J9" s="40">
        <v>7</v>
      </c>
      <c r="K9" s="40">
        <v>3</v>
      </c>
      <c r="L9" s="40">
        <v>5</v>
      </c>
      <c r="M9" s="40">
        <v>5</v>
      </c>
      <c r="N9" s="40">
        <v>3</v>
      </c>
      <c r="O9" s="40">
        <v>3</v>
      </c>
      <c r="P9" s="40">
        <v>4</v>
      </c>
      <c r="Q9" s="40">
        <v>4</v>
      </c>
      <c r="R9" s="40">
        <v>2</v>
      </c>
      <c r="S9" s="40">
        <v>1</v>
      </c>
      <c r="T9" s="40">
        <v>2</v>
      </c>
      <c r="U9" s="40">
        <v>1</v>
      </c>
      <c r="V9" s="40">
        <v>5</v>
      </c>
      <c r="W9" s="40">
        <v>4</v>
      </c>
      <c r="X9" s="40">
        <v>5</v>
      </c>
      <c r="Y9" s="40">
        <v>5</v>
      </c>
      <c r="Z9" s="40">
        <v>2</v>
      </c>
      <c r="AA9" s="40">
        <v>4</v>
      </c>
    </row>
    <row r="10" spans="1:27" ht="15">
      <c r="B10" s="17" t="s">
        <v>21</v>
      </c>
      <c r="C10" s="41">
        <f t="shared" si="0"/>
        <v>45</v>
      </c>
      <c r="D10" s="41">
        <v>2</v>
      </c>
      <c r="E10" s="41">
        <v>1</v>
      </c>
      <c r="F10" s="41">
        <v>1</v>
      </c>
      <c r="G10" s="41">
        <v>2</v>
      </c>
      <c r="H10" s="41">
        <v>4</v>
      </c>
      <c r="I10" s="41">
        <v>1</v>
      </c>
      <c r="J10" s="41">
        <v>2</v>
      </c>
      <c r="K10" s="41">
        <v>0</v>
      </c>
      <c r="L10" s="41">
        <v>4</v>
      </c>
      <c r="M10" s="41">
        <v>3</v>
      </c>
      <c r="N10" s="41">
        <v>1</v>
      </c>
      <c r="O10" s="41">
        <v>1</v>
      </c>
      <c r="P10" s="41">
        <v>3</v>
      </c>
      <c r="Q10" s="41">
        <v>2</v>
      </c>
      <c r="R10" s="41">
        <v>0</v>
      </c>
      <c r="S10" s="41">
        <v>1</v>
      </c>
      <c r="T10" s="41">
        <v>1</v>
      </c>
      <c r="U10" s="41">
        <v>0</v>
      </c>
      <c r="V10" s="41">
        <v>3</v>
      </c>
      <c r="W10" s="41">
        <v>2</v>
      </c>
      <c r="X10" s="41">
        <v>4</v>
      </c>
      <c r="Y10" s="41">
        <v>3</v>
      </c>
      <c r="Z10" s="41">
        <v>1</v>
      </c>
      <c r="AA10" s="41">
        <v>3</v>
      </c>
    </row>
    <row r="11" spans="1:27" ht="15">
      <c r="B11" s="17" t="s">
        <v>22</v>
      </c>
      <c r="C11" s="41">
        <f t="shared" si="0"/>
        <v>-38</v>
      </c>
      <c r="D11" s="41">
        <v>-2</v>
      </c>
      <c r="E11" s="41">
        <v>0</v>
      </c>
      <c r="F11" s="41">
        <v>-2</v>
      </c>
      <c r="G11" s="41">
        <v>-2</v>
      </c>
      <c r="H11" s="41">
        <v>0</v>
      </c>
      <c r="I11" s="41">
        <v>-1</v>
      </c>
      <c r="J11" s="41">
        <v>-5</v>
      </c>
      <c r="K11" s="41">
        <v>-3</v>
      </c>
      <c r="L11" s="41">
        <v>-1</v>
      </c>
      <c r="M11" s="41">
        <v>-2</v>
      </c>
      <c r="N11" s="41">
        <v>-2</v>
      </c>
      <c r="O11" s="41">
        <v>-2</v>
      </c>
      <c r="P11" s="41">
        <v>-1</v>
      </c>
      <c r="Q11" s="41">
        <v>-2</v>
      </c>
      <c r="R11" s="41">
        <v>-2</v>
      </c>
      <c r="S11" s="41">
        <v>0</v>
      </c>
      <c r="T11" s="41">
        <v>-1</v>
      </c>
      <c r="U11" s="41">
        <v>-1</v>
      </c>
      <c r="V11" s="41">
        <v>-2</v>
      </c>
      <c r="W11" s="41">
        <v>-2</v>
      </c>
      <c r="X11" s="41">
        <v>-1</v>
      </c>
      <c r="Y11" s="41">
        <v>-2</v>
      </c>
      <c r="Z11" s="41">
        <v>-1</v>
      </c>
      <c r="AA11" s="41">
        <v>-1</v>
      </c>
    </row>
    <row r="12" spans="1:27" ht="15">
      <c r="B12" s="18" t="s">
        <v>23</v>
      </c>
      <c r="C12" s="42">
        <f t="shared" si="0"/>
        <v>162</v>
      </c>
      <c r="D12" s="42">
        <v>7</v>
      </c>
      <c r="E12" s="42">
        <v>3</v>
      </c>
      <c r="F12" s="42">
        <v>9</v>
      </c>
      <c r="G12" s="42">
        <v>4</v>
      </c>
      <c r="H12" s="42">
        <v>5</v>
      </c>
      <c r="I12" s="42">
        <v>8</v>
      </c>
      <c r="J12" s="42">
        <v>6</v>
      </c>
      <c r="K12" s="42">
        <v>2</v>
      </c>
      <c r="L12" s="42">
        <v>6</v>
      </c>
      <c r="M12" s="42">
        <v>13</v>
      </c>
      <c r="N12" s="42">
        <v>9</v>
      </c>
      <c r="O12" s="42">
        <v>8</v>
      </c>
      <c r="P12" s="42">
        <v>7</v>
      </c>
      <c r="Q12" s="42">
        <v>6</v>
      </c>
      <c r="R12" s="42">
        <v>5</v>
      </c>
      <c r="S12" s="42">
        <v>7</v>
      </c>
      <c r="T12" s="42">
        <v>8</v>
      </c>
      <c r="U12" s="42">
        <v>11</v>
      </c>
      <c r="V12" s="42">
        <v>9</v>
      </c>
      <c r="W12" s="42">
        <v>3</v>
      </c>
      <c r="X12" s="42">
        <v>5</v>
      </c>
      <c r="Y12" s="42">
        <v>11</v>
      </c>
      <c r="Z12" s="42">
        <v>4</v>
      </c>
      <c r="AA12" s="42">
        <v>6</v>
      </c>
    </row>
    <row r="13" spans="1:27" ht="15">
      <c r="B13" s="19" t="s">
        <v>24</v>
      </c>
      <c r="C13" s="43">
        <f t="shared" si="0"/>
        <v>116</v>
      </c>
      <c r="D13" s="43">
        <v>4</v>
      </c>
      <c r="E13" s="43">
        <v>0</v>
      </c>
      <c r="F13" s="43">
        <v>6</v>
      </c>
      <c r="G13" s="43">
        <v>2</v>
      </c>
      <c r="H13" s="43">
        <v>2</v>
      </c>
      <c r="I13" s="43">
        <v>8</v>
      </c>
      <c r="J13" s="43">
        <v>4</v>
      </c>
      <c r="K13" s="43">
        <v>1</v>
      </c>
      <c r="L13" s="43">
        <v>5</v>
      </c>
      <c r="M13" s="43">
        <v>12</v>
      </c>
      <c r="N13" s="43">
        <v>3</v>
      </c>
      <c r="O13" s="43">
        <v>7</v>
      </c>
      <c r="P13" s="43">
        <v>3</v>
      </c>
      <c r="Q13" s="43">
        <v>5</v>
      </c>
      <c r="R13" s="43">
        <v>4</v>
      </c>
      <c r="S13" s="43">
        <v>5</v>
      </c>
      <c r="T13" s="43">
        <v>6</v>
      </c>
      <c r="U13" s="43">
        <v>11</v>
      </c>
      <c r="V13" s="43">
        <v>6</v>
      </c>
      <c r="W13" s="43">
        <v>2</v>
      </c>
      <c r="X13" s="43">
        <v>3</v>
      </c>
      <c r="Y13" s="43">
        <v>8</v>
      </c>
      <c r="Z13" s="43">
        <v>4</v>
      </c>
      <c r="AA13" s="43">
        <v>5</v>
      </c>
    </row>
    <row r="14" spans="1:27" ht="15">
      <c r="B14" s="19" t="s">
        <v>25</v>
      </c>
      <c r="C14" s="43">
        <f t="shared" si="0"/>
        <v>-46</v>
      </c>
      <c r="D14" s="43">
        <v>-3</v>
      </c>
      <c r="E14" s="43">
        <v>-3</v>
      </c>
      <c r="F14" s="43">
        <v>-3</v>
      </c>
      <c r="G14" s="43">
        <v>-2</v>
      </c>
      <c r="H14" s="43">
        <v>-3</v>
      </c>
      <c r="I14" s="43">
        <v>0</v>
      </c>
      <c r="J14" s="43">
        <v>-2</v>
      </c>
      <c r="K14" s="43">
        <v>-1</v>
      </c>
      <c r="L14" s="43">
        <v>-1</v>
      </c>
      <c r="M14" s="43">
        <v>-1</v>
      </c>
      <c r="N14" s="43">
        <v>-6</v>
      </c>
      <c r="O14" s="43">
        <v>-1</v>
      </c>
      <c r="P14" s="43">
        <v>-4</v>
      </c>
      <c r="Q14" s="43">
        <v>-1</v>
      </c>
      <c r="R14" s="43">
        <v>-1</v>
      </c>
      <c r="S14" s="43">
        <v>-2</v>
      </c>
      <c r="T14" s="43">
        <v>-2</v>
      </c>
      <c r="U14" s="43">
        <v>0</v>
      </c>
      <c r="V14" s="43">
        <v>-3</v>
      </c>
      <c r="W14" s="43">
        <v>-1</v>
      </c>
      <c r="X14" s="43">
        <v>-2</v>
      </c>
      <c r="Y14" s="43">
        <v>-3</v>
      </c>
      <c r="Z14" s="43">
        <v>0</v>
      </c>
      <c r="AA14" s="43">
        <v>-1</v>
      </c>
    </row>
    <row r="15" spans="1:27" ht="15">
      <c r="B15" s="16" t="s">
        <v>26</v>
      </c>
      <c r="C15" s="40">
        <f t="shared" si="0"/>
        <v>1</v>
      </c>
      <c r="D15" s="40">
        <v>0</v>
      </c>
      <c r="E15" s="40">
        <v>0</v>
      </c>
      <c r="F15" s="40">
        <v>0</v>
      </c>
      <c r="G15" s="40">
        <v>0</v>
      </c>
      <c r="H15" s="40">
        <v>1</v>
      </c>
      <c r="I15" s="40">
        <v>0</v>
      </c>
      <c r="J15" s="40">
        <v>0</v>
      </c>
      <c r="K15" s="40">
        <v>0</v>
      </c>
      <c r="L15" s="40">
        <v>0</v>
      </c>
      <c r="M15" s="40">
        <v>0</v>
      </c>
      <c r="N15" s="40">
        <v>0</v>
      </c>
      <c r="O15" s="40">
        <v>0</v>
      </c>
      <c r="P15" s="40">
        <v>0</v>
      </c>
      <c r="Q15" s="40">
        <v>0</v>
      </c>
      <c r="R15" s="40">
        <v>0</v>
      </c>
      <c r="S15" s="40">
        <v>0</v>
      </c>
      <c r="T15" s="40">
        <v>0</v>
      </c>
      <c r="U15" s="40">
        <v>0</v>
      </c>
      <c r="V15" s="40">
        <v>0</v>
      </c>
      <c r="W15" s="40">
        <v>0</v>
      </c>
      <c r="X15" s="40">
        <v>0</v>
      </c>
      <c r="Y15" s="40">
        <v>0</v>
      </c>
      <c r="Z15" s="40">
        <v>0</v>
      </c>
      <c r="AA15" s="40">
        <v>0</v>
      </c>
    </row>
    <row r="16" spans="1:27" ht="15">
      <c r="B16" s="17" t="s">
        <v>27</v>
      </c>
      <c r="C16" s="41">
        <f t="shared" si="0"/>
        <v>1</v>
      </c>
      <c r="D16" s="41">
        <v>0</v>
      </c>
      <c r="E16" s="41">
        <v>0</v>
      </c>
      <c r="F16" s="41">
        <v>0</v>
      </c>
      <c r="G16" s="41">
        <v>0</v>
      </c>
      <c r="H16" s="41">
        <v>1</v>
      </c>
      <c r="I16" s="41">
        <v>0</v>
      </c>
      <c r="J16" s="41">
        <v>0</v>
      </c>
      <c r="K16" s="41">
        <v>0</v>
      </c>
      <c r="L16" s="41">
        <v>0</v>
      </c>
      <c r="M16" s="41">
        <v>0</v>
      </c>
      <c r="N16" s="41">
        <v>0</v>
      </c>
      <c r="O16" s="41">
        <v>0</v>
      </c>
      <c r="P16" s="41">
        <v>0</v>
      </c>
      <c r="Q16" s="41">
        <v>0</v>
      </c>
      <c r="R16" s="41">
        <v>0</v>
      </c>
      <c r="S16" s="41">
        <v>0</v>
      </c>
      <c r="T16" s="41">
        <v>0</v>
      </c>
      <c r="U16" s="41">
        <v>0</v>
      </c>
      <c r="V16" s="41">
        <v>0</v>
      </c>
      <c r="W16" s="41">
        <v>0</v>
      </c>
      <c r="X16" s="41">
        <v>0</v>
      </c>
      <c r="Y16" s="41">
        <v>0</v>
      </c>
      <c r="Z16" s="41">
        <v>0</v>
      </c>
      <c r="AA16" s="41">
        <v>0</v>
      </c>
    </row>
    <row r="17" spans="1:27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  <c r="H17" s="41">
        <v>0</v>
      </c>
      <c r="I17" s="41">
        <v>0</v>
      </c>
      <c r="J17" s="41">
        <v>0</v>
      </c>
      <c r="K17" s="41">
        <v>0</v>
      </c>
      <c r="L17" s="41">
        <v>0</v>
      </c>
      <c r="M17" s="41">
        <v>0</v>
      </c>
      <c r="N17" s="41">
        <v>0</v>
      </c>
      <c r="O17" s="41">
        <v>0</v>
      </c>
      <c r="P17" s="41">
        <v>0</v>
      </c>
      <c r="Q17" s="41">
        <v>0</v>
      </c>
      <c r="R17" s="41">
        <v>0</v>
      </c>
      <c r="S17" s="41">
        <v>0</v>
      </c>
      <c r="T17" s="41">
        <v>0</v>
      </c>
      <c r="U17" s="41">
        <v>0</v>
      </c>
      <c r="V17" s="41">
        <v>0</v>
      </c>
      <c r="W17" s="41">
        <v>0</v>
      </c>
      <c r="X17" s="41">
        <v>0</v>
      </c>
      <c r="Y17" s="41">
        <v>0</v>
      </c>
      <c r="Z17" s="41">
        <v>0</v>
      </c>
      <c r="AA17" s="41">
        <v>0</v>
      </c>
    </row>
    <row r="18" spans="1:27" ht="15">
      <c r="B18" s="18" t="s">
        <v>29</v>
      </c>
      <c r="C18" s="42">
        <f t="shared" si="0"/>
        <v>1</v>
      </c>
      <c r="D18" s="42">
        <v>0</v>
      </c>
      <c r="E18" s="42">
        <v>0</v>
      </c>
      <c r="F18" s="42">
        <v>0</v>
      </c>
      <c r="G18" s="42">
        <v>0</v>
      </c>
      <c r="H18" s="42">
        <v>0</v>
      </c>
      <c r="I18" s="42">
        <v>0</v>
      </c>
      <c r="J18" s="42">
        <v>0</v>
      </c>
      <c r="K18" s="42">
        <v>0</v>
      </c>
      <c r="L18" s="42">
        <v>0</v>
      </c>
      <c r="M18" s="42">
        <v>0</v>
      </c>
      <c r="N18" s="42">
        <v>0</v>
      </c>
      <c r="O18" s="42">
        <v>0</v>
      </c>
      <c r="P18" s="42">
        <v>0</v>
      </c>
      <c r="Q18" s="42">
        <v>0</v>
      </c>
      <c r="R18" s="42">
        <v>0</v>
      </c>
      <c r="S18" s="42">
        <v>0</v>
      </c>
      <c r="T18" s="42">
        <v>1</v>
      </c>
      <c r="U18" s="42">
        <v>0</v>
      </c>
      <c r="V18" s="42">
        <v>0</v>
      </c>
      <c r="W18" s="42">
        <v>0</v>
      </c>
      <c r="X18" s="42">
        <v>0</v>
      </c>
      <c r="Y18" s="42">
        <v>0</v>
      </c>
      <c r="Z18" s="42">
        <v>0</v>
      </c>
      <c r="AA18" s="42">
        <v>0</v>
      </c>
    </row>
    <row r="19" spans="1:27" ht="15">
      <c r="B19" s="19" t="s">
        <v>30</v>
      </c>
      <c r="C19" s="43">
        <f t="shared" si="0"/>
        <v>0</v>
      </c>
      <c r="D19" s="43">
        <v>0</v>
      </c>
      <c r="E19" s="43">
        <v>0</v>
      </c>
      <c r="F19" s="43">
        <v>0</v>
      </c>
      <c r="G19" s="43">
        <v>0</v>
      </c>
      <c r="H19" s="43">
        <v>0</v>
      </c>
      <c r="I19" s="43">
        <v>0</v>
      </c>
      <c r="J19" s="43">
        <v>0</v>
      </c>
      <c r="K19" s="43">
        <v>0</v>
      </c>
      <c r="L19" s="43">
        <v>0</v>
      </c>
      <c r="M19" s="43">
        <v>0</v>
      </c>
      <c r="N19" s="43">
        <v>0</v>
      </c>
      <c r="O19" s="43">
        <v>0</v>
      </c>
      <c r="P19" s="43">
        <v>0</v>
      </c>
      <c r="Q19" s="43">
        <v>0</v>
      </c>
      <c r="R19" s="43">
        <v>0</v>
      </c>
      <c r="S19" s="43">
        <v>0</v>
      </c>
      <c r="T19" s="43">
        <v>0</v>
      </c>
      <c r="U19" s="43">
        <v>0</v>
      </c>
      <c r="V19" s="43">
        <v>0</v>
      </c>
      <c r="W19" s="43">
        <v>0</v>
      </c>
      <c r="X19" s="43">
        <v>0</v>
      </c>
      <c r="Y19" s="43">
        <v>0</v>
      </c>
      <c r="Z19" s="43">
        <v>0</v>
      </c>
      <c r="AA19" s="43">
        <v>0</v>
      </c>
    </row>
    <row r="20" spans="1:27" ht="15.75" thickBot="1">
      <c r="B20" s="19" t="s">
        <v>31</v>
      </c>
      <c r="C20" s="43">
        <f t="shared" si="0"/>
        <v>-1</v>
      </c>
      <c r="D20" s="43">
        <v>0</v>
      </c>
      <c r="E20" s="43">
        <v>0</v>
      </c>
      <c r="F20" s="43">
        <v>0</v>
      </c>
      <c r="G20" s="43">
        <v>0</v>
      </c>
      <c r="H20" s="43">
        <v>0</v>
      </c>
      <c r="I20" s="43">
        <v>0</v>
      </c>
      <c r="J20" s="43">
        <v>0</v>
      </c>
      <c r="K20" s="43">
        <v>0</v>
      </c>
      <c r="L20" s="43">
        <v>0</v>
      </c>
      <c r="M20" s="43">
        <v>0</v>
      </c>
      <c r="N20" s="43">
        <v>0</v>
      </c>
      <c r="O20" s="43">
        <v>0</v>
      </c>
      <c r="P20" s="43">
        <v>0</v>
      </c>
      <c r="Q20" s="43">
        <v>0</v>
      </c>
      <c r="R20" s="43">
        <v>0</v>
      </c>
      <c r="S20" s="43">
        <v>0</v>
      </c>
      <c r="T20" s="43">
        <v>-1</v>
      </c>
      <c r="U20" s="43">
        <v>0</v>
      </c>
      <c r="V20" s="43">
        <v>0</v>
      </c>
      <c r="W20" s="43">
        <v>0</v>
      </c>
      <c r="X20" s="43">
        <v>0</v>
      </c>
      <c r="Y20" s="43">
        <v>0</v>
      </c>
      <c r="Z20" s="43">
        <v>0</v>
      </c>
      <c r="AA20" s="43">
        <v>0</v>
      </c>
    </row>
    <row r="21" spans="1:27" ht="15">
      <c r="A21" s="72" t="s">
        <v>54</v>
      </c>
      <c r="B21" s="30" t="s">
        <v>35</v>
      </c>
      <c r="C21" s="35">
        <f t="shared" si="0"/>
        <v>24.300000548362732</v>
      </c>
      <c r="D21" s="35">
        <v>1.5</v>
      </c>
      <c r="E21" s="35">
        <v>1.5</v>
      </c>
      <c r="F21" s="35">
        <v>-1.7999999523162842</v>
      </c>
      <c r="G21" s="35">
        <v>2.0999999046325684</v>
      </c>
      <c r="H21" s="35">
        <v>12</v>
      </c>
      <c r="I21" s="35">
        <v>-0.89999997615814209</v>
      </c>
      <c r="J21" s="35">
        <v>-6.5999999046325684</v>
      </c>
      <c r="K21" s="35">
        <v>-7.5</v>
      </c>
      <c r="L21" s="35">
        <v>6.9000000953674316</v>
      </c>
      <c r="M21" s="35">
        <v>2.4000000953674316</v>
      </c>
      <c r="N21" s="35">
        <v>-1.5</v>
      </c>
      <c r="O21" s="35">
        <v>-1.5</v>
      </c>
      <c r="P21" s="35">
        <v>4.8000001907348633</v>
      </c>
      <c r="Q21" s="35">
        <v>-0.30000001192092896</v>
      </c>
      <c r="R21" s="35">
        <v>-3</v>
      </c>
      <c r="S21" s="35">
        <v>2.4000000953674316</v>
      </c>
      <c r="T21" s="35">
        <v>0</v>
      </c>
      <c r="U21" s="35">
        <v>-3.2999999523162842</v>
      </c>
      <c r="V21" s="35">
        <v>3.2999999523162842</v>
      </c>
      <c r="W21" s="35">
        <v>-1.5</v>
      </c>
      <c r="X21" s="35">
        <v>6.9000000953674316</v>
      </c>
      <c r="Y21" s="35">
        <v>4.1999998092651367</v>
      </c>
      <c r="Z21" s="35">
        <v>0.30000001192092896</v>
      </c>
      <c r="AA21" s="35">
        <v>3.9000000953674316</v>
      </c>
    </row>
    <row r="22" spans="1:27" ht="15.75" thickBot="1">
      <c r="A22" s="73" t="s">
        <v>55</v>
      </c>
      <c r="B22" s="30" t="s">
        <v>23</v>
      </c>
      <c r="C22" s="35">
        <f t="shared" si="0"/>
        <v>380.70000225305557</v>
      </c>
      <c r="D22" s="35">
        <v>5.0999999046325684</v>
      </c>
      <c r="E22" s="35">
        <v>-8.3999996185302734</v>
      </c>
      <c r="F22" s="35">
        <v>18</v>
      </c>
      <c r="G22" s="35">
        <v>2.4000000953674316</v>
      </c>
      <c r="H22" s="35">
        <v>-2.0999999046325684</v>
      </c>
      <c r="I22" s="35">
        <v>40.5</v>
      </c>
      <c r="J22" s="35">
        <v>6.3000001907348633</v>
      </c>
      <c r="K22" s="35">
        <v>0.89999997615814209</v>
      </c>
      <c r="L22" s="35">
        <v>16.200000762939453</v>
      </c>
      <c r="M22" s="35">
        <v>48.299999237060547</v>
      </c>
      <c r="N22" s="35">
        <v>-9.8999996185302734</v>
      </c>
      <c r="O22" s="35">
        <v>29.700000762939453</v>
      </c>
      <c r="P22" s="35">
        <v>-0.30000001192092896</v>
      </c>
      <c r="Q22" s="35">
        <v>26.100000381469727</v>
      </c>
      <c r="R22" s="35">
        <v>15.600000381469727</v>
      </c>
      <c r="S22" s="35">
        <v>21.299999237060547</v>
      </c>
      <c r="T22" s="35">
        <v>21.899999618530273</v>
      </c>
      <c r="U22" s="35">
        <v>51.599998474121094</v>
      </c>
      <c r="V22" s="35">
        <v>23.100000381469727</v>
      </c>
      <c r="W22" s="35">
        <v>5.4000000953674316</v>
      </c>
      <c r="X22" s="35">
        <v>9</v>
      </c>
      <c r="Y22" s="35">
        <v>25.200000762939453</v>
      </c>
      <c r="Z22" s="35">
        <v>17.100000381469727</v>
      </c>
      <c r="AA22" s="35">
        <v>17.700000762939453</v>
      </c>
    </row>
    <row r="23" spans="1:27" ht="15">
      <c r="B23" s="20" t="s">
        <v>26</v>
      </c>
      <c r="C23" s="35">
        <f t="shared" si="0"/>
        <v>13.5</v>
      </c>
      <c r="D23" s="35">
        <v>0</v>
      </c>
      <c r="E23" s="35">
        <v>0</v>
      </c>
      <c r="F23" s="35">
        <v>0</v>
      </c>
      <c r="G23" s="35">
        <v>0</v>
      </c>
      <c r="H23" s="35">
        <v>13.5</v>
      </c>
      <c r="I23" s="35">
        <v>0</v>
      </c>
      <c r="J23" s="35">
        <v>0</v>
      </c>
      <c r="K23" s="35">
        <v>0</v>
      </c>
      <c r="L23" s="35">
        <v>0</v>
      </c>
      <c r="M23" s="35">
        <v>0</v>
      </c>
      <c r="N23" s="35">
        <v>0</v>
      </c>
      <c r="O23" s="35">
        <v>0</v>
      </c>
      <c r="P23" s="35">
        <v>0</v>
      </c>
      <c r="Q23" s="35">
        <v>0</v>
      </c>
      <c r="R23" s="35">
        <v>0</v>
      </c>
      <c r="S23" s="35">
        <v>0</v>
      </c>
      <c r="T23" s="35">
        <v>0</v>
      </c>
      <c r="U23" s="35">
        <v>0</v>
      </c>
      <c r="V23" s="35">
        <v>0</v>
      </c>
      <c r="W23" s="35">
        <v>0</v>
      </c>
      <c r="X23" s="35">
        <v>0</v>
      </c>
      <c r="Y23" s="35">
        <v>0</v>
      </c>
      <c r="Z23" s="35">
        <v>0</v>
      </c>
      <c r="AA23" s="35">
        <v>0</v>
      </c>
    </row>
    <row r="24" spans="1:27" ht="15">
      <c r="B24" s="20" t="s">
        <v>29</v>
      </c>
      <c r="C24" s="35">
        <f t="shared" si="0"/>
        <v>-9.3000001907348633</v>
      </c>
      <c r="D24" s="35">
        <v>0</v>
      </c>
      <c r="E24" s="35">
        <v>0</v>
      </c>
      <c r="F24" s="35">
        <v>0</v>
      </c>
      <c r="G24" s="35">
        <v>0</v>
      </c>
      <c r="H24" s="35">
        <v>0</v>
      </c>
      <c r="I24" s="35">
        <v>0</v>
      </c>
      <c r="J24" s="35">
        <v>0</v>
      </c>
      <c r="K24" s="35">
        <v>0</v>
      </c>
      <c r="L24" s="35">
        <v>0</v>
      </c>
      <c r="M24" s="35">
        <v>0</v>
      </c>
      <c r="N24" s="35">
        <v>0</v>
      </c>
      <c r="O24" s="35">
        <v>0</v>
      </c>
      <c r="P24" s="35">
        <v>0</v>
      </c>
      <c r="Q24" s="35">
        <v>0</v>
      </c>
      <c r="R24" s="35">
        <v>0</v>
      </c>
      <c r="S24" s="35">
        <v>0</v>
      </c>
      <c r="T24" s="35">
        <v>-9.3000001907348633</v>
      </c>
      <c r="U24" s="35">
        <v>0</v>
      </c>
      <c r="V24" s="35">
        <v>0</v>
      </c>
      <c r="W24" s="35">
        <v>0</v>
      </c>
      <c r="X24" s="35">
        <v>0</v>
      </c>
      <c r="Y24" s="35">
        <v>0</v>
      </c>
      <c r="Z24" s="35">
        <v>0</v>
      </c>
      <c r="AA24" s="35">
        <v>0</v>
      </c>
    </row>
    <row r="25" spans="1:27" ht="15">
      <c r="A25" s="31" t="s">
        <v>32</v>
      </c>
      <c r="B25" s="56" t="s">
        <v>40</v>
      </c>
      <c r="C25" s="71">
        <f t="shared" si="0"/>
        <v>730</v>
      </c>
      <c r="D25" s="71">
        <v>29</v>
      </c>
      <c r="E25" s="71">
        <v>31</v>
      </c>
      <c r="F25" s="71">
        <v>23</v>
      </c>
      <c r="G25" s="71">
        <v>27</v>
      </c>
      <c r="H25" s="71">
        <v>33</v>
      </c>
      <c r="I25" s="71">
        <v>32</v>
      </c>
      <c r="J25" s="71">
        <v>29</v>
      </c>
      <c r="K25" s="71">
        <v>29</v>
      </c>
      <c r="L25" s="71">
        <v>29</v>
      </c>
      <c r="M25" s="71">
        <v>36</v>
      </c>
      <c r="N25" s="71">
        <v>31</v>
      </c>
      <c r="O25" s="71">
        <v>38</v>
      </c>
      <c r="P25" s="71">
        <v>34</v>
      </c>
      <c r="Q25" s="71">
        <v>32</v>
      </c>
      <c r="R25" s="71">
        <v>30</v>
      </c>
      <c r="S25" s="71">
        <v>34</v>
      </c>
      <c r="T25" s="71">
        <v>28</v>
      </c>
      <c r="U25" s="71">
        <v>24</v>
      </c>
      <c r="V25" s="71">
        <v>23</v>
      </c>
      <c r="W25" s="71">
        <v>29</v>
      </c>
      <c r="X25" s="71">
        <v>32</v>
      </c>
      <c r="Y25" s="71">
        <v>38</v>
      </c>
      <c r="Z25" s="71">
        <v>32</v>
      </c>
      <c r="AA25" s="71">
        <v>27</v>
      </c>
    </row>
    <row r="26" spans="1:27" ht="15">
      <c r="B26" s="21" t="s">
        <v>20</v>
      </c>
      <c r="C26" s="44">
        <f t="shared" si="0"/>
        <v>371</v>
      </c>
      <c r="D26" s="47">
        <v>12</v>
      </c>
      <c r="E26" s="47">
        <v>16</v>
      </c>
      <c r="F26" s="47">
        <v>12</v>
      </c>
      <c r="G26" s="47">
        <v>17</v>
      </c>
      <c r="H26" s="47">
        <v>16</v>
      </c>
      <c r="I26" s="47">
        <v>19</v>
      </c>
      <c r="J26" s="47">
        <v>14</v>
      </c>
      <c r="K26" s="47">
        <v>15</v>
      </c>
      <c r="L26" s="47">
        <v>18</v>
      </c>
      <c r="M26" s="47">
        <v>19</v>
      </c>
      <c r="N26" s="47">
        <v>14</v>
      </c>
      <c r="O26" s="47">
        <v>20</v>
      </c>
      <c r="P26" s="47">
        <v>18</v>
      </c>
      <c r="Q26" s="47">
        <v>12</v>
      </c>
      <c r="R26" s="47">
        <v>14</v>
      </c>
      <c r="S26" s="47">
        <v>15</v>
      </c>
      <c r="T26" s="47">
        <v>13</v>
      </c>
      <c r="U26" s="47">
        <v>13</v>
      </c>
      <c r="V26" s="47">
        <v>12</v>
      </c>
      <c r="W26" s="47">
        <v>18</v>
      </c>
      <c r="X26" s="47">
        <v>17</v>
      </c>
      <c r="Y26" s="47">
        <v>15</v>
      </c>
      <c r="Z26" s="47">
        <v>18</v>
      </c>
      <c r="AA26" s="47">
        <v>14</v>
      </c>
    </row>
    <row r="27" spans="1:27" ht="15">
      <c r="B27" s="22" t="s">
        <v>21</v>
      </c>
      <c r="C27" s="45">
        <f t="shared" si="0"/>
        <v>192</v>
      </c>
      <c r="D27" s="48">
        <v>5</v>
      </c>
      <c r="E27" s="48">
        <v>10</v>
      </c>
      <c r="F27" s="48">
        <v>4</v>
      </c>
      <c r="G27" s="48">
        <v>9</v>
      </c>
      <c r="H27" s="48">
        <v>6</v>
      </c>
      <c r="I27" s="48">
        <v>10</v>
      </c>
      <c r="J27" s="48">
        <v>5</v>
      </c>
      <c r="K27" s="48">
        <v>7</v>
      </c>
      <c r="L27" s="48">
        <v>9</v>
      </c>
      <c r="M27" s="48">
        <v>14</v>
      </c>
      <c r="N27" s="48">
        <v>6</v>
      </c>
      <c r="O27" s="48">
        <v>9</v>
      </c>
      <c r="P27" s="48">
        <v>9</v>
      </c>
      <c r="Q27" s="48">
        <v>4</v>
      </c>
      <c r="R27" s="48">
        <v>9</v>
      </c>
      <c r="S27" s="48">
        <v>11</v>
      </c>
      <c r="T27" s="48">
        <v>8</v>
      </c>
      <c r="U27" s="48">
        <v>7</v>
      </c>
      <c r="V27" s="48">
        <v>7</v>
      </c>
      <c r="W27" s="48">
        <v>9</v>
      </c>
      <c r="X27" s="48">
        <v>9</v>
      </c>
      <c r="Y27" s="48">
        <v>10</v>
      </c>
      <c r="Z27" s="48">
        <v>11</v>
      </c>
      <c r="AA27" s="48">
        <v>4</v>
      </c>
    </row>
    <row r="28" spans="1:27" ht="15">
      <c r="B28" s="22" t="s">
        <v>22</v>
      </c>
      <c r="C28" s="45">
        <f t="shared" si="0"/>
        <v>-179</v>
      </c>
      <c r="D28" s="48">
        <v>-7</v>
      </c>
      <c r="E28" s="48">
        <v>-6</v>
      </c>
      <c r="F28" s="48">
        <v>-8</v>
      </c>
      <c r="G28" s="48">
        <v>-8</v>
      </c>
      <c r="H28" s="48">
        <v>-10</v>
      </c>
      <c r="I28" s="48">
        <v>-9</v>
      </c>
      <c r="J28" s="48">
        <v>-9</v>
      </c>
      <c r="K28" s="48">
        <v>-8</v>
      </c>
      <c r="L28" s="48">
        <v>-9</v>
      </c>
      <c r="M28" s="48">
        <v>-5</v>
      </c>
      <c r="N28" s="48">
        <v>-8</v>
      </c>
      <c r="O28" s="48">
        <v>-11</v>
      </c>
      <c r="P28" s="48">
        <v>-9</v>
      </c>
      <c r="Q28" s="48">
        <v>-8</v>
      </c>
      <c r="R28" s="48">
        <v>-5</v>
      </c>
      <c r="S28" s="48">
        <v>-4</v>
      </c>
      <c r="T28" s="48">
        <v>-5</v>
      </c>
      <c r="U28" s="48">
        <v>-6</v>
      </c>
      <c r="V28" s="48">
        <v>-5</v>
      </c>
      <c r="W28" s="48">
        <v>-9</v>
      </c>
      <c r="X28" s="48">
        <v>-8</v>
      </c>
      <c r="Y28" s="48">
        <v>-5</v>
      </c>
      <c r="Z28" s="48">
        <v>-7</v>
      </c>
      <c r="AA28" s="48">
        <v>-10</v>
      </c>
    </row>
    <row r="29" spans="1:27" ht="15">
      <c r="B29" s="21" t="s">
        <v>23</v>
      </c>
      <c r="C29" s="44">
        <f t="shared" si="0"/>
        <v>353</v>
      </c>
      <c r="D29" s="47">
        <v>17</v>
      </c>
      <c r="E29" s="47">
        <v>15</v>
      </c>
      <c r="F29" s="47">
        <v>11</v>
      </c>
      <c r="G29" s="47">
        <v>10</v>
      </c>
      <c r="H29" s="47">
        <v>17</v>
      </c>
      <c r="I29" s="47">
        <v>13</v>
      </c>
      <c r="J29" s="47">
        <v>15</v>
      </c>
      <c r="K29" s="47">
        <v>13</v>
      </c>
      <c r="L29" s="47">
        <v>11</v>
      </c>
      <c r="M29" s="47">
        <v>17</v>
      </c>
      <c r="N29" s="47">
        <v>17</v>
      </c>
      <c r="O29" s="47">
        <v>17</v>
      </c>
      <c r="P29" s="47">
        <v>16</v>
      </c>
      <c r="Q29" s="47">
        <v>19</v>
      </c>
      <c r="R29" s="47">
        <v>15</v>
      </c>
      <c r="S29" s="47">
        <v>19</v>
      </c>
      <c r="T29" s="47">
        <v>15</v>
      </c>
      <c r="U29" s="47">
        <v>11</v>
      </c>
      <c r="V29" s="47">
        <v>10</v>
      </c>
      <c r="W29" s="47">
        <v>11</v>
      </c>
      <c r="X29" s="47">
        <v>15</v>
      </c>
      <c r="Y29" s="47">
        <v>23</v>
      </c>
      <c r="Z29" s="47">
        <v>13</v>
      </c>
      <c r="AA29" s="47">
        <v>13</v>
      </c>
    </row>
    <row r="30" spans="1:27" ht="15">
      <c r="B30" s="23" t="s">
        <v>24</v>
      </c>
      <c r="C30" s="46">
        <f t="shared" si="0"/>
        <v>65</v>
      </c>
      <c r="D30" s="49">
        <v>5</v>
      </c>
      <c r="E30" s="49">
        <v>5</v>
      </c>
      <c r="F30" s="49">
        <v>0</v>
      </c>
      <c r="G30" s="49">
        <v>1</v>
      </c>
      <c r="H30" s="49">
        <v>2</v>
      </c>
      <c r="I30" s="49">
        <v>2</v>
      </c>
      <c r="J30" s="49">
        <v>6</v>
      </c>
      <c r="K30" s="49">
        <v>4</v>
      </c>
      <c r="L30" s="49">
        <v>1</v>
      </c>
      <c r="M30" s="49">
        <v>3</v>
      </c>
      <c r="N30" s="49">
        <v>3</v>
      </c>
      <c r="O30" s="49">
        <v>2</v>
      </c>
      <c r="P30" s="49">
        <v>5</v>
      </c>
      <c r="Q30" s="49">
        <v>2</v>
      </c>
      <c r="R30" s="49">
        <v>2</v>
      </c>
      <c r="S30" s="49">
        <v>3</v>
      </c>
      <c r="T30" s="49">
        <v>2</v>
      </c>
      <c r="U30" s="49">
        <v>2</v>
      </c>
      <c r="V30" s="49">
        <v>1</v>
      </c>
      <c r="W30" s="49">
        <v>1</v>
      </c>
      <c r="X30" s="49">
        <v>4</v>
      </c>
      <c r="Y30" s="49">
        <v>2</v>
      </c>
      <c r="Z30" s="49">
        <v>2</v>
      </c>
      <c r="AA30" s="49">
        <v>5</v>
      </c>
    </row>
    <row r="31" spans="1:27" ht="15">
      <c r="B31" s="23" t="s">
        <v>25</v>
      </c>
      <c r="C31" s="46">
        <f t="shared" si="0"/>
        <v>-288</v>
      </c>
      <c r="D31" s="49">
        <v>-12</v>
      </c>
      <c r="E31" s="49">
        <v>-10</v>
      </c>
      <c r="F31" s="49">
        <v>-11</v>
      </c>
      <c r="G31" s="49">
        <v>-9</v>
      </c>
      <c r="H31" s="49">
        <v>-15</v>
      </c>
      <c r="I31" s="49">
        <v>-11</v>
      </c>
      <c r="J31" s="49">
        <v>-9</v>
      </c>
      <c r="K31" s="49">
        <v>-9</v>
      </c>
      <c r="L31" s="49">
        <v>-10</v>
      </c>
      <c r="M31" s="49">
        <v>-14</v>
      </c>
      <c r="N31" s="49">
        <v>-14</v>
      </c>
      <c r="O31" s="49">
        <v>-15</v>
      </c>
      <c r="P31" s="49">
        <v>-11</v>
      </c>
      <c r="Q31" s="49">
        <v>-17</v>
      </c>
      <c r="R31" s="49">
        <v>-13</v>
      </c>
      <c r="S31" s="49">
        <v>-16</v>
      </c>
      <c r="T31" s="49">
        <v>-13</v>
      </c>
      <c r="U31" s="49">
        <v>-9</v>
      </c>
      <c r="V31" s="49">
        <v>-9</v>
      </c>
      <c r="W31" s="49">
        <v>-10</v>
      </c>
      <c r="X31" s="49">
        <v>-11</v>
      </c>
      <c r="Y31" s="49">
        <v>-21</v>
      </c>
      <c r="Z31" s="49">
        <v>-11</v>
      </c>
      <c r="AA31" s="49">
        <v>-8</v>
      </c>
    </row>
    <row r="32" spans="1:27" ht="15">
      <c r="B32" s="21" t="s">
        <v>26</v>
      </c>
      <c r="C32" s="44">
        <f t="shared" si="0"/>
        <v>3</v>
      </c>
      <c r="D32" s="47">
        <v>0</v>
      </c>
      <c r="E32" s="47">
        <v>0</v>
      </c>
      <c r="F32" s="47">
        <v>0</v>
      </c>
      <c r="G32" s="47">
        <v>0</v>
      </c>
      <c r="H32" s="47">
        <v>0</v>
      </c>
      <c r="I32" s="47">
        <v>0</v>
      </c>
      <c r="J32" s="47">
        <v>0</v>
      </c>
      <c r="K32" s="47">
        <v>1</v>
      </c>
      <c r="L32" s="47">
        <v>0</v>
      </c>
      <c r="M32" s="47">
        <v>0</v>
      </c>
      <c r="N32" s="47">
        <v>0</v>
      </c>
      <c r="O32" s="47">
        <v>1</v>
      </c>
      <c r="P32" s="47">
        <v>0</v>
      </c>
      <c r="Q32" s="47">
        <v>0</v>
      </c>
      <c r="R32" s="47">
        <v>0</v>
      </c>
      <c r="S32" s="47">
        <v>0</v>
      </c>
      <c r="T32" s="47">
        <v>0</v>
      </c>
      <c r="U32" s="47">
        <v>0</v>
      </c>
      <c r="V32" s="47">
        <v>0</v>
      </c>
      <c r="W32" s="47">
        <v>0</v>
      </c>
      <c r="X32" s="47">
        <v>0</v>
      </c>
      <c r="Y32" s="47">
        <v>0</v>
      </c>
      <c r="Z32" s="47">
        <v>1</v>
      </c>
      <c r="AA32" s="47">
        <v>0</v>
      </c>
    </row>
    <row r="33" spans="1:27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  <c r="K33" s="48">
        <v>0</v>
      </c>
      <c r="L33" s="48">
        <v>0</v>
      </c>
      <c r="M33" s="48">
        <v>0</v>
      </c>
      <c r="N33" s="48">
        <v>0</v>
      </c>
      <c r="O33" s="48">
        <v>0</v>
      </c>
      <c r="P33" s="48">
        <v>0</v>
      </c>
      <c r="Q33" s="48">
        <v>0</v>
      </c>
      <c r="R33" s="48">
        <v>0</v>
      </c>
      <c r="S33" s="48">
        <v>0</v>
      </c>
      <c r="T33" s="48">
        <v>0</v>
      </c>
      <c r="U33" s="48">
        <v>0</v>
      </c>
      <c r="V33" s="48">
        <v>0</v>
      </c>
      <c r="W33" s="48">
        <v>0</v>
      </c>
      <c r="X33" s="48">
        <v>0</v>
      </c>
      <c r="Y33" s="48">
        <v>0</v>
      </c>
      <c r="Z33" s="48">
        <v>0</v>
      </c>
      <c r="AA33" s="48">
        <v>0</v>
      </c>
    </row>
    <row r="34" spans="1:27" ht="15">
      <c r="B34" s="22" t="s">
        <v>28</v>
      </c>
      <c r="C34" s="45">
        <f t="shared" si="0"/>
        <v>-3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0</v>
      </c>
      <c r="J34" s="48">
        <v>0</v>
      </c>
      <c r="K34" s="48">
        <v>-1</v>
      </c>
      <c r="L34" s="48">
        <v>0</v>
      </c>
      <c r="M34" s="48">
        <v>0</v>
      </c>
      <c r="N34" s="48">
        <v>0</v>
      </c>
      <c r="O34" s="48">
        <v>-1</v>
      </c>
      <c r="P34" s="48">
        <v>0</v>
      </c>
      <c r="Q34" s="48">
        <v>0</v>
      </c>
      <c r="R34" s="48">
        <v>0</v>
      </c>
      <c r="S34" s="48">
        <v>0</v>
      </c>
      <c r="T34" s="48">
        <v>0</v>
      </c>
      <c r="U34" s="48">
        <v>0</v>
      </c>
      <c r="V34" s="48">
        <v>0</v>
      </c>
      <c r="W34" s="48">
        <v>0</v>
      </c>
      <c r="X34" s="48">
        <v>0</v>
      </c>
      <c r="Y34" s="48">
        <v>0</v>
      </c>
      <c r="Z34" s="48">
        <v>-1</v>
      </c>
      <c r="AA34" s="48">
        <v>0</v>
      </c>
    </row>
    <row r="35" spans="1:27" ht="15">
      <c r="B35" s="21" t="s">
        <v>29</v>
      </c>
      <c r="C35" s="44">
        <f t="shared" si="0"/>
        <v>3</v>
      </c>
      <c r="D35" s="47">
        <v>0</v>
      </c>
      <c r="E35" s="47">
        <v>0</v>
      </c>
      <c r="F35" s="47">
        <v>0</v>
      </c>
      <c r="G35" s="47">
        <v>0</v>
      </c>
      <c r="H35" s="47">
        <v>0</v>
      </c>
      <c r="I35" s="47">
        <v>0</v>
      </c>
      <c r="J35" s="47">
        <v>0</v>
      </c>
      <c r="K35" s="47">
        <v>0</v>
      </c>
      <c r="L35" s="47">
        <v>0</v>
      </c>
      <c r="M35" s="47">
        <v>0</v>
      </c>
      <c r="N35" s="47">
        <v>0</v>
      </c>
      <c r="O35" s="47">
        <v>0</v>
      </c>
      <c r="P35" s="47">
        <v>0</v>
      </c>
      <c r="Q35" s="47">
        <v>1</v>
      </c>
      <c r="R35" s="47">
        <v>1</v>
      </c>
      <c r="S35" s="47">
        <v>0</v>
      </c>
      <c r="T35" s="47">
        <v>0</v>
      </c>
      <c r="U35" s="47">
        <v>0</v>
      </c>
      <c r="V35" s="47">
        <v>1</v>
      </c>
      <c r="W35" s="47">
        <v>0</v>
      </c>
      <c r="X35" s="47">
        <v>0</v>
      </c>
      <c r="Y35" s="47">
        <v>0</v>
      </c>
      <c r="Z35" s="47">
        <v>0</v>
      </c>
      <c r="AA35" s="47">
        <v>0</v>
      </c>
    </row>
    <row r="36" spans="1:27" ht="15">
      <c r="B36" s="22" t="s">
        <v>30</v>
      </c>
      <c r="C36" s="45">
        <f t="shared" si="0"/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  <c r="I36" s="48">
        <v>0</v>
      </c>
      <c r="J36" s="48">
        <v>0</v>
      </c>
      <c r="K36" s="48">
        <v>0</v>
      </c>
      <c r="L36" s="48">
        <v>0</v>
      </c>
      <c r="M36" s="48">
        <v>0</v>
      </c>
      <c r="N36" s="48">
        <v>0</v>
      </c>
      <c r="O36" s="48">
        <v>0</v>
      </c>
      <c r="P36" s="48">
        <v>0</v>
      </c>
      <c r="Q36" s="48">
        <v>0</v>
      </c>
      <c r="R36" s="48">
        <v>0</v>
      </c>
      <c r="S36" s="48">
        <v>0</v>
      </c>
      <c r="T36" s="48">
        <v>0</v>
      </c>
      <c r="U36" s="48">
        <v>0</v>
      </c>
      <c r="V36" s="48">
        <v>0</v>
      </c>
      <c r="W36" s="48">
        <v>0</v>
      </c>
      <c r="X36" s="48">
        <v>0</v>
      </c>
      <c r="Y36" s="48">
        <v>0</v>
      </c>
      <c r="Z36" s="48">
        <v>0</v>
      </c>
      <c r="AA36" s="48">
        <v>0</v>
      </c>
    </row>
    <row r="37" spans="1:27" ht="15.75" thickBot="1">
      <c r="B37" s="22" t="s">
        <v>31</v>
      </c>
      <c r="C37" s="45">
        <f t="shared" si="0"/>
        <v>-3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  <c r="K37" s="48">
        <v>0</v>
      </c>
      <c r="L37" s="48">
        <v>0</v>
      </c>
      <c r="M37" s="48">
        <v>0</v>
      </c>
      <c r="N37" s="48">
        <v>0</v>
      </c>
      <c r="O37" s="48">
        <v>0</v>
      </c>
      <c r="P37" s="48">
        <v>0</v>
      </c>
      <c r="Q37" s="48">
        <v>-1</v>
      </c>
      <c r="R37" s="48">
        <v>-1</v>
      </c>
      <c r="S37" s="48">
        <v>0</v>
      </c>
      <c r="T37" s="48">
        <v>0</v>
      </c>
      <c r="U37" s="48">
        <v>0</v>
      </c>
      <c r="V37" s="48">
        <v>-1</v>
      </c>
      <c r="W37" s="48">
        <v>0</v>
      </c>
      <c r="X37" s="48">
        <v>0</v>
      </c>
      <c r="Y37" s="48">
        <v>0</v>
      </c>
      <c r="Z37" s="48">
        <v>0</v>
      </c>
      <c r="AA37" s="48">
        <v>0</v>
      </c>
    </row>
    <row r="38" spans="1:27" ht="15.75" thickTop="1">
      <c r="A38" s="75" t="s">
        <v>54</v>
      </c>
      <c r="B38" s="33" t="s">
        <v>35</v>
      </c>
      <c r="C38" s="36">
        <f t="shared" si="0"/>
        <v>7.8000001981854439</v>
      </c>
      <c r="D38" s="36">
        <v>-1.7999999523162842</v>
      </c>
      <c r="E38" s="36">
        <v>3</v>
      </c>
      <c r="F38" s="36">
        <v>-2.7000000476837158</v>
      </c>
      <c r="G38" s="36">
        <v>2</v>
      </c>
      <c r="H38" s="36">
        <v>2</v>
      </c>
      <c r="I38" s="36">
        <v>0.20000000298023224</v>
      </c>
      <c r="J38" s="36">
        <v>-3.5</v>
      </c>
      <c r="K38" s="36">
        <v>1.5</v>
      </c>
      <c r="L38" s="36">
        <v>-0.30000001192092896</v>
      </c>
      <c r="M38" s="36">
        <v>4.9000000953674316</v>
      </c>
      <c r="N38" s="36">
        <v>-0.80000001192092896</v>
      </c>
      <c r="O38" s="36">
        <v>-1</v>
      </c>
      <c r="P38" s="36">
        <v>0</v>
      </c>
      <c r="Q38" s="36">
        <v>-3.7000000476837158</v>
      </c>
      <c r="R38" s="36">
        <v>1.2999999523162842</v>
      </c>
      <c r="S38" s="36">
        <v>5.0999999046325684</v>
      </c>
      <c r="T38" s="36">
        <v>1.7000000476837158</v>
      </c>
      <c r="U38" s="36">
        <v>-0.30000001192092896</v>
      </c>
      <c r="V38" s="36">
        <v>-0.40000000596046448</v>
      </c>
      <c r="W38" s="36">
        <v>-0.5</v>
      </c>
      <c r="X38" s="36">
        <v>-0.10000000149011612</v>
      </c>
      <c r="Y38" s="36">
        <v>4.3000001907348633</v>
      </c>
      <c r="Z38" s="36">
        <v>2.9000000953674316</v>
      </c>
      <c r="AA38" s="36">
        <v>-6</v>
      </c>
    </row>
    <row r="39" spans="1:27" ht="15.75" thickBot="1">
      <c r="A39" s="76" t="s">
        <v>56</v>
      </c>
      <c r="B39" s="33" t="s">
        <v>23</v>
      </c>
      <c r="C39" s="36">
        <f t="shared" si="0"/>
        <v>-431.39999771118164</v>
      </c>
      <c r="D39" s="36">
        <v>-16.5</v>
      </c>
      <c r="E39" s="36">
        <v>-13.699999809265137</v>
      </c>
      <c r="F39" s="36">
        <v>-23.299999237060547</v>
      </c>
      <c r="G39" s="36">
        <v>-13.5</v>
      </c>
      <c r="H39" s="36">
        <v>-22.799999237060547</v>
      </c>
      <c r="I39" s="36">
        <v>-18.299999237060547</v>
      </c>
      <c r="J39" s="36">
        <v>-8.3000001907348633</v>
      </c>
      <c r="K39" s="36">
        <v>-10.5</v>
      </c>
      <c r="L39" s="36">
        <v>-15.800000190734863</v>
      </c>
      <c r="M39" s="36">
        <v>-22.5</v>
      </c>
      <c r="N39" s="36">
        <v>-19.5</v>
      </c>
      <c r="O39" s="36">
        <v>-19.299999237060547</v>
      </c>
      <c r="P39" s="36">
        <v>-14.300000190734863</v>
      </c>
      <c r="Q39" s="36">
        <v>-28.100000381469727</v>
      </c>
      <c r="R39" s="36">
        <v>-22.600000381469727</v>
      </c>
      <c r="S39" s="36">
        <v>-24.100000381469727</v>
      </c>
      <c r="T39" s="36">
        <v>-14.800000190734863</v>
      </c>
      <c r="U39" s="36">
        <v>-13.199999809265137</v>
      </c>
      <c r="V39" s="36">
        <v>-14.699999809265137</v>
      </c>
      <c r="W39" s="36">
        <v>-16</v>
      </c>
      <c r="X39" s="36">
        <v>-15.5</v>
      </c>
      <c r="Y39" s="36">
        <v>-37.299999237060547</v>
      </c>
      <c r="Z39" s="36">
        <v>-18.5</v>
      </c>
      <c r="AA39" s="36">
        <v>-8.3000001907348633</v>
      </c>
    </row>
    <row r="40" spans="1:27" ht="15.75" thickTop="1">
      <c r="B40" s="24" t="s">
        <v>26</v>
      </c>
      <c r="C40" s="36">
        <f t="shared" si="0"/>
        <v>-9.5000002384185791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0</v>
      </c>
      <c r="J40" s="36">
        <v>0</v>
      </c>
      <c r="K40" s="36">
        <v>-3.4000000953674316</v>
      </c>
      <c r="L40" s="36">
        <v>0</v>
      </c>
      <c r="M40" s="36">
        <v>0</v>
      </c>
      <c r="N40" s="36">
        <v>0</v>
      </c>
      <c r="O40" s="36">
        <v>-3.4000000953674316</v>
      </c>
      <c r="P40" s="36">
        <v>0</v>
      </c>
      <c r="Q40" s="36">
        <v>0</v>
      </c>
      <c r="R40" s="36">
        <v>0</v>
      </c>
      <c r="S40" s="36">
        <v>0</v>
      </c>
      <c r="T40" s="36">
        <v>0</v>
      </c>
      <c r="U40" s="36">
        <v>0</v>
      </c>
      <c r="V40" s="36">
        <v>0</v>
      </c>
      <c r="W40" s="36">
        <v>0</v>
      </c>
      <c r="X40" s="36">
        <v>0</v>
      </c>
      <c r="Y40" s="36">
        <v>0</v>
      </c>
      <c r="Z40" s="36">
        <v>-2.7000000476837158</v>
      </c>
      <c r="AA40" s="36">
        <v>0</v>
      </c>
    </row>
    <row r="41" spans="1:27" ht="15">
      <c r="B41" s="24" t="s">
        <v>29</v>
      </c>
      <c r="C41" s="37">
        <f t="shared" si="0"/>
        <v>-12.700000286102295</v>
      </c>
      <c r="D41" s="37">
        <v>0</v>
      </c>
      <c r="E41" s="37">
        <v>0</v>
      </c>
      <c r="F41" s="37">
        <v>0</v>
      </c>
      <c r="G41" s="37">
        <v>0</v>
      </c>
      <c r="H41" s="37">
        <v>0</v>
      </c>
      <c r="I41" s="37">
        <v>0</v>
      </c>
      <c r="J41" s="37">
        <v>0</v>
      </c>
      <c r="K41" s="37">
        <v>0</v>
      </c>
      <c r="L41" s="37">
        <v>0</v>
      </c>
      <c r="M41" s="37">
        <v>0</v>
      </c>
      <c r="N41" s="37">
        <v>0</v>
      </c>
      <c r="O41" s="37">
        <v>0</v>
      </c>
      <c r="P41" s="37">
        <v>0</v>
      </c>
      <c r="Q41" s="37">
        <v>-3.9000000953674316</v>
      </c>
      <c r="R41" s="37">
        <v>-5.4000000953674316</v>
      </c>
      <c r="S41" s="37">
        <v>0</v>
      </c>
      <c r="T41" s="37">
        <v>0</v>
      </c>
      <c r="U41" s="37">
        <v>0</v>
      </c>
      <c r="V41" s="37">
        <v>-3.4000000953674316</v>
      </c>
      <c r="W41" s="37">
        <v>0</v>
      </c>
      <c r="X41" s="37">
        <v>0</v>
      </c>
      <c r="Y41" s="37">
        <v>0</v>
      </c>
      <c r="Z41" s="37">
        <v>0</v>
      </c>
      <c r="AA41" s="37">
        <v>0</v>
      </c>
    </row>
    <row r="42" spans="1:27" ht="13.5" thickBot="1"/>
    <row r="43" spans="1:27" ht="15.75" thickTop="1">
      <c r="A43" s="77" t="s">
        <v>57</v>
      </c>
      <c r="B43" s="61" t="s">
        <v>41</v>
      </c>
      <c r="C43" s="70">
        <f>IF($C4=0,"",$C8/$C4)</f>
        <v>0.25281473899692936</v>
      </c>
      <c r="D43" s="79" t="s">
        <v>42</v>
      </c>
      <c r="E43" s="80">
        <f>IF($C4=0,"",$C25/$C4)</f>
        <v>0.74718526100307059</v>
      </c>
    </row>
    <row r="44" spans="1:27" ht="15.75" thickBot="1">
      <c r="A44" s="78" t="s">
        <v>58</v>
      </c>
      <c r="B44" s="62" t="s">
        <v>43</v>
      </c>
      <c r="C44" s="58">
        <f>IF($C8=0,"",$C9/$C8)</f>
        <v>0.33603238866396762</v>
      </c>
      <c r="D44" s="59" t="s">
        <v>46</v>
      </c>
      <c r="E44" s="63">
        <f>IF($C25=0,"",$C26/$C25)</f>
        <v>0.50821917808219175</v>
      </c>
    </row>
    <row r="45" spans="1:27" ht="15.75" thickTop="1">
      <c r="B45" s="62" t="s">
        <v>44</v>
      </c>
      <c r="C45" s="58">
        <f>IF($C8=0,"",$C12/$C8)</f>
        <v>0.65587044534412953</v>
      </c>
      <c r="D45" s="59" t="s">
        <v>47</v>
      </c>
      <c r="E45" s="63">
        <f>IF($C25=0,"",$C29/$C25)</f>
        <v>0.48356164383561645</v>
      </c>
    </row>
    <row r="46" spans="1:27" ht="15">
      <c r="B46" s="62" t="s">
        <v>26</v>
      </c>
      <c r="C46" s="58">
        <f>IF($C8=0,"",$C15/$C8)</f>
        <v>4.048582995951417E-3</v>
      </c>
      <c r="D46" s="59" t="s">
        <v>48</v>
      </c>
      <c r="E46" s="63">
        <f>IF($C25=0,"",$C32/$C25)</f>
        <v>4.10958904109589E-3</v>
      </c>
    </row>
    <row r="47" spans="1:27" ht="15">
      <c r="B47" s="62" t="s">
        <v>29</v>
      </c>
      <c r="C47" s="58">
        <f>IF($C8=0,"",$C18/$C8)</f>
        <v>4.048582995951417E-3</v>
      </c>
      <c r="D47" s="59" t="s">
        <v>49</v>
      </c>
      <c r="E47" s="63">
        <f>IF($C25=0,"",$C35/$C25)</f>
        <v>4.10958904109589E-3</v>
      </c>
      <c r="F47" s="15"/>
    </row>
    <row r="48" spans="1:27" ht="15">
      <c r="B48" s="64" t="s">
        <v>45</v>
      </c>
      <c r="C48" s="57">
        <f>IF(C8=0,"",(C10+C13+C16+C19)/C8)</f>
        <v>0.65587044534412953</v>
      </c>
      <c r="D48" s="60" t="s">
        <v>52</v>
      </c>
      <c r="E48" s="65">
        <f>IF(C25=0,"",(C27+C30+C33+C36)/C25)</f>
        <v>0.35205479452054794</v>
      </c>
    </row>
    <row r="49" spans="2:5" ht="15">
      <c r="B49" s="62" t="s">
        <v>35</v>
      </c>
      <c r="C49" s="58">
        <f>IF($C9=0,"",$C10/$C9)</f>
        <v>0.54216867469879515</v>
      </c>
      <c r="D49" s="59" t="s">
        <v>50</v>
      </c>
      <c r="E49" s="63">
        <f>IF($C26=0,"",$C27/$C26)</f>
        <v>0.51752021563342321</v>
      </c>
    </row>
    <row r="50" spans="2:5" ht="15">
      <c r="B50" s="62" t="s">
        <v>23</v>
      </c>
      <c r="C50" s="58">
        <f>IF($C12=0,"",$C13/$C12)</f>
        <v>0.71604938271604934</v>
      </c>
      <c r="D50" s="59" t="s">
        <v>51</v>
      </c>
      <c r="E50" s="63">
        <f>IF($C29=0,"",$C30/$C29)</f>
        <v>0.18413597733711048</v>
      </c>
    </row>
    <row r="51" spans="2:5" ht="15">
      <c r="B51" s="62" t="s">
        <v>26</v>
      </c>
      <c r="C51" s="58">
        <f>IF($C15=0,"",$C16/$C15)</f>
        <v>1</v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>
        <f>IF($C18=0,"",$C19/$C18)</f>
        <v>0</v>
      </c>
      <c r="D52" s="68" t="s">
        <v>49</v>
      </c>
      <c r="E52" s="69">
        <f>IF($C35=0,"",$C36/$C35)</f>
        <v>0</v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3"/>
  <dimension ref="A1:AG53"/>
  <sheetViews>
    <sheetView showGridLines="0" showRowColHeaders="0" topLeftCell="Y1" workbookViewId="0">
      <selection activeCell="AG2" sqref="AG2:AG41"/>
    </sheetView>
  </sheetViews>
  <sheetFormatPr baseColWidth="10" defaultColWidth="11.42578125" defaultRowHeight="12.75"/>
  <cols>
    <col min="2" max="2" width="16.140625" bestFit="1" customWidth="1"/>
  </cols>
  <sheetData>
    <row r="1" spans="1:33" ht="16.5" thickBot="1">
      <c r="D1" s="52" t="s">
        <v>38</v>
      </c>
      <c r="E1" s="38"/>
      <c r="F1" s="39"/>
      <c r="G1" s="93" t="s">
        <v>3</v>
      </c>
      <c r="H1" s="94"/>
    </row>
    <row r="2" spans="1:33">
      <c r="A2" s="137" t="s">
        <v>18</v>
      </c>
      <c r="B2" s="137"/>
      <c r="C2" s="27" t="s">
        <v>37</v>
      </c>
      <c r="D2" s="53">
        <v>42377</v>
      </c>
      <c r="E2" s="53">
        <v>42384</v>
      </c>
      <c r="F2" s="53">
        <v>42385</v>
      </c>
      <c r="G2" s="53">
        <v>42391</v>
      </c>
      <c r="H2" s="53">
        <v>42398</v>
      </c>
      <c r="I2" s="53">
        <v>42405</v>
      </c>
      <c r="J2" s="53">
        <v>42412</v>
      </c>
      <c r="K2" s="53">
        <v>42419</v>
      </c>
      <c r="L2" s="53">
        <v>42424</v>
      </c>
      <c r="M2" s="53">
        <v>42426</v>
      </c>
      <c r="N2" s="53">
        <v>42433</v>
      </c>
      <c r="O2" s="53">
        <v>42440</v>
      </c>
      <c r="P2" s="53">
        <v>42447</v>
      </c>
      <c r="Q2" s="53">
        <v>42454</v>
      </c>
      <c r="R2" s="53">
        <v>42503</v>
      </c>
      <c r="S2" s="53">
        <v>42504</v>
      </c>
      <c r="T2" s="53">
        <v>42510</v>
      </c>
      <c r="U2" s="53">
        <v>42517</v>
      </c>
      <c r="V2" s="53">
        <v>42523</v>
      </c>
      <c r="W2" s="53">
        <v>42531</v>
      </c>
      <c r="X2" s="53">
        <v>42533</v>
      </c>
      <c r="Y2" s="53">
        <v>42538</v>
      </c>
      <c r="Z2" s="53">
        <v>42545</v>
      </c>
      <c r="AA2" s="53">
        <v>42552</v>
      </c>
      <c r="AB2" s="53">
        <v>42559</v>
      </c>
      <c r="AC2" s="53">
        <v>42580</v>
      </c>
      <c r="AD2" s="53">
        <v>42587</v>
      </c>
      <c r="AE2" s="53">
        <v>42588</v>
      </c>
      <c r="AF2" s="53">
        <v>42594</v>
      </c>
      <c r="AG2" s="53">
        <v>42602</v>
      </c>
    </row>
    <row r="3" spans="1:33">
      <c r="A3" s="138" t="s">
        <v>33</v>
      </c>
      <c r="B3" s="139"/>
      <c r="C3" s="28">
        <f>COUNTA(D3:CC4)</f>
        <v>30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</row>
    <row r="4" spans="1:33">
      <c r="A4" s="140" t="s">
        <v>34</v>
      </c>
      <c r="B4" s="141"/>
      <c r="C4" s="29">
        <f>SUM($D4:$CC4)</f>
        <v>1241</v>
      </c>
      <c r="D4" s="51">
        <v>40</v>
      </c>
      <c r="E4" s="51">
        <v>36</v>
      </c>
      <c r="F4" s="51">
        <v>45</v>
      </c>
      <c r="G4" s="51">
        <v>35</v>
      </c>
      <c r="H4" s="51">
        <v>37</v>
      </c>
      <c r="I4" s="51">
        <v>43</v>
      </c>
      <c r="J4" s="51">
        <v>42</v>
      </c>
      <c r="K4" s="51">
        <v>42</v>
      </c>
      <c r="L4" s="51">
        <v>43</v>
      </c>
      <c r="M4" s="51">
        <v>35</v>
      </c>
      <c r="N4" s="51">
        <v>40</v>
      </c>
      <c r="O4" s="51">
        <v>54</v>
      </c>
      <c r="P4" s="51">
        <v>43</v>
      </c>
      <c r="Q4" s="51">
        <v>49</v>
      </c>
      <c r="R4" s="51">
        <v>40</v>
      </c>
      <c r="S4" s="51">
        <v>51</v>
      </c>
      <c r="T4" s="51">
        <v>40</v>
      </c>
      <c r="U4" s="51">
        <v>44</v>
      </c>
      <c r="V4" s="51">
        <v>39</v>
      </c>
      <c r="W4" s="51">
        <v>36</v>
      </c>
      <c r="X4" s="51">
        <v>33</v>
      </c>
      <c r="Y4" s="51">
        <v>48</v>
      </c>
      <c r="Z4" s="51">
        <v>34</v>
      </c>
      <c r="AA4" s="51">
        <v>39</v>
      </c>
      <c r="AB4" s="51">
        <v>35</v>
      </c>
      <c r="AC4" s="51">
        <v>54</v>
      </c>
      <c r="AD4" s="51">
        <v>38</v>
      </c>
      <c r="AE4" s="51">
        <v>42</v>
      </c>
      <c r="AF4" s="51">
        <v>34</v>
      </c>
      <c r="AG4" s="51">
        <v>50</v>
      </c>
    </row>
    <row r="5" spans="1:33">
      <c r="A5" s="74" t="s">
        <v>53</v>
      </c>
      <c r="B5" s="25" t="s">
        <v>36</v>
      </c>
      <c r="C5" s="34">
        <f t="shared" ref="C5:C41" si="0">SUM($D5:$CC5)</f>
        <v>192.6</v>
      </c>
      <c r="D5" s="34">
        <v>14.7</v>
      </c>
      <c r="E5" s="34">
        <v>-0.2</v>
      </c>
      <c r="F5" s="34">
        <v>27.6</v>
      </c>
      <c r="G5" s="34">
        <v>13.9</v>
      </c>
      <c r="H5" s="34">
        <v>-11.4</v>
      </c>
      <c r="I5" s="34">
        <v>27.4</v>
      </c>
      <c r="J5" s="34">
        <v>-23.7</v>
      </c>
      <c r="K5" s="34">
        <v>9.9</v>
      </c>
      <c r="L5" s="34">
        <v>-24.5</v>
      </c>
      <c r="M5" s="34">
        <v>22.9</v>
      </c>
      <c r="N5" s="34">
        <v>-16.2</v>
      </c>
      <c r="O5" s="34">
        <v>27.9</v>
      </c>
      <c r="P5" s="34">
        <v>43.9</v>
      </c>
      <c r="Q5" s="34">
        <v>18.5</v>
      </c>
      <c r="R5" s="34">
        <v>-17.899999999999999</v>
      </c>
      <c r="S5" s="34">
        <v>-17.899999999999999</v>
      </c>
      <c r="T5" s="34">
        <v>26.2</v>
      </c>
      <c r="U5" s="34">
        <v>-8.3000000000000007</v>
      </c>
      <c r="V5" s="34">
        <v>17.3</v>
      </c>
      <c r="W5" s="34">
        <v>-6.7</v>
      </c>
      <c r="X5" s="34">
        <v>8.1</v>
      </c>
      <c r="Y5" s="34">
        <v>-16</v>
      </c>
      <c r="Z5" s="34">
        <v>12.5</v>
      </c>
      <c r="AA5" s="34">
        <v>-6.7</v>
      </c>
      <c r="AB5" s="34">
        <v>26.6</v>
      </c>
      <c r="AC5" s="34">
        <v>15.2</v>
      </c>
      <c r="AD5" s="34">
        <v>14</v>
      </c>
      <c r="AE5" s="34">
        <v>22.3</v>
      </c>
      <c r="AF5" s="34">
        <v>-16.8</v>
      </c>
      <c r="AG5" s="34">
        <v>10</v>
      </c>
    </row>
    <row r="6" spans="1:33">
      <c r="B6" s="26" t="s">
        <v>19</v>
      </c>
      <c r="C6" s="34">
        <f t="shared" si="0"/>
        <v>675.00000000000011</v>
      </c>
      <c r="D6" s="34">
        <v>26.4</v>
      </c>
      <c r="E6" s="34">
        <v>7.5</v>
      </c>
      <c r="F6" s="34">
        <v>39</v>
      </c>
      <c r="G6" s="34">
        <v>30.3</v>
      </c>
      <c r="H6" s="34">
        <v>1.8</v>
      </c>
      <c r="I6" s="34">
        <v>42</v>
      </c>
      <c r="J6" s="34">
        <v>5.7</v>
      </c>
      <c r="K6" s="34">
        <v>16.2</v>
      </c>
      <c r="L6" s="34">
        <v>3</v>
      </c>
      <c r="M6" s="34">
        <v>24.9</v>
      </c>
      <c r="N6" s="34">
        <v>5.7</v>
      </c>
      <c r="O6" s="34">
        <v>46.8</v>
      </c>
      <c r="P6" s="34">
        <v>45.3</v>
      </c>
      <c r="Q6" s="34">
        <v>38.700000000000003</v>
      </c>
      <c r="R6" s="34">
        <v>17.399999999999999</v>
      </c>
      <c r="S6" s="34">
        <v>4.2</v>
      </c>
      <c r="T6" s="34">
        <v>43.8</v>
      </c>
      <c r="U6" s="34">
        <v>8.1</v>
      </c>
      <c r="V6" s="34">
        <v>29.1</v>
      </c>
      <c r="W6" s="34">
        <v>8.4</v>
      </c>
      <c r="X6" s="34">
        <v>19.5</v>
      </c>
      <c r="Y6" s="34">
        <v>7.8</v>
      </c>
      <c r="Z6" s="34">
        <v>22.8</v>
      </c>
      <c r="AA6" s="34">
        <v>6.6</v>
      </c>
      <c r="AB6" s="34">
        <v>37.200000000000003</v>
      </c>
      <c r="AC6" s="34">
        <v>43.5</v>
      </c>
      <c r="AD6" s="34">
        <v>24.6</v>
      </c>
      <c r="AE6" s="34">
        <v>39.6</v>
      </c>
      <c r="AF6" s="34">
        <v>0</v>
      </c>
      <c r="AG6" s="34">
        <v>29.1</v>
      </c>
    </row>
    <row r="7" spans="1:33">
      <c r="B7" s="26" t="s">
        <v>32</v>
      </c>
      <c r="C7" s="34">
        <f t="shared" si="0"/>
        <v>-482.40000000000015</v>
      </c>
      <c r="D7" s="34">
        <v>-11.7</v>
      </c>
      <c r="E7" s="34">
        <v>-7.7</v>
      </c>
      <c r="F7" s="34">
        <v>-11.4</v>
      </c>
      <c r="G7" s="34">
        <v>-16.399999999999999</v>
      </c>
      <c r="H7" s="34">
        <v>-13.2</v>
      </c>
      <c r="I7" s="34">
        <v>-14.6</v>
      </c>
      <c r="J7" s="34">
        <v>-29.4</v>
      </c>
      <c r="K7" s="34">
        <v>-6.3</v>
      </c>
      <c r="L7" s="34">
        <v>-27.5</v>
      </c>
      <c r="M7" s="34">
        <v>-2</v>
      </c>
      <c r="N7" s="34">
        <v>-21.9</v>
      </c>
      <c r="O7" s="34">
        <v>-18.899999999999999</v>
      </c>
      <c r="P7" s="34">
        <v>-1.4</v>
      </c>
      <c r="Q7" s="34">
        <v>-20.2</v>
      </c>
      <c r="R7" s="34">
        <v>-35.299999999999997</v>
      </c>
      <c r="S7" s="34">
        <v>-22.1</v>
      </c>
      <c r="T7" s="34">
        <v>-17.600000000000001</v>
      </c>
      <c r="U7" s="34">
        <v>-16.399999999999999</v>
      </c>
      <c r="V7" s="34">
        <v>-11.8</v>
      </c>
      <c r="W7" s="34">
        <v>-15.1</v>
      </c>
      <c r="X7" s="34">
        <v>-11.4</v>
      </c>
      <c r="Y7" s="34">
        <v>-23.8</v>
      </c>
      <c r="Z7" s="34">
        <v>-10.3</v>
      </c>
      <c r="AA7" s="34">
        <v>-13.3</v>
      </c>
      <c r="AB7" s="34">
        <v>-10.6</v>
      </c>
      <c r="AC7" s="34">
        <v>-28.3</v>
      </c>
      <c r="AD7" s="34">
        <v>-10.6</v>
      </c>
      <c r="AE7" s="34">
        <v>-17.3</v>
      </c>
      <c r="AF7" s="34">
        <v>-16.8</v>
      </c>
      <c r="AG7" s="34">
        <v>-19.100000000000001</v>
      </c>
    </row>
    <row r="8" spans="1:33" ht="15">
      <c r="A8" s="32" t="s">
        <v>19</v>
      </c>
      <c r="B8" s="55" t="s">
        <v>40</v>
      </c>
      <c r="C8" s="54">
        <f t="shared" si="0"/>
        <v>350</v>
      </c>
      <c r="D8" s="54">
        <v>14</v>
      </c>
      <c r="E8" s="54">
        <v>10</v>
      </c>
      <c r="F8" s="54">
        <v>11</v>
      </c>
      <c r="G8" s="54">
        <v>8</v>
      </c>
      <c r="H8" s="54">
        <v>10</v>
      </c>
      <c r="I8" s="54">
        <v>12</v>
      </c>
      <c r="J8" s="54">
        <v>8</v>
      </c>
      <c r="K8" s="54">
        <v>11</v>
      </c>
      <c r="L8" s="54">
        <v>8</v>
      </c>
      <c r="M8" s="54">
        <v>6</v>
      </c>
      <c r="N8" s="54">
        <v>13</v>
      </c>
      <c r="O8" s="54">
        <v>23</v>
      </c>
      <c r="P8" s="54">
        <v>13</v>
      </c>
      <c r="Q8" s="54">
        <v>16</v>
      </c>
      <c r="R8" s="54">
        <v>8</v>
      </c>
      <c r="S8" s="54">
        <v>9</v>
      </c>
      <c r="T8" s="54">
        <v>12</v>
      </c>
      <c r="U8" s="54">
        <v>14</v>
      </c>
      <c r="V8" s="54">
        <v>8</v>
      </c>
      <c r="W8" s="54">
        <v>12</v>
      </c>
      <c r="X8" s="54">
        <v>8</v>
      </c>
      <c r="Y8" s="54">
        <v>10</v>
      </c>
      <c r="Z8" s="54">
        <v>15</v>
      </c>
      <c r="AA8" s="54">
        <v>11</v>
      </c>
      <c r="AB8" s="54">
        <v>16</v>
      </c>
      <c r="AC8" s="54">
        <v>15</v>
      </c>
      <c r="AD8" s="54">
        <v>11</v>
      </c>
      <c r="AE8" s="54">
        <v>13</v>
      </c>
      <c r="AF8" s="54">
        <v>8</v>
      </c>
      <c r="AG8" s="54">
        <v>17</v>
      </c>
    </row>
    <row r="9" spans="1:33" ht="15">
      <c r="B9" s="16" t="s">
        <v>20</v>
      </c>
      <c r="C9" s="40">
        <f t="shared" si="0"/>
        <v>149</v>
      </c>
      <c r="D9" s="40">
        <v>10</v>
      </c>
      <c r="E9" s="40">
        <v>3</v>
      </c>
      <c r="F9" s="40">
        <v>5</v>
      </c>
      <c r="G9" s="40">
        <v>3</v>
      </c>
      <c r="H9" s="40">
        <v>5</v>
      </c>
      <c r="I9" s="40">
        <v>3</v>
      </c>
      <c r="J9" s="40">
        <v>2</v>
      </c>
      <c r="K9" s="40">
        <v>2</v>
      </c>
      <c r="L9" s="40">
        <v>3</v>
      </c>
      <c r="M9" s="40">
        <v>2</v>
      </c>
      <c r="N9" s="40">
        <v>7</v>
      </c>
      <c r="O9" s="40">
        <v>11</v>
      </c>
      <c r="P9" s="40">
        <v>2</v>
      </c>
      <c r="Q9" s="40">
        <v>8</v>
      </c>
      <c r="R9" s="40">
        <v>3</v>
      </c>
      <c r="S9" s="40">
        <v>5</v>
      </c>
      <c r="T9" s="40">
        <v>6</v>
      </c>
      <c r="U9" s="40">
        <v>7</v>
      </c>
      <c r="V9" s="40">
        <v>1</v>
      </c>
      <c r="W9" s="40">
        <v>6</v>
      </c>
      <c r="X9" s="40">
        <v>4</v>
      </c>
      <c r="Y9" s="40">
        <v>7</v>
      </c>
      <c r="Z9" s="40">
        <v>8</v>
      </c>
      <c r="AA9" s="40">
        <v>6</v>
      </c>
      <c r="AB9" s="40">
        <v>8</v>
      </c>
      <c r="AC9" s="40">
        <v>5</v>
      </c>
      <c r="AD9" s="40">
        <v>3</v>
      </c>
      <c r="AE9" s="40">
        <v>2</v>
      </c>
      <c r="AF9" s="40">
        <v>4</v>
      </c>
      <c r="AG9" s="40">
        <v>8</v>
      </c>
    </row>
    <row r="10" spans="1:33" ht="15">
      <c r="B10" s="17" t="s">
        <v>21</v>
      </c>
      <c r="C10" s="41">
        <f t="shared" si="0"/>
        <v>61</v>
      </c>
      <c r="D10" s="41">
        <v>6</v>
      </c>
      <c r="E10" s="41">
        <v>1</v>
      </c>
      <c r="F10" s="41">
        <v>4</v>
      </c>
      <c r="G10" s="41">
        <v>2</v>
      </c>
      <c r="H10" s="41">
        <v>2</v>
      </c>
      <c r="I10" s="41">
        <v>2</v>
      </c>
      <c r="J10" s="41">
        <v>0</v>
      </c>
      <c r="K10" s="41">
        <v>2</v>
      </c>
      <c r="L10" s="41">
        <v>1</v>
      </c>
      <c r="M10" s="41">
        <v>2</v>
      </c>
      <c r="N10" s="41">
        <v>1</v>
      </c>
      <c r="O10" s="41">
        <v>4</v>
      </c>
      <c r="P10" s="41">
        <v>1</v>
      </c>
      <c r="Q10" s="41">
        <v>4</v>
      </c>
      <c r="R10" s="41">
        <v>1</v>
      </c>
      <c r="S10" s="41">
        <v>2</v>
      </c>
      <c r="T10" s="41">
        <v>2</v>
      </c>
      <c r="U10" s="41">
        <v>2</v>
      </c>
      <c r="V10" s="41">
        <v>0</v>
      </c>
      <c r="W10" s="41">
        <v>2</v>
      </c>
      <c r="X10" s="41">
        <v>1</v>
      </c>
      <c r="Y10" s="41">
        <v>3</v>
      </c>
      <c r="Z10" s="41">
        <v>1</v>
      </c>
      <c r="AA10" s="41">
        <v>3</v>
      </c>
      <c r="AB10" s="41">
        <v>5</v>
      </c>
      <c r="AC10" s="41">
        <v>0</v>
      </c>
      <c r="AD10" s="41">
        <v>2</v>
      </c>
      <c r="AE10" s="41">
        <v>0</v>
      </c>
      <c r="AF10" s="41">
        <v>2</v>
      </c>
      <c r="AG10" s="41">
        <v>3</v>
      </c>
    </row>
    <row r="11" spans="1:33" ht="15">
      <c r="B11" s="17" t="s">
        <v>22</v>
      </c>
      <c r="C11" s="41">
        <f t="shared" si="0"/>
        <v>-88</v>
      </c>
      <c r="D11" s="41">
        <v>-4</v>
      </c>
      <c r="E11" s="41">
        <v>-2</v>
      </c>
      <c r="F11" s="41">
        <v>-1</v>
      </c>
      <c r="G11" s="41">
        <v>-1</v>
      </c>
      <c r="H11" s="41">
        <v>-3</v>
      </c>
      <c r="I11" s="41">
        <v>-1</v>
      </c>
      <c r="J11" s="41">
        <v>-2</v>
      </c>
      <c r="K11" s="41">
        <v>0</v>
      </c>
      <c r="L11" s="41">
        <v>-2</v>
      </c>
      <c r="M11" s="41">
        <v>0</v>
      </c>
      <c r="N11" s="41">
        <v>-6</v>
      </c>
      <c r="O11" s="41">
        <v>-7</v>
      </c>
      <c r="P11" s="41">
        <v>-1</v>
      </c>
      <c r="Q11" s="41">
        <v>-4</v>
      </c>
      <c r="R11" s="41">
        <v>-2</v>
      </c>
      <c r="S11" s="41">
        <v>-3</v>
      </c>
      <c r="T11" s="41">
        <v>-4</v>
      </c>
      <c r="U11" s="41">
        <v>-5</v>
      </c>
      <c r="V11" s="41">
        <v>-1</v>
      </c>
      <c r="W11" s="41">
        <v>-4</v>
      </c>
      <c r="X11" s="41">
        <v>-3</v>
      </c>
      <c r="Y11" s="41">
        <v>-4</v>
      </c>
      <c r="Z11" s="41">
        <v>-7</v>
      </c>
      <c r="AA11" s="41">
        <v>-3</v>
      </c>
      <c r="AB11" s="41">
        <v>-3</v>
      </c>
      <c r="AC11" s="41">
        <v>-5</v>
      </c>
      <c r="AD11" s="41">
        <v>-1</v>
      </c>
      <c r="AE11" s="41">
        <v>-2</v>
      </c>
      <c r="AF11" s="41">
        <v>-2</v>
      </c>
      <c r="AG11" s="41">
        <v>-5</v>
      </c>
    </row>
    <row r="12" spans="1:33" ht="15">
      <c r="B12" s="18" t="s">
        <v>23</v>
      </c>
      <c r="C12" s="42">
        <f t="shared" si="0"/>
        <v>198</v>
      </c>
      <c r="D12" s="42">
        <v>4</v>
      </c>
      <c r="E12" s="42">
        <v>7</v>
      </c>
      <c r="F12" s="42">
        <v>6</v>
      </c>
      <c r="G12" s="42">
        <v>5</v>
      </c>
      <c r="H12" s="42">
        <v>5</v>
      </c>
      <c r="I12" s="42">
        <v>9</v>
      </c>
      <c r="J12" s="42">
        <v>6</v>
      </c>
      <c r="K12" s="42">
        <v>9</v>
      </c>
      <c r="L12" s="42">
        <v>5</v>
      </c>
      <c r="M12" s="42">
        <v>3</v>
      </c>
      <c r="N12" s="42">
        <v>6</v>
      </c>
      <c r="O12" s="42">
        <v>12</v>
      </c>
      <c r="P12" s="42">
        <v>11</v>
      </c>
      <c r="Q12" s="42">
        <v>7</v>
      </c>
      <c r="R12" s="42">
        <v>5</v>
      </c>
      <c r="S12" s="42">
        <v>4</v>
      </c>
      <c r="T12" s="42">
        <v>5</v>
      </c>
      <c r="U12" s="42">
        <v>7</v>
      </c>
      <c r="V12" s="42">
        <v>7</v>
      </c>
      <c r="W12" s="42">
        <v>6</v>
      </c>
      <c r="X12" s="42">
        <v>4</v>
      </c>
      <c r="Y12" s="42">
        <v>3</v>
      </c>
      <c r="Z12" s="42">
        <v>7</v>
      </c>
      <c r="AA12" s="42">
        <v>5</v>
      </c>
      <c r="AB12" s="42">
        <v>8</v>
      </c>
      <c r="AC12" s="42">
        <v>10</v>
      </c>
      <c r="AD12" s="42">
        <v>8</v>
      </c>
      <c r="AE12" s="42">
        <v>11</v>
      </c>
      <c r="AF12" s="42">
        <v>4</v>
      </c>
      <c r="AG12" s="42">
        <v>9</v>
      </c>
    </row>
    <row r="13" spans="1:33" ht="15">
      <c r="B13" s="19" t="s">
        <v>24</v>
      </c>
      <c r="C13" s="43">
        <f t="shared" si="0"/>
        <v>160</v>
      </c>
      <c r="D13" s="43">
        <v>4</v>
      </c>
      <c r="E13" s="43">
        <v>4</v>
      </c>
      <c r="F13" s="43">
        <v>5</v>
      </c>
      <c r="G13" s="43">
        <v>5</v>
      </c>
      <c r="H13" s="43">
        <v>3</v>
      </c>
      <c r="I13" s="43">
        <v>8</v>
      </c>
      <c r="J13" s="43">
        <v>4</v>
      </c>
      <c r="K13" s="43">
        <v>5</v>
      </c>
      <c r="L13" s="43">
        <v>3</v>
      </c>
      <c r="M13" s="43">
        <v>2</v>
      </c>
      <c r="N13" s="43">
        <v>5</v>
      </c>
      <c r="O13" s="43">
        <v>10</v>
      </c>
      <c r="P13" s="43">
        <v>10</v>
      </c>
      <c r="Q13" s="43">
        <v>7</v>
      </c>
      <c r="R13" s="43">
        <v>4</v>
      </c>
      <c r="S13" s="43">
        <v>2</v>
      </c>
      <c r="T13" s="43">
        <v>5</v>
      </c>
      <c r="U13" s="43">
        <v>5</v>
      </c>
      <c r="V13" s="43">
        <v>7</v>
      </c>
      <c r="W13" s="43">
        <v>4</v>
      </c>
      <c r="X13" s="43">
        <v>4</v>
      </c>
      <c r="Y13" s="43">
        <v>3</v>
      </c>
      <c r="Z13" s="43">
        <v>6</v>
      </c>
      <c r="AA13" s="43">
        <v>3</v>
      </c>
      <c r="AB13" s="43">
        <v>7</v>
      </c>
      <c r="AC13" s="43">
        <v>10</v>
      </c>
      <c r="AD13" s="43">
        <v>6</v>
      </c>
      <c r="AE13" s="43">
        <v>9</v>
      </c>
      <c r="AF13" s="43">
        <v>2</v>
      </c>
      <c r="AG13" s="43">
        <v>8</v>
      </c>
    </row>
    <row r="14" spans="1:33" ht="15">
      <c r="B14" s="19" t="s">
        <v>25</v>
      </c>
      <c r="C14" s="43">
        <f t="shared" si="0"/>
        <v>-38</v>
      </c>
      <c r="D14" s="43">
        <v>0</v>
      </c>
      <c r="E14" s="43">
        <v>-3</v>
      </c>
      <c r="F14" s="43">
        <v>-1</v>
      </c>
      <c r="G14" s="43">
        <v>0</v>
      </c>
      <c r="H14" s="43">
        <v>-2</v>
      </c>
      <c r="I14" s="43">
        <v>-1</v>
      </c>
      <c r="J14" s="43">
        <v>-2</v>
      </c>
      <c r="K14" s="43">
        <v>-4</v>
      </c>
      <c r="L14" s="43">
        <v>-2</v>
      </c>
      <c r="M14" s="43">
        <v>-1</v>
      </c>
      <c r="N14" s="43">
        <v>-1</v>
      </c>
      <c r="O14" s="43">
        <v>-2</v>
      </c>
      <c r="P14" s="43">
        <v>-1</v>
      </c>
      <c r="Q14" s="43">
        <v>0</v>
      </c>
      <c r="R14" s="43">
        <v>-1</v>
      </c>
      <c r="S14" s="43">
        <v>-2</v>
      </c>
      <c r="T14" s="43">
        <v>0</v>
      </c>
      <c r="U14" s="43">
        <v>-2</v>
      </c>
      <c r="V14" s="43">
        <v>0</v>
      </c>
      <c r="W14" s="43">
        <v>-2</v>
      </c>
      <c r="X14" s="43">
        <v>0</v>
      </c>
      <c r="Y14" s="43">
        <v>0</v>
      </c>
      <c r="Z14" s="43">
        <v>-1</v>
      </c>
      <c r="AA14" s="43">
        <v>-2</v>
      </c>
      <c r="AB14" s="43">
        <v>-1</v>
      </c>
      <c r="AC14" s="43">
        <v>0</v>
      </c>
      <c r="AD14" s="43">
        <v>-2</v>
      </c>
      <c r="AE14" s="43">
        <v>-2</v>
      </c>
      <c r="AF14" s="43">
        <v>-2</v>
      </c>
      <c r="AG14" s="43">
        <v>-1</v>
      </c>
    </row>
    <row r="15" spans="1:33" ht="15">
      <c r="B15" s="16" t="s">
        <v>26</v>
      </c>
      <c r="C15" s="40">
        <f t="shared" si="0"/>
        <v>2</v>
      </c>
      <c r="D15" s="40">
        <v>0</v>
      </c>
      <c r="E15" s="40">
        <v>0</v>
      </c>
      <c r="F15" s="40">
        <v>0</v>
      </c>
      <c r="G15" s="40">
        <v>0</v>
      </c>
      <c r="H15" s="40">
        <v>0</v>
      </c>
      <c r="I15" s="40">
        <v>0</v>
      </c>
      <c r="J15" s="40">
        <v>0</v>
      </c>
      <c r="K15" s="40">
        <v>0</v>
      </c>
      <c r="L15" s="40">
        <v>0</v>
      </c>
      <c r="M15" s="40">
        <v>1</v>
      </c>
      <c r="N15" s="40">
        <v>0</v>
      </c>
      <c r="O15" s="40">
        <v>0</v>
      </c>
      <c r="P15" s="40">
        <v>0</v>
      </c>
      <c r="Q15" s="40">
        <v>1</v>
      </c>
      <c r="R15" s="40">
        <v>0</v>
      </c>
      <c r="S15" s="40">
        <v>0</v>
      </c>
      <c r="T15" s="40">
        <v>0</v>
      </c>
      <c r="U15" s="40">
        <v>0</v>
      </c>
      <c r="V15" s="40">
        <v>0</v>
      </c>
      <c r="W15" s="40">
        <v>0</v>
      </c>
      <c r="X15" s="40">
        <v>0</v>
      </c>
      <c r="Y15" s="40">
        <v>0</v>
      </c>
      <c r="Z15" s="40">
        <v>0</v>
      </c>
      <c r="AA15" s="40">
        <v>0</v>
      </c>
      <c r="AB15" s="40">
        <v>0</v>
      </c>
      <c r="AC15" s="40">
        <v>0</v>
      </c>
      <c r="AD15" s="40">
        <v>0</v>
      </c>
      <c r="AE15" s="40">
        <v>0</v>
      </c>
      <c r="AF15" s="40">
        <v>0</v>
      </c>
      <c r="AG15" s="40">
        <v>0</v>
      </c>
    </row>
    <row r="16" spans="1:33" ht="15">
      <c r="B16" s="17" t="s">
        <v>27</v>
      </c>
      <c r="C16" s="41">
        <f t="shared" si="0"/>
        <v>2</v>
      </c>
      <c r="D16" s="41">
        <v>0</v>
      </c>
      <c r="E16" s="41">
        <v>0</v>
      </c>
      <c r="F16" s="41">
        <v>0</v>
      </c>
      <c r="G16" s="41">
        <v>0</v>
      </c>
      <c r="H16" s="41">
        <v>0</v>
      </c>
      <c r="I16" s="41">
        <v>0</v>
      </c>
      <c r="J16" s="41">
        <v>0</v>
      </c>
      <c r="K16" s="41">
        <v>0</v>
      </c>
      <c r="L16" s="41">
        <v>0</v>
      </c>
      <c r="M16" s="41">
        <v>1</v>
      </c>
      <c r="N16" s="41">
        <v>0</v>
      </c>
      <c r="O16" s="41">
        <v>0</v>
      </c>
      <c r="P16" s="41">
        <v>0</v>
      </c>
      <c r="Q16" s="41">
        <v>1</v>
      </c>
      <c r="R16" s="41">
        <v>0</v>
      </c>
      <c r="S16" s="41">
        <v>0</v>
      </c>
      <c r="T16" s="41">
        <v>0</v>
      </c>
      <c r="U16" s="41">
        <v>0</v>
      </c>
      <c r="V16" s="41">
        <v>0</v>
      </c>
      <c r="W16" s="41">
        <v>0</v>
      </c>
      <c r="X16" s="41">
        <v>0</v>
      </c>
      <c r="Y16" s="41">
        <v>0</v>
      </c>
      <c r="Z16" s="41">
        <v>0</v>
      </c>
      <c r="AA16" s="41">
        <v>0</v>
      </c>
      <c r="AB16" s="41">
        <v>0</v>
      </c>
      <c r="AC16" s="41">
        <v>0</v>
      </c>
      <c r="AD16" s="41">
        <v>0</v>
      </c>
      <c r="AE16" s="41">
        <v>0</v>
      </c>
      <c r="AF16" s="41">
        <v>0</v>
      </c>
      <c r="AG16" s="41">
        <v>0</v>
      </c>
    </row>
    <row r="17" spans="1:33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  <c r="H17" s="41">
        <v>0</v>
      </c>
      <c r="I17" s="41">
        <v>0</v>
      </c>
      <c r="J17" s="41">
        <v>0</v>
      </c>
      <c r="K17" s="41">
        <v>0</v>
      </c>
      <c r="L17" s="41">
        <v>0</v>
      </c>
      <c r="M17" s="41">
        <v>0</v>
      </c>
      <c r="N17" s="41">
        <v>0</v>
      </c>
      <c r="O17" s="41">
        <v>0</v>
      </c>
      <c r="P17" s="41">
        <v>0</v>
      </c>
      <c r="Q17" s="41">
        <v>0</v>
      </c>
      <c r="R17" s="41">
        <v>0</v>
      </c>
      <c r="S17" s="41">
        <v>0</v>
      </c>
      <c r="T17" s="41">
        <v>0</v>
      </c>
      <c r="U17" s="41">
        <v>0</v>
      </c>
      <c r="V17" s="41">
        <v>0</v>
      </c>
      <c r="W17" s="41">
        <v>0</v>
      </c>
      <c r="X17" s="41">
        <v>0</v>
      </c>
      <c r="Y17" s="41">
        <v>0</v>
      </c>
      <c r="Z17" s="41">
        <v>0</v>
      </c>
      <c r="AA17" s="41">
        <v>0</v>
      </c>
      <c r="AB17" s="41">
        <v>0</v>
      </c>
      <c r="AC17" s="41">
        <v>0</v>
      </c>
      <c r="AD17" s="41">
        <v>0</v>
      </c>
      <c r="AE17" s="41">
        <v>0</v>
      </c>
      <c r="AF17" s="41">
        <v>0</v>
      </c>
      <c r="AG17" s="41">
        <v>0</v>
      </c>
    </row>
    <row r="18" spans="1:33" ht="15">
      <c r="B18" s="18" t="s">
        <v>29</v>
      </c>
      <c r="C18" s="42">
        <f t="shared" si="0"/>
        <v>1</v>
      </c>
      <c r="D18" s="42">
        <v>0</v>
      </c>
      <c r="E18" s="42">
        <v>0</v>
      </c>
      <c r="F18" s="42">
        <v>0</v>
      </c>
      <c r="G18" s="42">
        <v>0</v>
      </c>
      <c r="H18" s="42">
        <v>0</v>
      </c>
      <c r="I18" s="42">
        <v>0</v>
      </c>
      <c r="J18" s="42">
        <v>0</v>
      </c>
      <c r="K18" s="42">
        <v>0</v>
      </c>
      <c r="L18" s="42">
        <v>0</v>
      </c>
      <c r="M18" s="42">
        <v>0</v>
      </c>
      <c r="N18" s="42">
        <v>0</v>
      </c>
      <c r="O18" s="42">
        <v>0</v>
      </c>
      <c r="P18" s="42">
        <v>0</v>
      </c>
      <c r="Q18" s="42">
        <v>0</v>
      </c>
      <c r="R18" s="42">
        <v>0</v>
      </c>
      <c r="S18" s="42">
        <v>0</v>
      </c>
      <c r="T18" s="42">
        <v>1</v>
      </c>
      <c r="U18" s="42">
        <v>0</v>
      </c>
      <c r="V18" s="42">
        <v>0</v>
      </c>
      <c r="W18" s="42">
        <v>0</v>
      </c>
      <c r="X18" s="42">
        <v>0</v>
      </c>
      <c r="Y18" s="42">
        <v>0</v>
      </c>
      <c r="Z18" s="42">
        <v>0</v>
      </c>
      <c r="AA18" s="42">
        <v>0</v>
      </c>
      <c r="AB18" s="42">
        <v>0</v>
      </c>
      <c r="AC18" s="42">
        <v>0</v>
      </c>
      <c r="AD18" s="42">
        <v>0</v>
      </c>
      <c r="AE18" s="42">
        <v>0</v>
      </c>
      <c r="AF18" s="42">
        <v>0</v>
      </c>
      <c r="AG18" s="42">
        <v>0</v>
      </c>
    </row>
    <row r="19" spans="1:33" ht="15">
      <c r="B19" s="19" t="s">
        <v>30</v>
      </c>
      <c r="C19" s="43">
        <f t="shared" si="0"/>
        <v>1</v>
      </c>
      <c r="D19" s="43">
        <v>0</v>
      </c>
      <c r="E19" s="43">
        <v>0</v>
      </c>
      <c r="F19" s="43">
        <v>0</v>
      </c>
      <c r="G19" s="43">
        <v>0</v>
      </c>
      <c r="H19" s="43">
        <v>0</v>
      </c>
      <c r="I19" s="43">
        <v>0</v>
      </c>
      <c r="J19" s="43">
        <v>0</v>
      </c>
      <c r="K19" s="43">
        <v>0</v>
      </c>
      <c r="L19" s="43">
        <v>0</v>
      </c>
      <c r="M19" s="43">
        <v>0</v>
      </c>
      <c r="N19" s="43">
        <v>0</v>
      </c>
      <c r="O19" s="43">
        <v>0</v>
      </c>
      <c r="P19" s="43">
        <v>0</v>
      </c>
      <c r="Q19" s="43">
        <v>0</v>
      </c>
      <c r="R19" s="43">
        <v>0</v>
      </c>
      <c r="S19" s="43">
        <v>0</v>
      </c>
      <c r="T19" s="43">
        <v>1</v>
      </c>
      <c r="U19" s="43">
        <v>0</v>
      </c>
      <c r="V19" s="43">
        <v>0</v>
      </c>
      <c r="W19" s="43">
        <v>0</v>
      </c>
      <c r="X19" s="43">
        <v>0</v>
      </c>
      <c r="Y19" s="43">
        <v>0</v>
      </c>
      <c r="Z19" s="43">
        <v>0</v>
      </c>
      <c r="AA19" s="43">
        <v>0</v>
      </c>
      <c r="AB19" s="43">
        <v>0</v>
      </c>
      <c r="AC19" s="43">
        <v>0</v>
      </c>
      <c r="AD19" s="43">
        <v>0</v>
      </c>
      <c r="AE19" s="43">
        <v>0</v>
      </c>
      <c r="AF19" s="43">
        <v>0</v>
      </c>
      <c r="AG19" s="43">
        <v>0</v>
      </c>
    </row>
    <row r="20" spans="1:33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  <c r="G20" s="43">
        <v>0</v>
      </c>
      <c r="H20" s="43">
        <v>0</v>
      </c>
      <c r="I20" s="43">
        <v>0</v>
      </c>
      <c r="J20" s="43">
        <v>0</v>
      </c>
      <c r="K20" s="43">
        <v>0</v>
      </c>
      <c r="L20" s="43">
        <v>0</v>
      </c>
      <c r="M20" s="43">
        <v>0</v>
      </c>
      <c r="N20" s="43">
        <v>0</v>
      </c>
      <c r="O20" s="43">
        <v>0</v>
      </c>
      <c r="P20" s="43">
        <v>0</v>
      </c>
      <c r="Q20" s="43">
        <v>0</v>
      </c>
      <c r="R20" s="43">
        <v>0</v>
      </c>
      <c r="S20" s="43">
        <v>0</v>
      </c>
      <c r="T20" s="43">
        <v>0</v>
      </c>
      <c r="U20" s="43">
        <v>0</v>
      </c>
      <c r="V20" s="43">
        <v>0</v>
      </c>
      <c r="W20" s="43">
        <v>0</v>
      </c>
      <c r="X20" s="43">
        <v>0</v>
      </c>
      <c r="Y20" s="43">
        <v>0</v>
      </c>
      <c r="Z20" s="43">
        <v>0</v>
      </c>
      <c r="AA20" s="43">
        <v>0</v>
      </c>
      <c r="AB20" s="43">
        <v>0</v>
      </c>
      <c r="AC20" s="43">
        <v>0</v>
      </c>
      <c r="AD20" s="43">
        <v>0</v>
      </c>
      <c r="AE20" s="43">
        <v>0</v>
      </c>
      <c r="AF20" s="43">
        <v>0</v>
      </c>
      <c r="AG20" s="43">
        <v>0</v>
      </c>
    </row>
    <row r="21" spans="1:33" ht="15">
      <c r="A21" s="72" t="s">
        <v>54</v>
      </c>
      <c r="B21" s="30" t="s">
        <v>35</v>
      </c>
      <c r="C21" s="35">
        <f t="shared" si="0"/>
        <v>-43.199999868869781</v>
      </c>
      <c r="D21" s="35">
        <v>5.4000000953674316</v>
      </c>
      <c r="E21" s="35">
        <v>-2.7000000476837158</v>
      </c>
      <c r="F21" s="35">
        <v>11.699999809265137</v>
      </c>
      <c r="G21" s="35">
        <v>2.0999999046325684</v>
      </c>
      <c r="H21" s="35">
        <v>-2.4000000953674316</v>
      </c>
      <c r="I21" s="35">
        <v>1.7999999523162842</v>
      </c>
      <c r="J21" s="35">
        <v>-5.6999998092651367</v>
      </c>
      <c r="K21" s="35">
        <v>5.6999998092651367</v>
      </c>
      <c r="L21" s="35">
        <v>-3</v>
      </c>
      <c r="M21" s="35">
        <v>5.4000000953674316</v>
      </c>
      <c r="N21" s="35">
        <v>-10.199999809265137</v>
      </c>
      <c r="O21" s="35">
        <v>-3.2999999523162842</v>
      </c>
      <c r="P21" s="35">
        <v>-0.89999997615814209</v>
      </c>
      <c r="Q21" s="35">
        <v>-0.60000002384185791</v>
      </c>
      <c r="R21" s="35">
        <v>0.60000002384185791</v>
      </c>
      <c r="S21" s="35">
        <v>-0.60000002384185791</v>
      </c>
      <c r="T21" s="35">
        <v>-2.7000000476837158</v>
      </c>
      <c r="U21" s="35">
        <v>-4.8000001907348633</v>
      </c>
      <c r="V21" s="35">
        <v>-2.4000000953674316</v>
      </c>
      <c r="W21" s="35">
        <v>-3.2999999523162842</v>
      </c>
      <c r="X21" s="35">
        <v>-2.7000000476837158</v>
      </c>
      <c r="Y21" s="35">
        <v>-4.1999998092651367</v>
      </c>
      <c r="Z21" s="35">
        <v>-13.199999809265137</v>
      </c>
      <c r="AA21" s="35">
        <v>0.89999997615814209</v>
      </c>
      <c r="AB21" s="35">
        <v>5.4000000953674316</v>
      </c>
      <c r="AC21" s="35">
        <v>-10.800000190734863</v>
      </c>
      <c r="AD21" s="35">
        <v>0.89999997615814209</v>
      </c>
      <c r="AE21" s="35">
        <v>-5.0999999046325684</v>
      </c>
      <c r="AF21" s="35">
        <v>-0.30000001192092896</v>
      </c>
      <c r="AG21" s="35">
        <v>-4.1999998092651367</v>
      </c>
    </row>
    <row r="22" spans="1:33" ht="15.75" thickBot="1">
      <c r="A22" s="73" t="s">
        <v>55</v>
      </c>
      <c r="B22" s="30" t="s">
        <v>23</v>
      </c>
      <c r="C22" s="35">
        <f t="shared" si="0"/>
        <v>681.59999734163284</v>
      </c>
      <c r="D22" s="35">
        <v>21</v>
      </c>
      <c r="E22" s="35">
        <v>10.199999809265137</v>
      </c>
      <c r="F22" s="35">
        <v>27.299999237060547</v>
      </c>
      <c r="G22" s="35">
        <v>28.200000762939453</v>
      </c>
      <c r="H22" s="35">
        <v>4.1999998092651367</v>
      </c>
      <c r="I22" s="35">
        <v>40.200000762939453</v>
      </c>
      <c r="J22" s="35">
        <v>11.399999618530273</v>
      </c>
      <c r="K22" s="35">
        <v>10.5</v>
      </c>
      <c r="L22" s="35">
        <v>6</v>
      </c>
      <c r="M22" s="35">
        <v>9.3000001907348633</v>
      </c>
      <c r="N22" s="35">
        <v>15.899999618530273</v>
      </c>
      <c r="O22" s="35">
        <v>50.099998474121094</v>
      </c>
      <c r="P22" s="35">
        <v>46.200000762939453</v>
      </c>
      <c r="Q22" s="35">
        <v>29.100000381469727</v>
      </c>
      <c r="R22" s="35">
        <v>16.799999237060547</v>
      </c>
      <c r="S22" s="35">
        <v>4.8000001907348633</v>
      </c>
      <c r="T22" s="35">
        <v>30.299999237060547</v>
      </c>
      <c r="U22" s="35">
        <v>12.899999618530273</v>
      </c>
      <c r="V22" s="35">
        <v>31.5</v>
      </c>
      <c r="W22" s="35">
        <v>11.699999809265137</v>
      </c>
      <c r="X22" s="35">
        <v>22.200000762939453</v>
      </c>
      <c r="Y22" s="35">
        <v>12</v>
      </c>
      <c r="Z22" s="35">
        <v>36</v>
      </c>
      <c r="AA22" s="35">
        <v>5.6999998092651367</v>
      </c>
      <c r="AB22" s="35">
        <v>31.799999237060547</v>
      </c>
      <c r="AC22" s="35">
        <v>54.299999237060547</v>
      </c>
      <c r="AD22" s="35">
        <v>23.700000762939453</v>
      </c>
      <c r="AE22" s="35">
        <v>44.700000762939453</v>
      </c>
      <c r="AF22" s="35">
        <v>0.30000001192092896</v>
      </c>
      <c r="AG22" s="35">
        <v>33.299999237060547</v>
      </c>
    </row>
    <row r="23" spans="1:33" ht="15">
      <c r="B23" s="20" t="s">
        <v>26</v>
      </c>
      <c r="C23" s="35">
        <f t="shared" si="0"/>
        <v>20.399999618530273</v>
      </c>
      <c r="D23" s="35">
        <v>0</v>
      </c>
      <c r="E23" s="35">
        <v>0</v>
      </c>
      <c r="F23" s="35">
        <v>0</v>
      </c>
      <c r="G23" s="35">
        <v>0</v>
      </c>
      <c r="H23" s="35">
        <v>0</v>
      </c>
      <c r="I23" s="35">
        <v>0</v>
      </c>
      <c r="J23" s="35">
        <v>0</v>
      </c>
      <c r="K23" s="35">
        <v>0</v>
      </c>
      <c r="L23" s="35">
        <v>0</v>
      </c>
      <c r="M23" s="35">
        <v>10.199999809265137</v>
      </c>
      <c r="N23" s="35">
        <v>0</v>
      </c>
      <c r="O23" s="35">
        <v>0</v>
      </c>
      <c r="P23" s="35">
        <v>0</v>
      </c>
      <c r="Q23" s="35">
        <v>10.199999809265137</v>
      </c>
      <c r="R23" s="35">
        <v>0</v>
      </c>
      <c r="S23" s="35">
        <v>0</v>
      </c>
      <c r="T23" s="35">
        <v>0</v>
      </c>
      <c r="U23" s="35">
        <v>0</v>
      </c>
      <c r="V23" s="35">
        <v>0</v>
      </c>
      <c r="W23" s="35">
        <v>0</v>
      </c>
      <c r="X23" s="35">
        <v>0</v>
      </c>
      <c r="Y23" s="35">
        <v>0</v>
      </c>
      <c r="Z23" s="35">
        <v>0</v>
      </c>
      <c r="AA23" s="35">
        <v>0</v>
      </c>
      <c r="AB23" s="35">
        <v>0</v>
      </c>
      <c r="AC23" s="35">
        <v>0</v>
      </c>
      <c r="AD23" s="35">
        <v>0</v>
      </c>
      <c r="AE23" s="35">
        <v>0</v>
      </c>
      <c r="AF23" s="35">
        <v>0</v>
      </c>
      <c r="AG23" s="35">
        <v>0</v>
      </c>
    </row>
    <row r="24" spans="1:33" ht="15">
      <c r="B24" s="20" t="s">
        <v>29</v>
      </c>
      <c r="C24" s="35">
        <f t="shared" si="0"/>
        <v>16.200000762939453</v>
      </c>
      <c r="D24" s="35">
        <v>0</v>
      </c>
      <c r="E24" s="35">
        <v>0</v>
      </c>
      <c r="F24" s="35">
        <v>0</v>
      </c>
      <c r="G24" s="35">
        <v>0</v>
      </c>
      <c r="H24" s="35">
        <v>0</v>
      </c>
      <c r="I24" s="35">
        <v>0</v>
      </c>
      <c r="J24" s="35">
        <v>0</v>
      </c>
      <c r="K24" s="35">
        <v>0</v>
      </c>
      <c r="L24" s="35">
        <v>0</v>
      </c>
      <c r="M24" s="35">
        <v>0</v>
      </c>
      <c r="N24" s="35">
        <v>0</v>
      </c>
      <c r="O24" s="35">
        <v>0</v>
      </c>
      <c r="P24" s="35">
        <v>0</v>
      </c>
      <c r="Q24" s="35">
        <v>0</v>
      </c>
      <c r="R24" s="35">
        <v>0</v>
      </c>
      <c r="S24" s="35">
        <v>0</v>
      </c>
      <c r="T24" s="35">
        <v>16.200000762939453</v>
      </c>
      <c r="U24" s="35">
        <v>0</v>
      </c>
      <c r="V24" s="35">
        <v>0</v>
      </c>
      <c r="W24" s="35">
        <v>0</v>
      </c>
      <c r="X24" s="35">
        <v>0</v>
      </c>
      <c r="Y24" s="35">
        <v>0</v>
      </c>
      <c r="Z24" s="35">
        <v>0</v>
      </c>
      <c r="AA24" s="35">
        <v>0</v>
      </c>
      <c r="AB24" s="35">
        <v>0</v>
      </c>
      <c r="AC24" s="35">
        <v>0</v>
      </c>
      <c r="AD24" s="35">
        <v>0</v>
      </c>
      <c r="AE24" s="35">
        <v>0</v>
      </c>
      <c r="AF24" s="35">
        <v>0</v>
      </c>
      <c r="AG24" s="35">
        <v>0</v>
      </c>
    </row>
    <row r="25" spans="1:33" ht="15">
      <c r="A25" s="31" t="s">
        <v>32</v>
      </c>
      <c r="B25" s="56" t="s">
        <v>40</v>
      </c>
      <c r="C25" s="71">
        <f t="shared" si="0"/>
        <v>891</v>
      </c>
      <c r="D25" s="71">
        <v>26</v>
      </c>
      <c r="E25" s="71">
        <v>26</v>
      </c>
      <c r="F25" s="71">
        <v>34</v>
      </c>
      <c r="G25" s="71">
        <v>27</v>
      </c>
      <c r="H25" s="71">
        <v>27</v>
      </c>
      <c r="I25" s="71">
        <v>31</v>
      </c>
      <c r="J25" s="71">
        <v>34</v>
      </c>
      <c r="K25" s="71">
        <v>31</v>
      </c>
      <c r="L25" s="71">
        <v>35</v>
      </c>
      <c r="M25" s="71">
        <v>29</v>
      </c>
      <c r="N25" s="71">
        <v>27</v>
      </c>
      <c r="O25" s="71">
        <v>31</v>
      </c>
      <c r="P25" s="71">
        <v>30</v>
      </c>
      <c r="Q25" s="71">
        <v>33</v>
      </c>
      <c r="R25" s="71">
        <v>32</v>
      </c>
      <c r="S25" s="71">
        <v>42</v>
      </c>
      <c r="T25" s="71">
        <v>28</v>
      </c>
      <c r="U25" s="71">
        <v>30</v>
      </c>
      <c r="V25" s="71">
        <v>31</v>
      </c>
      <c r="W25" s="71">
        <v>24</v>
      </c>
      <c r="X25" s="71">
        <v>25</v>
      </c>
      <c r="Y25" s="71">
        <v>38</v>
      </c>
      <c r="Z25" s="71">
        <v>19</v>
      </c>
      <c r="AA25" s="71">
        <v>28</v>
      </c>
      <c r="AB25" s="71">
        <v>19</v>
      </c>
      <c r="AC25" s="71">
        <v>39</v>
      </c>
      <c r="AD25" s="71">
        <v>27</v>
      </c>
      <c r="AE25" s="71">
        <v>29</v>
      </c>
      <c r="AF25" s="71">
        <v>26</v>
      </c>
      <c r="AG25" s="71">
        <v>33</v>
      </c>
    </row>
    <row r="26" spans="1:33" ht="15">
      <c r="B26" s="21" t="s">
        <v>20</v>
      </c>
      <c r="C26" s="44">
        <f t="shared" si="0"/>
        <v>434</v>
      </c>
      <c r="D26" s="47">
        <v>6</v>
      </c>
      <c r="E26" s="47">
        <v>14</v>
      </c>
      <c r="F26" s="47">
        <v>17</v>
      </c>
      <c r="G26" s="47">
        <v>15</v>
      </c>
      <c r="H26" s="47">
        <v>17</v>
      </c>
      <c r="I26" s="47">
        <v>17</v>
      </c>
      <c r="J26" s="47">
        <v>19</v>
      </c>
      <c r="K26" s="47">
        <v>19</v>
      </c>
      <c r="L26" s="47">
        <v>11</v>
      </c>
      <c r="M26" s="47">
        <v>18</v>
      </c>
      <c r="N26" s="47">
        <v>16</v>
      </c>
      <c r="O26" s="47">
        <v>13</v>
      </c>
      <c r="P26" s="47">
        <v>15</v>
      </c>
      <c r="Q26" s="47">
        <v>15</v>
      </c>
      <c r="R26" s="47">
        <v>10</v>
      </c>
      <c r="S26" s="47">
        <v>18</v>
      </c>
      <c r="T26" s="47">
        <v>14</v>
      </c>
      <c r="U26" s="47">
        <v>9</v>
      </c>
      <c r="V26" s="47">
        <v>16</v>
      </c>
      <c r="W26" s="47">
        <v>11</v>
      </c>
      <c r="X26" s="47">
        <v>12</v>
      </c>
      <c r="Y26" s="47">
        <v>13</v>
      </c>
      <c r="Z26" s="47">
        <v>11</v>
      </c>
      <c r="AA26" s="47">
        <v>17</v>
      </c>
      <c r="AB26" s="47">
        <v>11</v>
      </c>
      <c r="AC26" s="47">
        <v>15</v>
      </c>
      <c r="AD26" s="47">
        <v>20</v>
      </c>
      <c r="AE26" s="47">
        <v>14</v>
      </c>
      <c r="AF26" s="47">
        <v>15</v>
      </c>
      <c r="AG26" s="47">
        <v>16</v>
      </c>
    </row>
    <row r="27" spans="1:33" ht="15">
      <c r="B27" s="22" t="s">
        <v>21</v>
      </c>
      <c r="C27" s="45">
        <f t="shared" si="0"/>
        <v>222</v>
      </c>
      <c r="D27" s="48">
        <v>3</v>
      </c>
      <c r="E27" s="48">
        <v>8</v>
      </c>
      <c r="F27" s="48">
        <v>6</v>
      </c>
      <c r="G27" s="48">
        <v>7</v>
      </c>
      <c r="H27" s="48">
        <v>9</v>
      </c>
      <c r="I27" s="48">
        <v>5</v>
      </c>
      <c r="J27" s="48">
        <v>9</v>
      </c>
      <c r="K27" s="48">
        <v>10</v>
      </c>
      <c r="L27" s="48">
        <v>9</v>
      </c>
      <c r="M27" s="48">
        <v>12</v>
      </c>
      <c r="N27" s="48">
        <v>4</v>
      </c>
      <c r="O27" s="48">
        <v>9</v>
      </c>
      <c r="P27" s="48">
        <v>7</v>
      </c>
      <c r="Q27" s="48">
        <v>7</v>
      </c>
      <c r="R27" s="48">
        <v>3</v>
      </c>
      <c r="S27" s="48">
        <v>12</v>
      </c>
      <c r="T27" s="48">
        <v>9</v>
      </c>
      <c r="U27" s="48">
        <v>7</v>
      </c>
      <c r="V27" s="48">
        <v>8</v>
      </c>
      <c r="W27" s="48">
        <v>6</v>
      </c>
      <c r="X27" s="48">
        <v>6</v>
      </c>
      <c r="Y27" s="48">
        <v>7</v>
      </c>
      <c r="Z27" s="48">
        <v>4</v>
      </c>
      <c r="AA27" s="48">
        <v>8</v>
      </c>
      <c r="AB27" s="48">
        <v>7</v>
      </c>
      <c r="AC27" s="48">
        <v>7</v>
      </c>
      <c r="AD27" s="48">
        <v>11</v>
      </c>
      <c r="AE27" s="48">
        <v>8</v>
      </c>
      <c r="AF27" s="48">
        <v>6</v>
      </c>
      <c r="AG27" s="48">
        <v>8</v>
      </c>
    </row>
    <row r="28" spans="1:33" ht="15">
      <c r="B28" s="22" t="s">
        <v>22</v>
      </c>
      <c r="C28" s="45">
        <f t="shared" si="0"/>
        <v>-212</v>
      </c>
      <c r="D28" s="48">
        <v>-3</v>
      </c>
      <c r="E28" s="48">
        <v>-6</v>
      </c>
      <c r="F28" s="48">
        <v>-11</v>
      </c>
      <c r="G28" s="48">
        <v>-8</v>
      </c>
      <c r="H28" s="48">
        <v>-8</v>
      </c>
      <c r="I28" s="48">
        <v>-12</v>
      </c>
      <c r="J28" s="48">
        <v>-10</v>
      </c>
      <c r="K28" s="48">
        <v>-9</v>
      </c>
      <c r="L28" s="48">
        <v>-2</v>
      </c>
      <c r="M28" s="48">
        <v>-6</v>
      </c>
      <c r="N28" s="48">
        <v>-12</v>
      </c>
      <c r="O28" s="48">
        <v>-4</v>
      </c>
      <c r="P28" s="48">
        <v>-8</v>
      </c>
      <c r="Q28" s="48">
        <v>-8</v>
      </c>
      <c r="R28" s="48">
        <v>-7</v>
      </c>
      <c r="S28" s="48">
        <v>-6</v>
      </c>
      <c r="T28" s="48">
        <v>-5</v>
      </c>
      <c r="U28" s="48">
        <v>-2</v>
      </c>
      <c r="V28" s="48">
        <v>-8</v>
      </c>
      <c r="W28" s="48">
        <v>-5</v>
      </c>
      <c r="X28" s="48">
        <v>-6</v>
      </c>
      <c r="Y28" s="48">
        <v>-6</v>
      </c>
      <c r="Z28" s="48">
        <v>-7</v>
      </c>
      <c r="AA28" s="48">
        <v>-9</v>
      </c>
      <c r="AB28" s="48">
        <v>-4</v>
      </c>
      <c r="AC28" s="48">
        <v>-8</v>
      </c>
      <c r="AD28" s="48">
        <v>-9</v>
      </c>
      <c r="AE28" s="48">
        <v>-6</v>
      </c>
      <c r="AF28" s="48">
        <v>-9</v>
      </c>
      <c r="AG28" s="48">
        <v>-8</v>
      </c>
    </row>
    <row r="29" spans="1:33" ht="15">
      <c r="B29" s="21" t="s">
        <v>23</v>
      </c>
      <c r="C29" s="44">
        <f t="shared" si="0"/>
        <v>451</v>
      </c>
      <c r="D29" s="47">
        <v>20</v>
      </c>
      <c r="E29" s="47">
        <v>12</v>
      </c>
      <c r="F29" s="47">
        <v>17</v>
      </c>
      <c r="G29" s="47">
        <v>11</v>
      </c>
      <c r="H29" s="47">
        <v>10</v>
      </c>
      <c r="I29" s="47">
        <v>13</v>
      </c>
      <c r="J29" s="47">
        <v>15</v>
      </c>
      <c r="K29" s="47">
        <v>12</v>
      </c>
      <c r="L29" s="47">
        <v>23</v>
      </c>
      <c r="M29" s="47">
        <v>11</v>
      </c>
      <c r="N29" s="47">
        <v>11</v>
      </c>
      <c r="O29" s="47">
        <v>18</v>
      </c>
      <c r="P29" s="47">
        <v>15</v>
      </c>
      <c r="Q29" s="47">
        <v>18</v>
      </c>
      <c r="R29" s="47">
        <v>21</v>
      </c>
      <c r="S29" s="47">
        <v>24</v>
      </c>
      <c r="T29" s="47">
        <v>14</v>
      </c>
      <c r="U29" s="47">
        <v>21</v>
      </c>
      <c r="V29" s="47">
        <v>14</v>
      </c>
      <c r="W29" s="47">
        <v>13</v>
      </c>
      <c r="X29" s="47">
        <v>13</v>
      </c>
      <c r="Y29" s="47">
        <v>25</v>
      </c>
      <c r="Z29" s="47">
        <v>8</v>
      </c>
      <c r="AA29" s="47">
        <v>11</v>
      </c>
      <c r="AB29" s="47">
        <v>8</v>
      </c>
      <c r="AC29" s="47">
        <v>24</v>
      </c>
      <c r="AD29" s="47">
        <v>7</v>
      </c>
      <c r="AE29" s="47">
        <v>15</v>
      </c>
      <c r="AF29" s="47">
        <v>11</v>
      </c>
      <c r="AG29" s="47">
        <v>16</v>
      </c>
    </row>
    <row r="30" spans="1:33" ht="15">
      <c r="B30" s="23" t="s">
        <v>24</v>
      </c>
      <c r="C30" s="46">
        <f t="shared" si="0"/>
        <v>98</v>
      </c>
      <c r="D30" s="49">
        <v>8</v>
      </c>
      <c r="E30" s="49">
        <v>5</v>
      </c>
      <c r="F30" s="49">
        <v>6</v>
      </c>
      <c r="G30" s="49">
        <v>1</v>
      </c>
      <c r="H30" s="49">
        <v>1</v>
      </c>
      <c r="I30" s="49">
        <v>4</v>
      </c>
      <c r="J30" s="49">
        <v>0</v>
      </c>
      <c r="K30" s="49">
        <v>4</v>
      </c>
      <c r="L30" s="49">
        <v>3</v>
      </c>
      <c r="M30" s="49">
        <v>3</v>
      </c>
      <c r="N30" s="49">
        <v>1</v>
      </c>
      <c r="O30" s="49">
        <v>2</v>
      </c>
      <c r="P30" s="49">
        <v>8</v>
      </c>
      <c r="Q30" s="49">
        <v>3</v>
      </c>
      <c r="R30" s="49">
        <v>3</v>
      </c>
      <c r="S30" s="49">
        <v>5</v>
      </c>
      <c r="T30" s="49">
        <v>2</v>
      </c>
      <c r="U30" s="49">
        <v>5</v>
      </c>
      <c r="V30" s="49">
        <v>2</v>
      </c>
      <c r="W30" s="49">
        <v>2</v>
      </c>
      <c r="X30" s="49">
        <v>4</v>
      </c>
      <c r="Y30" s="49">
        <v>7</v>
      </c>
      <c r="Z30" s="49">
        <v>2</v>
      </c>
      <c r="AA30" s="49">
        <v>3</v>
      </c>
      <c r="AB30" s="49">
        <v>1</v>
      </c>
      <c r="AC30" s="49">
        <v>5</v>
      </c>
      <c r="AD30" s="49">
        <v>0</v>
      </c>
      <c r="AE30" s="49">
        <v>2</v>
      </c>
      <c r="AF30" s="49">
        <v>2</v>
      </c>
      <c r="AG30" s="49">
        <v>4</v>
      </c>
    </row>
    <row r="31" spans="1:33" ht="15">
      <c r="B31" s="23" t="s">
        <v>25</v>
      </c>
      <c r="C31" s="46">
        <f t="shared" si="0"/>
        <v>-353</v>
      </c>
      <c r="D31" s="49">
        <v>-12</v>
      </c>
      <c r="E31" s="49">
        <v>-7</v>
      </c>
      <c r="F31" s="49">
        <v>-11</v>
      </c>
      <c r="G31" s="49">
        <v>-10</v>
      </c>
      <c r="H31" s="49">
        <v>-9</v>
      </c>
      <c r="I31" s="49">
        <v>-9</v>
      </c>
      <c r="J31" s="49">
        <v>-15</v>
      </c>
      <c r="K31" s="49">
        <v>-8</v>
      </c>
      <c r="L31" s="49">
        <v>-20</v>
      </c>
      <c r="M31" s="49">
        <v>-8</v>
      </c>
      <c r="N31" s="49">
        <v>-10</v>
      </c>
      <c r="O31" s="49">
        <v>-16</v>
      </c>
      <c r="P31" s="49">
        <v>-7</v>
      </c>
      <c r="Q31" s="49">
        <v>-15</v>
      </c>
      <c r="R31" s="49">
        <v>-18</v>
      </c>
      <c r="S31" s="49">
        <v>-19</v>
      </c>
      <c r="T31" s="49">
        <v>-12</v>
      </c>
      <c r="U31" s="49">
        <v>-16</v>
      </c>
      <c r="V31" s="49">
        <v>-12</v>
      </c>
      <c r="W31" s="49">
        <v>-11</v>
      </c>
      <c r="X31" s="49">
        <v>-9</v>
      </c>
      <c r="Y31" s="49">
        <v>-18</v>
      </c>
      <c r="Z31" s="49">
        <v>-6</v>
      </c>
      <c r="AA31" s="49">
        <v>-8</v>
      </c>
      <c r="AB31" s="49">
        <v>-7</v>
      </c>
      <c r="AC31" s="49">
        <v>-19</v>
      </c>
      <c r="AD31" s="49">
        <v>-7</v>
      </c>
      <c r="AE31" s="49">
        <v>-13</v>
      </c>
      <c r="AF31" s="49">
        <v>-9</v>
      </c>
      <c r="AG31" s="49">
        <v>-12</v>
      </c>
    </row>
    <row r="32" spans="1:33" ht="15">
      <c r="B32" s="21" t="s">
        <v>26</v>
      </c>
      <c r="C32" s="44">
        <f t="shared" si="0"/>
        <v>3</v>
      </c>
      <c r="D32" s="47">
        <v>0</v>
      </c>
      <c r="E32" s="47">
        <v>0</v>
      </c>
      <c r="F32" s="47">
        <v>0</v>
      </c>
      <c r="G32" s="47">
        <v>0</v>
      </c>
      <c r="H32" s="47">
        <v>0</v>
      </c>
      <c r="I32" s="47">
        <v>1</v>
      </c>
      <c r="J32" s="47">
        <v>0</v>
      </c>
      <c r="K32" s="47">
        <v>0</v>
      </c>
      <c r="L32" s="47">
        <v>1</v>
      </c>
      <c r="M32" s="47">
        <v>0</v>
      </c>
      <c r="N32" s="47">
        <v>0</v>
      </c>
      <c r="O32" s="47">
        <v>0</v>
      </c>
      <c r="P32" s="47">
        <v>0</v>
      </c>
      <c r="Q32" s="47">
        <v>0</v>
      </c>
      <c r="R32" s="47">
        <v>0</v>
      </c>
      <c r="S32" s="47">
        <v>0</v>
      </c>
      <c r="T32" s="47">
        <v>0</v>
      </c>
      <c r="U32" s="47">
        <v>0</v>
      </c>
      <c r="V32" s="47">
        <v>0</v>
      </c>
      <c r="W32" s="47">
        <v>0</v>
      </c>
      <c r="X32" s="47">
        <v>0</v>
      </c>
      <c r="Y32" s="47">
        <v>0</v>
      </c>
      <c r="Z32" s="47">
        <v>0</v>
      </c>
      <c r="AA32" s="47">
        <v>0</v>
      </c>
      <c r="AB32" s="47">
        <v>0</v>
      </c>
      <c r="AC32" s="47">
        <v>0</v>
      </c>
      <c r="AD32" s="47">
        <v>0</v>
      </c>
      <c r="AE32" s="47">
        <v>0</v>
      </c>
      <c r="AF32" s="47">
        <v>0</v>
      </c>
      <c r="AG32" s="47">
        <v>1</v>
      </c>
    </row>
    <row r="33" spans="1:33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  <c r="K33" s="48">
        <v>0</v>
      </c>
      <c r="L33" s="48">
        <v>0</v>
      </c>
      <c r="M33" s="48">
        <v>0</v>
      </c>
      <c r="N33" s="48">
        <v>0</v>
      </c>
      <c r="O33" s="48">
        <v>0</v>
      </c>
      <c r="P33" s="48">
        <v>0</v>
      </c>
      <c r="Q33" s="48">
        <v>0</v>
      </c>
      <c r="R33" s="48">
        <v>0</v>
      </c>
      <c r="S33" s="48">
        <v>0</v>
      </c>
      <c r="T33" s="48">
        <v>0</v>
      </c>
      <c r="U33" s="48">
        <v>0</v>
      </c>
      <c r="V33" s="48">
        <v>0</v>
      </c>
      <c r="W33" s="48">
        <v>0</v>
      </c>
      <c r="X33" s="48">
        <v>0</v>
      </c>
      <c r="Y33" s="48">
        <v>0</v>
      </c>
      <c r="Z33" s="48">
        <v>0</v>
      </c>
      <c r="AA33" s="48">
        <v>0</v>
      </c>
      <c r="AB33" s="48">
        <v>0</v>
      </c>
      <c r="AC33" s="48">
        <v>0</v>
      </c>
      <c r="AD33" s="48">
        <v>0</v>
      </c>
      <c r="AE33" s="48">
        <v>0</v>
      </c>
      <c r="AF33" s="48">
        <v>0</v>
      </c>
      <c r="AG33" s="48">
        <v>0</v>
      </c>
    </row>
    <row r="34" spans="1:33" ht="15">
      <c r="B34" s="22" t="s">
        <v>28</v>
      </c>
      <c r="C34" s="45">
        <f t="shared" si="0"/>
        <v>-3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-1</v>
      </c>
      <c r="J34" s="48">
        <v>0</v>
      </c>
      <c r="K34" s="48">
        <v>0</v>
      </c>
      <c r="L34" s="48">
        <v>-1</v>
      </c>
      <c r="M34" s="48">
        <v>0</v>
      </c>
      <c r="N34" s="48">
        <v>0</v>
      </c>
      <c r="O34" s="48">
        <v>0</v>
      </c>
      <c r="P34" s="48">
        <v>0</v>
      </c>
      <c r="Q34" s="48">
        <v>0</v>
      </c>
      <c r="R34" s="48">
        <v>0</v>
      </c>
      <c r="S34" s="48">
        <v>0</v>
      </c>
      <c r="T34" s="48">
        <v>0</v>
      </c>
      <c r="U34" s="48">
        <v>0</v>
      </c>
      <c r="V34" s="48">
        <v>0</v>
      </c>
      <c r="W34" s="48">
        <v>0</v>
      </c>
      <c r="X34" s="48">
        <v>0</v>
      </c>
      <c r="Y34" s="48">
        <v>0</v>
      </c>
      <c r="Z34" s="48">
        <v>0</v>
      </c>
      <c r="AA34" s="48">
        <v>0</v>
      </c>
      <c r="AB34" s="48">
        <v>0</v>
      </c>
      <c r="AC34" s="48">
        <v>0</v>
      </c>
      <c r="AD34" s="48">
        <v>0</v>
      </c>
      <c r="AE34" s="48">
        <v>0</v>
      </c>
      <c r="AF34" s="48">
        <v>0</v>
      </c>
      <c r="AG34" s="48">
        <v>-1</v>
      </c>
    </row>
    <row r="35" spans="1:33" ht="15">
      <c r="B35" s="21" t="s">
        <v>29</v>
      </c>
      <c r="C35" s="44">
        <f t="shared" si="0"/>
        <v>3</v>
      </c>
      <c r="D35" s="47">
        <v>0</v>
      </c>
      <c r="E35" s="47">
        <v>0</v>
      </c>
      <c r="F35" s="47">
        <v>0</v>
      </c>
      <c r="G35" s="47">
        <v>1</v>
      </c>
      <c r="H35" s="47">
        <v>0</v>
      </c>
      <c r="I35" s="47">
        <v>0</v>
      </c>
      <c r="J35" s="47">
        <v>0</v>
      </c>
      <c r="K35" s="47">
        <v>0</v>
      </c>
      <c r="L35" s="47">
        <v>0</v>
      </c>
      <c r="M35" s="47">
        <v>0</v>
      </c>
      <c r="N35" s="47">
        <v>0</v>
      </c>
      <c r="O35" s="47">
        <v>0</v>
      </c>
      <c r="P35" s="47">
        <v>0</v>
      </c>
      <c r="Q35" s="47">
        <v>0</v>
      </c>
      <c r="R35" s="47">
        <v>1</v>
      </c>
      <c r="S35" s="47">
        <v>0</v>
      </c>
      <c r="T35" s="47">
        <v>0</v>
      </c>
      <c r="U35" s="47">
        <v>0</v>
      </c>
      <c r="V35" s="47">
        <v>1</v>
      </c>
      <c r="W35" s="47">
        <v>0</v>
      </c>
      <c r="X35" s="47">
        <v>0</v>
      </c>
      <c r="Y35" s="47">
        <v>0</v>
      </c>
      <c r="Z35" s="47">
        <v>0</v>
      </c>
      <c r="AA35" s="47">
        <v>0</v>
      </c>
      <c r="AB35" s="47">
        <v>0</v>
      </c>
      <c r="AC35" s="47">
        <v>0</v>
      </c>
      <c r="AD35" s="47">
        <v>0</v>
      </c>
      <c r="AE35" s="47">
        <v>0</v>
      </c>
      <c r="AF35" s="47">
        <v>0</v>
      </c>
      <c r="AG35" s="47">
        <v>0</v>
      </c>
    </row>
    <row r="36" spans="1:33" ht="15">
      <c r="B36" s="22" t="s">
        <v>30</v>
      </c>
      <c r="C36" s="45">
        <f t="shared" si="0"/>
        <v>2</v>
      </c>
      <c r="D36" s="48">
        <v>0</v>
      </c>
      <c r="E36" s="48">
        <v>0</v>
      </c>
      <c r="F36" s="48">
        <v>0</v>
      </c>
      <c r="G36" s="48">
        <v>1</v>
      </c>
      <c r="H36" s="48">
        <v>0</v>
      </c>
      <c r="I36" s="48">
        <v>0</v>
      </c>
      <c r="J36" s="48">
        <v>0</v>
      </c>
      <c r="K36" s="48">
        <v>0</v>
      </c>
      <c r="L36" s="48">
        <v>0</v>
      </c>
      <c r="M36" s="48">
        <v>0</v>
      </c>
      <c r="N36" s="48">
        <v>0</v>
      </c>
      <c r="O36" s="48">
        <v>0</v>
      </c>
      <c r="P36" s="48">
        <v>0</v>
      </c>
      <c r="Q36" s="48">
        <v>0</v>
      </c>
      <c r="R36" s="48">
        <v>0</v>
      </c>
      <c r="S36" s="48">
        <v>0</v>
      </c>
      <c r="T36" s="48">
        <v>0</v>
      </c>
      <c r="U36" s="48">
        <v>0</v>
      </c>
      <c r="V36" s="48">
        <v>1</v>
      </c>
      <c r="W36" s="48">
        <v>0</v>
      </c>
      <c r="X36" s="48">
        <v>0</v>
      </c>
      <c r="Y36" s="48">
        <v>0</v>
      </c>
      <c r="Z36" s="48">
        <v>0</v>
      </c>
      <c r="AA36" s="48">
        <v>0</v>
      </c>
      <c r="AB36" s="48">
        <v>0</v>
      </c>
      <c r="AC36" s="48">
        <v>0</v>
      </c>
      <c r="AD36" s="48">
        <v>0</v>
      </c>
      <c r="AE36" s="48">
        <v>0</v>
      </c>
      <c r="AF36" s="48">
        <v>0</v>
      </c>
      <c r="AG36" s="48">
        <v>0</v>
      </c>
    </row>
    <row r="37" spans="1:33" ht="15.75" thickBot="1">
      <c r="B37" s="22" t="s">
        <v>31</v>
      </c>
      <c r="C37" s="45">
        <f t="shared" si="0"/>
        <v>-1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  <c r="K37" s="48">
        <v>0</v>
      </c>
      <c r="L37" s="48">
        <v>0</v>
      </c>
      <c r="M37" s="48">
        <v>0</v>
      </c>
      <c r="N37" s="48">
        <v>0</v>
      </c>
      <c r="O37" s="48">
        <v>0</v>
      </c>
      <c r="P37" s="48">
        <v>0</v>
      </c>
      <c r="Q37" s="48">
        <v>0</v>
      </c>
      <c r="R37" s="48">
        <v>-1</v>
      </c>
      <c r="S37" s="48">
        <v>0</v>
      </c>
      <c r="T37" s="48">
        <v>0</v>
      </c>
      <c r="U37" s="48">
        <v>0</v>
      </c>
      <c r="V37" s="48">
        <v>0</v>
      </c>
      <c r="W37" s="48">
        <v>0</v>
      </c>
      <c r="X37" s="48">
        <v>0</v>
      </c>
      <c r="Y37" s="48">
        <v>0</v>
      </c>
      <c r="Z37" s="48">
        <v>0</v>
      </c>
      <c r="AA37" s="48">
        <v>0</v>
      </c>
      <c r="AB37" s="48">
        <v>0</v>
      </c>
      <c r="AC37" s="48">
        <v>0</v>
      </c>
      <c r="AD37" s="48">
        <v>0</v>
      </c>
      <c r="AE37" s="48">
        <v>0</v>
      </c>
      <c r="AF37" s="48">
        <v>0</v>
      </c>
      <c r="AG37" s="48">
        <v>0</v>
      </c>
    </row>
    <row r="38" spans="1:33" ht="15.75" thickTop="1">
      <c r="A38" s="75" t="s">
        <v>54</v>
      </c>
      <c r="B38" s="33" t="s">
        <v>35</v>
      </c>
      <c r="C38" s="36">
        <f t="shared" si="0"/>
        <v>-1.9999994933605194</v>
      </c>
      <c r="D38" s="36">
        <v>-0.5</v>
      </c>
      <c r="E38" s="36">
        <v>0.5</v>
      </c>
      <c r="F38" s="36">
        <v>-3.7000000476837158</v>
      </c>
      <c r="G38" s="36">
        <v>-0.80000001192092896</v>
      </c>
      <c r="H38" s="36">
        <v>1.7999999523162842</v>
      </c>
      <c r="I38" s="36">
        <v>-1.3999999761581421</v>
      </c>
      <c r="J38" s="36">
        <v>-1.3999999761581421</v>
      </c>
      <c r="K38" s="36">
        <v>0.60000002384185791</v>
      </c>
      <c r="L38" s="36">
        <v>5.3000001907348633</v>
      </c>
      <c r="M38" s="36">
        <v>5.3000001907348633</v>
      </c>
      <c r="N38" s="36">
        <v>-6</v>
      </c>
      <c r="O38" s="36">
        <v>3</v>
      </c>
      <c r="P38" s="36">
        <v>-0.60000002384185791</v>
      </c>
      <c r="Q38" s="36">
        <v>-0.69999998807907104</v>
      </c>
      <c r="R38" s="36">
        <v>-3.2999999523162842</v>
      </c>
      <c r="S38" s="36">
        <v>3.9000000953674316</v>
      </c>
      <c r="T38" s="36">
        <v>-0.69999998807907104</v>
      </c>
      <c r="U38" s="36">
        <v>4</v>
      </c>
      <c r="V38" s="36">
        <v>-1.3999999761581421</v>
      </c>
      <c r="W38" s="36">
        <v>0</v>
      </c>
      <c r="X38" s="36">
        <v>0</v>
      </c>
      <c r="Y38" s="36">
        <v>0.40000000596046448</v>
      </c>
      <c r="Z38" s="36">
        <v>-2.2000000476837158</v>
      </c>
      <c r="AA38" s="36">
        <v>-1.7000000476837158</v>
      </c>
      <c r="AB38" s="36">
        <v>1.7000000476837158</v>
      </c>
      <c r="AC38" s="36">
        <v>-0.69999998807907104</v>
      </c>
      <c r="AD38" s="36">
        <v>1.2999999523162842</v>
      </c>
      <c r="AE38" s="36">
        <v>1.1000000238418579</v>
      </c>
      <c r="AF38" s="36">
        <v>-4</v>
      </c>
      <c r="AG38" s="36">
        <v>-1.7999999523162842</v>
      </c>
    </row>
    <row r="39" spans="1:33" ht="15.75" thickBot="1">
      <c r="A39" s="76" t="s">
        <v>56</v>
      </c>
      <c r="B39" s="33" t="s">
        <v>23</v>
      </c>
      <c r="C39" s="36">
        <f t="shared" si="0"/>
        <v>-474.10000067949295</v>
      </c>
      <c r="D39" s="36">
        <v>-11.199999809265137</v>
      </c>
      <c r="E39" s="36">
        <v>-8.1999998092651367</v>
      </c>
      <c r="F39" s="36">
        <v>-7.6999998092651367</v>
      </c>
      <c r="G39" s="36">
        <v>-19.5</v>
      </c>
      <c r="H39" s="36">
        <v>-15</v>
      </c>
      <c r="I39" s="36">
        <v>-8.6999998092651367</v>
      </c>
      <c r="J39" s="36">
        <v>-28</v>
      </c>
      <c r="K39" s="36">
        <v>-6.9000000953674316</v>
      </c>
      <c r="L39" s="36">
        <v>-30.600000381469727</v>
      </c>
      <c r="M39" s="36">
        <v>-7.3000001907348633</v>
      </c>
      <c r="N39" s="36">
        <v>-15.899999618530273</v>
      </c>
      <c r="O39" s="36">
        <v>-21.899999618530273</v>
      </c>
      <c r="P39" s="36">
        <v>-0.80000001192092896</v>
      </c>
      <c r="Q39" s="36">
        <v>-19.5</v>
      </c>
      <c r="R39" s="36">
        <v>-28.100000381469727</v>
      </c>
      <c r="S39" s="36">
        <v>-26</v>
      </c>
      <c r="T39" s="36">
        <v>-16.899999618530273</v>
      </c>
      <c r="U39" s="36">
        <v>-20.399999618530273</v>
      </c>
      <c r="V39" s="36">
        <v>-13.5</v>
      </c>
      <c r="W39" s="36">
        <v>-15.100000381469727</v>
      </c>
      <c r="X39" s="36">
        <v>-11.399999618530273</v>
      </c>
      <c r="Y39" s="36">
        <v>-24.200000762939453</v>
      </c>
      <c r="Z39" s="36">
        <v>-8.1000003814697266</v>
      </c>
      <c r="AA39" s="36">
        <v>-11.600000381469727</v>
      </c>
      <c r="AB39" s="36">
        <v>-12.300000190734863</v>
      </c>
      <c r="AC39" s="36">
        <v>-27.600000381469727</v>
      </c>
      <c r="AD39" s="36">
        <v>-11.899999618530273</v>
      </c>
      <c r="AE39" s="36">
        <v>-18.399999618530273</v>
      </c>
      <c r="AF39" s="36">
        <v>-12.800000190734863</v>
      </c>
      <c r="AG39" s="36">
        <v>-14.600000381469727</v>
      </c>
    </row>
    <row r="40" spans="1:33" ht="15.75" thickTop="1">
      <c r="B40" s="24" t="s">
        <v>26</v>
      </c>
      <c r="C40" s="36">
        <f t="shared" si="0"/>
        <v>-9.4000000953674316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-4.5</v>
      </c>
      <c r="J40" s="36">
        <v>0</v>
      </c>
      <c r="K40" s="36">
        <v>0</v>
      </c>
      <c r="L40" s="36">
        <v>-2.2000000476837158</v>
      </c>
      <c r="M40" s="36">
        <v>0</v>
      </c>
      <c r="N40" s="36">
        <v>0</v>
      </c>
      <c r="O40" s="36">
        <v>0</v>
      </c>
      <c r="P40" s="36">
        <v>0</v>
      </c>
      <c r="Q40" s="36">
        <v>0</v>
      </c>
      <c r="R40" s="36">
        <v>0</v>
      </c>
      <c r="S40" s="36">
        <v>0</v>
      </c>
      <c r="T40" s="36">
        <v>0</v>
      </c>
      <c r="U40" s="36">
        <v>0</v>
      </c>
      <c r="V40" s="36">
        <v>0</v>
      </c>
      <c r="W40" s="36">
        <v>0</v>
      </c>
      <c r="X40" s="36">
        <v>0</v>
      </c>
      <c r="Y40" s="36">
        <v>0</v>
      </c>
      <c r="Z40" s="36">
        <v>0</v>
      </c>
      <c r="AA40" s="36">
        <v>0</v>
      </c>
      <c r="AB40" s="36">
        <v>0</v>
      </c>
      <c r="AC40" s="36">
        <v>0</v>
      </c>
      <c r="AD40" s="36">
        <v>0</v>
      </c>
      <c r="AE40" s="36">
        <v>0</v>
      </c>
      <c r="AF40" s="36">
        <v>0</v>
      </c>
      <c r="AG40" s="36">
        <v>-2.7000000476837158</v>
      </c>
    </row>
    <row r="41" spans="1:33" ht="15">
      <c r="B41" s="24" t="s">
        <v>29</v>
      </c>
      <c r="C41" s="37">
        <f t="shared" si="0"/>
        <v>3.0999999046325684</v>
      </c>
      <c r="D41" s="37">
        <v>0</v>
      </c>
      <c r="E41" s="37">
        <v>0</v>
      </c>
      <c r="F41" s="37">
        <v>0</v>
      </c>
      <c r="G41" s="37">
        <v>3.9000000953674316</v>
      </c>
      <c r="H41" s="37">
        <v>0</v>
      </c>
      <c r="I41" s="37">
        <v>0</v>
      </c>
      <c r="J41" s="37">
        <v>0</v>
      </c>
      <c r="K41" s="37">
        <v>0</v>
      </c>
      <c r="L41" s="37">
        <v>0</v>
      </c>
      <c r="M41" s="37">
        <v>0</v>
      </c>
      <c r="N41" s="37">
        <v>0</v>
      </c>
      <c r="O41" s="37">
        <v>0</v>
      </c>
      <c r="P41" s="37">
        <v>0</v>
      </c>
      <c r="Q41" s="37">
        <v>0</v>
      </c>
      <c r="R41" s="37">
        <v>-3.9000000953674316</v>
      </c>
      <c r="S41" s="37">
        <v>0</v>
      </c>
      <c r="T41" s="37">
        <v>0</v>
      </c>
      <c r="U41" s="37">
        <v>0</v>
      </c>
      <c r="V41" s="37">
        <v>3.0999999046325684</v>
      </c>
      <c r="W41" s="37">
        <v>0</v>
      </c>
      <c r="X41" s="37">
        <v>0</v>
      </c>
      <c r="Y41" s="37">
        <v>0</v>
      </c>
      <c r="Z41" s="37">
        <v>0</v>
      </c>
      <c r="AA41" s="37">
        <v>0</v>
      </c>
      <c r="AB41" s="37">
        <v>0</v>
      </c>
      <c r="AC41" s="37">
        <v>0</v>
      </c>
      <c r="AD41" s="37">
        <v>0</v>
      </c>
      <c r="AE41" s="37">
        <v>0</v>
      </c>
      <c r="AF41" s="37">
        <v>0</v>
      </c>
      <c r="AG41" s="37">
        <v>0</v>
      </c>
    </row>
    <row r="42" spans="1:33" ht="13.5" thickBot="1"/>
    <row r="43" spans="1:33" ht="15.75" thickTop="1">
      <c r="A43" s="77" t="s">
        <v>57</v>
      </c>
      <c r="B43" s="61" t="s">
        <v>41</v>
      </c>
      <c r="C43" s="70">
        <f>IF($C4=0,"",$C8/$C4)</f>
        <v>0.28203062046736505</v>
      </c>
      <c r="D43" s="79" t="s">
        <v>42</v>
      </c>
      <c r="E43" s="80">
        <f>IF($C4=0,"",$C25/$C4)</f>
        <v>0.71796937953263495</v>
      </c>
    </row>
    <row r="44" spans="1:33" ht="15.75" thickBot="1">
      <c r="A44" s="78" t="s">
        <v>58</v>
      </c>
      <c r="B44" s="62" t="s">
        <v>43</v>
      </c>
      <c r="C44" s="58">
        <f>IF($C8=0,"",$C9/$C8)</f>
        <v>0.42571428571428571</v>
      </c>
      <c r="D44" s="59" t="s">
        <v>46</v>
      </c>
      <c r="E44" s="63">
        <f>IF($C25=0,"",$C26/$C25)</f>
        <v>0.48709315375982043</v>
      </c>
    </row>
    <row r="45" spans="1:33" ht="15.75" thickTop="1">
      <c r="B45" s="62" t="s">
        <v>44</v>
      </c>
      <c r="C45" s="58">
        <f>IF($C8=0,"",$C12/$C8)</f>
        <v>0.56571428571428573</v>
      </c>
      <c r="D45" s="59" t="s">
        <v>47</v>
      </c>
      <c r="E45" s="63">
        <f>IF($C25=0,"",$C29/$C25)</f>
        <v>0.50617283950617287</v>
      </c>
    </row>
    <row r="46" spans="1:33" ht="15">
      <c r="B46" s="62" t="s">
        <v>26</v>
      </c>
      <c r="C46" s="58">
        <f>IF($C8=0,"",$C15/$C8)</f>
        <v>5.7142857142857143E-3</v>
      </c>
      <c r="D46" s="59" t="s">
        <v>48</v>
      </c>
      <c r="E46" s="63">
        <f>IF($C25=0,"",$C32/$C25)</f>
        <v>3.3670033670033669E-3</v>
      </c>
    </row>
    <row r="47" spans="1:33" ht="15">
      <c r="B47" s="62" t="s">
        <v>29</v>
      </c>
      <c r="C47" s="58">
        <f>IF($C8=0,"",$C18/$C8)</f>
        <v>2.8571428571428571E-3</v>
      </c>
      <c r="D47" s="59" t="s">
        <v>49</v>
      </c>
      <c r="E47" s="63">
        <f>IF($C25=0,"",$C35/$C25)</f>
        <v>3.3670033670033669E-3</v>
      </c>
      <c r="F47" s="15"/>
    </row>
    <row r="48" spans="1:33" ht="15">
      <c r="B48" s="64" t="s">
        <v>45</v>
      </c>
      <c r="C48" s="57">
        <f>IF(C8=0,"",(C10+C13+C16+C19)/C8)</f>
        <v>0.64</v>
      </c>
      <c r="D48" s="60" t="s">
        <v>52</v>
      </c>
      <c r="E48" s="65">
        <f>IF(C25=0,"",(C27+C30+C33+C36)/C25)</f>
        <v>0.36139169472502808</v>
      </c>
    </row>
    <row r="49" spans="2:5" ht="15">
      <c r="B49" s="62" t="s">
        <v>35</v>
      </c>
      <c r="C49" s="58">
        <f>IF($C9=0,"",$C10/$C9)</f>
        <v>0.40939597315436244</v>
      </c>
      <c r="D49" s="59" t="s">
        <v>50</v>
      </c>
      <c r="E49" s="63">
        <f>IF($C26=0,"",$C27/$C26)</f>
        <v>0.51152073732718895</v>
      </c>
    </row>
    <row r="50" spans="2:5" ht="15">
      <c r="B50" s="62" t="s">
        <v>23</v>
      </c>
      <c r="C50" s="58">
        <f>IF($C12=0,"",$C13/$C12)</f>
        <v>0.80808080808080807</v>
      </c>
      <c r="D50" s="59" t="s">
        <v>51</v>
      </c>
      <c r="E50" s="63">
        <f>IF($C29=0,"",$C30/$C29)</f>
        <v>0.21729490022172948</v>
      </c>
    </row>
    <row r="51" spans="2:5" ht="15">
      <c r="B51" s="62" t="s">
        <v>26</v>
      </c>
      <c r="C51" s="58">
        <f>IF($C15=0,"",$C16/$C15)</f>
        <v>1</v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>
        <f>IF($C18=0,"",$C19/$C18)</f>
        <v>1</v>
      </c>
      <c r="D52" s="68" t="s">
        <v>49</v>
      </c>
      <c r="E52" s="69">
        <f>IF($C35=0,"",$C36/$C35)</f>
        <v>0.66666666666666663</v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4"/>
  <dimension ref="A1:AD53"/>
  <sheetViews>
    <sheetView showGridLines="0" showRowColHeaders="0" topLeftCell="U1" workbookViewId="0">
      <selection activeCell="AD2" sqref="AD2:AD41"/>
    </sheetView>
  </sheetViews>
  <sheetFormatPr baseColWidth="10" defaultColWidth="11.42578125" defaultRowHeight="12.75"/>
  <cols>
    <col min="2" max="2" width="16.140625" bestFit="1" customWidth="1"/>
  </cols>
  <sheetData>
    <row r="1" spans="1:30" ht="16.5" thickBot="1">
      <c r="D1" s="52" t="s">
        <v>38</v>
      </c>
      <c r="E1" s="38"/>
      <c r="F1" s="39"/>
      <c r="G1" s="93" t="s">
        <v>5</v>
      </c>
      <c r="H1" s="94"/>
    </row>
    <row r="2" spans="1:30">
      <c r="A2" s="137" t="s">
        <v>18</v>
      </c>
      <c r="B2" s="137"/>
      <c r="C2" s="27" t="s">
        <v>37</v>
      </c>
      <c r="D2" s="53">
        <v>42377</v>
      </c>
      <c r="E2" s="53">
        <v>42384</v>
      </c>
      <c r="F2" s="53">
        <v>42385</v>
      </c>
      <c r="G2" s="53">
        <v>42391</v>
      </c>
      <c r="H2" s="53">
        <v>42398</v>
      </c>
      <c r="I2" s="53">
        <v>42405</v>
      </c>
      <c r="J2" s="53">
        <v>42412</v>
      </c>
      <c r="K2" s="53">
        <v>42419</v>
      </c>
      <c r="L2" s="53">
        <v>42424</v>
      </c>
      <c r="M2" s="53">
        <v>42426</v>
      </c>
      <c r="N2" s="53">
        <v>42440</v>
      </c>
      <c r="O2" s="53">
        <v>42447</v>
      </c>
      <c r="P2" s="53">
        <v>42454</v>
      </c>
      <c r="Q2" s="53">
        <v>42461</v>
      </c>
      <c r="R2" s="53">
        <v>42503</v>
      </c>
      <c r="S2" s="53">
        <v>42504</v>
      </c>
      <c r="T2" s="53">
        <v>42510</v>
      </c>
      <c r="U2" s="53">
        <v>42517</v>
      </c>
      <c r="V2" s="53">
        <v>42531</v>
      </c>
      <c r="W2" s="53">
        <v>42545</v>
      </c>
      <c r="X2" s="53">
        <v>42552</v>
      </c>
      <c r="Y2" s="53">
        <v>42559</v>
      </c>
      <c r="Z2" s="53">
        <v>42580</v>
      </c>
      <c r="AA2" s="53">
        <v>42587</v>
      </c>
      <c r="AB2" s="53">
        <v>42588</v>
      </c>
      <c r="AC2" s="53">
        <v>42602</v>
      </c>
      <c r="AD2" s="53">
        <v>42594</v>
      </c>
    </row>
    <row r="3" spans="1:30">
      <c r="A3" s="138" t="s">
        <v>33</v>
      </c>
      <c r="B3" s="139"/>
      <c r="C3" s="28">
        <f>COUNTA(D3:CC4)</f>
        <v>27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</row>
    <row r="4" spans="1:30">
      <c r="A4" s="140" t="s">
        <v>34</v>
      </c>
      <c r="B4" s="141"/>
      <c r="C4" s="29">
        <f>SUM($D4:$CC4)</f>
        <v>1112</v>
      </c>
      <c r="D4" s="51">
        <v>40</v>
      </c>
      <c r="E4" s="51">
        <v>35</v>
      </c>
      <c r="F4" s="51">
        <v>45</v>
      </c>
      <c r="G4" s="51">
        <v>36</v>
      </c>
      <c r="H4" s="51">
        <v>38</v>
      </c>
      <c r="I4" s="51">
        <v>43</v>
      </c>
      <c r="J4" s="51">
        <v>42</v>
      </c>
      <c r="K4" s="51">
        <v>42</v>
      </c>
      <c r="L4" s="51">
        <v>43</v>
      </c>
      <c r="M4" s="51">
        <v>34</v>
      </c>
      <c r="N4" s="51">
        <v>54</v>
      </c>
      <c r="O4" s="51">
        <v>43</v>
      </c>
      <c r="P4" s="51">
        <v>49</v>
      </c>
      <c r="Q4" s="51">
        <v>45</v>
      </c>
      <c r="R4" s="51">
        <v>38</v>
      </c>
      <c r="S4" s="51">
        <v>51</v>
      </c>
      <c r="T4" s="51">
        <v>41</v>
      </c>
      <c r="U4" s="51">
        <v>40</v>
      </c>
      <c r="V4" s="51">
        <v>33</v>
      </c>
      <c r="W4" s="51">
        <v>34</v>
      </c>
      <c r="X4" s="51">
        <v>38</v>
      </c>
      <c r="Y4" s="51">
        <v>34</v>
      </c>
      <c r="Z4" s="51">
        <v>54</v>
      </c>
      <c r="AA4" s="51">
        <v>36</v>
      </c>
      <c r="AB4" s="51">
        <v>42</v>
      </c>
      <c r="AC4" s="51">
        <v>50</v>
      </c>
      <c r="AD4" s="51">
        <v>32</v>
      </c>
    </row>
    <row r="5" spans="1:30">
      <c r="A5" s="74" t="s">
        <v>53</v>
      </c>
      <c r="B5" s="25" t="s">
        <v>36</v>
      </c>
      <c r="C5" s="34">
        <f t="shared" ref="C5:C41" si="0">SUM($D5:$CC5)</f>
        <v>-124.69999999999997</v>
      </c>
      <c r="D5" s="34">
        <v>6.3</v>
      </c>
      <c r="E5" s="34">
        <v>2.4</v>
      </c>
      <c r="F5" s="34">
        <v>-14.8</v>
      </c>
      <c r="G5" s="34">
        <v>-5</v>
      </c>
      <c r="H5" s="34">
        <v>4</v>
      </c>
      <c r="I5" s="34">
        <v>-11.4</v>
      </c>
      <c r="J5" s="34">
        <v>5.5</v>
      </c>
      <c r="K5" s="34">
        <v>-0.5</v>
      </c>
      <c r="L5" s="34">
        <v>-14.9</v>
      </c>
      <c r="M5" s="34">
        <v>-5.8</v>
      </c>
      <c r="N5" s="34">
        <v>-16.899999999999999</v>
      </c>
      <c r="O5" s="34">
        <v>-23.7</v>
      </c>
      <c r="P5" s="34">
        <v>-4.7</v>
      </c>
      <c r="Q5" s="34">
        <v>5.4</v>
      </c>
      <c r="R5" s="34">
        <v>6.3</v>
      </c>
      <c r="S5" s="34">
        <v>-7.1</v>
      </c>
      <c r="T5" s="34">
        <v>23.2</v>
      </c>
      <c r="U5" s="34">
        <v>-20.7</v>
      </c>
      <c r="V5" s="34">
        <v>11.1</v>
      </c>
      <c r="W5" s="34">
        <v>-4.8</v>
      </c>
      <c r="X5" s="34">
        <v>-10.1</v>
      </c>
      <c r="Y5" s="34">
        <v>-3.5</v>
      </c>
      <c r="Z5" s="34">
        <v>-18</v>
      </c>
      <c r="AA5" s="34">
        <v>-13.6</v>
      </c>
      <c r="AB5" s="34">
        <v>-3.3</v>
      </c>
      <c r="AC5" s="34">
        <v>-3.6</v>
      </c>
      <c r="AD5" s="34">
        <v>-6.5</v>
      </c>
    </row>
    <row r="6" spans="1:30">
      <c r="B6" s="26" t="s">
        <v>19</v>
      </c>
      <c r="C6" s="34">
        <f t="shared" si="0"/>
        <v>388.8</v>
      </c>
      <c r="D6" s="34">
        <v>20.100000000000001</v>
      </c>
      <c r="E6" s="34">
        <v>10.8</v>
      </c>
      <c r="F6" s="34">
        <v>7.2</v>
      </c>
      <c r="G6" s="34">
        <v>12</v>
      </c>
      <c r="H6" s="34">
        <v>14.7</v>
      </c>
      <c r="I6" s="34">
        <v>12.9</v>
      </c>
      <c r="J6" s="34">
        <v>27.6</v>
      </c>
      <c r="K6" s="34">
        <v>8.4</v>
      </c>
      <c r="L6" s="34">
        <v>10.199999999999999</v>
      </c>
      <c r="M6" s="34">
        <v>2.4</v>
      </c>
      <c r="N6" s="34">
        <v>13.2</v>
      </c>
      <c r="O6" s="34">
        <v>-5.4</v>
      </c>
      <c r="P6" s="34">
        <v>21.3</v>
      </c>
      <c r="Q6" s="34">
        <v>15.9</v>
      </c>
      <c r="R6" s="34">
        <v>33.299999999999997</v>
      </c>
      <c r="S6" s="34">
        <v>12.3</v>
      </c>
      <c r="T6" s="34">
        <v>36</v>
      </c>
      <c r="U6" s="34">
        <v>0.6</v>
      </c>
      <c r="V6" s="34">
        <v>32.700000000000003</v>
      </c>
      <c r="W6" s="34">
        <v>9.6</v>
      </c>
      <c r="X6" s="34">
        <v>4.2</v>
      </c>
      <c r="Y6" s="34">
        <v>13.5</v>
      </c>
      <c r="Z6" s="34">
        <v>18.600000000000001</v>
      </c>
      <c r="AA6" s="34">
        <v>9</v>
      </c>
      <c r="AB6" s="34">
        <v>20.399999999999999</v>
      </c>
      <c r="AC6" s="34">
        <v>18.899999999999999</v>
      </c>
      <c r="AD6" s="34">
        <v>8.4</v>
      </c>
    </row>
    <row r="7" spans="1:30">
      <c r="B7" s="26" t="s">
        <v>32</v>
      </c>
      <c r="C7" s="34">
        <f t="shared" si="0"/>
        <v>-513.5</v>
      </c>
      <c r="D7" s="34">
        <v>-13.8</v>
      </c>
      <c r="E7" s="34">
        <v>-8.4</v>
      </c>
      <c r="F7" s="34">
        <v>-22</v>
      </c>
      <c r="G7" s="34">
        <v>-17</v>
      </c>
      <c r="H7" s="34">
        <v>-10.7</v>
      </c>
      <c r="I7" s="34">
        <v>-24.3</v>
      </c>
      <c r="J7" s="34">
        <v>-22.1</v>
      </c>
      <c r="K7" s="34">
        <v>-8.9</v>
      </c>
      <c r="L7" s="34">
        <v>-25.1</v>
      </c>
      <c r="M7" s="34">
        <v>-8.1999999999999993</v>
      </c>
      <c r="N7" s="34">
        <v>-30.1</v>
      </c>
      <c r="O7" s="34">
        <v>-18.3</v>
      </c>
      <c r="P7" s="34">
        <v>-26</v>
      </c>
      <c r="Q7" s="34">
        <v>-10.5</v>
      </c>
      <c r="R7" s="34">
        <v>-27</v>
      </c>
      <c r="S7" s="34">
        <v>-19.399999999999999</v>
      </c>
      <c r="T7" s="34">
        <v>-12.8</v>
      </c>
      <c r="U7" s="34">
        <v>-21.3</v>
      </c>
      <c r="V7" s="34">
        <v>-21.6</v>
      </c>
      <c r="W7" s="34">
        <v>-14.4</v>
      </c>
      <c r="X7" s="34">
        <v>-14.3</v>
      </c>
      <c r="Y7" s="34">
        <v>-17</v>
      </c>
      <c r="Z7" s="34">
        <v>-36.6</v>
      </c>
      <c r="AA7" s="34">
        <v>-22.6</v>
      </c>
      <c r="AB7" s="34">
        <v>-23.7</v>
      </c>
      <c r="AC7" s="34">
        <v>-22.5</v>
      </c>
      <c r="AD7" s="34">
        <v>-14.9</v>
      </c>
    </row>
    <row r="8" spans="1:30" ht="15">
      <c r="A8" s="32" t="s">
        <v>19</v>
      </c>
      <c r="B8" s="55" t="s">
        <v>40</v>
      </c>
      <c r="C8" s="54">
        <f t="shared" si="0"/>
        <v>196</v>
      </c>
      <c r="D8" s="54">
        <v>8</v>
      </c>
      <c r="E8" s="54">
        <v>8</v>
      </c>
      <c r="F8" s="54">
        <v>7</v>
      </c>
      <c r="G8" s="54">
        <v>3</v>
      </c>
      <c r="H8" s="54">
        <v>8</v>
      </c>
      <c r="I8" s="54">
        <v>13</v>
      </c>
      <c r="J8" s="54">
        <v>9</v>
      </c>
      <c r="K8" s="54">
        <v>4</v>
      </c>
      <c r="L8" s="54">
        <v>4</v>
      </c>
      <c r="M8" s="54">
        <v>7</v>
      </c>
      <c r="N8" s="54">
        <v>5</v>
      </c>
      <c r="O8" s="54">
        <v>6</v>
      </c>
      <c r="P8" s="54">
        <v>9</v>
      </c>
      <c r="Q8" s="54">
        <v>10</v>
      </c>
      <c r="R8" s="54">
        <v>10</v>
      </c>
      <c r="S8" s="54">
        <v>5</v>
      </c>
      <c r="T8" s="54">
        <v>10</v>
      </c>
      <c r="U8" s="54">
        <v>2</v>
      </c>
      <c r="V8" s="54">
        <v>10</v>
      </c>
      <c r="W8" s="54">
        <v>4</v>
      </c>
      <c r="X8" s="54">
        <v>4</v>
      </c>
      <c r="Y8" s="54">
        <v>7</v>
      </c>
      <c r="Z8" s="54">
        <v>8</v>
      </c>
      <c r="AA8" s="54">
        <v>7</v>
      </c>
      <c r="AB8" s="54">
        <v>10</v>
      </c>
      <c r="AC8" s="54">
        <v>9</v>
      </c>
      <c r="AD8" s="54">
        <v>9</v>
      </c>
    </row>
    <row r="9" spans="1:30" ht="15">
      <c r="B9" s="16" t="s">
        <v>20</v>
      </c>
      <c r="C9" s="40">
        <f t="shared" si="0"/>
        <v>91</v>
      </c>
      <c r="D9" s="40">
        <v>1</v>
      </c>
      <c r="E9" s="40">
        <v>5</v>
      </c>
      <c r="F9" s="40">
        <v>4</v>
      </c>
      <c r="G9" s="40">
        <v>1</v>
      </c>
      <c r="H9" s="40">
        <v>4</v>
      </c>
      <c r="I9" s="40">
        <v>6</v>
      </c>
      <c r="J9" s="40">
        <v>6</v>
      </c>
      <c r="K9" s="40">
        <v>3</v>
      </c>
      <c r="L9" s="40">
        <v>2</v>
      </c>
      <c r="M9" s="40">
        <v>4</v>
      </c>
      <c r="N9" s="40">
        <v>2</v>
      </c>
      <c r="O9" s="40">
        <v>3</v>
      </c>
      <c r="P9" s="40">
        <v>4</v>
      </c>
      <c r="Q9" s="40">
        <v>6</v>
      </c>
      <c r="R9" s="40">
        <v>2</v>
      </c>
      <c r="S9" s="40">
        <v>1</v>
      </c>
      <c r="T9" s="40">
        <v>5</v>
      </c>
      <c r="U9" s="40">
        <v>0</v>
      </c>
      <c r="V9" s="40">
        <v>4</v>
      </c>
      <c r="W9" s="40">
        <v>1</v>
      </c>
      <c r="X9" s="40">
        <v>1</v>
      </c>
      <c r="Y9" s="40">
        <v>3</v>
      </c>
      <c r="Z9" s="40">
        <v>2</v>
      </c>
      <c r="AA9" s="40">
        <v>5</v>
      </c>
      <c r="AB9" s="40">
        <v>5</v>
      </c>
      <c r="AC9" s="40">
        <v>5</v>
      </c>
      <c r="AD9" s="40">
        <v>6</v>
      </c>
    </row>
    <row r="10" spans="1:30" ht="15">
      <c r="B10" s="17" t="s">
        <v>21</v>
      </c>
      <c r="C10" s="41">
        <f t="shared" si="0"/>
        <v>48</v>
      </c>
      <c r="D10" s="41">
        <v>0</v>
      </c>
      <c r="E10" s="41">
        <v>3</v>
      </c>
      <c r="F10" s="41">
        <v>2</v>
      </c>
      <c r="G10" s="41">
        <v>1</v>
      </c>
      <c r="H10" s="41">
        <v>1</v>
      </c>
      <c r="I10" s="41">
        <v>4</v>
      </c>
      <c r="J10" s="41">
        <v>5</v>
      </c>
      <c r="K10" s="41">
        <v>2</v>
      </c>
      <c r="L10" s="41">
        <v>1</v>
      </c>
      <c r="M10" s="41">
        <v>1</v>
      </c>
      <c r="N10" s="41">
        <v>0</v>
      </c>
      <c r="O10" s="41">
        <v>1</v>
      </c>
      <c r="P10" s="41">
        <v>2</v>
      </c>
      <c r="Q10" s="41">
        <v>3</v>
      </c>
      <c r="R10" s="41">
        <v>1</v>
      </c>
      <c r="S10" s="41">
        <v>0</v>
      </c>
      <c r="T10" s="41">
        <v>3</v>
      </c>
      <c r="U10" s="41">
        <v>0</v>
      </c>
      <c r="V10" s="41">
        <v>4</v>
      </c>
      <c r="W10" s="41">
        <v>1</v>
      </c>
      <c r="X10" s="41">
        <v>0</v>
      </c>
      <c r="Y10" s="41">
        <v>0</v>
      </c>
      <c r="Z10" s="41">
        <v>0</v>
      </c>
      <c r="AA10" s="41">
        <v>1</v>
      </c>
      <c r="AB10" s="41">
        <v>3</v>
      </c>
      <c r="AC10" s="41">
        <v>4</v>
      </c>
      <c r="AD10" s="41">
        <v>5</v>
      </c>
    </row>
    <row r="11" spans="1:30" ht="15">
      <c r="B11" s="17" t="s">
        <v>22</v>
      </c>
      <c r="C11" s="41">
        <f t="shared" si="0"/>
        <v>-43</v>
      </c>
      <c r="D11" s="41">
        <v>-1</v>
      </c>
      <c r="E11" s="41">
        <v>-2</v>
      </c>
      <c r="F11" s="41">
        <v>-2</v>
      </c>
      <c r="G11" s="41">
        <v>0</v>
      </c>
      <c r="H11" s="41">
        <v>-3</v>
      </c>
      <c r="I11" s="41">
        <v>-2</v>
      </c>
      <c r="J11" s="41">
        <v>-1</v>
      </c>
      <c r="K11" s="41">
        <v>-1</v>
      </c>
      <c r="L11" s="41">
        <v>-1</v>
      </c>
      <c r="M11" s="41">
        <v>-3</v>
      </c>
      <c r="N11" s="41">
        <v>-2</v>
      </c>
      <c r="O11" s="41">
        <v>-2</v>
      </c>
      <c r="P11" s="41">
        <v>-2</v>
      </c>
      <c r="Q11" s="41">
        <v>-3</v>
      </c>
      <c r="R11" s="41">
        <v>-1</v>
      </c>
      <c r="S11" s="41">
        <v>-1</v>
      </c>
      <c r="T11" s="41">
        <v>-2</v>
      </c>
      <c r="U11" s="41">
        <v>0</v>
      </c>
      <c r="V11" s="41">
        <v>0</v>
      </c>
      <c r="W11" s="41">
        <v>0</v>
      </c>
      <c r="X11" s="41">
        <v>-1</v>
      </c>
      <c r="Y11" s="41">
        <v>-3</v>
      </c>
      <c r="Z11" s="41">
        <v>-2</v>
      </c>
      <c r="AA11" s="41">
        <v>-4</v>
      </c>
      <c r="AB11" s="41">
        <v>-2</v>
      </c>
      <c r="AC11" s="41">
        <v>-1</v>
      </c>
      <c r="AD11" s="41">
        <v>-1</v>
      </c>
    </row>
    <row r="12" spans="1:30" ht="15">
      <c r="B12" s="18" t="s">
        <v>23</v>
      </c>
      <c r="C12" s="42">
        <f t="shared" si="0"/>
        <v>103</v>
      </c>
      <c r="D12" s="42">
        <v>7</v>
      </c>
      <c r="E12" s="42">
        <v>3</v>
      </c>
      <c r="F12" s="42">
        <v>3</v>
      </c>
      <c r="G12" s="42">
        <v>2</v>
      </c>
      <c r="H12" s="42">
        <v>4</v>
      </c>
      <c r="I12" s="42">
        <v>7</v>
      </c>
      <c r="J12" s="42">
        <v>3</v>
      </c>
      <c r="K12" s="42">
        <v>1</v>
      </c>
      <c r="L12" s="42">
        <v>2</v>
      </c>
      <c r="M12" s="42">
        <v>3</v>
      </c>
      <c r="N12" s="42">
        <v>3</v>
      </c>
      <c r="O12" s="42">
        <v>3</v>
      </c>
      <c r="P12" s="42">
        <v>5</v>
      </c>
      <c r="Q12" s="42">
        <v>4</v>
      </c>
      <c r="R12" s="42">
        <v>7</v>
      </c>
      <c r="S12" s="42">
        <v>4</v>
      </c>
      <c r="T12" s="42">
        <v>5</v>
      </c>
      <c r="U12" s="42">
        <v>2</v>
      </c>
      <c r="V12" s="42">
        <v>6</v>
      </c>
      <c r="W12" s="42">
        <v>3</v>
      </c>
      <c r="X12" s="42">
        <v>3</v>
      </c>
      <c r="Y12" s="42">
        <v>4</v>
      </c>
      <c r="Z12" s="42">
        <v>6</v>
      </c>
      <c r="AA12" s="42">
        <v>1</v>
      </c>
      <c r="AB12" s="42">
        <v>5</v>
      </c>
      <c r="AC12" s="42">
        <v>4</v>
      </c>
      <c r="AD12" s="42">
        <v>3</v>
      </c>
    </row>
    <row r="13" spans="1:30" ht="15">
      <c r="B13" s="19" t="s">
        <v>24</v>
      </c>
      <c r="C13" s="43">
        <f t="shared" si="0"/>
        <v>82</v>
      </c>
      <c r="D13" s="43">
        <v>5</v>
      </c>
      <c r="E13" s="43">
        <v>2</v>
      </c>
      <c r="F13" s="43">
        <v>2</v>
      </c>
      <c r="G13" s="43">
        <v>2</v>
      </c>
      <c r="H13" s="43">
        <v>4</v>
      </c>
      <c r="I13" s="43">
        <v>6</v>
      </c>
      <c r="J13" s="43">
        <v>3</v>
      </c>
      <c r="K13" s="43">
        <v>1</v>
      </c>
      <c r="L13" s="43">
        <v>2</v>
      </c>
      <c r="M13" s="43">
        <v>2</v>
      </c>
      <c r="N13" s="43">
        <v>3</v>
      </c>
      <c r="O13" s="43">
        <v>1</v>
      </c>
      <c r="P13" s="43">
        <v>5</v>
      </c>
      <c r="Q13" s="43">
        <v>3</v>
      </c>
      <c r="R13" s="43">
        <v>5</v>
      </c>
      <c r="S13" s="43">
        <v>3</v>
      </c>
      <c r="T13" s="43">
        <v>5</v>
      </c>
      <c r="U13" s="43">
        <v>1</v>
      </c>
      <c r="V13" s="43">
        <v>5</v>
      </c>
      <c r="W13" s="43">
        <v>2</v>
      </c>
      <c r="X13" s="43">
        <v>2</v>
      </c>
      <c r="Y13" s="43">
        <v>4</v>
      </c>
      <c r="Z13" s="43">
        <v>5</v>
      </c>
      <c r="AA13" s="43">
        <v>1</v>
      </c>
      <c r="AB13" s="43">
        <v>4</v>
      </c>
      <c r="AC13" s="43">
        <v>3</v>
      </c>
      <c r="AD13" s="43">
        <v>1</v>
      </c>
    </row>
    <row r="14" spans="1:30" ht="15">
      <c r="B14" s="19" t="s">
        <v>25</v>
      </c>
      <c r="C14" s="43">
        <f t="shared" si="0"/>
        <v>-21</v>
      </c>
      <c r="D14" s="43">
        <v>-2</v>
      </c>
      <c r="E14" s="43">
        <v>-1</v>
      </c>
      <c r="F14" s="43">
        <v>-1</v>
      </c>
      <c r="G14" s="43">
        <v>0</v>
      </c>
      <c r="H14" s="43">
        <v>0</v>
      </c>
      <c r="I14" s="43">
        <v>-1</v>
      </c>
      <c r="J14" s="43">
        <v>0</v>
      </c>
      <c r="K14" s="43">
        <v>0</v>
      </c>
      <c r="L14" s="43">
        <v>0</v>
      </c>
      <c r="M14" s="43">
        <v>-1</v>
      </c>
      <c r="N14" s="43">
        <v>0</v>
      </c>
      <c r="O14" s="43">
        <v>-2</v>
      </c>
      <c r="P14" s="43">
        <v>0</v>
      </c>
      <c r="Q14" s="43">
        <v>-1</v>
      </c>
      <c r="R14" s="43">
        <v>-2</v>
      </c>
      <c r="S14" s="43">
        <v>-1</v>
      </c>
      <c r="T14" s="43">
        <v>0</v>
      </c>
      <c r="U14" s="43">
        <v>-1</v>
      </c>
      <c r="V14" s="43">
        <v>-1</v>
      </c>
      <c r="W14" s="43">
        <v>-1</v>
      </c>
      <c r="X14" s="43">
        <v>-1</v>
      </c>
      <c r="Y14" s="43">
        <v>0</v>
      </c>
      <c r="Z14" s="43">
        <v>-1</v>
      </c>
      <c r="AA14" s="43">
        <v>0</v>
      </c>
      <c r="AB14" s="43">
        <v>-1</v>
      </c>
      <c r="AC14" s="43">
        <v>-1</v>
      </c>
      <c r="AD14" s="43">
        <v>-2</v>
      </c>
    </row>
    <row r="15" spans="1:30" ht="15">
      <c r="B15" s="16" t="s">
        <v>26</v>
      </c>
      <c r="C15" s="40">
        <f t="shared" si="0"/>
        <v>1</v>
      </c>
      <c r="D15" s="40">
        <v>0</v>
      </c>
      <c r="E15" s="40">
        <v>0</v>
      </c>
      <c r="F15" s="40">
        <v>0</v>
      </c>
      <c r="G15" s="40">
        <v>0</v>
      </c>
      <c r="H15" s="40">
        <v>0</v>
      </c>
      <c r="I15" s="40">
        <v>0</v>
      </c>
      <c r="J15" s="40">
        <v>0</v>
      </c>
      <c r="K15" s="40">
        <v>0</v>
      </c>
      <c r="L15" s="40">
        <v>0</v>
      </c>
      <c r="M15" s="40">
        <v>0</v>
      </c>
      <c r="N15" s="40">
        <v>0</v>
      </c>
      <c r="O15" s="40">
        <v>0</v>
      </c>
      <c r="P15" s="40">
        <v>0</v>
      </c>
      <c r="Q15" s="40">
        <v>0</v>
      </c>
      <c r="R15" s="40">
        <v>0</v>
      </c>
      <c r="S15" s="40">
        <v>0</v>
      </c>
      <c r="T15" s="40">
        <v>0</v>
      </c>
      <c r="U15" s="40">
        <v>0</v>
      </c>
      <c r="V15" s="40">
        <v>0</v>
      </c>
      <c r="W15" s="40">
        <v>0</v>
      </c>
      <c r="X15" s="40">
        <v>0</v>
      </c>
      <c r="Y15" s="40">
        <v>0</v>
      </c>
      <c r="Z15" s="40">
        <v>0</v>
      </c>
      <c r="AA15" s="40">
        <v>1</v>
      </c>
      <c r="AB15" s="40">
        <v>0</v>
      </c>
      <c r="AC15" s="40">
        <v>0</v>
      </c>
      <c r="AD15" s="40">
        <v>0</v>
      </c>
    </row>
    <row r="16" spans="1:30" ht="15">
      <c r="B16" s="17" t="s">
        <v>27</v>
      </c>
      <c r="C16" s="41">
        <f t="shared" si="0"/>
        <v>1</v>
      </c>
      <c r="D16" s="41">
        <v>0</v>
      </c>
      <c r="E16" s="41">
        <v>0</v>
      </c>
      <c r="F16" s="41">
        <v>0</v>
      </c>
      <c r="G16" s="41">
        <v>0</v>
      </c>
      <c r="H16" s="41">
        <v>0</v>
      </c>
      <c r="I16" s="41">
        <v>0</v>
      </c>
      <c r="J16" s="41">
        <v>0</v>
      </c>
      <c r="K16" s="41">
        <v>0</v>
      </c>
      <c r="L16" s="41">
        <v>0</v>
      </c>
      <c r="M16" s="41">
        <v>0</v>
      </c>
      <c r="N16" s="41">
        <v>0</v>
      </c>
      <c r="O16" s="41">
        <v>0</v>
      </c>
      <c r="P16" s="41">
        <v>0</v>
      </c>
      <c r="Q16" s="41">
        <v>0</v>
      </c>
      <c r="R16" s="41">
        <v>0</v>
      </c>
      <c r="S16" s="41">
        <v>0</v>
      </c>
      <c r="T16" s="41">
        <v>0</v>
      </c>
      <c r="U16" s="41">
        <v>0</v>
      </c>
      <c r="V16" s="41">
        <v>0</v>
      </c>
      <c r="W16" s="41">
        <v>0</v>
      </c>
      <c r="X16" s="41">
        <v>0</v>
      </c>
      <c r="Y16" s="41">
        <v>0</v>
      </c>
      <c r="Z16" s="41">
        <v>0</v>
      </c>
      <c r="AA16" s="41">
        <v>1</v>
      </c>
      <c r="AB16" s="41">
        <v>0</v>
      </c>
      <c r="AC16" s="41">
        <v>0</v>
      </c>
      <c r="AD16" s="41">
        <v>0</v>
      </c>
    </row>
    <row r="17" spans="1:30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  <c r="H17" s="41">
        <v>0</v>
      </c>
      <c r="I17" s="41">
        <v>0</v>
      </c>
      <c r="J17" s="41">
        <v>0</v>
      </c>
      <c r="K17" s="41">
        <v>0</v>
      </c>
      <c r="L17" s="41">
        <v>0</v>
      </c>
      <c r="M17" s="41">
        <v>0</v>
      </c>
      <c r="N17" s="41">
        <v>0</v>
      </c>
      <c r="O17" s="41">
        <v>0</v>
      </c>
      <c r="P17" s="41">
        <v>0</v>
      </c>
      <c r="Q17" s="41">
        <v>0</v>
      </c>
      <c r="R17" s="41">
        <v>0</v>
      </c>
      <c r="S17" s="41">
        <v>0</v>
      </c>
      <c r="T17" s="41">
        <v>0</v>
      </c>
      <c r="U17" s="41">
        <v>0</v>
      </c>
      <c r="V17" s="41">
        <v>0</v>
      </c>
      <c r="W17" s="41">
        <v>0</v>
      </c>
      <c r="X17" s="41">
        <v>0</v>
      </c>
      <c r="Y17" s="41">
        <v>0</v>
      </c>
      <c r="Z17" s="41">
        <v>0</v>
      </c>
      <c r="AA17" s="41">
        <v>0</v>
      </c>
      <c r="AB17" s="41">
        <v>0</v>
      </c>
      <c r="AC17" s="41">
        <v>0</v>
      </c>
      <c r="AD17" s="41">
        <v>0</v>
      </c>
    </row>
    <row r="18" spans="1:30" ht="15">
      <c r="B18" s="18" t="s">
        <v>29</v>
      </c>
      <c r="C18" s="42">
        <f t="shared" si="0"/>
        <v>1</v>
      </c>
      <c r="D18" s="42">
        <v>0</v>
      </c>
      <c r="E18" s="42">
        <v>0</v>
      </c>
      <c r="F18" s="42">
        <v>0</v>
      </c>
      <c r="G18" s="42">
        <v>0</v>
      </c>
      <c r="H18" s="42">
        <v>0</v>
      </c>
      <c r="I18" s="42">
        <v>0</v>
      </c>
      <c r="J18" s="42">
        <v>0</v>
      </c>
      <c r="K18" s="42">
        <v>0</v>
      </c>
      <c r="L18" s="42">
        <v>0</v>
      </c>
      <c r="M18" s="42">
        <v>0</v>
      </c>
      <c r="N18" s="42">
        <v>0</v>
      </c>
      <c r="O18" s="42">
        <v>0</v>
      </c>
      <c r="P18" s="42">
        <v>0</v>
      </c>
      <c r="Q18" s="42">
        <v>0</v>
      </c>
      <c r="R18" s="42">
        <v>1</v>
      </c>
      <c r="S18" s="42">
        <v>0</v>
      </c>
      <c r="T18" s="42">
        <v>0</v>
      </c>
      <c r="U18" s="42">
        <v>0</v>
      </c>
      <c r="V18" s="42">
        <v>0</v>
      </c>
      <c r="W18" s="42">
        <v>0</v>
      </c>
      <c r="X18" s="42">
        <v>0</v>
      </c>
      <c r="Y18" s="42">
        <v>0</v>
      </c>
      <c r="Z18" s="42">
        <v>0</v>
      </c>
      <c r="AA18" s="42">
        <v>0</v>
      </c>
      <c r="AB18" s="42">
        <v>0</v>
      </c>
      <c r="AC18" s="42">
        <v>0</v>
      </c>
      <c r="AD18" s="42">
        <v>0</v>
      </c>
    </row>
    <row r="19" spans="1:30" ht="15">
      <c r="B19" s="19" t="s">
        <v>30</v>
      </c>
      <c r="C19" s="43">
        <f t="shared" si="0"/>
        <v>1</v>
      </c>
      <c r="D19" s="43">
        <v>0</v>
      </c>
      <c r="E19" s="43">
        <v>0</v>
      </c>
      <c r="F19" s="43">
        <v>0</v>
      </c>
      <c r="G19" s="43">
        <v>0</v>
      </c>
      <c r="H19" s="43">
        <v>0</v>
      </c>
      <c r="I19" s="43">
        <v>0</v>
      </c>
      <c r="J19" s="43">
        <v>0</v>
      </c>
      <c r="K19" s="43">
        <v>0</v>
      </c>
      <c r="L19" s="43">
        <v>0</v>
      </c>
      <c r="M19" s="43">
        <v>0</v>
      </c>
      <c r="N19" s="43">
        <v>0</v>
      </c>
      <c r="O19" s="43">
        <v>0</v>
      </c>
      <c r="P19" s="43">
        <v>0</v>
      </c>
      <c r="Q19" s="43">
        <v>0</v>
      </c>
      <c r="R19" s="43">
        <v>1</v>
      </c>
      <c r="S19" s="43">
        <v>0</v>
      </c>
      <c r="T19" s="43">
        <v>0</v>
      </c>
      <c r="U19" s="43">
        <v>0</v>
      </c>
      <c r="V19" s="43">
        <v>0</v>
      </c>
      <c r="W19" s="43">
        <v>0</v>
      </c>
      <c r="X19" s="43">
        <v>0</v>
      </c>
      <c r="Y19" s="43">
        <v>0</v>
      </c>
      <c r="Z19" s="43">
        <v>0</v>
      </c>
      <c r="AA19" s="43">
        <v>0</v>
      </c>
      <c r="AB19" s="43">
        <v>0</v>
      </c>
      <c r="AC19" s="43">
        <v>0</v>
      </c>
      <c r="AD19" s="43">
        <v>0</v>
      </c>
    </row>
    <row r="20" spans="1:30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  <c r="G20" s="43">
        <v>0</v>
      </c>
      <c r="H20" s="43">
        <v>0</v>
      </c>
      <c r="I20" s="43">
        <v>0</v>
      </c>
      <c r="J20" s="43">
        <v>0</v>
      </c>
      <c r="K20" s="43">
        <v>0</v>
      </c>
      <c r="L20" s="43">
        <v>0</v>
      </c>
      <c r="M20" s="43">
        <v>0</v>
      </c>
      <c r="N20" s="43">
        <v>0</v>
      </c>
      <c r="O20" s="43">
        <v>0</v>
      </c>
      <c r="P20" s="43">
        <v>0</v>
      </c>
      <c r="Q20" s="43">
        <v>0</v>
      </c>
      <c r="R20" s="43">
        <v>0</v>
      </c>
      <c r="S20" s="43">
        <v>0</v>
      </c>
      <c r="T20" s="43">
        <v>0</v>
      </c>
      <c r="U20" s="43">
        <v>0</v>
      </c>
      <c r="V20" s="43">
        <v>0</v>
      </c>
      <c r="W20" s="43">
        <v>0</v>
      </c>
      <c r="X20" s="43">
        <v>0</v>
      </c>
      <c r="Y20" s="43">
        <v>0</v>
      </c>
      <c r="Z20" s="43">
        <v>0</v>
      </c>
      <c r="AA20" s="43">
        <v>0</v>
      </c>
      <c r="AB20" s="43">
        <v>0</v>
      </c>
      <c r="AC20" s="43">
        <v>0</v>
      </c>
      <c r="AD20" s="43">
        <v>0</v>
      </c>
    </row>
    <row r="21" spans="1:30" ht="15">
      <c r="A21" s="72" t="s">
        <v>54</v>
      </c>
      <c r="B21" s="30" t="s">
        <v>35</v>
      </c>
      <c r="C21" s="35">
        <f t="shared" si="0"/>
        <v>8.9999995827674866</v>
      </c>
      <c r="D21" s="35">
        <v>-2.0999999046325684</v>
      </c>
      <c r="E21" s="35">
        <v>5.4000000953674316</v>
      </c>
      <c r="F21" s="35">
        <v>-1.7999999523162842</v>
      </c>
      <c r="G21" s="35">
        <v>2.0999999046325684</v>
      </c>
      <c r="H21" s="35">
        <v>-6.3000001907348633</v>
      </c>
      <c r="I21" s="35">
        <v>-9</v>
      </c>
      <c r="J21" s="35">
        <v>9.3000001907348633</v>
      </c>
      <c r="K21" s="35">
        <v>0.89999997615814209</v>
      </c>
      <c r="L21" s="35">
        <v>0.30000001192092896</v>
      </c>
      <c r="M21" s="35">
        <v>-4.8000001907348633</v>
      </c>
      <c r="N21" s="35">
        <v>-3.2999999523162842</v>
      </c>
      <c r="O21" s="35">
        <v>-2.4000000953674316</v>
      </c>
      <c r="P21" s="35">
        <v>-1.2000000476837158</v>
      </c>
      <c r="Q21" s="35">
        <v>-0.60000002384185791</v>
      </c>
      <c r="R21" s="35">
        <v>1.2000000476837158</v>
      </c>
      <c r="S21" s="35">
        <v>-2.4000000953674316</v>
      </c>
      <c r="T21" s="35">
        <v>8.3999996185302734</v>
      </c>
      <c r="U21" s="35">
        <v>0</v>
      </c>
      <c r="V21" s="35">
        <v>9.3000001907348633</v>
      </c>
      <c r="W21" s="35">
        <v>1.7999999523162842</v>
      </c>
      <c r="X21" s="35">
        <v>-2.4000000953674316</v>
      </c>
      <c r="Y21" s="35">
        <v>-7.1999998092651367</v>
      </c>
      <c r="Z21" s="35">
        <v>-4.8000001907348633</v>
      </c>
      <c r="AA21" s="35">
        <v>-6.5999999046325684</v>
      </c>
      <c r="AB21" s="35">
        <v>2.7000000476837158</v>
      </c>
      <c r="AC21" s="35">
        <v>8.6999998092651367</v>
      </c>
      <c r="AD21" s="35">
        <v>13.800000190734863</v>
      </c>
    </row>
    <row r="22" spans="1:30" ht="15.75" thickBot="1">
      <c r="A22" s="73" t="s">
        <v>55</v>
      </c>
      <c r="B22" s="30" t="s">
        <v>23</v>
      </c>
      <c r="C22" s="35">
        <f t="shared" si="0"/>
        <v>359.99999916553497</v>
      </c>
      <c r="D22" s="35">
        <v>22.200000762939453</v>
      </c>
      <c r="E22" s="35">
        <v>5.4000000953674316</v>
      </c>
      <c r="F22" s="35">
        <v>9</v>
      </c>
      <c r="G22" s="35">
        <v>9.8999996185302734</v>
      </c>
      <c r="H22" s="35">
        <v>21</v>
      </c>
      <c r="I22" s="35">
        <v>21.899999618530273</v>
      </c>
      <c r="J22" s="35">
        <v>18.299999237060547</v>
      </c>
      <c r="K22" s="35">
        <v>7.5</v>
      </c>
      <c r="L22" s="35">
        <v>9.8999996185302734</v>
      </c>
      <c r="M22" s="35">
        <v>7.1999998092651367</v>
      </c>
      <c r="N22" s="35">
        <v>16.5</v>
      </c>
      <c r="O22" s="35">
        <v>-3</v>
      </c>
      <c r="P22" s="35">
        <v>22.5</v>
      </c>
      <c r="Q22" s="35">
        <v>16.5</v>
      </c>
      <c r="R22" s="35">
        <v>20.399999618530273</v>
      </c>
      <c r="S22" s="35">
        <v>14.699999809265137</v>
      </c>
      <c r="T22" s="35">
        <v>27.600000381469727</v>
      </c>
      <c r="U22" s="35">
        <v>0.60000002384185791</v>
      </c>
      <c r="V22" s="35">
        <v>23.399999618530273</v>
      </c>
      <c r="W22" s="35">
        <v>7.8000001907348633</v>
      </c>
      <c r="X22" s="35">
        <v>6.5999999046325684</v>
      </c>
      <c r="Y22" s="35">
        <v>20.700000762939453</v>
      </c>
      <c r="Z22" s="35">
        <v>23.399999618530273</v>
      </c>
      <c r="AA22" s="35">
        <v>7.5</v>
      </c>
      <c r="AB22" s="35">
        <v>17.700000762939453</v>
      </c>
      <c r="AC22" s="35">
        <v>10.199999809265137</v>
      </c>
      <c r="AD22" s="35">
        <v>-5.4000000953674316</v>
      </c>
    </row>
    <row r="23" spans="1:30" ht="15">
      <c r="B23" s="20" t="s">
        <v>26</v>
      </c>
      <c r="C23" s="35">
        <f t="shared" si="0"/>
        <v>8.1000003814697266</v>
      </c>
      <c r="D23" s="35">
        <v>0</v>
      </c>
      <c r="E23" s="35">
        <v>0</v>
      </c>
      <c r="F23" s="35">
        <v>0</v>
      </c>
      <c r="G23" s="35">
        <v>0</v>
      </c>
      <c r="H23" s="35">
        <v>0</v>
      </c>
      <c r="I23" s="35">
        <v>0</v>
      </c>
      <c r="J23" s="35">
        <v>0</v>
      </c>
      <c r="K23" s="35">
        <v>0</v>
      </c>
      <c r="L23" s="35">
        <v>0</v>
      </c>
      <c r="M23" s="35">
        <v>0</v>
      </c>
      <c r="N23" s="35">
        <v>0</v>
      </c>
      <c r="O23" s="35">
        <v>0</v>
      </c>
      <c r="P23" s="35">
        <v>0</v>
      </c>
      <c r="Q23" s="35">
        <v>0</v>
      </c>
      <c r="R23" s="35">
        <v>0</v>
      </c>
      <c r="S23" s="35">
        <v>0</v>
      </c>
      <c r="T23" s="35">
        <v>0</v>
      </c>
      <c r="U23" s="35">
        <v>0</v>
      </c>
      <c r="V23" s="35">
        <v>0</v>
      </c>
      <c r="W23" s="35">
        <v>0</v>
      </c>
      <c r="X23" s="35">
        <v>0</v>
      </c>
      <c r="Y23" s="35">
        <v>0</v>
      </c>
      <c r="Z23" s="35">
        <v>0</v>
      </c>
      <c r="AA23" s="35">
        <v>8.1000003814697266</v>
      </c>
      <c r="AB23" s="35">
        <v>0</v>
      </c>
      <c r="AC23" s="35">
        <v>0</v>
      </c>
      <c r="AD23" s="35">
        <v>0</v>
      </c>
    </row>
    <row r="24" spans="1:30" ht="15">
      <c r="B24" s="20" t="s">
        <v>29</v>
      </c>
      <c r="C24" s="35">
        <f t="shared" si="0"/>
        <v>11.699999809265137</v>
      </c>
      <c r="D24" s="35">
        <v>0</v>
      </c>
      <c r="E24" s="35">
        <v>0</v>
      </c>
      <c r="F24" s="35">
        <v>0</v>
      </c>
      <c r="G24" s="35">
        <v>0</v>
      </c>
      <c r="H24" s="35">
        <v>0</v>
      </c>
      <c r="I24" s="35">
        <v>0</v>
      </c>
      <c r="J24" s="35">
        <v>0</v>
      </c>
      <c r="K24" s="35">
        <v>0</v>
      </c>
      <c r="L24" s="35">
        <v>0</v>
      </c>
      <c r="M24" s="35">
        <v>0</v>
      </c>
      <c r="N24" s="35">
        <v>0</v>
      </c>
      <c r="O24" s="35">
        <v>0</v>
      </c>
      <c r="P24" s="35">
        <v>0</v>
      </c>
      <c r="Q24" s="35">
        <v>0</v>
      </c>
      <c r="R24" s="35">
        <v>11.699999809265137</v>
      </c>
      <c r="S24" s="35">
        <v>0</v>
      </c>
      <c r="T24" s="35">
        <v>0</v>
      </c>
      <c r="U24" s="35">
        <v>0</v>
      </c>
      <c r="V24" s="35">
        <v>0</v>
      </c>
      <c r="W24" s="35">
        <v>0</v>
      </c>
      <c r="X24" s="35">
        <v>0</v>
      </c>
      <c r="Y24" s="35">
        <v>0</v>
      </c>
      <c r="Z24" s="35">
        <v>0</v>
      </c>
      <c r="AA24" s="35">
        <v>0</v>
      </c>
      <c r="AB24" s="35">
        <v>0</v>
      </c>
      <c r="AC24" s="35">
        <v>0</v>
      </c>
      <c r="AD24" s="35">
        <v>0</v>
      </c>
    </row>
    <row r="25" spans="1:30" ht="15">
      <c r="A25" s="31" t="s">
        <v>32</v>
      </c>
      <c r="B25" s="56" t="s">
        <v>40</v>
      </c>
      <c r="C25" s="71">
        <f t="shared" si="0"/>
        <v>916</v>
      </c>
      <c r="D25" s="71">
        <v>32</v>
      </c>
      <c r="E25" s="71">
        <v>27</v>
      </c>
      <c r="F25" s="71">
        <v>38</v>
      </c>
      <c r="G25" s="71">
        <v>33</v>
      </c>
      <c r="H25" s="71">
        <v>30</v>
      </c>
      <c r="I25" s="71">
        <v>30</v>
      </c>
      <c r="J25" s="71">
        <v>33</v>
      </c>
      <c r="K25" s="71">
        <v>38</v>
      </c>
      <c r="L25" s="71">
        <v>39</v>
      </c>
      <c r="M25" s="71">
        <v>27</v>
      </c>
      <c r="N25" s="71">
        <v>49</v>
      </c>
      <c r="O25" s="71">
        <v>37</v>
      </c>
      <c r="P25" s="71">
        <v>40</v>
      </c>
      <c r="Q25" s="71">
        <v>35</v>
      </c>
      <c r="R25" s="71">
        <v>28</v>
      </c>
      <c r="S25" s="71">
        <v>46</v>
      </c>
      <c r="T25" s="71">
        <v>31</v>
      </c>
      <c r="U25" s="71">
        <v>38</v>
      </c>
      <c r="V25" s="71">
        <v>23</v>
      </c>
      <c r="W25" s="71">
        <v>30</v>
      </c>
      <c r="X25" s="71">
        <v>34</v>
      </c>
      <c r="Y25" s="71">
        <v>27</v>
      </c>
      <c r="Z25" s="71">
        <v>46</v>
      </c>
      <c r="AA25" s="71">
        <v>29</v>
      </c>
      <c r="AB25" s="71">
        <v>32</v>
      </c>
      <c r="AC25" s="71">
        <v>41</v>
      </c>
      <c r="AD25" s="71">
        <v>23</v>
      </c>
    </row>
    <row r="26" spans="1:30" ht="15">
      <c r="B26" s="21" t="s">
        <v>20</v>
      </c>
      <c r="C26" s="44">
        <f t="shared" si="0"/>
        <v>427</v>
      </c>
      <c r="D26" s="47">
        <v>15</v>
      </c>
      <c r="E26" s="47">
        <v>13</v>
      </c>
      <c r="F26" s="47">
        <v>18</v>
      </c>
      <c r="G26" s="47">
        <v>19</v>
      </c>
      <c r="H26" s="47">
        <v>17</v>
      </c>
      <c r="I26" s="47">
        <v>14</v>
      </c>
      <c r="J26" s="47">
        <v>15</v>
      </c>
      <c r="K26" s="47">
        <v>18</v>
      </c>
      <c r="L26" s="47">
        <v>12</v>
      </c>
      <c r="M26" s="47">
        <v>18</v>
      </c>
      <c r="N26" s="47">
        <v>22</v>
      </c>
      <c r="O26" s="47">
        <v>14</v>
      </c>
      <c r="P26" s="47">
        <v>19</v>
      </c>
      <c r="Q26" s="47">
        <v>16</v>
      </c>
      <c r="R26" s="47">
        <v>11</v>
      </c>
      <c r="S26" s="47">
        <v>22</v>
      </c>
      <c r="T26" s="47">
        <v>19</v>
      </c>
      <c r="U26" s="47">
        <v>16</v>
      </c>
      <c r="V26" s="47">
        <v>5</v>
      </c>
      <c r="W26" s="47">
        <v>17</v>
      </c>
      <c r="X26" s="47">
        <v>19</v>
      </c>
      <c r="Y26" s="47">
        <v>15</v>
      </c>
      <c r="Z26" s="47">
        <v>18</v>
      </c>
      <c r="AA26" s="47">
        <v>13</v>
      </c>
      <c r="AB26" s="47">
        <v>11</v>
      </c>
      <c r="AC26" s="47">
        <v>19</v>
      </c>
      <c r="AD26" s="47">
        <v>12</v>
      </c>
    </row>
    <row r="27" spans="1:30" ht="15">
      <c r="B27" s="22" t="s">
        <v>21</v>
      </c>
      <c r="C27" s="45">
        <f t="shared" si="0"/>
        <v>223</v>
      </c>
      <c r="D27" s="48">
        <v>6</v>
      </c>
      <c r="E27" s="48">
        <v>7</v>
      </c>
      <c r="F27" s="48">
        <v>5</v>
      </c>
      <c r="G27" s="48">
        <v>7</v>
      </c>
      <c r="H27" s="48">
        <v>8</v>
      </c>
      <c r="I27" s="48">
        <v>4</v>
      </c>
      <c r="J27" s="48">
        <v>10</v>
      </c>
      <c r="K27" s="48">
        <v>9</v>
      </c>
      <c r="L27" s="48">
        <v>10</v>
      </c>
      <c r="M27" s="48">
        <v>9</v>
      </c>
      <c r="N27" s="48">
        <v>14</v>
      </c>
      <c r="O27" s="48">
        <v>6</v>
      </c>
      <c r="P27" s="48">
        <v>9</v>
      </c>
      <c r="Q27" s="48">
        <v>7</v>
      </c>
      <c r="R27" s="48">
        <v>5</v>
      </c>
      <c r="S27" s="48">
        <v>14</v>
      </c>
      <c r="T27" s="48">
        <v>13</v>
      </c>
      <c r="U27" s="48">
        <v>11</v>
      </c>
      <c r="V27" s="48">
        <v>4</v>
      </c>
      <c r="W27" s="48">
        <v>9</v>
      </c>
      <c r="X27" s="48">
        <v>7</v>
      </c>
      <c r="Y27" s="48">
        <v>8</v>
      </c>
      <c r="Z27" s="48">
        <v>10</v>
      </c>
      <c r="AA27" s="48">
        <v>6</v>
      </c>
      <c r="AB27" s="48">
        <v>8</v>
      </c>
      <c r="AC27" s="48">
        <v>12</v>
      </c>
      <c r="AD27" s="48">
        <v>5</v>
      </c>
    </row>
    <row r="28" spans="1:30" ht="15">
      <c r="B28" s="22" t="s">
        <v>22</v>
      </c>
      <c r="C28" s="45">
        <f t="shared" si="0"/>
        <v>-204</v>
      </c>
      <c r="D28" s="48">
        <v>-9</v>
      </c>
      <c r="E28" s="48">
        <v>-6</v>
      </c>
      <c r="F28" s="48">
        <v>-13</v>
      </c>
      <c r="G28" s="48">
        <v>-12</v>
      </c>
      <c r="H28" s="48">
        <v>-9</v>
      </c>
      <c r="I28" s="48">
        <v>-10</v>
      </c>
      <c r="J28" s="48">
        <v>-5</v>
      </c>
      <c r="K28" s="48">
        <v>-9</v>
      </c>
      <c r="L28" s="48">
        <v>-2</v>
      </c>
      <c r="M28" s="48">
        <v>-9</v>
      </c>
      <c r="N28" s="48">
        <v>-8</v>
      </c>
      <c r="O28" s="48">
        <v>-8</v>
      </c>
      <c r="P28" s="48">
        <v>-10</v>
      </c>
      <c r="Q28" s="48">
        <v>-9</v>
      </c>
      <c r="R28" s="48">
        <v>-6</v>
      </c>
      <c r="S28" s="48">
        <v>-8</v>
      </c>
      <c r="T28" s="48">
        <v>-6</v>
      </c>
      <c r="U28" s="48">
        <v>-5</v>
      </c>
      <c r="V28" s="48">
        <v>-1</v>
      </c>
      <c r="W28" s="48">
        <v>-8</v>
      </c>
      <c r="X28" s="48">
        <v>-12</v>
      </c>
      <c r="Y28" s="48">
        <v>-7</v>
      </c>
      <c r="Z28" s="48">
        <v>-8</v>
      </c>
      <c r="AA28" s="48">
        <v>-7</v>
      </c>
      <c r="AB28" s="48">
        <v>-3</v>
      </c>
      <c r="AC28" s="48">
        <v>-7</v>
      </c>
      <c r="AD28" s="48">
        <v>-7</v>
      </c>
    </row>
    <row r="29" spans="1:30" ht="15">
      <c r="B29" s="21" t="s">
        <v>23</v>
      </c>
      <c r="C29" s="44">
        <f t="shared" si="0"/>
        <v>483</v>
      </c>
      <c r="D29" s="47">
        <v>17</v>
      </c>
      <c r="E29" s="47">
        <v>14</v>
      </c>
      <c r="F29" s="47">
        <v>20</v>
      </c>
      <c r="G29" s="47">
        <v>13</v>
      </c>
      <c r="H29" s="47">
        <v>13</v>
      </c>
      <c r="I29" s="47">
        <v>15</v>
      </c>
      <c r="J29" s="47">
        <v>18</v>
      </c>
      <c r="K29" s="47">
        <v>20</v>
      </c>
      <c r="L29" s="47">
        <v>26</v>
      </c>
      <c r="M29" s="47">
        <v>9</v>
      </c>
      <c r="N29" s="47">
        <v>27</v>
      </c>
      <c r="O29" s="47">
        <v>23</v>
      </c>
      <c r="P29" s="47">
        <v>20</v>
      </c>
      <c r="Q29" s="47">
        <v>19</v>
      </c>
      <c r="R29" s="47">
        <v>17</v>
      </c>
      <c r="S29" s="47">
        <v>24</v>
      </c>
      <c r="T29" s="47">
        <v>11</v>
      </c>
      <c r="U29" s="47">
        <v>22</v>
      </c>
      <c r="V29" s="47">
        <v>18</v>
      </c>
      <c r="W29" s="47">
        <v>13</v>
      </c>
      <c r="X29" s="47">
        <v>15</v>
      </c>
      <c r="Y29" s="47">
        <v>12</v>
      </c>
      <c r="Z29" s="47">
        <v>28</v>
      </c>
      <c r="AA29" s="47">
        <v>16</v>
      </c>
      <c r="AB29" s="47">
        <v>21</v>
      </c>
      <c r="AC29" s="47">
        <v>21</v>
      </c>
      <c r="AD29" s="47">
        <v>11</v>
      </c>
    </row>
    <row r="30" spans="1:30" ht="15">
      <c r="B30" s="23" t="s">
        <v>24</v>
      </c>
      <c r="C30" s="46">
        <f t="shared" si="0"/>
        <v>108</v>
      </c>
      <c r="D30" s="49">
        <v>6</v>
      </c>
      <c r="E30" s="49">
        <v>6</v>
      </c>
      <c r="F30" s="49">
        <v>6</v>
      </c>
      <c r="G30" s="49">
        <v>3</v>
      </c>
      <c r="H30" s="49">
        <v>4</v>
      </c>
      <c r="I30" s="49">
        <v>4</v>
      </c>
      <c r="J30" s="49">
        <v>2</v>
      </c>
      <c r="K30" s="49">
        <v>8</v>
      </c>
      <c r="L30" s="49">
        <v>5</v>
      </c>
      <c r="M30" s="49">
        <v>2</v>
      </c>
      <c r="N30" s="49">
        <v>4</v>
      </c>
      <c r="O30" s="49">
        <v>7</v>
      </c>
      <c r="P30" s="49">
        <v>3</v>
      </c>
      <c r="Q30" s="49">
        <v>8</v>
      </c>
      <c r="R30" s="49">
        <v>2</v>
      </c>
      <c r="S30" s="49">
        <v>6</v>
      </c>
      <c r="T30" s="49">
        <v>3</v>
      </c>
      <c r="U30" s="49">
        <v>4</v>
      </c>
      <c r="V30" s="49">
        <v>2</v>
      </c>
      <c r="W30" s="49">
        <v>2</v>
      </c>
      <c r="X30" s="49">
        <v>5</v>
      </c>
      <c r="Y30" s="49">
        <v>1</v>
      </c>
      <c r="Z30" s="49">
        <v>4</v>
      </c>
      <c r="AA30" s="49">
        <v>2</v>
      </c>
      <c r="AB30" s="49">
        <v>3</v>
      </c>
      <c r="AC30" s="49">
        <v>4</v>
      </c>
      <c r="AD30" s="49">
        <v>2</v>
      </c>
    </row>
    <row r="31" spans="1:30" ht="15">
      <c r="B31" s="23" t="s">
        <v>25</v>
      </c>
      <c r="C31" s="46">
        <f t="shared" si="0"/>
        <v>-375</v>
      </c>
      <c r="D31" s="49">
        <v>-11</v>
      </c>
      <c r="E31" s="49">
        <v>-8</v>
      </c>
      <c r="F31" s="49">
        <v>-14</v>
      </c>
      <c r="G31" s="49">
        <v>-10</v>
      </c>
      <c r="H31" s="49">
        <v>-9</v>
      </c>
      <c r="I31" s="49">
        <v>-11</v>
      </c>
      <c r="J31" s="49">
        <v>-16</v>
      </c>
      <c r="K31" s="49">
        <v>-12</v>
      </c>
      <c r="L31" s="49">
        <v>-21</v>
      </c>
      <c r="M31" s="49">
        <v>-7</v>
      </c>
      <c r="N31" s="49">
        <v>-23</v>
      </c>
      <c r="O31" s="49">
        <v>-16</v>
      </c>
      <c r="P31" s="49">
        <v>-17</v>
      </c>
      <c r="Q31" s="49">
        <v>-11</v>
      </c>
      <c r="R31" s="49">
        <v>-15</v>
      </c>
      <c r="S31" s="49">
        <v>-18</v>
      </c>
      <c r="T31" s="49">
        <v>-8</v>
      </c>
      <c r="U31" s="49">
        <v>-18</v>
      </c>
      <c r="V31" s="49">
        <v>-16</v>
      </c>
      <c r="W31" s="49">
        <v>-11</v>
      </c>
      <c r="X31" s="49">
        <v>-10</v>
      </c>
      <c r="Y31" s="49">
        <v>-11</v>
      </c>
      <c r="Z31" s="49">
        <v>-24</v>
      </c>
      <c r="AA31" s="49">
        <v>-14</v>
      </c>
      <c r="AB31" s="49">
        <v>-18</v>
      </c>
      <c r="AC31" s="49">
        <v>-17</v>
      </c>
      <c r="AD31" s="49">
        <v>-9</v>
      </c>
    </row>
    <row r="32" spans="1:30" ht="15">
      <c r="B32" s="21" t="s">
        <v>26</v>
      </c>
      <c r="C32" s="44">
        <f t="shared" si="0"/>
        <v>4</v>
      </c>
      <c r="D32" s="47">
        <v>0</v>
      </c>
      <c r="E32" s="47">
        <v>0</v>
      </c>
      <c r="F32" s="47">
        <v>0</v>
      </c>
      <c r="G32" s="47">
        <v>0</v>
      </c>
      <c r="H32" s="47">
        <v>0</v>
      </c>
      <c r="I32" s="47">
        <v>1</v>
      </c>
      <c r="J32" s="47">
        <v>0</v>
      </c>
      <c r="K32" s="47">
        <v>0</v>
      </c>
      <c r="L32" s="47">
        <v>1</v>
      </c>
      <c r="M32" s="47">
        <v>0</v>
      </c>
      <c r="N32" s="47">
        <v>0</v>
      </c>
      <c r="O32" s="47">
        <v>0</v>
      </c>
      <c r="P32" s="47">
        <v>1</v>
      </c>
      <c r="Q32" s="47">
        <v>0</v>
      </c>
      <c r="R32" s="47">
        <v>0</v>
      </c>
      <c r="S32" s="47">
        <v>0</v>
      </c>
      <c r="T32" s="47">
        <v>0</v>
      </c>
      <c r="U32" s="47">
        <v>0</v>
      </c>
      <c r="V32" s="47">
        <v>0</v>
      </c>
      <c r="W32" s="47">
        <v>0</v>
      </c>
      <c r="X32" s="47">
        <v>0</v>
      </c>
      <c r="Y32" s="47">
        <v>0</v>
      </c>
      <c r="Z32" s="47">
        <v>0</v>
      </c>
      <c r="AA32" s="47">
        <v>0</v>
      </c>
      <c r="AB32" s="47">
        <v>0</v>
      </c>
      <c r="AC32" s="47">
        <v>1</v>
      </c>
      <c r="AD32" s="47">
        <v>0</v>
      </c>
    </row>
    <row r="33" spans="1:30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  <c r="K33" s="48">
        <v>0</v>
      </c>
      <c r="L33" s="48">
        <v>0</v>
      </c>
      <c r="M33" s="48">
        <v>0</v>
      </c>
      <c r="N33" s="48">
        <v>0</v>
      </c>
      <c r="O33" s="48">
        <v>0</v>
      </c>
      <c r="P33" s="48">
        <v>0</v>
      </c>
      <c r="Q33" s="48">
        <v>0</v>
      </c>
      <c r="R33" s="48">
        <v>0</v>
      </c>
      <c r="S33" s="48">
        <v>0</v>
      </c>
      <c r="T33" s="48">
        <v>0</v>
      </c>
      <c r="U33" s="48">
        <v>0</v>
      </c>
      <c r="V33" s="48">
        <v>0</v>
      </c>
      <c r="W33" s="48">
        <v>0</v>
      </c>
      <c r="X33" s="48">
        <v>0</v>
      </c>
      <c r="Y33" s="48">
        <v>0</v>
      </c>
      <c r="Z33" s="48">
        <v>0</v>
      </c>
      <c r="AA33" s="48">
        <v>0</v>
      </c>
      <c r="AB33" s="48">
        <v>0</v>
      </c>
      <c r="AC33" s="48">
        <v>0</v>
      </c>
      <c r="AD33" s="48">
        <v>0</v>
      </c>
    </row>
    <row r="34" spans="1:30" ht="15">
      <c r="B34" s="22" t="s">
        <v>28</v>
      </c>
      <c r="C34" s="45">
        <f t="shared" si="0"/>
        <v>-4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-1</v>
      </c>
      <c r="J34" s="48">
        <v>0</v>
      </c>
      <c r="K34" s="48">
        <v>0</v>
      </c>
      <c r="L34" s="48">
        <v>-1</v>
      </c>
      <c r="M34" s="48">
        <v>0</v>
      </c>
      <c r="N34" s="48">
        <v>0</v>
      </c>
      <c r="O34" s="48">
        <v>0</v>
      </c>
      <c r="P34" s="48">
        <v>-1</v>
      </c>
      <c r="Q34" s="48">
        <v>0</v>
      </c>
      <c r="R34" s="48">
        <v>0</v>
      </c>
      <c r="S34" s="48">
        <v>0</v>
      </c>
      <c r="T34" s="48">
        <v>0</v>
      </c>
      <c r="U34" s="48">
        <v>0</v>
      </c>
      <c r="V34" s="48">
        <v>0</v>
      </c>
      <c r="W34" s="48">
        <v>0</v>
      </c>
      <c r="X34" s="48">
        <v>0</v>
      </c>
      <c r="Y34" s="48">
        <v>0</v>
      </c>
      <c r="Z34" s="48">
        <v>0</v>
      </c>
      <c r="AA34" s="48">
        <v>0</v>
      </c>
      <c r="AB34" s="48">
        <v>0</v>
      </c>
      <c r="AC34" s="48">
        <v>-1</v>
      </c>
      <c r="AD34" s="48">
        <v>0</v>
      </c>
    </row>
    <row r="35" spans="1:30" ht="15">
      <c r="B35" s="21" t="s">
        <v>29</v>
      </c>
      <c r="C35" s="44">
        <f t="shared" si="0"/>
        <v>2</v>
      </c>
      <c r="D35" s="47">
        <v>0</v>
      </c>
      <c r="E35" s="47">
        <v>0</v>
      </c>
      <c r="F35" s="47">
        <v>0</v>
      </c>
      <c r="G35" s="47">
        <v>1</v>
      </c>
      <c r="H35" s="47">
        <v>0</v>
      </c>
      <c r="I35" s="47">
        <v>0</v>
      </c>
      <c r="J35" s="47">
        <v>0</v>
      </c>
      <c r="K35" s="47">
        <v>0</v>
      </c>
      <c r="L35" s="47">
        <v>0</v>
      </c>
      <c r="M35" s="47">
        <v>0</v>
      </c>
      <c r="N35" s="47">
        <v>0</v>
      </c>
      <c r="O35" s="47">
        <v>0</v>
      </c>
      <c r="P35" s="47">
        <v>0</v>
      </c>
      <c r="Q35" s="47">
        <v>0</v>
      </c>
      <c r="R35" s="47">
        <v>0</v>
      </c>
      <c r="S35" s="47">
        <v>0</v>
      </c>
      <c r="T35" s="47">
        <v>1</v>
      </c>
      <c r="U35" s="47">
        <v>0</v>
      </c>
      <c r="V35" s="47">
        <v>0</v>
      </c>
      <c r="W35" s="47">
        <v>0</v>
      </c>
      <c r="X35" s="47">
        <v>0</v>
      </c>
      <c r="Y35" s="47">
        <v>0</v>
      </c>
      <c r="Z35" s="47">
        <v>0</v>
      </c>
      <c r="AA35" s="47">
        <v>0</v>
      </c>
      <c r="AB35" s="47">
        <v>0</v>
      </c>
      <c r="AC35" s="47">
        <v>0</v>
      </c>
      <c r="AD35" s="47">
        <v>0</v>
      </c>
    </row>
    <row r="36" spans="1:30" ht="15">
      <c r="B36" s="22" t="s">
        <v>30</v>
      </c>
      <c r="C36" s="45">
        <f t="shared" si="0"/>
        <v>1</v>
      </c>
      <c r="D36" s="48">
        <v>0</v>
      </c>
      <c r="E36" s="48">
        <v>0</v>
      </c>
      <c r="F36" s="48">
        <v>0</v>
      </c>
      <c r="G36" s="48">
        <v>1</v>
      </c>
      <c r="H36" s="48">
        <v>0</v>
      </c>
      <c r="I36" s="48">
        <v>0</v>
      </c>
      <c r="J36" s="48">
        <v>0</v>
      </c>
      <c r="K36" s="48">
        <v>0</v>
      </c>
      <c r="L36" s="48">
        <v>0</v>
      </c>
      <c r="M36" s="48">
        <v>0</v>
      </c>
      <c r="N36" s="48">
        <v>0</v>
      </c>
      <c r="O36" s="48">
        <v>0</v>
      </c>
      <c r="P36" s="48">
        <v>0</v>
      </c>
      <c r="Q36" s="48">
        <v>0</v>
      </c>
      <c r="R36" s="48">
        <v>0</v>
      </c>
      <c r="S36" s="48">
        <v>0</v>
      </c>
      <c r="T36" s="48">
        <v>0</v>
      </c>
      <c r="U36" s="48">
        <v>0</v>
      </c>
      <c r="V36" s="48">
        <v>0</v>
      </c>
      <c r="W36" s="48">
        <v>0</v>
      </c>
      <c r="X36" s="48">
        <v>0</v>
      </c>
      <c r="Y36" s="48">
        <v>0</v>
      </c>
      <c r="Z36" s="48">
        <v>0</v>
      </c>
      <c r="AA36" s="48">
        <v>0</v>
      </c>
      <c r="AB36" s="48">
        <v>0</v>
      </c>
      <c r="AC36" s="48">
        <v>0</v>
      </c>
      <c r="AD36" s="48">
        <v>0</v>
      </c>
    </row>
    <row r="37" spans="1:30" ht="15.75" thickBot="1">
      <c r="B37" s="22" t="s">
        <v>31</v>
      </c>
      <c r="C37" s="45">
        <f t="shared" si="0"/>
        <v>-1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  <c r="K37" s="48">
        <v>0</v>
      </c>
      <c r="L37" s="48">
        <v>0</v>
      </c>
      <c r="M37" s="48">
        <v>0</v>
      </c>
      <c r="N37" s="48">
        <v>0</v>
      </c>
      <c r="O37" s="48">
        <v>0</v>
      </c>
      <c r="P37" s="48">
        <v>0</v>
      </c>
      <c r="Q37" s="48">
        <v>0</v>
      </c>
      <c r="R37" s="48">
        <v>0</v>
      </c>
      <c r="S37" s="48">
        <v>0</v>
      </c>
      <c r="T37" s="48">
        <v>-1</v>
      </c>
      <c r="U37" s="48">
        <v>0</v>
      </c>
      <c r="V37" s="48">
        <v>0</v>
      </c>
      <c r="W37" s="48">
        <v>0</v>
      </c>
      <c r="X37" s="48">
        <v>0</v>
      </c>
      <c r="Y37" s="48">
        <v>0</v>
      </c>
      <c r="Z37" s="48">
        <v>0</v>
      </c>
      <c r="AA37" s="48">
        <v>0</v>
      </c>
      <c r="AB37" s="48">
        <v>0</v>
      </c>
      <c r="AC37" s="48">
        <v>0</v>
      </c>
      <c r="AD37" s="48">
        <v>0</v>
      </c>
    </row>
    <row r="38" spans="1:30" ht="15.75" thickTop="1">
      <c r="A38" s="75" t="s">
        <v>54</v>
      </c>
      <c r="B38" s="33" t="s">
        <v>35</v>
      </c>
      <c r="C38" s="36">
        <f t="shared" si="0"/>
        <v>4.7000003382563591</v>
      </c>
      <c r="D38" s="36">
        <v>-3</v>
      </c>
      <c r="E38" s="36">
        <v>1.3999999761581421</v>
      </c>
      <c r="F38" s="36">
        <v>-8.1999998092651367</v>
      </c>
      <c r="G38" s="36">
        <v>-4</v>
      </c>
      <c r="H38" s="36">
        <v>-0.40000000596046448</v>
      </c>
      <c r="I38" s="36">
        <v>-5</v>
      </c>
      <c r="J38" s="36">
        <v>3.5999999046325684</v>
      </c>
      <c r="K38" s="36">
        <v>-1</v>
      </c>
      <c r="L38" s="36">
        <v>6.4000000953674316</v>
      </c>
      <c r="M38" s="36">
        <v>0.30000001192092896</v>
      </c>
      <c r="N38" s="36">
        <v>3</v>
      </c>
      <c r="O38" s="36">
        <v>-1.1000000238418579</v>
      </c>
      <c r="P38" s="36">
        <v>-0.89999997615814209</v>
      </c>
      <c r="Q38" s="36">
        <v>-1.7999999523162842</v>
      </c>
      <c r="R38" s="36">
        <v>-1.3999999761581421</v>
      </c>
      <c r="S38" s="36">
        <v>3.2999999523162842</v>
      </c>
      <c r="T38" s="36">
        <v>2.9000000953674316</v>
      </c>
      <c r="U38" s="36">
        <v>4.5</v>
      </c>
      <c r="V38" s="36">
        <v>1.7000000476837158</v>
      </c>
      <c r="W38" s="36">
        <v>1.3999999761581421</v>
      </c>
      <c r="X38" s="36">
        <v>-4.0999999046325684</v>
      </c>
      <c r="Y38" s="36">
        <v>0.89999997615814209</v>
      </c>
      <c r="Z38" s="36">
        <v>1.2999999523162842</v>
      </c>
      <c r="AA38" s="36">
        <v>-0.10000000149011612</v>
      </c>
      <c r="AB38" s="36">
        <v>3.7000000476837158</v>
      </c>
      <c r="AC38" s="36">
        <v>2.5</v>
      </c>
      <c r="AD38" s="36">
        <v>-1.2000000476837158</v>
      </c>
    </row>
    <row r="39" spans="1:30" ht="15.75" thickBot="1">
      <c r="A39" s="76" t="s">
        <v>56</v>
      </c>
      <c r="B39" s="33" t="s">
        <v>23</v>
      </c>
      <c r="C39" s="36">
        <f t="shared" si="0"/>
        <v>-503.90000009536743</v>
      </c>
      <c r="D39" s="36">
        <v>-10.800000190734863</v>
      </c>
      <c r="E39" s="36">
        <v>-9.8000001907348633</v>
      </c>
      <c r="F39" s="36">
        <v>-13.800000190734863</v>
      </c>
      <c r="G39" s="36">
        <v>-16.899999618530273</v>
      </c>
      <c r="H39" s="36">
        <v>-10.300000190734863</v>
      </c>
      <c r="I39" s="36">
        <v>-14.800000190734863</v>
      </c>
      <c r="J39" s="36">
        <v>-25.700000762939453</v>
      </c>
      <c r="K39" s="36">
        <v>-7.9000000953674316</v>
      </c>
      <c r="L39" s="36">
        <v>-29.299999237060547</v>
      </c>
      <c r="M39" s="36">
        <v>-8.5</v>
      </c>
      <c r="N39" s="36">
        <v>-33.099998474121094</v>
      </c>
      <c r="O39" s="36">
        <v>-17.200000762939453</v>
      </c>
      <c r="P39" s="36">
        <v>-21.700000762939453</v>
      </c>
      <c r="Q39" s="36">
        <v>-8.6999998092651367</v>
      </c>
      <c r="R39" s="36">
        <v>-25.600000381469727</v>
      </c>
      <c r="S39" s="36">
        <v>-22.700000762939453</v>
      </c>
      <c r="T39" s="36">
        <v>-10.300000190734863</v>
      </c>
      <c r="U39" s="36">
        <v>-25.799999237060547</v>
      </c>
      <c r="V39" s="36">
        <v>-23.299999237060547</v>
      </c>
      <c r="W39" s="36">
        <v>-15.800000190734863</v>
      </c>
      <c r="X39" s="36">
        <v>-10.199999809265137</v>
      </c>
      <c r="Y39" s="36">
        <v>-17.899999618530273</v>
      </c>
      <c r="Z39" s="36">
        <v>-37.900001525878906</v>
      </c>
      <c r="AA39" s="36">
        <v>-22.5</v>
      </c>
      <c r="AB39" s="36">
        <v>-27.399999618530273</v>
      </c>
      <c r="AC39" s="36">
        <v>-22.299999237060547</v>
      </c>
      <c r="AD39" s="36">
        <v>-13.699999809265137</v>
      </c>
    </row>
    <row r="40" spans="1:30" ht="15.75" thickTop="1">
      <c r="B40" s="24" t="s">
        <v>26</v>
      </c>
      <c r="C40" s="36">
        <f t="shared" si="0"/>
        <v>-12.800000190734863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-4.5</v>
      </c>
      <c r="J40" s="36">
        <v>0</v>
      </c>
      <c r="K40" s="36">
        <v>0</v>
      </c>
      <c r="L40" s="36">
        <v>-2.2000000476837158</v>
      </c>
      <c r="M40" s="36">
        <v>0</v>
      </c>
      <c r="N40" s="36">
        <v>0</v>
      </c>
      <c r="O40" s="36">
        <v>0</v>
      </c>
      <c r="P40" s="36">
        <v>-3.4000000953674316</v>
      </c>
      <c r="Q40" s="36">
        <v>0</v>
      </c>
      <c r="R40" s="36">
        <v>0</v>
      </c>
      <c r="S40" s="36">
        <v>0</v>
      </c>
      <c r="T40" s="36">
        <v>0</v>
      </c>
      <c r="U40" s="36">
        <v>0</v>
      </c>
      <c r="V40" s="36">
        <v>0</v>
      </c>
      <c r="W40" s="36">
        <v>0</v>
      </c>
      <c r="X40" s="36">
        <v>0</v>
      </c>
      <c r="Y40" s="36">
        <v>0</v>
      </c>
      <c r="Z40" s="36">
        <v>0</v>
      </c>
      <c r="AA40" s="36">
        <v>0</v>
      </c>
      <c r="AB40" s="36">
        <v>0</v>
      </c>
      <c r="AC40" s="36">
        <v>-2.7000000476837158</v>
      </c>
      <c r="AD40" s="36">
        <v>0</v>
      </c>
    </row>
    <row r="41" spans="1:30" ht="15">
      <c r="B41" s="24" t="s">
        <v>29</v>
      </c>
      <c r="C41" s="37">
        <f t="shared" si="0"/>
        <v>-1.5</v>
      </c>
      <c r="D41" s="37">
        <v>0</v>
      </c>
      <c r="E41" s="37">
        <v>0</v>
      </c>
      <c r="F41" s="37">
        <v>0</v>
      </c>
      <c r="G41" s="37">
        <v>3.9000000953674316</v>
      </c>
      <c r="H41" s="37">
        <v>0</v>
      </c>
      <c r="I41" s="37">
        <v>0</v>
      </c>
      <c r="J41" s="37">
        <v>0</v>
      </c>
      <c r="K41" s="37">
        <v>0</v>
      </c>
      <c r="L41" s="37">
        <v>0</v>
      </c>
      <c r="M41" s="37">
        <v>0</v>
      </c>
      <c r="N41" s="37">
        <v>0</v>
      </c>
      <c r="O41" s="37">
        <v>0</v>
      </c>
      <c r="P41" s="37">
        <v>0</v>
      </c>
      <c r="Q41" s="37">
        <v>0</v>
      </c>
      <c r="R41" s="37">
        <v>0</v>
      </c>
      <c r="S41" s="37">
        <v>0</v>
      </c>
      <c r="T41" s="37">
        <v>-5.4000000953674316</v>
      </c>
      <c r="U41" s="37">
        <v>0</v>
      </c>
      <c r="V41" s="37">
        <v>0</v>
      </c>
      <c r="W41" s="37">
        <v>0</v>
      </c>
      <c r="X41" s="37">
        <v>0</v>
      </c>
      <c r="Y41" s="37">
        <v>0</v>
      </c>
      <c r="Z41" s="37">
        <v>0</v>
      </c>
      <c r="AA41" s="37">
        <v>0</v>
      </c>
      <c r="AB41" s="37">
        <v>0</v>
      </c>
      <c r="AC41" s="37">
        <v>0</v>
      </c>
      <c r="AD41" s="37">
        <v>0</v>
      </c>
    </row>
    <row r="42" spans="1:30" ht="13.5" thickBot="1"/>
    <row r="43" spans="1:30" ht="15.75" thickTop="1">
      <c r="A43" s="77" t="s">
        <v>57</v>
      </c>
      <c r="B43" s="61" t="s">
        <v>41</v>
      </c>
      <c r="C43" s="70">
        <f>IF($C4=0,"",$C8/$C4)</f>
        <v>0.17625899280575538</v>
      </c>
      <c r="D43" s="79" t="s">
        <v>42</v>
      </c>
      <c r="E43" s="80">
        <f>IF($C4=0,"",$C25/$C4)</f>
        <v>0.82374100719424459</v>
      </c>
    </row>
    <row r="44" spans="1:30" ht="15.75" thickBot="1">
      <c r="A44" s="78" t="s">
        <v>58</v>
      </c>
      <c r="B44" s="62" t="s">
        <v>43</v>
      </c>
      <c r="C44" s="58">
        <f>IF($C8=0,"",$C9/$C8)</f>
        <v>0.4642857142857143</v>
      </c>
      <c r="D44" s="59" t="s">
        <v>46</v>
      </c>
      <c r="E44" s="63">
        <f>IF($C25=0,"",$C26/$C25)</f>
        <v>0.46615720524017468</v>
      </c>
    </row>
    <row r="45" spans="1:30" ht="15.75" thickTop="1">
      <c r="B45" s="62" t="s">
        <v>44</v>
      </c>
      <c r="C45" s="58">
        <f>IF($C8=0,"",$C12/$C8)</f>
        <v>0.52551020408163263</v>
      </c>
      <c r="D45" s="59" t="s">
        <v>47</v>
      </c>
      <c r="E45" s="63">
        <f>IF($C25=0,"",$C29/$C25)</f>
        <v>0.52729257641921401</v>
      </c>
    </row>
    <row r="46" spans="1:30" ht="15">
      <c r="B46" s="62" t="s">
        <v>26</v>
      </c>
      <c r="C46" s="58">
        <f>IF($C8=0,"",$C15/$C8)</f>
        <v>5.1020408163265302E-3</v>
      </c>
      <c r="D46" s="59" t="s">
        <v>48</v>
      </c>
      <c r="E46" s="63">
        <f>IF($C25=0,"",$C32/$C25)</f>
        <v>4.3668122270742356E-3</v>
      </c>
    </row>
    <row r="47" spans="1:30" ht="15">
      <c r="B47" s="62" t="s">
        <v>29</v>
      </c>
      <c r="C47" s="58">
        <f>IF($C8=0,"",$C18/$C8)</f>
        <v>5.1020408163265302E-3</v>
      </c>
      <c r="D47" s="59" t="s">
        <v>49</v>
      </c>
      <c r="E47" s="63">
        <f>IF($C25=0,"",$C35/$C25)</f>
        <v>2.1834061135371178E-3</v>
      </c>
      <c r="F47" s="15"/>
    </row>
    <row r="48" spans="1:30" ht="15">
      <c r="B48" s="64" t="s">
        <v>45</v>
      </c>
      <c r="C48" s="57">
        <f>IF(C8=0,"",(C10+C13+C16+C19)/C8)</f>
        <v>0.67346938775510201</v>
      </c>
      <c r="D48" s="60" t="s">
        <v>52</v>
      </c>
      <c r="E48" s="65">
        <f>IF(C25=0,"",(C27+C30+C33+C36)/C25)</f>
        <v>0.36244541484716158</v>
      </c>
    </row>
    <row r="49" spans="2:5" ht="15">
      <c r="B49" s="62" t="s">
        <v>35</v>
      </c>
      <c r="C49" s="58">
        <f>IF($C9=0,"",$C10/$C9)</f>
        <v>0.52747252747252749</v>
      </c>
      <c r="D49" s="59" t="s">
        <v>50</v>
      </c>
      <c r="E49" s="63">
        <f>IF($C26=0,"",$C27/$C26)</f>
        <v>0.52224824355971899</v>
      </c>
    </row>
    <row r="50" spans="2:5" ht="15">
      <c r="B50" s="62" t="s">
        <v>23</v>
      </c>
      <c r="C50" s="58">
        <f>IF($C12=0,"",$C13/$C12)</f>
        <v>0.79611650485436891</v>
      </c>
      <c r="D50" s="59" t="s">
        <v>51</v>
      </c>
      <c r="E50" s="63">
        <f>IF($C29=0,"",$C30/$C29)</f>
        <v>0.2236024844720497</v>
      </c>
    </row>
    <row r="51" spans="2:5" ht="15">
      <c r="B51" s="62" t="s">
        <v>26</v>
      </c>
      <c r="C51" s="58">
        <f>IF($C15=0,"",$C16/$C15)</f>
        <v>1</v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>
        <f>IF($C18=0,"",$C19/$C18)</f>
        <v>1</v>
      </c>
      <c r="D52" s="68" t="s">
        <v>49</v>
      </c>
      <c r="E52" s="69">
        <f>IF($C35=0,"",$C36/$C35)</f>
        <v>0.5</v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5"/>
  <dimension ref="A1:H53"/>
  <sheetViews>
    <sheetView showGridLines="0" showRowColHeaders="0" workbookViewId="0">
      <selection activeCell="G2" sqref="G2:G41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59</v>
      </c>
      <c r="H1" s="94"/>
    </row>
    <row r="2" spans="1:8">
      <c r="A2" s="137" t="s">
        <v>18</v>
      </c>
      <c r="B2" s="137"/>
      <c r="C2" s="27" t="s">
        <v>37</v>
      </c>
      <c r="D2" s="53">
        <v>42384</v>
      </c>
      <c r="E2" s="53">
        <v>42398</v>
      </c>
      <c r="F2" s="53">
        <v>42433</v>
      </c>
      <c r="G2" s="53">
        <v>42440</v>
      </c>
    </row>
    <row r="3" spans="1:8">
      <c r="A3" s="138" t="s">
        <v>33</v>
      </c>
      <c r="B3" s="139"/>
      <c r="C3" s="28">
        <f>COUNTA(D3:CC4)</f>
        <v>4</v>
      </c>
      <c r="D3" s="50"/>
      <c r="E3" s="50"/>
      <c r="F3" s="50"/>
      <c r="G3" s="50"/>
    </row>
    <row r="4" spans="1:8">
      <c r="A4" s="140" t="s">
        <v>34</v>
      </c>
      <c r="B4" s="141"/>
      <c r="C4" s="29">
        <f>SUM($D4:$CC4)</f>
        <v>154</v>
      </c>
      <c r="D4" s="51">
        <v>36</v>
      </c>
      <c r="E4" s="51">
        <v>24</v>
      </c>
      <c r="F4" s="51">
        <v>40</v>
      </c>
      <c r="G4" s="51">
        <v>54</v>
      </c>
    </row>
    <row r="5" spans="1:8">
      <c r="A5" s="74" t="s">
        <v>53</v>
      </c>
      <c r="B5" s="25" t="s">
        <v>36</v>
      </c>
      <c r="C5" s="34">
        <f t="shared" ref="C5:C41" si="0">SUM($D5:$CC5)</f>
        <v>-19.5</v>
      </c>
      <c r="D5" s="34">
        <v>9.4</v>
      </c>
      <c r="E5" s="34">
        <v>5</v>
      </c>
      <c r="F5" s="34">
        <v>10.199999999999999</v>
      </c>
      <c r="G5" s="34">
        <v>-44.1</v>
      </c>
    </row>
    <row r="6" spans="1:8">
      <c r="B6" s="26" t="s">
        <v>19</v>
      </c>
      <c r="C6" s="34">
        <f t="shared" si="0"/>
        <v>45.3</v>
      </c>
      <c r="D6" s="34">
        <v>15.9</v>
      </c>
      <c r="E6" s="34">
        <v>11.1</v>
      </c>
      <c r="F6" s="34">
        <v>25.5</v>
      </c>
      <c r="G6" s="34">
        <v>-7.2</v>
      </c>
    </row>
    <row r="7" spans="1:8">
      <c r="B7" s="26" t="s">
        <v>32</v>
      </c>
      <c r="C7" s="34">
        <f t="shared" si="0"/>
        <v>-64.8</v>
      </c>
      <c r="D7" s="34">
        <v>-6.5</v>
      </c>
      <c r="E7" s="34">
        <v>-6.1</v>
      </c>
      <c r="F7" s="34">
        <v>-15.3</v>
      </c>
      <c r="G7" s="34">
        <v>-36.9</v>
      </c>
    </row>
    <row r="8" spans="1:8" ht="15">
      <c r="A8" s="32" t="s">
        <v>19</v>
      </c>
      <c r="B8" s="55" t="s">
        <v>40</v>
      </c>
      <c r="C8" s="54">
        <f t="shared" si="0"/>
        <v>40</v>
      </c>
      <c r="D8" s="54">
        <v>14</v>
      </c>
      <c r="E8" s="54">
        <v>7</v>
      </c>
      <c r="F8" s="54">
        <v>11</v>
      </c>
      <c r="G8" s="54">
        <v>8</v>
      </c>
    </row>
    <row r="9" spans="1:8" ht="15">
      <c r="B9" s="16" t="s">
        <v>20</v>
      </c>
      <c r="C9" s="40">
        <f t="shared" si="0"/>
        <v>26</v>
      </c>
      <c r="D9" s="40">
        <v>8</v>
      </c>
      <c r="E9" s="40">
        <v>4</v>
      </c>
      <c r="F9" s="40">
        <v>8</v>
      </c>
      <c r="G9" s="40">
        <v>6</v>
      </c>
    </row>
    <row r="10" spans="1:8" ht="15">
      <c r="B10" s="17" t="s">
        <v>21</v>
      </c>
      <c r="C10" s="41">
        <f t="shared" si="0"/>
        <v>10</v>
      </c>
      <c r="D10" s="41">
        <v>3</v>
      </c>
      <c r="E10" s="41">
        <v>1</v>
      </c>
      <c r="F10" s="41">
        <v>5</v>
      </c>
      <c r="G10" s="41">
        <v>1</v>
      </c>
    </row>
    <row r="11" spans="1:8" ht="15">
      <c r="B11" s="17" t="s">
        <v>22</v>
      </c>
      <c r="C11" s="41">
        <f t="shared" si="0"/>
        <v>-16</v>
      </c>
      <c r="D11" s="41">
        <v>-5</v>
      </c>
      <c r="E11" s="41">
        <v>-3</v>
      </c>
      <c r="F11" s="41">
        <v>-3</v>
      </c>
      <c r="G11" s="41">
        <v>-5</v>
      </c>
    </row>
    <row r="12" spans="1:8" ht="15">
      <c r="B12" s="18" t="s">
        <v>23</v>
      </c>
      <c r="C12" s="42">
        <f t="shared" si="0"/>
        <v>14</v>
      </c>
      <c r="D12" s="42">
        <v>6</v>
      </c>
      <c r="E12" s="42">
        <v>3</v>
      </c>
      <c r="F12" s="42">
        <v>3</v>
      </c>
      <c r="G12" s="42">
        <v>2</v>
      </c>
    </row>
    <row r="13" spans="1:8" ht="15">
      <c r="B13" s="19" t="s">
        <v>24</v>
      </c>
      <c r="C13" s="43">
        <f t="shared" si="0"/>
        <v>11</v>
      </c>
      <c r="D13" s="43">
        <v>4</v>
      </c>
      <c r="E13" s="43">
        <v>3</v>
      </c>
      <c r="F13" s="43">
        <v>3</v>
      </c>
      <c r="G13" s="43">
        <v>1</v>
      </c>
    </row>
    <row r="14" spans="1:8" ht="15">
      <c r="B14" s="19" t="s">
        <v>25</v>
      </c>
      <c r="C14" s="43">
        <f t="shared" si="0"/>
        <v>-3</v>
      </c>
      <c r="D14" s="43">
        <v>-2</v>
      </c>
      <c r="E14" s="43">
        <v>0</v>
      </c>
      <c r="F14" s="43">
        <v>0</v>
      </c>
      <c r="G14" s="43">
        <v>-1</v>
      </c>
    </row>
    <row r="15" spans="1:8" ht="15">
      <c r="B15" s="16" t="s">
        <v>26</v>
      </c>
      <c r="C15" s="40">
        <f t="shared" si="0"/>
        <v>0</v>
      </c>
      <c r="D15" s="40">
        <v>0</v>
      </c>
      <c r="E15" s="40">
        <v>0</v>
      </c>
      <c r="F15" s="40">
        <v>0</v>
      </c>
      <c r="G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  <c r="E16" s="41">
        <v>0</v>
      </c>
      <c r="F16" s="41">
        <v>0</v>
      </c>
      <c r="G16" s="41">
        <v>0</v>
      </c>
    </row>
    <row r="17" spans="1:7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</row>
    <row r="18" spans="1:7" ht="15">
      <c r="B18" s="18" t="s">
        <v>29</v>
      </c>
      <c r="C18" s="42">
        <f t="shared" si="0"/>
        <v>0</v>
      </c>
      <c r="D18" s="42">
        <v>0</v>
      </c>
      <c r="E18" s="42">
        <v>0</v>
      </c>
      <c r="F18" s="42">
        <v>0</v>
      </c>
      <c r="G18" s="42">
        <v>0</v>
      </c>
    </row>
    <row r="19" spans="1:7" ht="15">
      <c r="B19" s="19" t="s">
        <v>30</v>
      </c>
      <c r="C19" s="43">
        <f t="shared" si="0"/>
        <v>0</v>
      </c>
      <c r="D19" s="43">
        <v>0</v>
      </c>
      <c r="E19" s="43">
        <v>0</v>
      </c>
      <c r="F19" s="43">
        <v>0</v>
      </c>
      <c r="G19" s="43">
        <v>0</v>
      </c>
    </row>
    <row r="20" spans="1:7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  <c r="G20" s="43">
        <v>0</v>
      </c>
    </row>
    <row r="21" spans="1:7" ht="15">
      <c r="A21" s="72" t="s">
        <v>54</v>
      </c>
      <c r="B21" s="30" t="s">
        <v>35</v>
      </c>
      <c r="C21" s="35">
        <f t="shared" si="0"/>
        <v>-15.600000381469727</v>
      </c>
      <c r="D21" s="35">
        <v>-5.0999999046325684</v>
      </c>
      <c r="E21" s="35">
        <v>-6.9000000953674316</v>
      </c>
      <c r="F21" s="35">
        <v>4.5</v>
      </c>
      <c r="G21" s="35">
        <v>-8.1000003814697266</v>
      </c>
    </row>
    <row r="22" spans="1:7" ht="15.75" thickBot="1">
      <c r="A22" s="73" t="s">
        <v>55</v>
      </c>
      <c r="B22" s="30" t="s">
        <v>23</v>
      </c>
      <c r="C22" s="35">
        <f t="shared" si="0"/>
        <v>60.899999976158142</v>
      </c>
      <c r="D22" s="35">
        <v>21</v>
      </c>
      <c r="E22" s="35">
        <v>18</v>
      </c>
      <c r="F22" s="35">
        <v>21</v>
      </c>
      <c r="G22" s="35">
        <v>0.89999997615814209</v>
      </c>
    </row>
    <row r="23" spans="1:7" ht="15">
      <c r="B23" s="20" t="s">
        <v>26</v>
      </c>
      <c r="C23" s="35">
        <f t="shared" si="0"/>
        <v>0</v>
      </c>
      <c r="D23" s="35">
        <v>0</v>
      </c>
      <c r="E23" s="35">
        <v>0</v>
      </c>
      <c r="F23" s="35">
        <v>0</v>
      </c>
      <c r="G23" s="35">
        <v>0</v>
      </c>
    </row>
    <row r="24" spans="1:7" ht="15">
      <c r="B24" s="20" t="s">
        <v>29</v>
      </c>
      <c r="C24" s="35">
        <f t="shared" si="0"/>
        <v>0</v>
      </c>
      <c r="D24" s="35">
        <v>0</v>
      </c>
      <c r="E24" s="35">
        <v>0</v>
      </c>
      <c r="F24" s="35">
        <v>0</v>
      </c>
      <c r="G24" s="35">
        <v>0</v>
      </c>
    </row>
    <row r="25" spans="1:7" ht="15">
      <c r="A25" s="31" t="s">
        <v>32</v>
      </c>
      <c r="B25" s="56" t="s">
        <v>40</v>
      </c>
      <c r="C25" s="71">
        <f t="shared" si="0"/>
        <v>114</v>
      </c>
      <c r="D25" s="71">
        <v>22</v>
      </c>
      <c r="E25" s="71">
        <v>17</v>
      </c>
      <c r="F25" s="71">
        <v>29</v>
      </c>
      <c r="G25" s="71">
        <v>46</v>
      </c>
    </row>
    <row r="26" spans="1:7" ht="15">
      <c r="B26" s="21" t="s">
        <v>20</v>
      </c>
      <c r="C26" s="44">
        <f t="shared" si="0"/>
        <v>50</v>
      </c>
      <c r="D26" s="47">
        <v>8</v>
      </c>
      <c r="E26" s="47">
        <v>9</v>
      </c>
      <c r="F26" s="47">
        <v>15</v>
      </c>
      <c r="G26" s="47">
        <v>18</v>
      </c>
    </row>
    <row r="27" spans="1:7" ht="15">
      <c r="B27" s="22" t="s">
        <v>21</v>
      </c>
      <c r="C27" s="45">
        <f t="shared" si="0"/>
        <v>28</v>
      </c>
      <c r="D27" s="48">
        <v>5</v>
      </c>
      <c r="E27" s="48">
        <v>5</v>
      </c>
      <c r="F27" s="48">
        <v>7</v>
      </c>
      <c r="G27" s="48">
        <v>11</v>
      </c>
    </row>
    <row r="28" spans="1:7" ht="15">
      <c r="B28" s="22" t="s">
        <v>22</v>
      </c>
      <c r="C28" s="45">
        <f t="shared" si="0"/>
        <v>-22</v>
      </c>
      <c r="D28" s="48">
        <v>-3</v>
      </c>
      <c r="E28" s="48">
        <v>-4</v>
      </c>
      <c r="F28" s="48">
        <v>-8</v>
      </c>
      <c r="G28" s="48">
        <v>-7</v>
      </c>
    </row>
    <row r="29" spans="1:7" ht="15">
      <c r="B29" s="21" t="s">
        <v>23</v>
      </c>
      <c r="C29" s="44">
        <f t="shared" si="0"/>
        <v>64</v>
      </c>
      <c r="D29" s="47">
        <v>14</v>
      </c>
      <c r="E29" s="47">
        <v>8</v>
      </c>
      <c r="F29" s="47">
        <v>14</v>
      </c>
      <c r="G29" s="47">
        <v>28</v>
      </c>
    </row>
    <row r="30" spans="1:7" ht="15">
      <c r="B30" s="23" t="s">
        <v>24</v>
      </c>
      <c r="C30" s="46">
        <f t="shared" si="0"/>
        <v>13</v>
      </c>
      <c r="D30" s="49">
        <v>6</v>
      </c>
      <c r="E30" s="49">
        <v>2</v>
      </c>
      <c r="F30" s="49">
        <v>2</v>
      </c>
      <c r="G30" s="49">
        <v>3</v>
      </c>
    </row>
    <row r="31" spans="1:7" ht="15">
      <c r="B31" s="23" t="s">
        <v>25</v>
      </c>
      <c r="C31" s="46">
        <f t="shared" si="0"/>
        <v>-51</v>
      </c>
      <c r="D31" s="49">
        <v>-8</v>
      </c>
      <c r="E31" s="49">
        <v>-6</v>
      </c>
      <c r="F31" s="49">
        <v>-12</v>
      </c>
      <c r="G31" s="49">
        <v>-25</v>
      </c>
    </row>
    <row r="32" spans="1:7" ht="15">
      <c r="B32" s="21" t="s">
        <v>26</v>
      </c>
      <c r="C32" s="44">
        <f t="shared" si="0"/>
        <v>0</v>
      </c>
      <c r="D32" s="47">
        <v>0</v>
      </c>
      <c r="E32" s="47">
        <v>0</v>
      </c>
      <c r="F32" s="47">
        <v>0</v>
      </c>
      <c r="G32" s="47">
        <v>0</v>
      </c>
    </row>
    <row r="33" spans="1:7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</row>
    <row r="34" spans="1:7" ht="15">
      <c r="B34" s="22" t="s">
        <v>28</v>
      </c>
      <c r="C34" s="45">
        <f t="shared" si="0"/>
        <v>0</v>
      </c>
      <c r="D34" s="48">
        <v>0</v>
      </c>
      <c r="E34" s="48">
        <v>0</v>
      </c>
      <c r="F34" s="48">
        <v>0</v>
      </c>
      <c r="G34" s="48">
        <v>0</v>
      </c>
    </row>
    <row r="35" spans="1:7" ht="15">
      <c r="B35" s="21" t="s">
        <v>29</v>
      </c>
      <c r="C35" s="44">
        <f t="shared" si="0"/>
        <v>0</v>
      </c>
      <c r="D35" s="47">
        <v>0</v>
      </c>
      <c r="E35" s="47">
        <v>0</v>
      </c>
      <c r="F35" s="47">
        <v>0</v>
      </c>
      <c r="G35" s="47">
        <v>0</v>
      </c>
    </row>
    <row r="36" spans="1:7" ht="15">
      <c r="B36" s="22" t="s">
        <v>30</v>
      </c>
      <c r="C36" s="45">
        <f t="shared" si="0"/>
        <v>0</v>
      </c>
      <c r="D36" s="48">
        <v>0</v>
      </c>
      <c r="E36" s="48">
        <v>0</v>
      </c>
      <c r="F36" s="48">
        <v>0</v>
      </c>
      <c r="G36" s="48">
        <v>0</v>
      </c>
    </row>
    <row r="37" spans="1:7" ht="15.75" thickBot="1">
      <c r="B37" s="22" t="s">
        <v>31</v>
      </c>
      <c r="C37" s="45">
        <f t="shared" si="0"/>
        <v>0</v>
      </c>
      <c r="D37" s="48">
        <v>0</v>
      </c>
      <c r="E37" s="48">
        <v>0</v>
      </c>
      <c r="F37" s="48">
        <v>0</v>
      </c>
      <c r="G37" s="48">
        <v>0</v>
      </c>
    </row>
    <row r="38" spans="1:7" ht="15.75" thickTop="1">
      <c r="A38" s="75" t="s">
        <v>54</v>
      </c>
      <c r="B38" s="33" t="s">
        <v>35</v>
      </c>
      <c r="C38" s="36">
        <f t="shared" si="0"/>
        <v>2.2999999523162842</v>
      </c>
      <c r="D38" s="36">
        <v>1.5</v>
      </c>
      <c r="E38" s="36">
        <v>0.5</v>
      </c>
      <c r="F38" s="36">
        <v>-1.1000000238418579</v>
      </c>
      <c r="G38" s="36">
        <v>1.3999999761581421</v>
      </c>
    </row>
    <row r="39" spans="1:7" ht="15.75" thickBot="1">
      <c r="A39" s="76" t="s">
        <v>56</v>
      </c>
      <c r="B39" s="33" t="s">
        <v>23</v>
      </c>
      <c r="C39" s="36">
        <f t="shared" si="0"/>
        <v>-67.099998950958252</v>
      </c>
      <c r="D39" s="36">
        <v>-8</v>
      </c>
      <c r="E39" s="36">
        <v>-6.5999999046325684</v>
      </c>
      <c r="F39" s="36">
        <v>-14.199999809265137</v>
      </c>
      <c r="G39" s="36">
        <v>-38.299999237060547</v>
      </c>
    </row>
    <row r="40" spans="1:7" ht="15.75" thickTop="1">
      <c r="B40" s="24" t="s">
        <v>26</v>
      </c>
      <c r="C40" s="36">
        <f t="shared" si="0"/>
        <v>0</v>
      </c>
      <c r="D40" s="36">
        <v>0</v>
      </c>
      <c r="E40" s="36">
        <v>0</v>
      </c>
      <c r="F40" s="36">
        <v>0</v>
      </c>
      <c r="G40" s="36">
        <v>0</v>
      </c>
    </row>
    <row r="41" spans="1:7" ht="15">
      <c r="B41" s="24" t="s">
        <v>29</v>
      </c>
      <c r="C41" s="37">
        <f t="shared" si="0"/>
        <v>0</v>
      </c>
      <c r="D41" s="37">
        <v>0</v>
      </c>
      <c r="E41" s="37">
        <v>0</v>
      </c>
      <c r="F41" s="37">
        <v>0</v>
      </c>
      <c r="G41" s="37">
        <v>0</v>
      </c>
    </row>
    <row r="42" spans="1:7" ht="13.5" thickBot="1"/>
    <row r="43" spans="1:7" ht="15.75" thickTop="1">
      <c r="A43" s="77" t="s">
        <v>57</v>
      </c>
      <c r="B43" s="61" t="s">
        <v>41</v>
      </c>
      <c r="C43" s="70">
        <f>IF($C4=0,"",$C8/$C4)</f>
        <v>0.25974025974025972</v>
      </c>
      <c r="D43" s="79" t="s">
        <v>42</v>
      </c>
      <c r="E43" s="80">
        <f>IF($C4=0,"",$C25/$C4)</f>
        <v>0.74025974025974028</v>
      </c>
    </row>
    <row r="44" spans="1:7" ht="15.75" thickBot="1">
      <c r="A44" s="78" t="s">
        <v>58</v>
      </c>
      <c r="B44" s="62" t="s">
        <v>43</v>
      </c>
      <c r="C44" s="58">
        <f>IF($C8=0,"",$C9/$C8)</f>
        <v>0.65</v>
      </c>
      <c r="D44" s="59" t="s">
        <v>46</v>
      </c>
      <c r="E44" s="63">
        <f>IF($C25=0,"",$C26/$C25)</f>
        <v>0.43859649122807015</v>
      </c>
    </row>
    <row r="45" spans="1:7" ht="15.75" thickTop="1">
      <c r="B45" s="62" t="s">
        <v>44</v>
      </c>
      <c r="C45" s="58">
        <f>IF($C8=0,"",$C12/$C8)</f>
        <v>0.35</v>
      </c>
      <c r="D45" s="59" t="s">
        <v>47</v>
      </c>
      <c r="E45" s="63">
        <f>IF($C25=0,"",$C29/$C25)</f>
        <v>0.56140350877192979</v>
      </c>
    </row>
    <row r="46" spans="1:7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0</v>
      </c>
    </row>
    <row r="47" spans="1:7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0</v>
      </c>
      <c r="F47" s="15"/>
    </row>
    <row r="48" spans="1:7" ht="15">
      <c r="B48" s="64" t="s">
        <v>45</v>
      </c>
      <c r="C48" s="57">
        <f>IF(C8=0,"",(C10+C13+C16+C19)/C8)</f>
        <v>0.52500000000000002</v>
      </c>
      <c r="D48" s="60" t="s">
        <v>52</v>
      </c>
      <c r="E48" s="65">
        <f>IF(C25=0,"",(C27+C30+C33+C36)/C25)</f>
        <v>0.35964912280701755</v>
      </c>
    </row>
    <row r="49" spans="2:5" ht="15">
      <c r="B49" s="62" t="s">
        <v>35</v>
      </c>
      <c r="C49" s="58">
        <f>IF($C9=0,"",$C10/$C9)</f>
        <v>0.38461538461538464</v>
      </c>
      <c r="D49" s="59" t="s">
        <v>50</v>
      </c>
      <c r="E49" s="63">
        <f>IF($C26=0,"",$C27/$C26)</f>
        <v>0.56000000000000005</v>
      </c>
    </row>
    <row r="50" spans="2:5" ht="15">
      <c r="B50" s="62" t="s">
        <v>23</v>
      </c>
      <c r="C50" s="58">
        <f>IF($C12=0,"",$C13/$C12)</f>
        <v>0.7857142857142857</v>
      </c>
      <c r="D50" s="59" t="s">
        <v>51</v>
      </c>
      <c r="E50" s="63">
        <f>IF($C29=0,"",$C30/$C29)</f>
        <v>0.203125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 t="str">
        <f>IF($C32=0,"",$C33/$C32)</f>
        <v/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6"/>
  <dimension ref="A1:J53"/>
  <sheetViews>
    <sheetView showGridLines="0" showRowColHeaders="0" workbookViewId="0">
      <selection activeCell="J2" sqref="J2:J41"/>
    </sheetView>
  </sheetViews>
  <sheetFormatPr baseColWidth="10" defaultColWidth="11.42578125" defaultRowHeight="12.75"/>
  <cols>
    <col min="2" max="2" width="16.140625" bestFit="1" customWidth="1"/>
  </cols>
  <sheetData>
    <row r="1" spans="1:10" ht="16.5" thickBot="1">
      <c r="D1" s="52" t="s">
        <v>38</v>
      </c>
      <c r="E1" s="38"/>
      <c r="F1" s="39"/>
      <c r="G1" s="93" t="s">
        <v>60</v>
      </c>
      <c r="H1" s="94"/>
    </row>
    <row r="2" spans="1:10">
      <c r="A2" s="137" t="s">
        <v>18</v>
      </c>
      <c r="B2" s="137"/>
      <c r="C2" s="27" t="s">
        <v>37</v>
      </c>
      <c r="D2" s="53">
        <v>42385</v>
      </c>
      <c r="E2" s="53">
        <v>42424</v>
      </c>
      <c r="F2" s="53">
        <v>42426</v>
      </c>
      <c r="G2" s="53">
        <v>42504</v>
      </c>
      <c r="H2" s="53">
        <v>42510</v>
      </c>
      <c r="I2" s="53">
        <v>42517</v>
      </c>
      <c r="J2" s="53">
        <v>42602</v>
      </c>
    </row>
    <row r="3" spans="1:10">
      <c r="A3" s="138" t="s">
        <v>33</v>
      </c>
      <c r="B3" s="139"/>
      <c r="C3" s="28">
        <f>COUNTA(D3:CC4)</f>
        <v>7</v>
      </c>
      <c r="D3" s="50"/>
      <c r="E3" s="50"/>
      <c r="F3" s="50"/>
      <c r="G3" s="50"/>
      <c r="H3" s="50"/>
      <c r="I3" s="50"/>
      <c r="J3" s="50"/>
    </row>
    <row r="4" spans="1:10">
      <c r="A4" s="140" t="s">
        <v>34</v>
      </c>
      <c r="B4" s="141"/>
      <c r="C4" s="29">
        <f>SUM($D4:$CC4)</f>
        <v>296</v>
      </c>
      <c r="D4" s="51">
        <v>45</v>
      </c>
      <c r="E4" s="51">
        <v>43</v>
      </c>
      <c r="F4" s="51">
        <v>33</v>
      </c>
      <c r="G4" s="51">
        <v>51</v>
      </c>
      <c r="H4" s="51">
        <v>41</v>
      </c>
      <c r="I4" s="51">
        <v>33</v>
      </c>
      <c r="J4" s="51">
        <v>50</v>
      </c>
    </row>
    <row r="5" spans="1:10">
      <c r="A5" s="74" t="s">
        <v>53</v>
      </c>
      <c r="B5" s="25" t="s">
        <v>36</v>
      </c>
      <c r="C5" s="34">
        <f t="shared" ref="C5:C41" si="0">SUM($D5:$CC5)</f>
        <v>-25.200000000000006</v>
      </c>
      <c r="D5" s="34">
        <v>-26.8</v>
      </c>
      <c r="E5" s="34">
        <v>10.7</v>
      </c>
      <c r="F5" s="34">
        <v>-4.8</v>
      </c>
      <c r="G5" s="34">
        <v>15.3</v>
      </c>
      <c r="H5" s="34">
        <v>-44.2</v>
      </c>
      <c r="I5" s="34">
        <v>23.4</v>
      </c>
      <c r="J5" s="34">
        <v>1.2</v>
      </c>
    </row>
    <row r="6" spans="1:10">
      <c r="B6" s="26" t="s">
        <v>19</v>
      </c>
      <c r="C6" s="34">
        <f t="shared" si="0"/>
        <v>102.89999999999999</v>
      </c>
      <c r="D6" s="34">
        <v>-1.8</v>
      </c>
      <c r="E6" s="34">
        <v>29.4</v>
      </c>
      <c r="F6" s="34">
        <v>2.4</v>
      </c>
      <c r="G6" s="34">
        <v>29.1</v>
      </c>
      <c r="H6" s="34">
        <v>-11.1</v>
      </c>
      <c r="I6" s="34">
        <v>32.4</v>
      </c>
      <c r="J6" s="34">
        <v>22.5</v>
      </c>
    </row>
    <row r="7" spans="1:10">
      <c r="B7" s="26" t="s">
        <v>32</v>
      </c>
      <c r="C7" s="34">
        <f t="shared" si="0"/>
        <v>-128.10000000000002</v>
      </c>
      <c r="D7" s="34">
        <v>-25</v>
      </c>
      <c r="E7" s="34">
        <v>-18.7</v>
      </c>
      <c r="F7" s="34">
        <v>-7.2</v>
      </c>
      <c r="G7" s="34">
        <v>-13.8</v>
      </c>
      <c r="H7" s="34">
        <v>-33.1</v>
      </c>
      <c r="I7" s="34">
        <v>-9</v>
      </c>
      <c r="J7" s="34">
        <v>-21.3</v>
      </c>
    </row>
    <row r="8" spans="1:10" ht="15">
      <c r="A8" s="32" t="s">
        <v>19</v>
      </c>
      <c r="B8" s="55" t="s">
        <v>40</v>
      </c>
      <c r="C8" s="54">
        <f t="shared" si="0"/>
        <v>115</v>
      </c>
      <c r="D8" s="54">
        <v>15</v>
      </c>
      <c r="E8" s="54">
        <v>22</v>
      </c>
      <c r="F8" s="54">
        <v>15</v>
      </c>
      <c r="G8" s="54">
        <v>19</v>
      </c>
      <c r="H8" s="54">
        <v>14</v>
      </c>
      <c r="I8" s="54">
        <v>11</v>
      </c>
      <c r="J8" s="54">
        <v>19</v>
      </c>
    </row>
    <row r="9" spans="1:10" ht="15">
      <c r="B9" s="16" t="s">
        <v>20</v>
      </c>
      <c r="C9" s="40">
        <f t="shared" si="0"/>
        <v>54</v>
      </c>
      <c r="D9" s="40">
        <v>6</v>
      </c>
      <c r="E9" s="40">
        <v>8</v>
      </c>
      <c r="F9" s="40">
        <v>8</v>
      </c>
      <c r="G9" s="40">
        <v>9</v>
      </c>
      <c r="H9" s="40">
        <v>9</v>
      </c>
      <c r="I9" s="40">
        <v>3</v>
      </c>
      <c r="J9" s="40">
        <v>11</v>
      </c>
    </row>
    <row r="10" spans="1:10" ht="15">
      <c r="B10" s="17" t="s">
        <v>21</v>
      </c>
      <c r="C10" s="41">
        <f t="shared" si="0"/>
        <v>14</v>
      </c>
      <c r="D10" s="41">
        <v>4</v>
      </c>
      <c r="E10" s="41">
        <v>0</v>
      </c>
      <c r="F10" s="41">
        <v>2</v>
      </c>
      <c r="G10" s="41">
        <v>2</v>
      </c>
      <c r="H10" s="41">
        <v>2</v>
      </c>
      <c r="I10" s="41">
        <v>0</v>
      </c>
      <c r="J10" s="41">
        <v>4</v>
      </c>
    </row>
    <row r="11" spans="1:10" ht="15">
      <c r="B11" s="17" t="s">
        <v>22</v>
      </c>
      <c r="C11" s="41">
        <f t="shared" si="0"/>
        <v>-40</v>
      </c>
      <c r="D11" s="41">
        <v>-2</v>
      </c>
      <c r="E11" s="41">
        <v>-8</v>
      </c>
      <c r="F11" s="41">
        <v>-6</v>
      </c>
      <c r="G11" s="41">
        <v>-7</v>
      </c>
      <c r="H11" s="41">
        <v>-7</v>
      </c>
      <c r="I11" s="41">
        <v>-3</v>
      </c>
      <c r="J11" s="41">
        <v>-7</v>
      </c>
    </row>
    <row r="12" spans="1:10" ht="15">
      <c r="B12" s="18" t="s">
        <v>23</v>
      </c>
      <c r="C12" s="42">
        <f t="shared" si="0"/>
        <v>59</v>
      </c>
      <c r="D12" s="42">
        <v>9</v>
      </c>
      <c r="E12" s="42">
        <v>13</v>
      </c>
      <c r="F12" s="42">
        <v>7</v>
      </c>
      <c r="G12" s="42">
        <v>10</v>
      </c>
      <c r="H12" s="42">
        <v>5</v>
      </c>
      <c r="I12" s="42">
        <v>8</v>
      </c>
      <c r="J12" s="42">
        <v>7</v>
      </c>
    </row>
    <row r="13" spans="1:10" ht="15">
      <c r="B13" s="19" t="s">
        <v>24</v>
      </c>
      <c r="C13" s="43">
        <f t="shared" si="0"/>
        <v>42</v>
      </c>
      <c r="D13" s="43">
        <v>4</v>
      </c>
      <c r="E13" s="43">
        <v>10</v>
      </c>
      <c r="F13" s="43">
        <v>5</v>
      </c>
      <c r="G13" s="43">
        <v>8</v>
      </c>
      <c r="H13" s="43">
        <v>2</v>
      </c>
      <c r="I13" s="43">
        <v>8</v>
      </c>
      <c r="J13" s="43">
        <v>5</v>
      </c>
    </row>
    <row r="14" spans="1:10" ht="15">
      <c r="B14" s="19" t="s">
        <v>25</v>
      </c>
      <c r="C14" s="43">
        <f t="shared" si="0"/>
        <v>-17</v>
      </c>
      <c r="D14" s="43">
        <v>-5</v>
      </c>
      <c r="E14" s="43">
        <v>-3</v>
      </c>
      <c r="F14" s="43">
        <v>-2</v>
      </c>
      <c r="G14" s="43">
        <v>-2</v>
      </c>
      <c r="H14" s="43">
        <v>-3</v>
      </c>
      <c r="I14" s="43">
        <v>0</v>
      </c>
      <c r="J14" s="43">
        <v>-2</v>
      </c>
    </row>
    <row r="15" spans="1:10" ht="15">
      <c r="B15" s="16" t="s">
        <v>26</v>
      </c>
      <c r="C15" s="40">
        <f t="shared" si="0"/>
        <v>2</v>
      </c>
      <c r="D15" s="40">
        <v>0</v>
      </c>
      <c r="E15" s="40">
        <v>1</v>
      </c>
      <c r="F15" s="40">
        <v>0</v>
      </c>
      <c r="G15" s="40">
        <v>0</v>
      </c>
      <c r="H15" s="40">
        <v>0</v>
      </c>
      <c r="I15" s="40">
        <v>0</v>
      </c>
      <c r="J15" s="40">
        <v>1</v>
      </c>
    </row>
    <row r="16" spans="1:10" ht="15">
      <c r="B16" s="17" t="s">
        <v>27</v>
      </c>
      <c r="C16" s="41">
        <f t="shared" si="0"/>
        <v>2</v>
      </c>
      <c r="D16" s="41">
        <v>0</v>
      </c>
      <c r="E16" s="41">
        <v>1</v>
      </c>
      <c r="F16" s="41">
        <v>0</v>
      </c>
      <c r="G16" s="41">
        <v>0</v>
      </c>
      <c r="H16" s="41">
        <v>0</v>
      </c>
      <c r="I16" s="41">
        <v>0</v>
      </c>
      <c r="J16" s="41">
        <v>1</v>
      </c>
    </row>
    <row r="17" spans="1:10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  <c r="H17" s="41">
        <v>0</v>
      </c>
      <c r="I17" s="41">
        <v>0</v>
      </c>
      <c r="J17" s="41">
        <v>0</v>
      </c>
    </row>
    <row r="18" spans="1:10" ht="15">
      <c r="B18" s="18" t="s">
        <v>29</v>
      </c>
      <c r="C18" s="42">
        <f t="shared" si="0"/>
        <v>0</v>
      </c>
      <c r="D18" s="42">
        <v>0</v>
      </c>
      <c r="E18" s="42">
        <v>0</v>
      </c>
      <c r="F18" s="42">
        <v>0</v>
      </c>
      <c r="G18" s="42">
        <v>0</v>
      </c>
      <c r="H18" s="42">
        <v>0</v>
      </c>
      <c r="I18" s="42">
        <v>0</v>
      </c>
      <c r="J18" s="42">
        <v>0</v>
      </c>
    </row>
    <row r="19" spans="1:10" ht="15">
      <c r="B19" s="19" t="s">
        <v>30</v>
      </c>
      <c r="C19" s="43">
        <f t="shared" si="0"/>
        <v>0</v>
      </c>
      <c r="D19" s="43">
        <v>0</v>
      </c>
      <c r="E19" s="43">
        <v>0</v>
      </c>
      <c r="F19" s="43">
        <v>0</v>
      </c>
      <c r="G19" s="43">
        <v>0</v>
      </c>
      <c r="H19" s="43">
        <v>0</v>
      </c>
      <c r="I19" s="43">
        <v>0</v>
      </c>
      <c r="J19" s="43">
        <v>0</v>
      </c>
    </row>
    <row r="20" spans="1:10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  <c r="G20" s="43">
        <v>0</v>
      </c>
      <c r="H20" s="43">
        <v>0</v>
      </c>
      <c r="I20" s="43">
        <v>0</v>
      </c>
      <c r="J20" s="43">
        <v>0</v>
      </c>
    </row>
    <row r="21" spans="1:10" ht="15">
      <c r="A21" s="72" t="s">
        <v>54</v>
      </c>
      <c r="B21" s="30" t="s">
        <v>35</v>
      </c>
      <c r="C21" s="35">
        <f t="shared" si="0"/>
        <v>-56.400001287460327</v>
      </c>
      <c r="D21" s="35">
        <v>3.9000000953674316</v>
      </c>
      <c r="E21" s="35">
        <v>-19.200000762939453</v>
      </c>
      <c r="F21" s="35">
        <v>-12.600000381469727</v>
      </c>
      <c r="G21" s="35">
        <v>-9.3000001907348633</v>
      </c>
      <c r="H21" s="35">
        <v>-9.3000001907348633</v>
      </c>
      <c r="I21" s="35">
        <v>-6.5999999046325684</v>
      </c>
      <c r="J21" s="35">
        <v>-3.2999999523162842</v>
      </c>
    </row>
    <row r="22" spans="1:10" ht="15.75" thickBot="1">
      <c r="A22" s="73" t="s">
        <v>55</v>
      </c>
      <c r="B22" s="30" t="s">
        <v>23</v>
      </c>
      <c r="C22" s="35">
        <f t="shared" si="0"/>
        <v>144.60000252723694</v>
      </c>
      <c r="D22" s="35">
        <v>-5.6999998092651367</v>
      </c>
      <c r="E22" s="35">
        <v>42</v>
      </c>
      <c r="F22" s="35">
        <v>15</v>
      </c>
      <c r="G22" s="35">
        <v>38.400001525878906</v>
      </c>
      <c r="H22" s="35">
        <v>-1.7999999523162842</v>
      </c>
      <c r="I22" s="35">
        <v>39</v>
      </c>
      <c r="J22" s="35">
        <v>17.700000762939453</v>
      </c>
    </row>
    <row r="23" spans="1:10" ht="15">
      <c r="B23" s="20" t="s">
        <v>26</v>
      </c>
      <c r="C23" s="35">
        <f t="shared" si="0"/>
        <v>14.700000286102295</v>
      </c>
      <c r="D23" s="35">
        <v>0</v>
      </c>
      <c r="E23" s="35">
        <v>6.5999999046325684</v>
      </c>
      <c r="F23" s="35">
        <v>0</v>
      </c>
      <c r="G23" s="35">
        <v>0</v>
      </c>
      <c r="H23" s="35">
        <v>0</v>
      </c>
      <c r="I23" s="35">
        <v>0</v>
      </c>
      <c r="J23" s="35">
        <v>8.1000003814697266</v>
      </c>
    </row>
    <row r="24" spans="1:10" ht="15">
      <c r="B24" s="20" t="s">
        <v>29</v>
      </c>
      <c r="C24" s="35">
        <f t="shared" si="0"/>
        <v>0</v>
      </c>
      <c r="D24" s="35">
        <v>0</v>
      </c>
      <c r="E24" s="35">
        <v>0</v>
      </c>
      <c r="F24" s="35">
        <v>0</v>
      </c>
      <c r="G24" s="35">
        <v>0</v>
      </c>
      <c r="H24" s="35">
        <v>0</v>
      </c>
      <c r="I24" s="35">
        <v>0</v>
      </c>
      <c r="J24" s="35">
        <v>0</v>
      </c>
    </row>
    <row r="25" spans="1:10" ht="15">
      <c r="A25" s="31" t="s">
        <v>32</v>
      </c>
      <c r="B25" s="56" t="s">
        <v>40</v>
      </c>
      <c r="C25" s="71">
        <f t="shared" si="0"/>
        <v>181</v>
      </c>
      <c r="D25" s="71">
        <v>30</v>
      </c>
      <c r="E25" s="71">
        <v>21</v>
      </c>
      <c r="F25" s="71">
        <v>18</v>
      </c>
      <c r="G25" s="71">
        <v>32</v>
      </c>
      <c r="H25" s="71">
        <v>27</v>
      </c>
      <c r="I25" s="71">
        <v>22</v>
      </c>
      <c r="J25" s="71">
        <v>31</v>
      </c>
    </row>
    <row r="26" spans="1:10" ht="15">
      <c r="B26" s="21" t="s">
        <v>20</v>
      </c>
      <c r="C26" s="44">
        <f t="shared" si="0"/>
        <v>74</v>
      </c>
      <c r="D26" s="47">
        <v>16</v>
      </c>
      <c r="E26" s="47">
        <v>6</v>
      </c>
      <c r="F26" s="47">
        <v>9</v>
      </c>
      <c r="G26" s="47">
        <v>14</v>
      </c>
      <c r="H26" s="47">
        <v>9</v>
      </c>
      <c r="I26" s="47">
        <v>7</v>
      </c>
      <c r="J26" s="47">
        <v>13</v>
      </c>
    </row>
    <row r="27" spans="1:10" ht="15">
      <c r="B27" s="22" t="s">
        <v>21</v>
      </c>
      <c r="C27" s="45">
        <f t="shared" si="0"/>
        <v>36</v>
      </c>
      <c r="D27" s="48">
        <v>5</v>
      </c>
      <c r="E27" s="48">
        <v>3</v>
      </c>
      <c r="F27" s="48">
        <v>5</v>
      </c>
      <c r="G27" s="48">
        <v>8</v>
      </c>
      <c r="H27" s="48">
        <v>4</v>
      </c>
      <c r="I27" s="48">
        <v>5</v>
      </c>
      <c r="J27" s="48">
        <v>6</v>
      </c>
    </row>
    <row r="28" spans="1:10" ht="15">
      <c r="B28" s="22" t="s">
        <v>22</v>
      </c>
      <c r="C28" s="45">
        <f t="shared" si="0"/>
        <v>-38</v>
      </c>
      <c r="D28" s="48">
        <v>-11</v>
      </c>
      <c r="E28" s="48">
        <v>-3</v>
      </c>
      <c r="F28" s="48">
        <v>-4</v>
      </c>
      <c r="G28" s="48">
        <v>-6</v>
      </c>
      <c r="H28" s="48">
        <v>-5</v>
      </c>
      <c r="I28" s="48">
        <v>-2</v>
      </c>
      <c r="J28" s="48">
        <v>-7</v>
      </c>
    </row>
    <row r="29" spans="1:10" ht="15">
      <c r="B29" s="21" t="s">
        <v>23</v>
      </c>
      <c r="C29" s="44">
        <f t="shared" si="0"/>
        <v>106</v>
      </c>
      <c r="D29" s="47">
        <v>14</v>
      </c>
      <c r="E29" s="47">
        <v>15</v>
      </c>
      <c r="F29" s="47">
        <v>8</v>
      </c>
      <c r="G29" s="47">
        <v>18</v>
      </c>
      <c r="H29" s="47">
        <v>18</v>
      </c>
      <c r="I29" s="47">
        <v>15</v>
      </c>
      <c r="J29" s="47">
        <v>18</v>
      </c>
    </row>
    <row r="30" spans="1:10" ht="15">
      <c r="B30" s="23" t="s">
        <v>24</v>
      </c>
      <c r="C30" s="46">
        <f t="shared" si="0"/>
        <v>21</v>
      </c>
      <c r="D30" s="49">
        <v>2</v>
      </c>
      <c r="E30" s="49">
        <v>2</v>
      </c>
      <c r="F30" s="49">
        <v>3</v>
      </c>
      <c r="G30" s="49">
        <v>5</v>
      </c>
      <c r="H30" s="49">
        <v>1</v>
      </c>
      <c r="I30" s="49">
        <v>5</v>
      </c>
      <c r="J30" s="49">
        <v>3</v>
      </c>
    </row>
    <row r="31" spans="1:10" ht="15">
      <c r="B31" s="23" t="s">
        <v>25</v>
      </c>
      <c r="C31" s="46">
        <f t="shared" si="0"/>
        <v>-85</v>
      </c>
      <c r="D31" s="49">
        <v>-12</v>
      </c>
      <c r="E31" s="49">
        <v>-13</v>
      </c>
      <c r="F31" s="49">
        <v>-5</v>
      </c>
      <c r="G31" s="49">
        <v>-13</v>
      </c>
      <c r="H31" s="49">
        <v>-17</v>
      </c>
      <c r="I31" s="49">
        <v>-10</v>
      </c>
      <c r="J31" s="49">
        <v>-15</v>
      </c>
    </row>
    <row r="32" spans="1:10" ht="15">
      <c r="B32" s="21" t="s">
        <v>26</v>
      </c>
      <c r="C32" s="44">
        <f t="shared" si="0"/>
        <v>1</v>
      </c>
      <c r="D32" s="47">
        <v>0</v>
      </c>
      <c r="E32" s="47">
        <v>0</v>
      </c>
      <c r="F32" s="47">
        <v>1</v>
      </c>
      <c r="G32" s="47">
        <v>0</v>
      </c>
      <c r="H32" s="47">
        <v>0</v>
      </c>
      <c r="I32" s="47">
        <v>0</v>
      </c>
      <c r="J32" s="47">
        <v>0</v>
      </c>
    </row>
    <row r="33" spans="1:10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</row>
    <row r="34" spans="1:10" ht="15">
      <c r="B34" s="22" t="s">
        <v>28</v>
      </c>
      <c r="C34" s="45">
        <f t="shared" si="0"/>
        <v>-1</v>
      </c>
      <c r="D34" s="48">
        <v>0</v>
      </c>
      <c r="E34" s="48">
        <v>0</v>
      </c>
      <c r="F34" s="48">
        <v>-1</v>
      </c>
      <c r="G34" s="48">
        <v>0</v>
      </c>
      <c r="H34" s="48">
        <v>0</v>
      </c>
      <c r="I34" s="48">
        <v>0</v>
      </c>
      <c r="J34" s="48">
        <v>0</v>
      </c>
    </row>
    <row r="35" spans="1:10" ht="15">
      <c r="B35" s="21" t="s">
        <v>29</v>
      </c>
      <c r="C35" s="44">
        <f t="shared" si="0"/>
        <v>0</v>
      </c>
      <c r="D35" s="47">
        <v>0</v>
      </c>
      <c r="E35" s="47">
        <v>0</v>
      </c>
      <c r="F35" s="47">
        <v>0</v>
      </c>
      <c r="G35" s="47">
        <v>0</v>
      </c>
      <c r="H35" s="47">
        <v>0</v>
      </c>
      <c r="I35" s="47">
        <v>0</v>
      </c>
      <c r="J35" s="47">
        <v>0</v>
      </c>
    </row>
    <row r="36" spans="1:10" ht="15">
      <c r="B36" s="22" t="s">
        <v>30</v>
      </c>
      <c r="C36" s="45">
        <f t="shared" si="0"/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  <c r="I36" s="48">
        <v>0</v>
      </c>
      <c r="J36" s="48">
        <v>0</v>
      </c>
    </row>
    <row r="37" spans="1:10" ht="15.75" thickBot="1">
      <c r="B37" s="22" t="s">
        <v>31</v>
      </c>
      <c r="C37" s="45">
        <f t="shared" si="0"/>
        <v>0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</row>
    <row r="38" spans="1:10" ht="15.75" thickTop="1">
      <c r="A38" s="75" t="s">
        <v>54</v>
      </c>
      <c r="B38" s="33" t="s">
        <v>35</v>
      </c>
      <c r="C38" s="36">
        <f t="shared" si="0"/>
        <v>-7.1000002399086952</v>
      </c>
      <c r="D38" s="36">
        <v>-6.3000001907348633</v>
      </c>
      <c r="E38" s="36">
        <v>-0.10000000149011612</v>
      </c>
      <c r="F38" s="36">
        <v>0.5</v>
      </c>
      <c r="G38" s="36">
        <v>1</v>
      </c>
      <c r="H38" s="36">
        <v>-2.9000000953674316</v>
      </c>
      <c r="I38" s="36">
        <v>2.2000000476837158</v>
      </c>
      <c r="J38" s="36">
        <v>-1.5</v>
      </c>
    </row>
    <row r="39" spans="1:10" ht="15.75" thickBot="1">
      <c r="A39" s="76" t="s">
        <v>56</v>
      </c>
      <c r="B39" s="33" t="s">
        <v>23</v>
      </c>
      <c r="C39" s="36">
        <f t="shared" si="0"/>
        <v>-117.60000133514404</v>
      </c>
      <c r="D39" s="36">
        <v>-18.700000762939453</v>
      </c>
      <c r="E39" s="36">
        <v>-18.600000381469727</v>
      </c>
      <c r="F39" s="36">
        <v>-4.3000001907348633</v>
      </c>
      <c r="G39" s="36">
        <v>-14.800000190734863</v>
      </c>
      <c r="H39" s="36">
        <v>-30.200000762939453</v>
      </c>
      <c r="I39" s="36">
        <v>-11.199999809265137</v>
      </c>
      <c r="J39" s="36">
        <v>-19.799999237060547</v>
      </c>
    </row>
    <row r="40" spans="1:10" ht="15.75" thickTop="1">
      <c r="B40" s="24" t="s">
        <v>26</v>
      </c>
      <c r="C40" s="36">
        <f t="shared" si="0"/>
        <v>-3.4000000953674316</v>
      </c>
      <c r="D40" s="36">
        <v>0</v>
      </c>
      <c r="E40" s="36">
        <v>0</v>
      </c>
      <c r="F40" s="36">
        <v>-3.4000000953674316</v>
      </c>
      <c r="G40" s="36">
        <v>0</v>
      </c>
      <c r="H40" s="36">
        <v>0</v>
      </c>
      <c r="I40" s="36">
        <v>0</v>
      </c>
      <c r="J40" s="36">
        <v>0</v>
      </c>
    </row>
    <row r="41" spans="1:10" ht="15">
      <c r="B41" s="24" t="s">
        <v>29</v>
      </c>
      <c r="C41" s="37">
        <f t="shared" si="0"/>
        <v>0</v>
      </c>
      <c r="D41" s="37">
        <v>0</v>
      </c>
      <c r="E41" s="37">
        <v>0</v>
      </c>
      <c r="F41" s="37">
        <v>0</v>
      </c>
      <c r="G41" s="37">
        <v>0</v>
      </c>
      <c r="H41" s="37">
        <v>0</v>
      </c>
      <c r="I41" s="37">
        <v>0</v>
      </c>
      <c r="J41" s="37">
        <v>0</v>
      </c>
    </row>
    <row r="42" spans="1:10" ht="13.5" thickBot="1"/>
    <row r="43" spans="1:10" ht="15.75" thickTop="1">
      <c r="A43" s="77" t="s">
        <v>57</v>
      </c>
      <c r="B43" s="61" t="s">
        <v>41</v>
      </c>
      <c r="C43" s="70">
        <f>IF($C4=0,"",$C8/$C4)</f>
        <v>0.38851351351351349</v>
      </c>
      <c r="D43" s="79" t="s">
        <v>42</v>
      </c>
      <c r="E43" s="80">
        <f>IF($C4=0,"",$C25/$C4)</f>
        <v>0.61148648648648651</v>
      </c>
    </row>
    <row r="44" spans="1:10" ht="15.75" thickBot="1">
      <c r="A44" s="78" t="s">
        <v>58</v>
      </c>
      <c r="B44" s="62" t="s">
        <v>43</v>
      </c>
      <c r="C44" s="58">
        <f>IF($C8=0,"",$C9/$C8)</f>
        <v>0.46956521739130436</v>
      </c>
      <c r="D44" s="59" t="s">
        <v>46</v>
      </c>
      <c r="E44" s="63">
        <f>IF($C25=0,"",$C26/$C25)</f>
        <v>0.40883977900552487</v>
      </c>
    </row>
    <row r="45" spans="1:10" ht="15.75" thickTop="1">
      <c r="B45" s="62" t="s">
        <v>44</v>
      </c>
      <c r="C45" s="58">
        <f>IF($C8=0,"",$C12/$C8)</f>
        <v>0.5130434782608696</v>
      </c>
      <c r="D45" s="59" t="s">
        <v>47</v>
      </c>
      <c r="E45" s="63">
        <f>IF($C25=0,"",$C29/$C25)</f>
        <v>0.58563535911602205</v>
      </c>
    </row>
    <row r="46" spans="1:10" ht="15">
      <c r="B46" s="62" t="s">
        <v>26</v>
      </c>
      <c r="C46" s="58">
        <f>IF($C8=0,"",$C15/$C8)</f>
        <v>1.7391304347826087E-2</v>
      </c>
      <c r="D46" s="59" t="s">
        <v>48</v>
      </c>
      <c r="E46" s="63">
        <f>IF($C25=0,"",$C32/$C25)</f>
        <v>5.5248618784530384E-3</v>
      </c>
    </row>
    <row r="47" spans="1:10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0</v>
      </c>
      <c r="F47" s="15"/>
    </row>
    <row r="48" spans="1:10" ht="15">
      <c r="B48" s="64" t="s">
        <v>45</v>
      </c>
      <c r="C48" s="57">
        <f>IF(C8=0,"",(C10+C13+C16+C19)/C8)</f>
        <v>0.5043478260869565</v>
      </c>
      <c r="D48" s="60" t="s">
        <v>52</v>
      </c>
      <c r="E48" s="65">
        <f>IF(C25=0,"",(C27+C30+C33+C36)/C25)</f>
        <v>0.31491712707182318</v>
      </c>
    </row>
    <row r="49" spans="2:5" ht="15">
      <c r="B49" s="62" t="s">
        <v>35</v>
      </c>
      <c r="C49" s="58">
        <f>IF($C9=0,"",$C10/$C9)</f>
        <v>0.25925925925925924</v>
      </c>
      <c r="D49" s="59" t="s">
        <v>50</v>
      </c>
      <c r="E49" s="63">
        <f>IF($C26=0,"",$C27/$C26)</f>
        <v>0.48648648648648651</v>
      </c>
    </row>
    <row r="50" spans="2:5" ht="15">
      <c r="B50" s="62" t="s">
        <v>23</v>
      </c>
      <c r="C50" s="58">
        <f>IF($C12=0,"",$C13/$C12)</f>
        <v>0.71186440677966101</v>
      </c>
      <c r="D50" s="59" t="s">
        <v>51</v>
      </c>
      <c r="E50" s="63">
        <f>IF($C29=0,"",$C30/$C29)</f>
        <v>0.19811320754716982</v>
      </c>
    </row>
    <row r="51" spans="2:5" ht="15">
      <c r="B51" s="62" t="s">
        <v>26</v>
      </c>
      <c r="C51" s="58">
        <f>IF($C15=0,"",$C16/$C15)</f>
        <v>1</v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7"/>
  <dimension ref="A1:H53"/>
  <sheetViews>
    <sheetView showGridLines="0" showRowColHeaders="0" topLeftCell="A28" workbookViewId="0">
      <selection activeCell="J38" sqref="J38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66</v>
      </c>
      <c r="H1" s="94"/>
    </row>
    <row r="2" spans="1:8">
      <c r="A2" s="137" t="s">
        <v>18</v>
      </c>
      <c r="B2" s="137"/>
      <c r="C2" s="27" t="s">
        <v>37</v>
      </c>
      <c r="D2" s="53">
        <v>42391</v>
      </c>
      <c r="E2" s="53">
        <v>42454</v>
      </c>
      <c r="F2" s="53">
        <v>42503</v>
      </c>
      <c r="G2" s="53">
        <v>42523</v>
      </c>
    </row>
    <row r="3" spans="1:8">
      <c r="A3" s="138" t="s">
        <v>33</v>
      </c>
      <c r="B3" s="139"/>
      <c r="C3" s="28">
        <f>COUNTA(D3:CC4)</f>
        <v>4</v>
      </c>
      <c r="D3" s="50"/>
      <c r="E3" s="50"/>
      <c r="F3" s="50"/>
      <c r="G3" s="50"/>
    </row>
    <row r="4" spans="1:8">
      <c r="A4" s="140" t="s">
        <v>34</v>
      </c>
      <c r="B4" s="141"/>
      <c r="C4" s="29">
        <f>SUM($D4:$CC4)</f>
        <v>167</v>
      </c>
      <c r="D4" s="51">
        <v>35</v>
      </c>
      <c r="E4" s="51">
        <v>49</v>
      </c>
      <c r="F4" s="51">
        <v>41</v>
      </c>
      <c r="G4" s="51">
        <v>42</v>
      </c>
    </row>
    <row r="5" spans="1:8">
      <c r="A5" s="74" t="s">
        <v>53</v>
      </c>
      <c r="B5" s="25" t="s">
        <v>36</v>
      </c>
      <c r="C5" s="34">
        <f t="shared" ref="C5:C41" si="0">SUM($D5:$CC5)</f>
        <v>-19.200000000000003</v>
      </c>
      <c r="D5" s="34">
        <v>-21.4</v>
      </c>
      <c r="E5" s="34">
        <v>-18.3</v>
      </c>
      <c r="F5" s="34">
        <v>10.3</v>
      </c>
      <c r="G5" s="34">
        <v>10.199999999999999</v>
      </c>
    </row>
    <row r="6" spans="1:8">
      <c r="B6" s="26" t="s">
        <v>19</v>
      </c>
      <c r="C6" s="34">
        <f t="shared" si="0"/>
        <v>75.599999999999994</v>
      </c>
      <c r="D6" s="34">
        <v>5.7</v>
      </c>
      <c r="E6" s="34">
        <v>11.1</v>
      </c>
      <c r="F6" s="34">
        <v>37.200000000000003</v>
      </c>
      <c r="G6" s="34">
        <v>21.6</v>
      </c>
    </row>
    <row r="7" spans="1:8">
      <c r="B7" s="26" t="s">
        <v>32</v>
      </c>
      <c r="C7" s="34">
        <f t="shared" si="0"/>
        <v>-94.800000000000011</v>
      </c>
      <c r="D7" s="34">
        <v>-27.1</v>
      </c>
      <c r="E7" s="34">
        <v>-29.4</v>
      </c>
      <c r="F7" s="34">
        <v>-26.9</v>
      </c>
      <c r="G7" s="34">
        <v>-11.4</v>
      </c>
    </row>
    <row r="8" spans="1:8" ht="15">
      <c r="A8" s="32" t="s">
        <v>19</v>
      </c>
      <c r="B8" s="55" t="s">
        <v>40</v>
      </c>
      <c r="C8" s="54">
        <f t="shared" si="0"/>
        <v>49</v>
      </c>
      <c r="D8" s="54">
        <v>11</v>
      </c>
      <c r="E8" s="54">
        <v>13</v>
      </c>
      <c r="F8" s="54">
        <v>12</v>
      </c>
      <c r="G8" s="54">
        <v>13</v>
      </c>
    </row>
    <row r="9" spans="1:8" ht="15">
      <c r="B9" s="16" t="s">
        <v>20</v>
      </c>
      <c r="C9" s="40">
        <f t="shared" si="0"/>
        <v>31</v>
      </c>
      <c r="D9" s="40">
        <v>11</v>
      </c>
      <c r="E9" s="40">
        <v>8</v>
      </c>
      <c r="F9" s="40">
        <v>4</v>
      </c>
      <c r="G9" s="40">
        <v>8</v>
      </c>
    </row>
    <row r="10" spans="1:8" ht="15">
      <c r="B10" s="17" t="s">
        <v>21</v>
      </c>
      <c r="C10" s="41">
        <f t="shared" si="0"/>
        <v>17</v>
      </c>
      <c r="D10" s="41">
        <v>7</v>
      </c>
      <c r="E10" s="41">
        <v>5</v>
      </c>
      <c r="F10" s="41">
        <v>2</v>
      </c>
      <c r="G10" s="41">
        <v>3</v>
      </c>
    </row>
    <row r="11" spans="1:8" ht="15">
      <c r="B11" s="17" t="s">
        <v>22</v>
      </c>
      <c r="C11" s="41">
        <f t="shared" si="0"/>
        <v>-14</v>
      </c>
      <c r="D11" s="41">
        <v>-4</v>
      </c>
      <c r="E11" s="41">
        <v>-3</v>
      </c>
      <c r="F11" s="41">
        <v>-2</v>
      </c>
      <c r="G11" s="41">
        <v>-5</v>
      </c>
    </row>
    <row r="12" spans="1:8" ht="15">
      <c r="B12" s="18" t="s">
        <v>23</v>
      </c>
      <c r="C12" s="42">
        <f t="shared" si="0"/>
        <v>18</v>
      </c>
      <c r="D12" s="42">
        <v>0</v>
      </c>
      <c r="E12" s="42">
        <v>5</v>
      </c>
      <c r="F12" s="42">
        <v>8</v>
      </c>
      <c r="G12" s="42">
        <v>5</v>
      </c>
    </row>
    <row r="13" spans="1:8" ht="15">
      <c r="B13" s="19" t="s">
        <v>24</v>
      </c>
      <c r="C13" s="43">
        <f t="shared" si="0"/>
        <v>16</v>
      </c>
      <c r="D13" s="43">
        <v>0</v>
      </c>
      <c r="E13" s="43">
        <v>3</v>
      </c>
      <c r="F13" s="43">
        <v>8</v>
      </c>
      <c r="G13" s="43">
        <v>5</v>
      </c>
    </row>
    <row r="14" spans="1:8" ht="15">
      <c r="B14" s="19" t="s">
        <v>25</v>
      </c>
      <c r="C14" s="43">
        <f t="shared" si="0"/>
        <v>-2</v>
      </c>
      <c r="D14" s="43">
        <v>0</v>
      </c>
      <c r="E14" s="43">
        <v>-2</v>
      </c>
      <c r="F14" s="43">
        <v>0</v>
      </c>
      <c r="G14" s="43">
        <v>0</v>
      </c>
    </row>
    <row r="15" spans="1:8" ht="15">
      <c r="B15" s="16" t="s">
        <v>26</v>
      </c>
      <c r="C15" s="40">
        <f t="shared" si="0"/>
        <v>0</v>
      </c>
      <c r="D15" s="40">
        <v>0</v>
      </c>
      <c r="E15" s="40">
        <v>0</v>
      </c>
      <c r="F15" s="40">
        <v>0</v>
      </c>
      <c r="G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  <c r="E16" s="41">
        <v>0</v>
      </c>
      <c r="F16" s="41">
        <v>0</v>
      </c>
      <c r="G16" s="41">
        <v>0</v>
      </c>
    </row>
    <row r="17" spans="1:7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</row>
    <row r="18" spans="1:7" ht="15">
      <c r="B18" s="18" t="s">
        <v>29</v>
      </c>
      <c r="C18" s="42">
        <f t="shared" si="0"/>
        <v>0</v>
      </c>
      <c r="D18" s="42">
        <v>0</v>
      </c>
      <c r="E18" s="42">
        <v>0</v>
      </c>
      <c r="F18" s="42">
        <v>0</v>
      </c>
      <c r="G18" s="42">
        <v>0</v>
      </c>
    </row>
    <row r="19" spans="1:7" ht="15">
      <c r="B19" s="19" t="s">
        <v>30</v>
      </c>
      <c r="C19" s="43">
        <f t="shared" si="0"/>
        <v>0</v>
      </c>
      <c r="D19" s="43">
        <v>0</v>
      </c>
      <c r="E19" s="43">
        <v>0</v>
      </c>
      <c r="F19" s="43">
        <v>0</v>
      </c>
      <c r="G19" s="43">
        <v>0</v>
      </c>
    </row>
    <row r="20" spans="1:7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  <c r="G20" s="43">
        <v>0</v>
      </c>
    </row>
    <row r="21" spans="1:7" ht="15">
      <c r="A21" s="72" t="s">
        <v>54</v>
      </c>
      <c r="B21" s="30" t="s">
        <v>35</v>
      </c>
      <c r="C21" s="35">
        <f t="shared" si="0"/>
        <v>9.8999999761581421</v>
      </c>
      <c r="D21" s="35">
        <v>5.6999998092651367</v>
      </c>
      <c r="E21" s="35">
        <v>4.8000001907348633</v>
      </c>
      <c r="F21" s="35">
        <v>-1.2000000476837158</v>
      </c>
      <c r="G21" s="35">
        <v>0.60000002384185791</v>
      </c>
    </row>
    <row r="22" spans="1:7" ht="15.75" thickBot="1">
      <c r="A22" s="73" t="s">
        <v>55</v>
      </c>
      <c r="B22" s="30" t="s">
        <v>23</v>
      </c>
      <c r="C22" s="35">
        <f t="shared" si="0"/>
        <v>65.70000171661377</v>
      </c>
      <c r="D22" s="35">
        <v>0</v>
      </c>
      <c r="E22" s="35">
        <v>6.3000001907348633</v>
      </c>
      <c r="F22" s="35">
        <v>38.400001525878906</v>
      </c>
      <c r="G22" s="35">
        <v>21</v>
      </c>
    </row>
    <row r="23" spans="1:7" ht="15">
      <c r="B23" s="20" t="s">
        <v>26</v>
      </c>
      <c r="C23" s="35">
        <f t="shared" si="0"/>
        <v>0</v>
      </c>
      <c r="D23" s="35">
        <v>0</v>
      </c>
      <c r="E23" s="35">
        <v>0</v>
      </c>
      <c r="F23" s="35">
        <v>0</v>
      </c>
      <c r="G23" s="35">
        <v>0</v>
      </c>
    </row>
    <row r="24" spans="1:7" ht="15">
      <c r="B24" s="20" t="s">
        <v>29</v>
      </c>
      <c r="C24" s="35">
        <f t="shared" si="0"/>
        <v>0</v>
      </c>
      <c r="D24" s="35">
        <v>0</v>
      </c>
      <c r="E24" s="35">
        <v>0</v>
      </c>
      <c r="F24" s="35">
        <v>0</v>
      </c>
      <c r="G24" s="35">
        <v>0</v>
      </c>
    </row>
    <row r="25" spans="1:7" ht="15">
      <c r="A25" s="31" t="s">
        <v>32</v>
      </c>
      <c r="B25" s="56" t="s">
        <v>40</v>
      </c>
      <c r="C25" s="71">
        <f t="shared" si="0"/>
        <v>118</v>
      </c>
      <c r="D25" s="71">
        <v>24</v>
      </c>
      <c r="E25" s="71">
        <v>36</v>
      </c>
      <c r="F25" s="71">
        <v>29</v>
      </c>
      <c r="G25" s="71">
        <v>29</v>
      </c>
    </row>
    <row r="26" spans="1:7" ht="15">
      <c r="B26" s="21" t="s">
        <v>20</v>
      </c>
      <c r="C26" s="44">
        <f t="shared" si="0"/>
        <v>42</v>
      </c>
      <c r="D26" s="47">
        <v>6</v>
      </c>
      <c r="E26" s="47">
        <v>15</v>
      </c>
      <c r="F26" s="47">
        <v>12</v>
      </c>
      <c r="G26" s="47">
        <v>9</v>
      </c>
    </row>
    <row r="27" spans="1:7" ht="15">
      <c r="B27" s="22" t="s">
        <v>21</v>
      </c>
      <c r="C27" s="45">
        <f t="shared" si="0"/>
        <v>18</v>
      </c>
      <c r="D27" s="48">
        <v>1</v>
      </c>
      <c r="E27" s="48">
        <v>8</v>
      </c>
      <c r="F27" s="48">
        <v>5</v>
      </c>
      <c r="G27" s="48">
        <v>4</v>
      </c>
    </row>
    <row r="28" spans="1:7" ht="15">
      <c r="B28" s="22" t="s">
        <v>22</v>
      </c>
      <c r="C28" s="45">
        <f t="shared" si="0"/>
        <v>-24</v>
      </c>
      <c r="D28" s="48">
        <v>-5</v>
      </c>
      <c r="E28" s="48">
        <v>-7</v>
      </c>
      <c r="F28" s="48">
        <v>-7</v>
      </c>
      <c r="G28" s="48">
        <v>-5</v>
      </c>
    </row>
    <row r="29" spans="1:7" ht="15">
      <c r="B29" s="21" t="s">
        <v>23</v>
      </c>
      <c r="C29" s="44">
        <f t="shared" si="0"/>
        <v>72</v>
      </c>
      <c r="D29" s="47">
        <v>17</v>
      </c>
      <c r="E29" s="47">
        <v>20</v>
      </c>
      <c r="F29" s="47">
        <v>16</v>
      </c>
      <c r="G29" s="47">
        <v>19</v>
      </c>
    </row>
    <row r="30" spans="1:7" ht="15">
      <c r="B30" s="23" t="s">
        <v>24</v>
      </c>
      <c r="C30" s="46">
        <f t="shared" si="0"/>
        <v>11</v>
      </c>
      <c r="D30" s="49">
        <v>2</v>
      </c>
      <c r="E30" s="49">
        <v>1</v>
      </c>
      <c r="F30" s="49">
        <v>3</v>
      </c>
      <c r="G30" s="49">
        <v>5</v>
      </c>
    </row>
    <row r="31" spans="1:7" ht="15">
      <c r="B31" s="23" t="s">
        <v>25</v>
      </c>
      <c r="C31" s="46">
        <f t="shared" si="0"/>
        <v>-61</v>
      </c>
      <c r="D31" s="49">
        <v>-15</v>
      </c>
      <c r="E31" s="49">
        <v>-19</v>
      </c>
      <c r="F31" s="49">
        <v>-13</v>
      </c>
      <c r="G31" s="49">
        <v>-14</v>
      </c>
    </row>
    <row r="32" spans="1:7" ht="15">
      <c r="B32" s="21" t="s">
        <v>26</v>
      </c>
      <c r="C32" s="44">
        <f t="shared" si="0"/>
        <v>1</v>
      </c>
      <c r="D32" s="47">
        <v>0</v>
      </c>
      <c r="E32" s="47">
        <v>1</v>
      </c>
      <c r="F32" s="47">
        <v>0</v>
      </c>
      <c r="G32" s="47">
        <v>0</v>
      </c>
    </row>
    <row r="33" spans="1:7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</row>
    <row r="34" spans="1:7" ht="15">
      <c r="B34" s="22" t="s">
        <v>28</v>
      </c>
      <c r="C34" s="45">
        <f t="shared" si="0"/>
        <v>-1</v>
      </c>
      <c r="D34" s="48">
        <v>0</v>
      </c>
      <c r="E34" s="48">
        <v>-1</v>
      </c>
      <c r="F34" s="48">
        <v>0</v>
      </c>
      <c r="G34" s="48">
        <v>0</v>
      </c>
    </row>
    <row r="35" spans="1:7" ht="15">
      <c r="B35" s="21" t="s">
        <v>29</v>
      </c>
      <c r="C35" s="44">
        <f t="shared" si="0"/>
        <v>3</v>
      </c>
      <c r="D35" s="47">
        <v>1</v>
      </c>
      <c r="E35" s="47">
        <v>0</v>
      </c>
      <c r="F35" s="47">
        <v>1</v>
      </c>
      <c r="G35" s="47">
        <v>1</v>
      </c>
    </row>
    <row r="36" spans="1:7" ht="15">
      <c r="B36" s="22" t="s">
        <v>30</v>
      </c>
      <c r="C36" s="45">
        <f t="shared" si="0"/>
        <v>2</v>
      </c>
      <c r="D36" s="48">
        <v>1</v>
      </c>
      <c r="E36" s="48">
        <v>0</v>
      </c>
      <c r="F36" s="48">
        <v>0</v>
      </c>
      <c r="G36" s="48">
        <v>1</v>
      </c>
    </row>
    <row r="37" spans="1:7" ht="15.75" thickBot="1">
      <c r="B37" s="22" t="s">
        <v>31</v>
      </c>
      <c r="C37" s="45">
        <f t="shared" si="0"/>
        <v>-1</v>
      </c>
      <c r="D37" s="48">
        <v>0</v>
      </c>
      <c r="E37" s="48">
        <v>0</v>
      </c>
      <c r="F37" s="48">
        <v>-1</v>
      </c>
      <c r="G37" s="48">
        <v>0</v>
      </c>
    </row>
    <row r="38" spans="1:7" ht="15.75" thickTop="1">
      <c r="A38" s="75" t="s">
        <v>54</v>
      </c>
      <c r="B38" s="33" t="s">
        <v>35</v>
      </c>
      <c r="C38" s="36">
        <f t="shared" si="0"/>
        <v>-5.9000000953674316</v>
      </c>
      <c r="D38" s="36">
        <v>-2.9000000953674316</v>
      </c>
      <c r="E38" s="36">
        <v>1.1000000238418579</v>
      </c>
      <c r="F38" s="36">
        <v>-3.2000000476837158</v>
      </c>
      <c r="G38" s="36">
        <v>-0.89999997615814209</v>
      </c>
    </row>
    <row r="39" spans="1:7" ht="15.75" thickBot="1">
      <c r="A39" s="76" t="s">
        <v>56</v>
      </c>
      <c r="B39" s="33" t="s">
        <v>23</v>
      </c>
      <c r="C39" s="36">
        <f t="shared" si="0"/>
        <v>-88.600000381469727</v>
      </c>
      <c r="D39" s="36">
        <v>-28.100000381469727</v>
      </c>
      <c r="E39" s="36">
        <v>-27.100000381469727</v>
      </c>
      <c r="F39" s="36">
        <v>-19.799999237060547</v>
      </c>
      <c r="G39" s="36">
        <v>-13.600000381469727</v>
      </c>
    </row>
    <row r="40" spans="1:7" ht="15.75" thickTop="1">
      <c r="B40" s="24" t="s">
        <v>26</v>
      </c>
      <c r="C40" s="36">
        <f t="shared" si="0"/>
        <v>-3.4000000953674316</v>
      </c>
      <c r="D40" s="36">
        <v>0</v>
      </c>
      <c r="E40" s="36">
        <v>-3.4000000953674316</v>
      </c>
      <c r="F40" s="36">
        <v>0</v>
      </c>
      <c r="G40" s="36">
        <v>0</v>
      </c>
    </row>
    <row r="41" spans="1:7" ht="15">
      <c r="B41" s="24" t="s">
        <v>29</v>
      </c>
      <c r="C41" s="37">
        <f t="shared" si="0"/>
        <v>3.0999999046325684</v>
      </c>
      <c r="D41" s="37">
        <v>3.9000000953674316</v>
      </c>
      <c r="E41" s="37">
        <v>0</v>
      </c>
      <c r="F41" s="37">
        <v>-3.9000000953674316</v>
      </c>
      <c r="G41" s="37">
        <v>3.0999999046325684</v>
      </c>
    </row>
    <row r="42" spans="1:7" ht="13.5" thickBot="1"/>
    <row r="43" spans="1:7" ht="15.75" thickTop="1">
      <c r="A43" s="77" t="s">
        <v>57</v>
      </c>
      <c r="B43" s="61" t="s">
        <v>41</v>
      </c>
      <c r="C43" s="70">
        <f>IF($C4=0,"",$C8/$C4)</f>
        <v>0.29341317365269459</v>
      </c>
      <c r="D43" s="79" t="s">
        <v>42</v>
      </c>
      <c r="E43" s="80">
        <f>IF($C4=0,"",$C25/$C4)</f>
        <v>0.70658682634730541</v>
      </c>
    </row>
    <row r="44" spans="1:7" ht="15.75" thickBot="1">
      <c r="A44" s="78" t="s">
        <v>58</v>
      </c>
      <c r="B44" s="62" t="s">
        <v>43</v>
      </c>
      <c r="C44" s="58">
        <f>IF($C8=0,"",$C9/$C8)</f>
        <v>0.63265306122448983</v>
      </c>
      <c r="D44" s="59" t="s">
        <v>46</v>
      </c>
      <c r="E44" s="63">
        <f>IF($C25=0,"",$C26/$C25)</f>
        <v>0.3559322033898305</v>
      </c>
    </row>
    <row r="45" spans="1:7" ht="15.75" thickTop="1">
      <c r="B45" s="62" t="s">
        <v>44</v>
      </c>
      <c r="C45" s="58">
        <f>IF($C8=0,"",$C12/$C8)</f>
        <v>0.36734693877551022</v>
      </c>
      <c r="D45" s="59" t="s">
        <v>47</v>
      </c>
      <c r="E45" s="63">
        <f>IF($C25=0,"",$C29/$C25)</f>
        <v>0.61016949152542377</v>
      </c>
    </row>
    <row r="46" spans="1:7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8.4745762711864406E-3</v>
      </c>
    </row>
    <row r="47" spans="1:7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2.5423728813559324E-2</v>
      </c>
      <c r="F47" s="15"/>
    </row>
    <row r="48" spans="1:7" ht="15">
      <c r="B48" s="64" t="s">
        <v>45</v>
      </c>
      <c r="C48" s="57">
        <f>IF(C8=0,"",(C10+C13+C16+C19)/C8)</f>
        <v>0.67346938775510201</v>
      </c>
      <c r="D48" s="60" t="s">
        <v>52</v>
      </c>
      <c r="E48" s="65">
        <f>IF(C25=0,"",(C27+C30+C33+C36)/C25)</f>
        <v>0.26271186440677968</v>
      </c>
    </row>
    <row r="49" spans="2:5" ht="15">
      <c r="B49" s="62" t="s">
        <v>35</v>
      </c>
      <c r="C49" s="58">
        <f>IF($C9=0,"",$C10/$C9)</f>
        <v>0.54838709677419351</v>
      </c>
      <c r="D49" s="59" t="s">
        <v>50</v>
      </c>
      <c r="E49" s="63">
        <f>IF($C26=0,"",$C27/$C26)</f>
        <v>0.42857142857142855</v>
      </c>
    </row>
    <row r="50" spans="2:5" ht="15">
      <c r="B50" s="62" t="s">
        <v>23</v>
      </c>
      <c r="C50" s="58">
        <f>IF($C12=0,"",$C13/$C12)</f>
        <v>0.88888888888888884</v>
      </c>
      <c r="D50" s="59" t="s">
        <v>51</v>
      </c>
      <c r="E50" s="63">
        <f>IF($C29=0,"",$C30/$C29)</f>
        <v>0.15277777777777779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>
        <f>IF($C35=0,"",$C36/$C35)</f>
        <v>0.66666666666666663</v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8"/>
  <dimension ref="A1:H53"/>
  <sheetViews>
    <sheetView showGridLines="0" showRowColHeaders="0" topLeftCell="A37" workbookViewId="0">
      <selection activeCell="E49" sqref="E49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67</v>
      </c>
      <c r="H1" s="94"/>
    </row>
    <row r="2" spans="1:8">
      <c r="A2" s="137" t="s">
        <v>18</v>
      </c>
      <c r="B2" s="137"/>
      <c r="C2" s="27" t="s">
        <v>37</v>
      </c>
      <c r="D2" s="53">
        <v>42424</v>
      </c>
    </row>
    <row r="3" spans="1:8">
      <c r="A3" s="138" t="s">
        <v>33</v>
      </c>
      <c r="B3" s="139"/>
      <c r="C3" s="28">
        <f>COUNTA(D3:CC4)</f>
        <v>1</v>
      </c>
      <c r="D3" s="50"/>
    </row>
    <row r="4" spans="1:8">
      <c r="A4" s="140" t="s">
        <v>34</v>
      </c>
      <c r="B4" s="141"/>
      <c r="C4" s="29">
        <f>SUM($D4:$CC4)</f>
        <v>43</v>
      </c>
      <c r="D4" s="51">
        <v>43</v>
      </c>
    </row>
    <row r="5" spans="1:8">
      <c r="A5" s="74" t="s">
        <v>53</v>
      </c>
      <c r="B5" s="25" t="s">
        <v>36</v>
      </c>
      <c r="C5" s="34">
        <f t="shared" ref="C5:C41" si="0">SUM($D5:$CC5)</f>
        <v>28.7</v>
      </c>
      <c r="D5" s="34">
        <v>28.7</v>
      </c>
    </row>
    <row r="6" spans="1:8">
      <c r="B6" s="26" t="s">
        <v>19</v>
      </c>
      <c r="C6" s="34">
        <f t="shared" si="0"/>
        <v>42.9</v>
      </c>
      <c r="D6" s="34">
        <v>42.9</v>
      </c>
    </row>
    <row r="7" spans="1:8">
      <c r="B7" s="26" t="s">
        <v>32</v>
      </c>
      <c r="C7" s="34">
        <f t="shared" si="0"/>
        <v>-14.2</v>
      </c>
      <c r="D7" s="34">
        <v>-14.2</v>
      </c>
    </row>
    <row r="8" spans="1:8" ht="15">
      <c r="A8" s="32" t="s">
        <v>19</v>
      </c>
      <c r="B8" s="55" t="s">
        <v>40</v>
      </c>
      <c r="C8" s="54">
        <f t="shared" si="0"/>
        <v>9</v>
      </c>
      <c r="D8" s="54">
        <v>9</v>
      </c>
    </row>
    <row r="9" spans="1:8" ht="15">
      <c r="B9" s="16" t="s">
        <v>20</v>
      </c>
      <c r="C9" s="40">
        <f t="shared" si="0"/>
        <v>1</v>
      </c>
      <c r="D9" s="40">
        <v>1</v>
      </c>
    </row>
    <row r="10" spans="1:8" ht="15">
      <c r="B10" s="17" t="s">
        <v>21</v>
      </c>
      <c r="C10" s="41">
        <f t="shared" si="0"/>
        <v>1</v>
      </c>
      <c r="D10" s="41">
        <v>1</v>
      </c>
    </row>
    <row r="11" spans="1:8" ht="15">
      <c r="B11" s="17" t="s">
        <v>22</v>
      </c>
      <c r="C11" s="41">
        <f t="shared" si="0"/>
        <v>0</v>
      </c>
      <c r="D11" s="41">
        <v>0</v>
      </c>
    </row>
    <row r="12" spans="1:8" ht="15">
      <c r="B12" s="18" t="s">
        <v>23</v>
      </c>
      <c r="C12" s="42">
        <f t="shared" si="0"/>
        <v>8</v>
      </c>
      <c r="D12" s="42">
        <v>8</v>
      </c>
    </row>
    <row r="13" spans="1:8" ht="15">
      <c r="B13" s="19" t="s">
        <v>24</v>
      </c>
      <c r="C13" s="43">
        <f t="shared" si="0"/>
        <v>8</v>
      </c>
      <c r="D13" s="43">
        <v>8</v>
      </c>
    </row>
    <row r="14" spans="1:8" ht="15">
      <c r="B14" s="19" t="s">
        <v>25</v>
      </c>
      <c r="C14" s="43">
        <f t="shared" si="0"/>
        <v>0</v>
      </c>
      <c r="D14" s="43">
        <v>0</v>
      </c>
    </row>
    <row r="15" spans="1:8" ht="15">
      <c r="B15" s="16" t="s">
        <v>26</v>
      </c>
      <c r="C15" s="40">
        <f t="shared" si="0"/>
        <v>0</v>
      </c>
      <c r="D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</row>
    <row r="17" spans="1:4" ht="15">
      <c r="B17" s="17" t="s">
        <v>28</v>
      </c>
      <c r="C17" s="41">
        <f t="shared" si="0"/>
        <v>0</v>
      </c>
      <c r="D17" s="41">
        <v>0</v>
      </c>
    </row>
    <row r="18" spans="1:4" ht="15">
      <c r="B18" s="18" t="s">
        <v>29</v>
      </c>
      <c r="C18" s="42">
        <f t="shared" si="0"/>
        <v>0</v>
      </c>
      <c r="D18" s="42">
        <v>0</v>
      </c>
    </row>
    <row r="19" spans="1:4" ht="15">
      <c r="B19" s="19" t="s">
        <v>30</v>
      </c>
      <c r="C19" s="43">
        <f t="shared" si="0"/>
        <v>0</v>
      </c>
      <c r="D19" s="43">
        <v>0</v>
      </c>
    </row>
    <row r="20" spans="1:4" ht="15.75" thickBot="1">
      <c r="B20" s="19" t="s">
        <v>31</v>
      </c>
      <c r="C20" s="43">
        <f t="shared" si="0"/>
        <v>0</v>
      </c>
      <c r="D20" s="43">
        <v>0</v>
      </c>
    </row>
    <row r="21" spans="1:4" ht="15">
      <c r="A21" s="72" t="s">
        <v>54</v>
      </c>
      <c r="B21" s="30" t="s">
        <v>35</v>
      </c>
      <c r="C21" s="35">
        <f t="shared" si="0"/>
        <v>3</v>
      </c>
      <c r="D21" s="35">
        <v>3</v>
      </c>
    </row>
    <row r="22" spans="1:4" ht="15.75" thickBot="1">
      <c r="A22" s="73" t="s">
        <v>55</v>
      </c>
      <c r="B22" s="30" t="s">
        <v>23</v>
      </c>
      <c r="C22" s="35">
        <f t="shared" si="0"/>
        <v>39.900001525878906</v>
      </c>
      <c r="D22" s="35">
        <v>39.900001525878906</v>
      </c>
    </row>
    <row r="23" spans="1:4" ht="15">
      <c r="B23" s="20" t="s">
        <v>26</v>
      </c>
      <c r="C23" s="35">
        <f t="shared" si="0"/>
        <v>0</v>
      </c>
      <c r="D23" s="35">
        <v>0</v>
      </c>
    </row>
    <row r="24" spans="1:4" ht="15">
      <c r="B24" s="20" t="s">
        <v>29</v>
      </c>
      <c r="C24" s="35">
        <f t="shared" si="0"/>
        <v>0</v>
      </c>
      <c r="D24" s="35">
        <v>0</v>
      </c>
    </row>
    <row r="25" spans="1:4" ht="15">
      <c r="A25" s="31" t="s">
        <v>32</v>
      </c>
      <c r="B25" s="56" t="s">
        <v>40</v>
      </c>
      <c r="C25" s="71">
        <f t="shared" si="0"/>
        <v>34</v>
      </c>
      <c r="D25" s="71">
        <v>34</v>
      </c>
    </row>
    <row r="26" spans="1:4" ht="15">
      <c r="B26" s="21" t="s">
        <v>20</v>
      </c>
      <c r="C26" s="44">
        <f t="shared" si="0"/>
        <v>13</v>
      </c>
      <c r="D26" s="47">
        <v>13</v>
      </c>
    </row>
    <row r="27" spans="1:4" ht="15">
      <c r="B27" s="22" t="s">
        <v>21</v>
      </c>
      <c r="C27" s="45">
        <f t="shared" si="0"/>
        <v>11</v>
      </c>
      <c r="D27" s="48">
        <v>11</v>
      </c>
    </row>
    <row r="28" spans="1:4" ht="15">
      <c r="B28" s="22" t="s">
        <v>22</v>
      </c>
      <c r="C28" s="45">
        <f t="shared" si="0"/>
        <v>-2</v>
      </c>
      <c r="D28" s="48">
        <v>-2</v>
      </c>
    </row>
    <row r="29" spans="1:4" ht="15">
      <c r="B29" s="21" t="s">
        <v>23</v>
      </c>
      <c r="C29" s="44">
        <f t="shared" si="0"/>
        <v>20</v>
      </c>
      <c r="D29" s="47">
        <v>20</v>
      </c>
    </row>
    <row r="30" spans="1:4" ht="15">
      <c r="B30" s="23" t="s">
        <v>24</v>
      </c>
      <c r="C30" s="46">
        <f t="shared" si="0"/>
        <v>5</v>
      </c>
      <c r="D30" s="49">
        <v>5</v>
      </c>
    </row>
    <row r="31" spans="1:4" ht="15">
      <c r="B31" s="23" t="s">
        <v>25</v>
      </c>
      <c r="C31" s="46">
        <f t="shared" si="0"/>
        <v>-15</v>
      </c>
      <c r="D31" s="49">
        <v>-15</v>
      </c>
    </row>
    <row r="32" spans="1:4" ht="15">
      <c r="B32" s="21" t="s">
        <v>26</v>
      </c>
      <c r="C32" s="44">
        <f t="shared" si="0"/>
        <v>1</v>
      </c>
      <c r="D32" s="47">
        <v>1</v>
      </c>
    </row>
    <row r="33" spans="1:6" ht="15">
      <c r="B33" s="22" t="s">
        <v>27</v>
      </c>
      <c r="C33" s="45">
        <f t="shared" si="0"/>
        <v>0</v>
      </c>
      <c r="D33" s="48">
        <v>0</v>
      </c>
    </row>
    <row r="34" spans="1:6" ht="15">
      <c r="B34" s="22" t="s">
        <v>28</v>
      </c>
      <c r="C34" s="45">
        <f t="shared" si="0"/>
        <v>-1</v>
      </c>
      <c r="D34" s="48">
        <v>-1</v>
      </c>
    </row>
    <row r="35" spans="1:6" ht="15">
      <c r="B35" s="21" t="s">
        <v>29</v>
      </c>
      <c r="C35" s="44">
        <f t="shared" si="0"/>
        <v>0</v>
      </c>
      <c r="D35" s="47">
        <v>0</v>
      </c>
    </row>
    <row r="36" spans="1:6" ht="15">
      <c r="B36" s="22" t="s">
        <v>30</v>
      </c>
      <c r="C36" s="45">
        <f t="shared" si="0"/>
        <v>0</v>
      </c>
      <c r="D36" s="48">
        <v>0</v>
      </c>
    </row>
    <row r="37" spans="1:6" ht="15.75" thickBot="1">
      <c r="B37" s="22" t="s">
        <v>31</v>
      </c>
      <c r="C37" s="45">
        <f t="shared" si="0"/>
        <v>0</v>
      </c>
      <c r="D37" s="48">
        <v>0</v>
      </c>
    </row>
    <row r="38" spans="1:6" ht="15.75" thickTop="1">
      <c r="A38" s="75" t="s">
        <v>54</v>
      </c>
      <c r="B38" s="33" t="s">
        <v>35</v>
      </c>
      <c r="C38" s="36">
        <f t="shared" si="0"/>
        <v>7.3000001907348633</v>
      </c>
      <c r="D38" s="36">
        <v>7.3000001907348633</v>
      </c>
    </row>
    <row r="39" spans="1:6" ht="15.75" thickBot="1">
      <c r="A39" s="76" t="s">
        <v>56</v>
      </c>
      <c r="B39" s="33" t="s">
        <v>23</v>
      </c>
      <c r="C39" s="36">
        <f t="shared" si="0"/>
        <v>-19.299999237060547</v>
      </c>
      <c r="D39" s="36">
        <v>-19.299999237060547</v>
      </c>
    </row>
    <row r="40" spans="1:6" ht="15.75" thickTop="1">
      <c r="B40" s="24" t="s">
        <v>26</v>
      </c>
      <c r="C40" s="36">
        <f t="shared" si="0"/>
        <v>-2.2000000476837158</v>
      </c>
      <c r="D40" s="36">
        <v>-2.2000000476837158</v>
      </c>
    </row>
    <row r="41" spans="1:6" ht="15">
      <c r="B41" s="24" t="s">
        <v>29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57</v>
      </c>
      <c r="B43" s="61" t="s">
        <v>41</v>
      </c>
      <c r="C43" s="70">
        <f>IF($C4=0,"",$C8/$C4)</f>
        <v>0.20930232558139536</v>
      </c>
      <c r="D43" s="79" t="s">
        <v>42</v>
      </c>
      <c r="E43" s="80">
        <f>IF($C4=0,"",$C25/$C4)</f>
        <v>0.79069767441860461</v>
      </c>
    </row>
    <row r="44" spans="1:6" ht="15.75" thickBot="1">
      <c r="A44" s="78" t="s">
        <v>58</v>
      </c>
      <c r="B44" s="62" t="s">
        <v>43</v>
      </c>
      <c r="C44" s="58">
        <f>IF($C8=0,"",$C9/$C8)</f>
        <v>0.1111111111111111</v>
      </c>
      <c r="D44" s="59" t="s">
        <v>46</v>
      </c>
      <c r="E44" s="63">
        <f>IF($C25=0,"",$C26/$C25)</f>
        <v>0.38235294117647056</v>
      </c>
    </row>
    <row r="45" spans="1:6" ht="15.75" thickTop="1">
      <c r="B45" s="62" t="s">
        <v>44</v>
      </c>
      <c r="C45" s="58">
        <f>IF($C8=0,"",$C12/$C8)</f>
        <v>0.88888888888888884</v>
      </c>
      <c r="D45" s="59" t="s">
        <v>47</v>
      </c>
      <c r="E45" s="63">
        <f>IF($C25=0,"",$C29/$C25)</f>
        <v>0.58823529411764708</v>
      </c>
    </row>
    <row r="46" spans="1:6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2.9411764705882353E-2</v>
      </c>
    </row>
    <row r="47" spans="1:6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0</v>
      </c>
      <c r="F47" s="15"/>
    </row>
    <row r="48" spans="1:6" ht="15">
      <c r="B48" s="64" t="s">
        <v>45</v>
      </c>
      <c r="C48" s="57">
        <f>IF(C8=0,"",(C10+C13+C16+C19)/C8)</f>
        <v>1</v>
      </c>
      <c r="D48" s="60" t="s">
        <v>52</v>
      </c>
      <c r="E48" s="65">
        <f>IF(C25=0,"",(C27+C30+C33+C36)/C25)</f>
        <v>0.47058823529411764</v>
      </c>
    </row>
    <row r="49" spans="2:5" ht="15">
      <c r="B49" s="62" t="s">
        <v>35</v>
      </c>
      <c r="C49" s="58">
        <f>IF($C9=0,"",$C10/$C9)</f>
        <v>1</v>
      </c>
      <c r="D49" s="59" t="s">
        <v>50</v>
      </c>
      <c r="E49" s="63">
        <f>IF($C26=0,"",$C27/$C26)</f>
        <v>0.84615384615384615</v>
      </c>
    </row>
    <row r="50" spans="2:5" ht="15">
      <c r="B50" s="62" t="s">
        <v>23</v>
      </c>
      <c r="C50" s="58">
        <f>IF($C12=0,"",$C13/$C12)</f>
        <v>1</v>
      </c>
      <c r="D50" s="59" t="s">
        <v>51</v>
      </c>
      <c r="E50" s="63">
        <f>IF($C29=0,"",$C30/$C29)</f>
        <v>0.25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0"/>
  <dimension ref="A1:H53"/>
  <sheetViews>
    <sheetView showGridLines="0" showRowColHeaders="0" topLeftCell="A19" workbookViewId="0">
      <selection activeCell="D2" sqref="D2:D41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70</v>
      </c>
      <c r="H1" s="94"/>
    </row>
    <row r="2" spans="1:8">
      <c r="A2" s="137" t="s">
        <v>18</v>
      </c>
      <c r="B2" s="137"/>
      <c r="C2" s="27" t="s">
        <v>37</v>
      </c>
      <c r="D2" s="53">
        <v>42461</v>
      </c>
    </row>
    <row r="3" spans="1:8">
      <c r="A3" s="138" t="s">
        <v>33</v>
      </c>
      <c r="B3" s="139"/>
      <c r="C3" s="28">
        <f>COUNTA(D3:CC4)</f>
        <v>1</v>
      </c>
      <c r="D3" s="50"/>
    </row>
    <row r="4" spans="1:8">
      <c r="A4" s="140" t="s">
        <v>34</v>
      </c>
      <c r="B4" s="141"/>
      <c r="C4" s="29">
        <f>SUM($D4:$CC4)</f>
        <v>45</v>
      </c>
      <c r="D4" s="51">
        <v>45</v>
      </c>
    </row>
    <row r="5" spans="1:8">
      <c r="A5" s="74" t="s">
        <v>53</v>
      </c>
      <c r="B5" s="25" t="s">
        <v>36</v>
      </c>
      <c r="C5" s="34">
        <f t="shared" ref="C5:C41" si="0">SUM($D5:$CC5)</f>
        <v>-2.2000000000000002</v>
      </c>
      <c r="D5" s="34">
        <v>-2.2000000000000002</v>
      </c>
    </row>
    <row r="6" spans="1:8">
      <c r="B6" s="26" t="s">
        <v>19</v>
      </c>
      <c r="C6" s="34">
        <f t="shared" si="0"/>
        <v>10.199999999999999</v>
      </c>
      <c r="D6" s="34">
        <v>10.199999999999999</v>
      </c>
    </row>
    <row r="7" spans="1:8">
      <c r="B7" s="26" t="s">
        <v>32</v>
      </c>
      <c r="C7" s="34">
        <f t="shared" si="0"/>
        <v>-12.4</v>
      </c>
      <c r="D7" s="34">
        <v>-12.4</v>
      </c>
    </row>
    <row r="8" spans="1:8" ht="15">
      <c r="A8" s="32" t="s">
        <v>19</v>
      </c>
      <c r="B8" s="55" t="s">
        <v>40</v>
      </c>
      <c r="C8" s="54">
        <f t="shared" si="0"/>
        <v>16</v>
      </c>
      <c r="D8" s="54">
        <v>16</v>
      </c>
    </row>
    <row r="9" spans="1:8" ht="15">
      <c r="B9" s="16" t="s">
        <v>20</v>
      </c>
      <c r="C9" s="40">
        <f t="shared" si="0"/>
        <v>7</v>
      </c>
      <c r="D9" s="40">
        <v>7</v>
      </c>
    </row>
    <row r="10" spans="1:8" ht="15">
      <c r="B10" s="17" t="s">
        <v>21</v>
      </c>
      <c r="C10" s="41">
        <f t="shared" si="0"/>
        <v>3</v>
      </c>
      <c r="D10" s="41">
        <v>3</v>
      </c>
    </row>
    <row r="11" spans="1:8" ht="15">
      <c r="B11" s="17" t="s">
        <v>22</v>
      </c>
      <c r="C11" s="41">
        <f t="shared" si="0"/>
        <v>-4</v>
      </c>
      <c r="D11" s="41">
        <v>-4</v>
      </c>
    </row>
    <row r="12" spans="1:8" ht="15">
      <c r="B12" s="18" t="s">
        <v>23</v>
      </c>
      <c r="C12" s="42">
        <f t="shared" si="0"/>
        <v>9</v>
      </c>
      <c r="D12" s="42">
        <v>9</v>
      </c>
    </row>
    <row r="13" spans="1:8" ht="15">
      <c r="B13" s="19" t="s">
        <v>24</v>
      </c>
      <c r="C13" s="43">
        <f t="shared" si="0"/>
        <v>5</v>
      </c>
      <c r="D13" s="43">
        <v>5</v>
      </c>
    </row>
    <row r="14" spans="1:8" ht="15">
      <c r="B14" s="19" t="s">
        <v>25</v>
      </c>
      <c r="C14" s="43">
        <f t="shared" si="0"/>
        <v>-4</v>
      </c>
      <c r="D14" s="43">
        <v>-4</v>
      </c>
    </row>
    <row r="15" spans="1:8" ht="15">
      <c r="B15" s="16" t="s">
        <v>26</v>
      </c>
      <c r="C15" s="40">
        <f t="shared" si="0"/>
        <v>0</v>
      </c>
      <c r="D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</row>
    <row r="17" spans="1:4" ht="15">
      <c r="B17" s="17" t="s">
        <v>28</v>
      </c>
      <c r="C17" s="41">
        <f t="shared" si="0"/>
        <v>0</v>
      </c>
      <c r="D17" s="41">
        <v>0</v>
      </c>
    </row>
    <row r="18" spans="1:4" ht="15">
      <c r="B18" s="18" t="s">
        <v>29</v>
      </c>
      <c r="C18" s="42">
        <f t="shared" si="0"/>
        <v>0</v>
      </c>
      <c r="D18" s="42">
        <v>0</v>
      </c>
    </row>
    <row r="19" spans="1:4" ht="15">
      <c r="B19" s="19" t="s">
        <v>30</v>
      </c>
      <c r="C19" s="43">
        <f t="shared" si="0"/>
        <v>0</v>
      </c>
      <c r="D19" s="43">
        <v>0</v>
      </c>
    </row>
    <row r="20" spans="1:4" ht="15.75" thickBot="1">
      <c r="B20" s="19" t="s">
        <v>31</v>
      </c>
      <c r="C20" s="43">
        <f t="shared" si="0"/>
        <v>0</v>
      </c>
      <c r="D20" s="43">
        <v>0</v>
      </c>
    </row>
    <row r="21" spans="1:4" ht="15">
      <c r="A21" s="72" t="s">
        <v>54</v>
      </c>
      <c r="B21" s="30" t="s">
        <v>35</v>
      </c>
      <c r="C21" s="35">
        <f t="shared" si="0"/>
        <v>-2.0999999046325684</v>
      </c>
      <c r="D21" s="35">
        <v>-2.0999999046325684</v>
      </c>
    </row>
    <row r="22" spans="1:4" ht="15.75" thickBot="1">
      <c r="A22" s="73" t="s">
        <v>55</v>
      </c>
      <c r="B22" s="30" t="s">
        <v>23</v>
      </c>
      <c r="C22" s="35">
        <f t="shared" si="0"/>
        <v>12.300000190734863</v>
      </c>
      <c r="D22" s="35">
        <v>12.300000190734863</v>
      </c>
    </row>
    <row r="23" spans="1:4" ht="15">
      <c r="B23" s="20" t="s">
        <v>26</v>
      </c>
      <c r="C23" s="35">
        <f t="shared" si="0"/>
        <v>0</v>
      </c>
      <c r="D23" s="35">
        <v>0</v>
      </c>
    </row>
    <row r="24" spans="1:4" ht="15">
      <c r="B24" s="20" t="s">
        <v>29</v>
      </c>
      <c r="C24" s="35">
        <f t="shared" si="0"/>
        <v>0</v>
      </c>
      <c r="D24" s="35">
        <v>0</v>
      </c>
    </row>
    <row r="25" spans="1:4" ht="15">
      <c r="A25" s="31" t="s">
        <v>32</v>
      </c>
      <c r="B25" s="56" t="s">
        <v>40</v>
      </c>
      <c r="C25" s="71">
        <f t="shared" si="0"/>
        <v>29</v>
      </c>
      <c r="D25" s="71">
        <v>29</v>
      </c>
    </row>
    <row r="26" spans="1:4" ht="15">
      <c r="B26" s="21" t="s">
        <v>20</v>
      </c>
      <c r="C26" s="44">
        <f t="shared" si="0"/>
        <v>15</v>
      </c>
      <c r="D26" s="47">
        <v>15</v>
      </c>
    </row>
    <row r="27" spans="1:4" ht="15">
      <c r="B27" s="22" t="s">
        <v>21</v>
      </c>
      <c r="C27" s="45">
        <f t="shared" si="0"/>
        <v>6</v>
      </c>
      <c r="D27" s="48">
        <v>6</v>
      </c>
    </row>
    <row r="28" spans="1:4" ht="15">
      <c r="B28" s="22" t="s">
        <v>22</v>
      </c>
      <c r="C28" s="45">
        <f t="shared" si="0"/>
        <v>-9</v>
      </c>
      <c r="D28" s="48">
        <v>-9</v>
      </c>
    </row>
    <row r="29" spans="1:4" ht="15">
      <c r="B29" s="21" t="s">
        <v>23</v>
      </c>
      <c r="C29" s="44">
        <f t="shared" si="0"/>
        <v>14</v>
      </c>
      <c r="D29" s="47">
        <v>14</v>
      </c>
    </row>
    <row r="30" spans="1:4" ht="15">
      <c r="B30" s="23" t="s">
        <v>24</v>
      </c>
      <c r="C30" s="46">
        <f t="shared" si="0"/>
        <v>5</v>
      </c>
      <c r="D30" s="49">
        <v>5</v>
      </c>
    </row>
    <row r="31" spans="1:4" ht="15">
      <c r="B31" s="23" t="s">
        <v>25</v>
      </c>
      <c r="C31" s="46">
        <f t="shared" si="0"/>
        <v>-9</v>
      </c>
      <c r="D31" s="49">
        <v>-9</v>
      </c>
    </row>
    <row r="32" spans="1:4" ht="15">
      <c r="B32" s="21" t="s">
        <v>26</v>
      </c>
      <c r="C32" s="44">
        <f t="shared" si="0"/>
        <v>0</v>
      </c>
      <c r="D32" s="47">
        <v>0</v>
      </c>
    </row>
    <row r="33" spans="1:6" ht="15">
      <c r="B33" s="22" t="s">
        <v>27</v>
      </c>
      <c r="C33" s="45">
        <f t="shared" si="0"/>
        <v>0</v>
      </c>
      <c r="D33" s="48">
        <v>0</v>
      </c>
    </row>
    <row r="34" spans="1:6" ht="15">
      <c r="B34" s="22" t="s">
        <v>28</v>
      </c>
      <c r="C34" s="45">
        <f t="shared" si="0"/>
        <v>0</v>
      </c>
      <c r="D34" s="48">
        <v>0</v>
      </c>
    </row>
    <row r="35" spans="1:6" ht="15">
      <c r="B35" s="21" t="s">
        <v>29</v>
      </c>
      <c r="C35" s="44">
        <f t="shared" si="0"/>
        <v>0</v>
      </c>
      <c r="D35" s="47">
        <v>0</v>
      </c>
    </row>
    <row r="36" spans="1:6" ht="15">
      <c r="B36" s="22" t="s">
        <v>30</v>
      </c>
      <c r="C36" s="45">
        <f t="shared" si="0"/>
        <v>0</v>
      </c>
      <c r="D36" s="48">
        <v>0</v>
      </c>
    </row>
    <row r="37" spans="1:6" ht="15.75" thickBot="1">
      <c r="B37" s="22" t="s">
        <v>31</v>
      </c>
      <c r="C37" s="45">
        <f t="shared" si="0"/>
        <v>0</v>
      </c>
      <c r="D37" s="48">
        <v>0</v>
      </c>
    </row>
    <row r="38" spans="1:6" ht="15.75" thickTop="1">
      <c r="A38" s="75" t="s">
        <v>54</v>
      </c>
      <c r="B38" s="33" t="s">
        <v>35</v>
      </c>
      <c r="C38" s="36">
        <f t="shared" si="0"/>
        <v>-2.2999999523162842</v>
      </c>
      <c r="D38" s="36">
        <v>-2.2999999523162842</v>
      </c>
    </row>
    <row r="39" spans="1:6" ht="15.75" thickBot="1">
      <c r="A39" s="76" t="s">
        <v>56</v>
      </c>
      <c r="B39" s="33" t="s">
        <v>23</v>
      </c>
      <c r="C39" s="36">
        <f t="shared" si="0"/>
        <v>-10.100000381469727</v>
      </c>
      <c r="D39" s="36">
        <v>-10.100000381469727</v>
      </c>
    </row>
    <row r="40" spans="1:6" ht="15.75" thickTop="1">
      <c r="B40" s="24" t="s">
        <v>26</v>
      </c>
      <c r="C40" s="36">
        <f t="shared" si="0"/>
        <v>0</v>
      </c>
      <c r="D40" s="36">
        <v>0</v>
      </c>
    </row>
    <row r="41" spans="1:6" ht="15">
      <c r="B41" s="24" t="s">
        <v>29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57</v>
      </c>
      <c r="B43" s="61" t="s">
        <v>41</v>
      </c>
      <c r="C43" s="70">
        <f>IF($C4=0,"",$C8/$C4)</f>
        <v>0.35555555555555557</v>
      </c>
      <c r="D43" s="79" t="s">
        <v>42</v>
      </c>
      <c r="E43" s="80">
        <f>IF($C4=0,"",$C25/$C4)</f>
        <v>0.64444444444444449</v>
      </c>
    </row>
    <row r="44" spans="1:6" ht="15.75" thickBot="1">
      <c r="A44" s="78" t="s">
        <v>58</v>
      </c>
      <c r="B44" s="62" t="s">
        <v>43</v>
      </c>
      <c r="C44" s="58">
        <f>IF($C8=0,"",$C9/$C8)</f>
        <v>0.4375</v>
      </c>
      <c r="D44" s="59" t="s">
        <v>46</v>
      </c>
      <c r="E44" s="63">
        <f>IF($C25=0,"",$C26/$C25)</f>
        <v>0.51724137931034486</v>
      </c>
    </row>
    <row r="45" spans="1:6" ht="15.75" thickTop="1">
      <c r="B45" s="62" t="s">
        <v>44</v>
      </c>
      <c r="C45" s="58">
        <f>IF($C8=0,"",$C12/$C8)</f>
        <v>0.5625</v>
      </c>
      <c r="D45" s="59" t="s">
        <v>47</v>
      </c>
      <c r="E45" s="63">
        <f>IF($C25=0,"",$C29/$C25)</f>
        <v>0.48275862068965519</v>
      </c>
    </row>
    <row r="46" spans="1:6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0</v>
      </c>
    </row>
    <row r="47" spans="1:6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0</v>
      </c>
      <c r="F47" s="15"/>
    </row>
    <row r="48" spans="1:6" ht="15">
      <c r="B48" s="64" t="s">
        <v>45</v>
      </c>
      <c r="C48" s="57">
        <f>IF(C8=0,"",(C10+C13+C16+C19)/C8)</f>
        <v>0.5</v>
      </c>
      <c r="D48" s="60" t="s">
        <v>52</v>
      </c>
      <c r="E48" s="65">
        <f>IF(C25=0,"",(C27+C30+C33+C36)/C25)</f>
        <v>0.37931034482758619</v>
      </c>
    </row>
    <row r="49" spans="2:5" ht="15">
      <c r="B49" s="62" t="s">
        <v>35</v>
      </c>
      <c r="C49" s="58">
        <f>IF($C9=0,"",$C10/$C9)</f>
        <v>0.42857142857142855</v>
      </c>
      <c r="D49" s="59" t="s">
        <v>50</v>
      </c>
      <c r="E49" s="63">
        <f>IF($C26=0,"",$C27/$C26)</f>
        <v>0.4</v>
      </c>
    </row>
    <row r="50" spans="2:5" ht="15">
      <c r="B50" s="62" t="s">
        <v>23</v>
      </c>
      <c r="C50" s="58">
        <f>IF($C12=0,"",$C13/$C12)</f>
        <v>0.55555555555555558</v>
      </c>
      <c r="D50" s="59" t="s">
        <v>51</v>
      </c>
      <c r="E50" s="63">
        <f>IF($C29=0,"",$C30/$C29)</f>
        <v>0.35714285714285715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 t="str">
        <f>IF($C32=0,"",$C33/$C32)</f>
        <v/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21"/>
  <dimension ref="A1:J53"/>
  <sheetViews>
    <sheetView showGridLines="0" showRowColHeaders="0" workbookViewId="0">
      <selection activeCell="J2" sqref="J2:J41"/>
    </sheetView>
  </sheetViews>
  <sheetFormatPr baseColWidth="10" defaultColWidth="11.42578125" defaultRowHeight="12.75"/>
  <cols>
    <col min="2" max="2" width="16.140625" bestFit="1" customWidth="1"/>
  </cols>
  <sheetData>
    <row r="1" spans="1:10" ht="16.5" thickBot="1">
      <c r="D1" s="52" t="s">
        <v>38</v>
      </c>
      <c r="E1" s="38"/>
      <c r="F1" s="39"/>
      <c r="G1" s="93" t="s">
        <v>71</v>
      </c>
      <c r="H1" s="94"/>
    </row>
    <row r="2" spans="1:10">
      <c r="A2" s="137" t="s">
        <v>18</v>
      </c>
      <c r="B2" s="137"/>
      <c r="C2" s="27" t="s">
        <v>37</v>
      </c>
      <c r="D2" s="53">
        <v>42503</v>
      </c>
      <c r="E2" s="53">
        <v>42538</v>
      </c>
      <c r="F2" s="53">
        <v>42545</v>
      </c>
      <c r="G2" s="53">
        <v>42552</v>
      </c>
      <c r="H2" s="53">
        <v>42559</v>
      </c>
      <c r="I2" s="53">
        <v>42580</v>
      </c>
      <c r="J2" s="53">
        <v>42587</v>
      </c>
    </row>
    <row r="3" spans="1:10">
      <c r="A3" s="138" t="s">
        <v>33</v>
      </c>
      <c r="B3" s="139"/>
      <c r="C3" s="28">
        <f>COUNTA(D3:CC4)</f>
        <v>7</v>
      </c>
      <c r="D3" s="50"/>
      <c r="E3" s="50"/>
      <c r="F3" s="50"/>
      <c r="G3" s="50"/>
      <c r="H3" s="50"/>
      <c r="I3" s="50"/>
      <c r="J3" s="50"/>
    </row>
    <row r="4" spans="1:10">
      <c r="A4" s="140" t="s">
        <v>34</v>
      </c>
      <c r="B4" s="141"/>
      <c r="C4" s="29">
        <f>SUM($D4:$CC4)</f>
        <v>297</v>
      </c>
      <c r="D4" s="51">
        <v>43</v>
      </c>
      <c r="E4" s="51">
        <v>48</v>
      </c>
      <c r="F4" s="51">
        <v>35</v>
      </c>
      <c r="G4" s="51">
        <v>44</v>
      </c>
      <c r="H4" s="51">
        <v>34</v>
      </c>
      <c r="I4" s="51">
        <v>54</v>
      </c>
      <c r="J4" s="51">
        <v>39</v>
      </c>
    </row>
    <row r="5" spans="1:10">
      <c r="A5" s="74" t="s">
        <v>53</v>
      </c>
      <c r="B5" s="25" t="s">
        <v>36</v>
      </c>
      <c r="C5" s="34">
        <f t="shared" ref="C5:C41" si="0">SUM($D5:$CC5)</f>
        <v>17.600000000000001</v>
      </c>
      <c r="D5" s="34">
        <v>11.2</v>
      </c>
      <c r="E5" s="34">
        <v>11.6</v>
      </c>
      <c r="F5" s="34">
        <v>7.7</v>
      </c>
      <c r="G5" s="34">
        <v>13.9</v>
      </c>
      <c r="H5" s="34">
        <v>-14.3</v>
      </c>
      <c r="I5" s="34">
        <v>6.4</v>
      </c>
      <c r="J5" s="34">
        <v>-18.899999999999999</v>
      </c>
    </row>
    <row r="6" spans="1:10">
      <c r="B6" s="26" t="s">
        <v>19</v>
      </c>
      <c r="C6" s="34">
        <f t="shared" si="0"/>
        <v>167.1</v>
      </c>
      <c r="D6" s="34">
        <v>40.200000000000003</v>
      </c>
      <c r="E6" s="34">
        <v>28.5</v>
      </c>
      <c r="F6" s="34">
        <v>23.7</v>
      </c>
      <c r="G6" s="34">
        <v>30</v>
      </c>
      <c r="H6" s="34">
        <v>4.8</v>
      </c>
      <c r="I6" s="34">
        <v>36.9</v>
      </c>
      <c r="J6" s="34">
        <v>3</v>
      </c>
    </row>
    <row r="7" spans="1:10">
      <c r="B7" s="26" t="s">
        <v>32</v>
      </c>
      <c r="C7" s="34">
        <f t="shared" si="0"/>
        <v>-149.5</v>
      </c>
      <c r="D7" s="34">
        <v>-29</v>
      </c>
      <c r="E7" s="34">
        <v>-16.899999999999999</v>
      </c>
      <c r="F7" s="34">
        <v>-16</v>
      </c>
      <c r="G7" s="34">
        <v>-16.100000000000001</v>
      </c>
      <c r="H7" s="34">
        <v>-19.100000000000001</v>
      </c>
      <c r="I7" s="34">
        <v>-30.5</v>
      </c>
      <c r="J7" s="34">
        <v>-21.9</v>
      </c>
    </row>
    <row r="8" spans="1:10" ht="15">
      <c r="A8" s="32" t="s">
        <v>19</v>
      </c>
      <c r="B8" s="55" t="s">
        <v>40</v>
      </c>
      <c r="C8" s="54">
        <f t="shared" si="0"/>
        <v>79</v>
      </c>
      <c r="D8" s="54">
        <v>11</v>
      </c>
      <c r="E8" s="54">
        <v>13</v>
      </c>
      <c r="F8" s="54">
        <v>7</v>
      </c>
      <c r="G8" s="54">
        <v>17</v>
      </c>
      <c r="H8" s="54">
        <v>7</v>
      </c>
      <c r="I8" s="54">
        <v>15</v>
      </c>
      <c r="J8" s="54">
        <v>9</v>
      </c>
    </row>
    <row r="9" spans="1:10" ht="15">
      <c r="B9" s="16" t="s">
        <v>20</v>
      </c>
      <c r="C9" s="40">
        <f t="shared" si="0"/>
        <v>49</v>
      </c>
      <c r="D9" s="40">
        <v>6</v>
      </c>
      <c r="E9" s="40">
        <v>8</v>
      </c>
      <c r="F9" s="40">
        <v>3</v>
      </c>
      <c r="G9" s="40">
        <v>11</v>
      </c>
      <c r="H9" s="40">
        <v>5</v>
      </c>
      <c r="I9" s="40">
        <v>8</v>
      </c>
      <c r="J9" s="40">
        <v>8</v>
      </c>
    </row>
    <row r="10" spans="1:10" ht="15">
      <c r="B10" s="17" t="s">
        <v>21</v>
      </c>
      <c r="C10" s="41">
        <f t="shared" si="0"/>
        <v>27</v>
      </c>
      <c r="D10" s="41">
        <v>5</v>
      </c>
      <c r="E10" s="41">
        <v>4</v>
      </c>
      <c r="F10" s="41">
        <v>3</v>
      </c>
      <c r="G10" s="41">
        <v>6</v>
      </c>
      <c r="H10" s="41">
        <v>0</v>
      </c>
      <c r="I10" s="41">
        <v>5</v>
      </c>
      <c r="J10" s="41">
        <v>4</v>
      </c>
    </row>
    <row r="11" spans="1:10" ht="15">
      <c r="B11" s="17" t="s">
        <v>22</v>
      </c>
      <c r="C11" s="41">
        <f t="shared" si="0"/>
        <v>-22</v>
      </c>
      <c r="D11" s="41">
        <v>-1</v>
      </c>
      <c r="E11" s="41">
        <v>-4</v>
      </c>
      <c r="F11" s="41">
        <v>0</v>
      </c>
      <c r="G11" s="41">
        <v>-5</v>
      </c>
      <c r="H11" s="41">
        <v>-5</v>
      </c>
      <c r="I11" s="41">
        <v>-3</v>
      </c>
      <c r="J11" s="41">
        <v>-4</v>
      </c>
    </row>
    <row r="12" spans="1:10" ht="15">
      <c r="B12" s="18" t="s">
        <v>23</v>
      </c>
      <c r="C12" s="42">
        <f t="shared" si="0"/>
        <v>30</v>
      </c>
      <c r="D12" s="42">
        <v>5</v>
      </c>
      <c r="E12" s="42">
        <v>5</v>
      </c>
      <c r="F12" s="42">
        <v>4</v>
      </c>
      <c r="G12" s="42">
        <v>6</v>
      </c>
      <c r="H12" s="42">
        <v>2</v>
      </c>
      <c r="I12" s="42">
        <v>7</v>
      </c>
      <c r="J12" s="42">
        <v>1</v>
      </c>
    </row>
    <row r="13" spans="1:10" ht="15">
      <c r="B13" s="19" t="s">
        <v>24</v>
      </c>
      <c r="C13" s="43">
        <f t="shared" si="0"/>
        <v>28</v>
      </c>
      <c r="D13" s="43">
        <v>5</v>
      </c>
      <c r="E13" s="43">
        <v>5</v>
      </c>
      <c r="F13" s="43">
        <v>4</v>
      </c>
      <c r="G13" s="43">
        <v>5</v>
      </c>
      <c r="H13" s="43">
        <v>2</v>
      </c>
      <c r="I13" s="43">
        <v>6</v>
      </c>
      <c r="J13" s="43">
        <v>1</v>
      </c>
    </row>
    <row r="14" spans="1:10" ht="15">
      <c r="B14" s="19" t="s">
        <v>25</v>
      </c>
      <c r="C14" s="43">
        <f t="shared" si="0"/>
        <v>-2</v>
      </c>
      <c r="D14" s="43">
        <v>0</v>
      </c>
      <c r="E14" s="43">
        <v>0</v>
      </c>
      <c r="F14" s="43">
        <v>0</v>
      </c>
      <c r="G14" s="43">
        <v>-1</v>
      </c>
      <c r="H14" s="43">
        <v>0</v>
      </c>
      <c r="I14" s="43">
        <v>-1</v>
      </c>
      <c r="J14" s="43">
        <v>0</v>
      </c>
    </row>
    <row r="15" spans="1:10" ht="15">
      <c r="B15" s="16" t="s">
        <v>26</v>
      </c>
      <c r="C15" s="40">
        <f t="shared" si="0"/>
        <v>0</v>
      </c>
      <c r="D15" s="40">
        <v>0</v>
      </c>
      <c r="E15" s="40">
        <v>0</v>
      </c>
      <c r="F15" s="40">
        <v>0</v>
      </c>
      <c r="G15" s="40">
        <v>0</v>
      </c>
      <c r="H15" s="40">
        <v>0</v>
      </c>
      <c r="I15" s="40">
        <v>0</v>
      </c>
      <c r="J15" s="40">
        <v>0</v>
      </c>
    </row>
    <row r="16" spans="1:10" ht="15">
      <c r="B16" s="17" t="s">
        <v>27</v>
      </c>
      <c r="C16" s="41">
        <f t="shared" si="0"/>
        <v>0</v>
      </c>
      <c r="D16" s="41">
        <v>0</v>
      </c>
      <c r="E16" s="41">
        <v>0</v>
      </c>
      <c r="F16" s="41">
        <v>0</v>
      </c>
      <c r="G16" s="41">
        <v>0</v>
      </c>
      <c r="H16" s="41">
        <v>0</v>
      </c>
      <c r="I16" s="41">
        <v>0</v>
      </c>
      <c r="J16" s="41">
        <v>0</v>
      </c>
    </row>
    <row r="17" spans="1:10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  <c r="H17" s="41">
        <v>0</v>
      </c>
      <c r="I17" s="41">
        <v>0</v>
      </c>
      <c r="J17" s="41">
        <v>0</v>
      </c>
    </row>
    <row r="18" spans="1:10" ht="15">
      <c r="B18" s="18" t="s">
        <v>29</v>
      </c>
      <c r="C18" s="42">
        <f t="shared" si="0"/>
        <v>0</v>
      </c>
      <c r="D18" s="42">
        <v>0</v>
      </c>
      <c r="E18" s="42">
        <v>0</v>
      </c>
      <c r="F18" s="42">
        <v>0</v>
      </c>
      <c r="G18" s="42">
        <v>0</v>
      </c>
      <c r="H18" s="42">
        <v>0</v>
      </c>
      <c r="I18" s="42">
        <v>0</v>
      </c>
      <c r="J18" s="42">
        <v>0</v>
      </c>
    </row>
    <row r="19" spans="1:10" ht="15">
      <c r="B19" s="19" t="s">
        <v>30</v>
      </c>
      <c r="C19" s="43">
        <f t="shared" si="0"/>
        <v>0</v>
      </c>
      <c r="D19" s="43">
        <v>0</v>
      </c>
      <c r="E19" s="43">
        <v>0</v>
      </c>
      <c r="F19" s="43">
        <v>0</v>
      </c>
      <c r="G19" s="43">
        <v>0</v>
      </c>
      <c r="H19" s="43">
        <v>0</v>
      </c>
      <c r="I19" s="43">
        <v>0</v>
      </c>
      <c r="J19" s="43">
        <v>0</v>
      </c>
    </row>
    <row r="20" spans="1:10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  <c r="G20" s="43">
        <v>0</v>
      </c>
      <c r="H20" s="43">
        <v>0</v>
      </c>
      <c r="I20" s="43">
        <v>0</v>
      </c>
      <c r="J20" s="43">
        <v>0</v>
      </c>
    </row>
    <row r="21" spans="1:10" ht="15">
      <c r="A21" s="72" t="s">
        <v>54</v>
      </c>
      <c r="B21" s="30" t="s">
        <v>35</v>
      </c>
      <c r="C21" s="35">
        <f t="shared" si="0"/>
        <v>10.799999833106995</v>
      </c>
      <c r="D21" s="35">
        <v>10.5</v>
      </c>
      <c r="E21" s="35">
        <v>1.5</v>
      </c>
      <c r="F21" s="35">
        <v>5.4000000953674316</v>
      </c>
      <c r="G21" s="35">
        <v>2.0999999046325684</v>
      </c>
      <c r="H21" s="35">
        <v>-10.800000190734863</v>
      </c>
      <c r="I21" s="35">
        <v>2.7000000476837158</v>
      </c>
      <c r="J21" s="35">
        <v>-0.60000002384185791</v>
      </c>
    </row>
    <row r="22" spans="1:10" ht="15.75" thickBot="1">
      <c r="A22" s="73" t="s">
        <v>55</v>
      </c>
      <c r="B22" s="30" t="s">
        <v>23</v>
      </c>
      <c r="C22" s="35">
        <f t="shared" si="0"/>
        <v>156.30000066757202</v>
      </c>
      <c r="D22" s="35">
        <v>29.700000762939453</v>
      </c>
      <c r="E22" s="35">
        <v>27</v>
      </c>
      <c r="F22" s="35">
        <v>18.299999237060547</v>
      </c>
      <c r="G22" s="35">
        <v>27.899999618530273</v>
      </c>
      <c r="H22" s="35">
        <v>15.600000381469727</v>
      </c>
      <c r="I22" s="35">
        <v>34.200000762939453</v>
      </c>
      <c r="J22" s="35">
        <v>3.5999999046325684</v>
      </c>
    </row>
    <row r="23" spans="1:10" ht="15">
      <c r="B23" s="20" t="s">
        <v>26</v>
      </c>
      <c r="C23" s="35">
        <f t="shared" si="0"/>
        <v>0</v>
      </c>
      <c r="D23" s="35">
        <v>0</v>
      </c>
      <c r="E23" s="35">
        <v>0</v>
      </c>
      <c r="F23" s="35">
        <v>0</v>
      </c>
      <c r="G23" s="35">
        <v>0</v>
      </c>
      <c r="H23" s="35">
        <v>0</v>
      </c>
      <c r="I23" s="35">
        <v>0</v>
      </c>
      <c r="J23" s="35">
        <v>0</v>
      </c>
    </row>
    <row r="24" spans="1:10" ht="15">
      <c r="B24" s="20" t="s">
        <v>29</v>
      </c>
      <c r="C24" s="35">
        <f t="shared" si="0"/>
        <v>0</v>
      </c>
      <c r="D24" s="35">
        <v>0</v>
      </c>
      <c r="E24" s="35">
        <v>0</v>
      </c>
      <c r="F24" s="35">
        <v>0</v>
      </c>
      <c r="G24" s="35">
        <v>0</v>
      </c>
      <c r="H24" s="35">
        <v>0</v>
      </c>
      <c r="I24" s="35">
        <v>0</v>
      </c>
      <c r="J24" s="35">
        <v>0</v>
      </c>
    </row>
    <row r="25" spans="1:10" ht="15">
      <c r="A25" s="31" t="s">
        <v>32</v>
      </c>
      <c r="B25" s="56" t="s">
        <v>40</v>
      </c>
      <c r="C25" s="71">
        <f t="shared" si="0"/>
        <v>218</v>
      </c>
      <c r="D25" s="71">
        <v>32</v>
      </c>
      <c r="E25" s="71">
        <v>35</v>
      </c>
      <c r="F25" s="71">
        <v>28</v>
      </c>
      <c r="G25" s="71">
        <v>27</v>
      </c>
      <c r="H25" s="71">
        <v>27</v>
      </c>
      <c r="I25" s="71">
        <v>39</v>
      </c>
      <c r="J25" s="71">
        <v>30</v>
      </c>
    </row>
    <row r="26" spans="1:10" ht="15">
      <c r="B26" s="21" t="s">
        <v>20</v>
      </c>
      <c r="C26" s="44">
        <f t="shared" si="0"/>
        <v>94</v>
      </c>
      <c r="D26" s="47">
        <v>12</v>
      </c>
      <c r="E26" s="47">
        <v>12</v>
      </c>
      <c r="F26" s="47">
        <v>16</v>
      </c>
      <c r="G26" s="47">
        <v>13</v>
      </c>
      <c r="H26" s="47">
        <v>14</v>
      </c>
      <c r="I26" s="47">
        <v>12</v>
      </c>
      <c r="J26" s="47">
        <v>15</v>
      </c>
    </row>
    <row r="27" spans="1:10" ht="15">
      <c r="B27" s="22" t="s">
        <v>21</v>
      </c>
      <c r="C27" s="45">
        <f t="shared" si="0"/>
        <v>53</v>
      </c>
      <c r="D27" s="48">
        <v>7</v>
      </c>
      <c r="E27" s="48">
        <v>7</v>
      </c>
      <c r="F27" s="48">
        <v>10</v>
      </c>
      <c r="G27" s="48">
        <v>4</v>
      </c>
      <c r="H27" s="48">
        <v>8</v>
      </c>
      <c r="I27" s="48">
        <v>9</v>
      </c>
      <c r="J27" s="48">
        <v>8</v>
      </c>
    </row>
    <row r="28" spans="1:10" ht="15">
      <c r="B28" s="22" t="s">
        <v>22</v>
      </c>
      <c r="C28" s="45">
        <f t="shared" si="0"/>
        <v>-41</v>
      </c>
      <c r="D28" s="48">
        <v>-5</v>
      </c>
      <c r="E28" s="48">
        <v>-5</v>
      </c>
      <c r="F28" s="48">
        <v>-6</v>
      </c>
      <c r="G28" s="48">
        <v>-9</v>
      </c>
      <c r="H28" s="48">
        <v>-6</v>
      </c>
      <c r="I28" s="48">
        <v>-3</v>
      </c>
      <c r="J28" s="48">
        <v>-7</v>
      </c>
    </row>
    <row r="29" spans="1:10" ht="15">
      <c r="B29" s="21" t="s">
        <v>23</v>
      </c>
      <c r="C29" s="44">
        <f t="shared" si="0"/>
        <v>123</v>
      </c>
      <c r="D29" s="47">
        <v>20</v>
      </c>
      <c r="E29" s="47">
        <v>23</v>
      </c>
      <c r="F29" s="47">
        <v>12</v>
      </c>
      <c r="G29" s="47">
        <v>14</v>
      </c>
      <c r="H29" s="47">
        <v>13</v>
      </c>
      <c r="I29" s="47">
        <v>27</v>
      </c>
      <c r="J29" s="47">
        <v>14</v>
      </c>
    </row>
    <row r="30" spans="1:10" ht="15">
      <c r="B30" s="23" t="s">
        <v>24</v>
      </c>
      <c r="C30" s="46">
        <f t="shared" si="0"/>
        <v>21</v>
      </c>
      <c r="D30" s="49">
        <v>2</v>
      </c>
      <c r="E30" s="49">
        <v>7</v>
      </c>
      <c r="F30" s="49">
        <v>1</v>
      </c>
      <c r="G30" s="49">
        <v>4</v>
      </c>
      <c r="H30" s="49">
        <v>1</v>
      </c>
      <c r="I30" s="49">
        <v>4</v>
      </c>
      <c r="J30" s="49">
        <v>2</v>
      </c>
    </row>
    <row r="31" spans="1:10" ht="15">
      <c r="B31" s="23" t="s">
        <v>25</v>
      </c>
      <c r="C31" s="46">
        <f t="shared" si="0"/>
        <v>-102</v>
      </c>
      <c r="D31" s="49">
        <v>-18</v>
      </c>
      <c r="E31" s="49">
        <v>-16</v>
      </c>
      <c r="F31" s="49">
        <v>-11</v>
      </c>
      <c r="G31" s="49">
        <v>-10</v>
      </c>
      <c r="H31" s="49">
        <v>-12</v>
      </c>
      <c r="I31" s="49">
        <v>-23</v>
      </c>
      <c r="J31" s="49">
        <v>-12</v>
      </c>
    </row>
    <row r="32" spans="1:10" ht="15">
      <c r="B32" s="21" t="s">
        <v>26</v>
      </c>
      <c r="C32" s="44">
        <f t="shared" si="0"/>
        <v>1</v>
      </c>
      <c r="D32" s="47">
        <v>0</v>
      </c>
      <c r="E32" s="47">
        <v>0</v>
      </c>
      <c r="F32" s="47">
        <v>0</v>
      </c>
      <c r="G32" s="47">
        <v>0</v>
      </c>
      <c r="H32" s="47">
        <v>0</v>
      </c>
      <c r="I32" s="47">
        <v>0</v>
      </c>
      <c r="J32" s="47">
        <v>1</v>
      </c>
    </row>
    <row r="33" spans="1:10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</row>
    <row r="34" spans="1:10" ht="15">
      <c r="B34" s="22" t="s">
        <v>28</v>
      </c>
      <c r="C34" s="45">
        <f t="shared" si="0"/>
        <v>-1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0</v>
      </c>
      <c r="J34" s="48">
        <v>-1</v>
      </c>
    </row>
    <row r="35" spans="1:10" ht="15">
      <c r="B35" s="21" t="s">
        <v>29</v>
      </c>
      <c r="C35" s="44">
        <f t="shared" si="0"/>
        <v>0</v>
      </c>
      <c r="D35" s="47">
        <v>0</v>
      </c>
      <c r="E35" s="47">
        <v>0</v>
      </c>
      <c r="F35" s="47">
        <v>0</v>
      </c>
      <c r="G35" s="47">
        <v>0</v>
      </c>
      <c r="H35" s="47">
        <v>0</v>
      </c>
      <c r="I35" s="47">
        <v>0</v>
      </c>
      <c r="J35" s="47">
        <v>0</v>
      </c>
    </row>
    <row r="36" spans="1:10" ht="15">
      <c r="B36" s="22" t="s">
        <v>30</v>
      </c>
      <c r="C36" s="45">
        <f t="shared" si="0"/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  <c r="I36" s="48">
        <v>0</v>
      </c>
      <c r="J36" s="48">
        <v>0</v>
      </c>
    </row>
    <row r="37" spans="1:10" ht="15.75" thickBot="1">
      <c r="B37" s="22" t="s">
        <v>31</v>
      </c>
      <c r="C37" s="45">
        <f t="shared" si="0"/>
        <v>0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</row>
    <row r="38" spans="1:10" ht="15.75" thickTop="1">
      <c r="A38" s="75" t="s">
        <v>54</v>
      </c>
      <c r="B38" s="33" t="s">
        <v>35</v>
      </c>
      <c r="C38" s="36">
        <f t="shared" si="0"/>
        <v>8.199999988079071</v>
      </c>
      <c r="D38" s="36">
        <v>0.80000001192092896</v>
      </c>
      <c r="E38" s="36">
        <v>2.2999999523162842</v>
      </c>
      <c r="F38" s="36">
        <v>3.2000000476837158</v>
      </c>
      <c r="G38" s="36">
        <v>-4.5</v>
      </c>
      <c r="H38" s="36">
        <v>1.7000000476837158</v>
      </c>
      <c r="I38" s="36">
        <v>3.7999999523162842</v>
      </c>
      <c r="J38" s="36">
        <v>0.89999997615814209</v>
      </c>
    </row>
    <row r="39" spans="1:10" ht="15.75" thickBot="1">
      <c r="A39" s="76" t="s">
        <v>56</v>
      </c>
      <c r="B39" s="33" t="s">
        <v>23</v>
      </c>
      <c r="C39" s="36">
        <f t="shared" si="0"/>
        <v>-155</v>
      </c>
      <c r="D39" s="36">
        <v>-29.799999237060547</v>
      </c>
      <c r="E39" s="36">
        <v>-19.200000762939453</v>
      </c>
      <c r="F39" s="36">
        <v>-19.200000762939453</v>
      </c>
      <c r="G39" s="36">
        <v>-11.600000381469727</v>
      </c>
      <c r="H39" s="36">
        <v>-20.799999237060547</v>
      </c>
      <c r="I39" s="36">
        <v>-34.299999237060547</v>
      </c>
      <c r="J39" s="36">
        <v>-20.100000381469727</v>
      </c>
    </row>
    <row r="40" spans="1:10" ht="15.75" thickTop="1">
      <c r="B40" s="24" t="s">
        <v>26</v>
      </c>
      <c r="C40" s="36">
        <f t="shared" si="0"/>
        <v>-2.7000000476837158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0</v>
      </c>
      <c r="J40" s="36">
        <v>-2.7000000476837158</v>
      </c>
    </row>
    <row r="41" spans="1:10" ht="15">
      <c r="B41" s="24" t="s">
        <v>29</v>
      </c>
      <c r="C41" s="37">
        <f t="shared" si="0"/>
        <v>0</v>
      </c>
      <c r="D41" s="37">
        <v>0</v>
      </c>
      <c r="E41" s="37">
        <v>0</v>
      </c>
      <c r="F41" s="37">
        <v>0</v>
      </c>
      <c r="G41" s="37">
        <v>0</v>
      </c>
      <c r="H41" s="37">
        <v>0</v>
      </c>
      <c r="I41" s="37">
        <v>0</v>
      </c>
      <c r="J41" s="37">
        <v>0</v>
      </c>
    </row>
    <row r="42" spans="1:10" ht="13.5" thickBot="1"/>
    <row r="43" spans="1:10" ht="15.75" thickTop="1">
      <c r="A43" s="77" t="s">
        <v>57</v>
      </c>
      <c r="B43" s="61" t="s">
        <v>41</v>
      </c>
      <c r="C43" s="70">
        <f>IF($C4=0,"",$C8/$C4)</f>
        <v>0.265993265993266</v>
      </c>
      <c r="D43" s="79" t="s">
        <v>42</v>
      </c>
      <c r="E43" s="80">
        <f>IF($C4=0,"",$C25/$C4)</f>
        <v>0.734006734006734</v>
      </c>
    </row>
    <row r="44" spans="1:10" ht="15.75" thickBot="1">
      <c r="A44" s="78" t="s">
        <v>58</v>
      </c>
      <c r="B44" s="62" t="s">
        <v>43</v>
      </c>
      <c r="C44" s="58">
        <f>IF($C8=0,"",$C9/$C8)</f>
        <v>0.620253164556962</v>
      </c>
      <c r="D44" s="59" t="s">
        <v>46</v>
      </c>
      <c r="E44" s="63">
        <f>IF($C25=0,"",$C26/$C25)</f>
        <v>0.43119266055045874</v>
      </c>
    </row>
    <row r="45" spans="1:10" ht="15.75" thickTop="1">
      <c r="B45" s="62" t="s">
        <v>44</v>
      </c>
      <c r="C45" s="58">
        <f>IF($C8=0,"",$C12/$C8)</f>
        <v>0.379746835443038</v>
      </c>
      <c r="D45" s="59" t="s">
        <v>47</v>
      </c>
      <c r="E45" s="63">
        <f>IF($C25=0,"",$C29/$C25)</f>
        <v>0.56422018348623848</v>
      </c>
    </row>
    <row r="46" spans="1:10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4.5871559633027525E-3</v>
      </c>
    </row>
    <row r="47" spans="1:10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0</v>
      </c>
      <c r="F47" s="15"/>
    </row>
    <row r="48" spans="1:10" ht="15">
      <c r="B48" s="64" t="s">
        <v>45</v>
      </c>
      <c r="C48" s="57">
        <f>IF(C8=0,"",(C10+C13+C16+C19)/C8)</f>
        <v>0.69620253164556967</v>
      </c>
      <c r="D48" s="60" t="s">
        <v>52</v>
      </c>
      <c r="E48" s="65">
        <f>IF(C25=0,"",(C27+C30+C33+C36)/C25)</f>
        <v>0.33944954128440369</v>
      </c>
    </row>
    <row r="49" spans="2:5" ht="15">
      <c r="B49" s="62" t="s">
        <v>35</v>
      </c>
      <c r="C49" s="58">
        <f>IF($C9=0,"",$C10/$C9)</f>
        <v>0.55102040816326525</v>
      </c>
      <c r="D49" s="59" t="s">
        <v>50</v>
      </c>
      <c r="E49" s="63">
        <f>IF($C26=0,"",$C27/$C26)</f>
        <v>0.56382978723404253</v>
      </c>
    </row>
    <row r="50" spans="2:5" ht="15">
      <c r="B50" s="62" t="s">
        <v>23</v>
      </c>
      <c r="C50" s="58">
        <f>IF($C12=0,"",$C13/$C12)</f>
        <v>0.93333333333333335</v>
      </c>
      <c r="D50" s="59" t="s">
        <v>51</v>
      </c>
      <c r="E50" s="63">
        <f>IF($C29=0,"",$C30/$C29)</f>
        <v>0.17073170731707318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22"/>
  <dimension ref="A1:H53"/>
  <sheetViews>
    <sheetView showGridLines="0" showRowColHeaders="0" workbookViewId="0">
      <selection activeCell="D2" sqref="D2:D41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73</v>
      </c>
      <c r="H1" s="94"/>
    </row>
    <row r="2" spans="1:8">
      <c r="A2" s="137" t="s">
        <v>18</v>
      </c>
      <c r="B2" s="137"/>
      <c r="C2" s="27" t="s">
        <v>37</v>
      </c>
      <c r="D2" s="53">
        <v>42504</v>
      </c>
    </row>
    <row r="3" spans="1:8">
      <c r="A3" s="138" t="s">
        <v>33</v>
      </c>
      <c r="B3" s="139"/>
      <c r="C3" s="28">
        <f>COUNTA(D3:CC4)</f>
        <v>1</v>
      </c>
      <c r="D3" s="50"/>
    </row>
    <row r="4" spans="1:8">
      <c r="A4" s="140" t="s">
        <v>34</v>
      </c>
      <c r="B4" s="141"/>
      <c r="C4" s="29">
        <f>SUM($D4:$CC4)</f>
        <v>51</v>
      </c>
      <c r="D4" s="51">
        <v>51</v>
      </c>
    </row>
    <row r="5" spans="1:8">
      <c r="A5" s="74" t="s">
        <v>53</v>
      </c>
      <c r="B5" s="25" t="s">
        <v>36</v>
      </c>
      <c r="C5" s="34">
        <f t="shared" ref="C5:C41" si="0">SUM($D5:$CC5)</f>
        <v>9.6999999999999993</v>
      </c>
      <c r="D5" s="34">
        <v>9.6999999999999993</v>
      </c>
    </row>
    <row r="6" spans="1:8">
      <c r="B6" s="26" t="s">
        <v>19</v>
      </c>
      <c r="C6" s="34">
        <f t="shared" si="0"/>
        <v>24.9</v>
      </c>
      <c r="D6" s="34">
        <v>24.9</v>
      </c>
    </row>
    <row r="7" spans="1:8">
      <c r="B7" s="26" t="s">
        <v>32</v>
      </c>
      <c r="C7" s="34">
        <f t="shared" si="0"/>
        <v>-15.2</v>
      </c>
      <c r="D7" s="34">
        <v>-15.2</v>
      </c>
    </row>
    <row r="8" spans="1:8" ht="15">
      <c r="A8" s="32" t="s">
        <v>19</v>
      </c>
      <c r="B8" s="55" t="s">
        <v>40</v>
      </c>
      <c r="C8" s="54">
        <f t="shared" si="0"/>
        <v>18</v>
      </c>
      <c r="D8" s="54">
        <v>18</v>
      </c>
    </row>
    <row r="9" spans="1:8" ht="15">
      <c r="B9" s="16" t="s">
        <v>20</v>
      </c>
      <c r="C9" s="40">
        <f t="shared" si="0"/>
        <v>8</v>
      </c>
      <c r="D9" s="40">
        <v>8</v>
      </c>
    </row>
    <row r="10" spans="1:8" ht="15">
      <c r="B10" s="17" t="s">
        <v>21</v>
      </c>
      <c r="C10" s="41">
        <f t="shared" si="0"/>
        <v>4</v>
      </c>
      <c r="D10" s="41">
        <v>4</v>
      </c>
    </row>
    <row r="11" spans="1:8" ht="15">
      <c r="B11" s="17" t="s">
        <v>22</v>
      </c>
      <c r="C11" s="41">
        <f t="shared" si="0"/>
        <v>-4</v>
      </c>
      <c r="D11" s="41">
        <v>-4</v>
      </c>
    </row>
    <row r="12" spans="1:8" ht="15">
      <c r="B12" s="18" t="s">
        <v>23</v>
      </c>
      <c r="C12" s="42">
        <f t="shared" si="0"/>
        <v>10</v>
      </c>
      <c r="D12" s="42">
        <v>10</v>
      </c>
    </row>
    <row r="13" spans="1:8" ht="15">
      <c r="B13" s="19" t="s">
        <v>24</v>
      </c>
      <c r="C13" s="43">
        <f t="shared" si="0"/>
        <v>8</v>
      </c>
      <c r="D13" s="43">
        <v>8</v>
      </c>
    </row>
    <row r="14" spans="1:8" ht="15">
      <c r="B14" s="19" t="s">
        <v>25</v>
      </c>
      <c r="C14" s="43">
        <f t="shared" si="0"/>
        <v>-2</v>
      </c>
      <c r="D14" s="43">
        <v>-2</v>
      </c>
    </row>
    <row r="15" spans="1:8" ht="15">
      <c r="B15" s="16" t="s">
        <v>26</v>
      </c>
      <c r="C15" s="40">
        <f t="shared" si="0"/>
        <v>0</v>
      </c>
      <c r="D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</row>
    <row r="17" spans="1:4" ht="15">
      <c r="B17" s="17" t="s">
        <v>28</v>
      </c>
      <c r="C17" s="41">
        <f t="shared" si="0"/>
        <v>0</v>
      </c>
      <c r="D17" s="41">
        <v>0</v>
      </c>
    </row>
    <row r="18" spans="1:4" ht="15">
      <c r="B18" s="18" t="s">
        <v>29</v>
      </c>
      <c r="C18" s="42">
        <f t="shared" si="0"/>
        <v>0</v>
      </c>
      <c r="D18" s="42">
        <v>0</v>
      </c>
    </row>
    <row r="19" spans="1:4" ht="15">
      <c r="B19" s="19" t="s">
        <v>30</v>
      </c>
      <c r="C19" s="43">
        <f t="shared" si="0"/>
        <v>0</v>
      </c>
      <c r="D19" s="43">
        <v>0</v>
      </c>
    </row>
    <row r="20" spans="1:4" ht="15.75" thickBot="1">
      <c r="B20" s="19" t="s">
        <v>31</v>
      </c>
      <c r="C20" s="43">
        <f t="shared" si="0"/>
        <v>0</v>
      </c>
      <c r="D20" s="43">
        <v>0</v>
      </c>
    </row>
    <row r="21" spans="1:4" ht="15">
      <c r="A21" s="72" t="s">
        <v>54</v>
      </c>
      <c r="B21" s="30" t="s">
        <v>35</v>
      </c>
      <c r="C21" s="35">
        <f t="shared" si="0"/>
        <v>0</v>
      </c>
      <c r="D21" s="35">
        <v>0</v>
      </c>
    </row>
    <row r="22" spans="1:4" ht="15.75" thickBot="1">
      <c r="A22" s="73" t="s">
        <v>55</v>
      </c>
      <c r="B22" s="30" t="s">
        <v>23</v>
      </c>
      <c r="C22" s="35">
        <f t="shared" si="0"/>
        <v>24.899999618530273</v>
      </c>
      <c r="D22" s="35">
        <v>24.899999618530273</v>
      </c>
    </row>
    <row r="23" spans="1:4" ht="15">
      <c r="B23" s="20" t="s">
        <v>26</v>
      </c>
      <c r="C23" s="35">
        <f t="shared" si="0"/>
        <v>0</v>
      </c>
      <c r="D23" s="35">
        <v>0</v>
      </c>
    </row>
    <row r="24" spans="1:4" ht="15">
      <c r="B24" s="20" t="s">
        <v>29</v>
      </c>
      <c r="C24" s="35">
        <f t="shared" si="0"/>
        <v>0</v>
      </c>
      <c r="D24" s="35">
        <v>0</v>
      </c>
    </row>
    <row r="25" spans="1:4" ht="15">
      <c r="A25" s="31" t="s">
        <v>32</v>
      </c>
      <c r="B25" s="56" t="s">
        <v>40</v>
      </c>
      <c r="C25" s="71">
        <f t="shared" si="0"/>
        <v>33</v>
      </c>
      <c r="D25" s="71">
        <v>33</v>
      </c>
    </row>
    <row r="26" spans="1:4" ht="15">
      <c r="B26" s="21" t="s">
        <v>20</v>
      </c>
      <c r="C26" s="44">
        <f t="shared" si="0"/>
        <v>15</v>
      </c>
      <c r="D26" s="47">
        <v>15</v>
      </c>
    </row>
    <row r="27" spans="1:4" ht="15">
      <c r="B27" s="22" t="s">
        <v>21</v>
      </c>
      <c r="C27" s="45">
        <f t="shared" si="0"/>
        <v>11</v>
      </c>
      <c r="D27" s="48">
        <v>11</v>
      </c>
    </row>
    <row r="28" spans="1:4" ht="15">
      <c r="B28" s="22" t="s">
        <v>22</v>
      </c>
      <c r="C28" s="45">
        <f t="shared" si="0"/>
        <v>-4</v>
      </c>
      <c r="D28" s="48">
        <v>-4</v>
      </c>
    </row>
    <row r="29" spans="1:4" ht="15">
      <c r="B29" s="21" t="s">
        <v>23</v>
      </c>
      <c r="C29" s="44">
        <f t="shared" si="0"/>
        <v>18</v>
      </c>
      <c r="D29" s="47">
        <v>18</v>
      </c>
    </row>
    <row r="30" spans="1:4" ht="15">
      <c r="B30" s="23" t="s">
        <v>24</v>
      </c>
      <c r="C30" s="46">
        <f t="shared" si="0"/>
        <v>5</v>
      </c>
      <c r="D30" s="49">
        <v>5</v>
      </c>
    </row>
    <row r="31" spans="1:4" ht="15">
      <c r="B31" s="23" t="s">
        <v>25</v>
      </c>
      <c r="C31" s="46">
        <f t="shared" si="0"/>
        <v>-13</v>
      </c>
      <c r="D31" s="49">
        <v>-13</v>
      </c>
    </row>
    <row r="32" spans="1:4" ht="15">
      <c r="B32" s="21" t="s">
        <v>26</v>
      </c>
      <c r="C32" s="44">
        <f t="shared" si="0"/>
        <v>0</v>
      </c>
      <c r="D32" s="47">
        <v>0</v>
      </c>
    </row>
    <row r="33" spans="1:6" ht="15">
      <c r="B33" s="22" t="s">
        <v>27</v>
      </c>
      <c r="C33" s="45">
        <f t="shared" si="0"/>
        <v>0</v>
      </c>
      <c r="D33" s="48">
        <v>0</v>
      </c>
    </row>
    <row r="34" spans="1:6" ht="15">
      <c r="B34" s="22" t="s">
        <v>28</v>
      </c>
      <c r="C34" s="45">
        <f t="shared" si="0"/>
        <v>0</v>
      </c>
      <c r="D34" s="48">
        <v>0</v>
      </c>
    </row>
    <row r="35" spans="1:6" ht="15">
      <c r="B35" s="21" t="s">
        <v>29</v>
      </c>
      <c r="C35" s="44">
        <f t="shared" si="0"/>
        <v>0</v>
      </c>
      <c r="D35" s="47">
        <v>0</v>
      </c>
    </row>
    <row r="36" spans="1:6" ht="15">
      <c r="B36" s="22" t="s">
        <v>30</v>
      </c>
      <c r="C36" s="45">
        <f t="shared" si="0"/>
        <v>0</v>
      </c>
      <c r="D36" s="48">
        <v>0</v>
      </c>
    </row>
    <row r="37" spans="1:6" ht="15.75" thickBot="1">
      <c r="B37" s="22" t="s">
        <v>31</v>
      </c>
      <c r="C37" s="45">
        <f t="shared" si="0"/>
        <v>0</v>
      </c>
      <c r="D37" s="48">
        <v>0</v>
      </c>
    </row>
    <row r="38" spans="1:6" ht="15.75" thickTop="1">
      <c r="A38" s="75" t="s">
        <v>54</v>
      </c>
      <c r="B38" s="33" t="s">
        <v>35</v>
      </c>
      <c r="C38" s="36">
        <f t="shared" si="0"/>
        <v>4.0999999046325684</v>
      </c>
      <c r="D38" s="36">
        <v>4.0999999046325684</v>
      </c>
    </row>
    <row r="39" spans="1:6" ht="15.75" thickBot="1">
      <c r="A39" s="76" t="s">
        <v>56</v>
      </c>
      <c r="B39" s="33" t="s">
        <v>23</v>
      </c>
      <c r="C39" s="36">
        <f t="shared" si="0"/>
        <v>-19.299999237060547</v>
      </c>
      <c r="D39" s="36">
        <v>-19.299999237060547</v>
      </c>
    </row>
    <row r="40" spans="1:6" ht="15.75" thickTop="1">
      <c r="B40" s="24" t="s">
        <v>26</v>
      </c>
      <c r="C40" s="36">
        <f t="shared" si="0"/>
        <v>0</v>
      </c>
      <c r="D40" s="36">
        <v>0</v>
      </c>
    </row>
    <row r="41" spans="1:6" ht="15">
      <c r="B41" s="24" t="s">
        <v>29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57</v>
      </c>
      <c r="B43" s="61" t="s">
        <v>41</v>
      </c>
      <c r="C43" s="70">
        <f>IF($C4=0,"",$C8/$C4)</f>
        <v>0.35294117647058826</v>
      </c>
      <c r="D43" s="79" t="s">
        <v>42</v>
      </c>
      <c r="E43" s="80">
        <f>IF($C4=0,"",$C25/$C4)</f>
        <v>0.6470588235294118</v>
      </c>
    </row>
    <row r="44" spans="1:6" ht="15.75" thickBot="1">
      <c r="A44" s="78" t="s">
        <v>58</v>
      </c>
      <c r="B44" s="62" t="s">
        <v>43</v>
      </c>
      <c r="C44" s="58">
        <f>IF($C8=0,"",$C9/$C8)</f>
        <v>0.44444444444444442</v>
      </c>
      <c r="D44" s="59" t="s">
        <v>46</v>
      </c>
      <c r="E44" s="63">
        <f>IF($C25=0,"",$C26/$C25)</f>
        <v>0.45454545454545453</v>
      </c>
    </row>
    <row r="45" spans="1:6" ht="15.75" thickTop="1">
      <c r="B45" s="62" t="s">
        <v>44</v>
      </c>
      <c r="C45" s="58">
        <f>IF($C8=0,"",$C12/$C8)</f>
        <v>0.55555555555555558</v>
      </c>
      <c r="D45" s="59" t="s">
        <v>47</v>
      </c>
      <c r="E45" s="63">
        <f>IF($C25=0,"",$C29/$C25)</f>
        <v>0.54545454545454541</v>
      </c>
    </row>
    <row r="46" spans="1:6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0</v>
      </c>
    </row>
    <row r="47" spans="1:6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0</v>
      </c>
      <c r="F47" s="15"/>
    </row>
    <row r="48" spans="1:6" ht="15">
      <c r="B48" s="64" t="s">
        <v>45</v>
      </c>
      <c r="C48" s="57">
        <f>IF(C8=0,"",(C10+C13+C16+C19)/C8)</f>
        <v>0.66666666666666663</v>
      </c>
      <c r="D48" s="60" t="s">
        <v>52</v>
      </c>
      <c r="E48" s="65">
        <f>IF(C25=0,"",(C27+C30+C33+C36)/C25)</f>
        <v>0.48484848484848486</v>
      </c>
    </row>
    <row r="49" spans="2:5" ht="15">
      <c r="B49" s="62" t="s">
        <v>35</v>
      </c>
      <c r="C49" s="58">
        <f>IF($C9=0,"",$C10/$C9)</f>
        <v>0.5</v>
      </c>
      <c r="D49" s="59" t="s">
        <v>50</v>
      </c>
      <c r="E49" s="63">
        <f>IF($C26=0,"",$C27/$C26)</f>
        <v>0.73333333333333328</v>
      </c>
    </row>
    <row r="50" spans="2:5" ht="15">
      <c r="B50" s="62" t="s">
        <v>23</v>
      </c>
      <c r="C50" s="58">
        <f>IF($C12=0,"",$C13/$C12)</f>
        <v>0.8</v>
      </c>
      <c r="D50" s="59" t="s">
        <v>51</v>
      </c>
      <c r="E50" s="63">
        <f>IF($C29=0,"",$C30/$C29)</f>
        <v>0.27777777777777779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 t="str">
        <f>IF($C32=0,"",$C33/$C32)</f>
        <v/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23"/>
  <dimension ref="A1:H53"/>
  <sheetViews>
    <sheetView showGridLines="0" showRowColHeaders="0" workbookViewId="0">
      <selection activeCell="F2" sqref="F2:F41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76</v>
      </c>
      <c r="H1" s="94"/>
    </row>
    <row r="2" spans="1:8">
      <c r="A2" s="137" t="s">
        <v>18</v>
      </c>
      <c r="B2" s="137"/>
      <c r="C2" s="27" t="s">
        <v>37</v>
      </c>
      <c r="D2" s="53">
        <v>42523</v>
      </c>
      <c r="E2" s="53">
        <v>42533</v>
      </c>
      <c r="F2" s="53">
        <v>42588</v>
      </c>
    </row>
    <row r="3" spans="1:8">
      <c r="A3" s="138" t="s">
        <v>33</v>
      </c>
      <c r="B3" s="139"/>
      <c r="C3" s="28">
        <f>COUNTA(D3:CC4)</f>
        <v>3</v>
      </c>
      <c r="D3" s="50"/>
      <c r="E3" s="50"/>
      <c r="F3" s="50"/>
    </row>
    <row r="4" spans="1:8">
      <c r="A4" s="140" t="s">
        <v>34</v>
      </c>
      <c r="B4" s="141"/>
      <c r="C4" s="29">
        <f>SUM($D4:$CC4)</f>
        <v>114</v>
      </c>
      <c r="D4" s="51">
        <v>40</v>
      </c>
      <c r="E4" s="51">
        <v>32</v>
      </c>
      <c r="F4" s="51">
        <v>42</v>
      </c>
    </row>
    <row r="5" spans="1:8">
      <c r="A5" s="74" t="s">
        <v>53</v>
      </c>
      <c r="B5" s="25" t="s">
        <v>36</v>
      </c>
      <c r="C5" s="34">
        <f t="shared" ref="C5:C41" si="0">SUM($D5:$CC5)</f>
        <v>-40.9</v>
      </c>
      <c r="D5" s="34">
        <v>-11.2</v>
      </c>
      <c r="E5" s="34">
        <v>-19.2</v>
      </c>
      <c r="F5" s="34">
        <v>-10.5</v>
      </c>
    </row>
    <row r="6" spans="1:8">
      <c r="B6" s="26" t="s">
        <v>19</v>
      </c>
      <c r="C6" s="34">
        <f t="shared" si="0"/>
        <v>21.9</v>
      </c>
      <c r="D6" s="34">
        <v>6</v>
      </c>
      <c r="E6" s="34">
        <v>0.9</v>
      </c>
      <c r="F6" s="34">
        <v>15</v>
      </c>
    </row>
    <row r="7" spans="1:8">
      <c r="B7" s="26" t="s">
        <v>32</v>
      </c>
      <c r="C7" s="34">
        <f t="shared" si="0"/>
        <v>-62.8</v>
      </c>
      <c r="D7" s="34">
        <v>-17.2</v>
      </c>
      <c r="E7" s="34">
        <v>-20.100000000000001</v>
      </c>
      <c r="F7" s="34">
        <v>-25.5</v>
      </c>
    </row>
    <row r="8" spans="1:8" ht="15">
      <c r="A8" s="32" t="s">
        <v>19</v>
      </c>
      <c r="B8" s="55" t="s">
        <v>40</v>
      </c>
      <c r="C8" s="54">
        <f t="shared" si="0"/>
        <v>17</v>
      </c>
      <c r="D8" s="54">
        <v>6</v>
      </c>
      <c r="E8" s="54">
        <v>4</v>
      </c>
      <c r="F8" s="54">
        <v>7</v>
      </c>
    </row>
    <row r="9" spans="1:8" ht="15">
      <c r="B9" s="16" t="s">
        <v>20</v>
      </c>
      <c r="C9" s="40">
        <f t="shared" si="0"/>
        <v>9</v>
      </c>
      <c r="D9" s="40">
        <v>3</v>
      </c>
      <c r="E9" s="40">
        <v>3</v>
      </c>
      <c r="F9" s="40">
        <v>3</v>
      </c>
    </row>
    <row r="10" spans="1:8" ht="15">
      <c r="B10" s="17" t="s">
        <v>21</v>
      </c>
      <c r="C10" s="41">
        <f t="shared" si="0"/>
        <v>3</v>
      </c>
      <c r="D10" s="41">
        <v>2</v>
      </c>
      <c r="E10" s="41">
        <v>1</v>
      </c>
      <c r="F10" s="41">
        <v>0</v>
      </c>
    </row>
    <row r="11" spans="1:8" ht="15">
      <c r="B11" s="17" t="s">
        <v>22</v>
      </c>
      <c r="C11" s="41">
        <f t="shared" si="0"/>
        <v>-6</v>
      </c>
      <c r="D11" s="41">
        <v>-1</v>
      </c>
      <c r="E11" s="41">
        <v>-2</v>
      </c>
      <c r="F11" s="41">
        <v>-3</v>
      </c>
    </row>
    <row r="12" spans="1:8" ht="15">
      <c r="B12" s="18" t="s">
        <v>23</v>
      </c>
      <c r="C12" s="42">
        <f t="shared" si="0"/>
        <v>8</v>
      </c>
      <c r="D12" s="42">
        <v>3</v>
      </c>
      <c r="E12" s="42">
        <v>1</v>
      </c>
      <c r="F12" s="42">
        <v>4</v>
      </c>
    </row>
    <row r="13" spans="1:8" ht="15">
      <c r="B13" s="19" t="s">
        <v>24</v>
      </c>
      <c r="C13" s="43">
        <f t="shared" si="0"/>
        <v>7</v>
      </c>
      <c r="D13" s="43">
        <v>2</v>
      </c>
      <c r="E13" s="43">
        <v>1</v>
      </c>
      <c r="F13" s="43">
        <v>4</v>
      </c>
    </row>
    <row r="14" spans="1:8" ht="15">
      <c r="B14" s="19" t="s">
        <v>25</v>
      </c>
      <c r="C14" s="43">
        <f t="shared" si="0"/>
        <v>-1</v>
      </c>
      <c r="D14" s="43">
        <v>-1</v>
      </c>
      <c r="E14" s="43">
        <v>0</v>
      </c>
      <c r="F14" s="43">
        <v>0</v>
      </c>
    </row>
    <row r="15" spans="1:8" ht="15">
      <c r="B15" s="16" t="s">
        <v>26</v>
      </c>
      <c r="C15" s="40">
        <f t="shared" si="0"/>
        <v>0</v>
      </c>
      <c r="D15" s="40">
        <v>0</v>
      </c>
      <c r="E15" s="40">
        <v>0</v>
      </c>
      <c r="F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  <c r="E16" s="41">
        <v>0</v>
      </c>
      <c r="F16" s="41">
        <v>0</v>
      </c>
    </row>
    <row r="17" spans="1:6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</row>
    <row r="18" spans="1:6" ht="15">
      <c r="B18" s="18" t="s">
        <v>29</v>
      </c>
      <c r="C18" s="42">
        <f t="shared" si="0"/>
        <v>0</v>
      </c>
      <c r="D18" s="42">
        <v>0</v>
      </c>
      <c r="E18" s="42">
        <v>0</v>
      </c>
      <c r="F18" s="42">
        <v>0</v>
      </c>
    </row>
    <row r="19" spans="1:6" ht="15">
      <c r="B19" s="19" t="s">
        <v>30</v>
      </c>
      <c r="C19" s="43">
        <f t="shared" si="0"/>
        <v>0</v>
      </c>
      <c r="D19" s="43">
        <v>0</v>
      </c>
      <c r="E19" s="43">
        <v>0</v>
      </c>
      <c r="F19" s="43">
        <v>0</v>
      </c>
    </row>
    <row r="20" spans="1:6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</row>
    <row r="21" spans="1:6" ht="15">
      <c r="A21" s="72" t="s">
        <v>54</v>
      </c>
      <c r="B21" s="30" t="s">
        <v>35</v>
      </c>
      <c r="C21" s="35">
        <f t="shared" si="0"/>
        <v>-5.3999998569488525</v>
      </c>
      <c r="D21" s="35">
        <v>3.2999999523162842</v>
      </c>
      <c r="E21" s="35">
        <v>-2.0999999046325684</v>
      </c>
      <c r="F21" s="35">
        <v>-6.5999999046325684</v>
      </c>
    </row>
    <row r="22" spans="1:6" ht="15.75" thickBot="1">
      <c r="A22" s="73" t="s">
        <v>55</v>
      </c>
      <c r="B22" s="30" t="s">
        <v>23</v>
      </c>
      <c r="C22" s="35">
        <f t="shared" si="0"/>
        <v>27.300000429153442</v>
      </c>
      <c r="D22" s="35">
        <v>2.7000000476837158</v>
      </c>
      <c r="E22" s="35">
        <v>3</v>
      </c>
      <c r="F22" s="35">
        <v>21.600000381469727</v>
      </c>
    </row>
    <row r="23" spans="1:6" ht="15">
      <c r="B23" s="20" t="s">
        <v>26</v>
      </c>
      <c r="C23" s="35">
        <f t="shared" si="0"/>
        <v>0</v>
      </c>
      <c r="D23" s="35">
        <v>0</v>
      </c>
      <c r="E23" s="35">
        <v>0</v>
      </c>
      <c r="F23" s="35">
        <v>0</v>
      </c>
    </row>
    <row r="24" spans="1:6" ht="15">
      <c r="B24" s="20" t="s">
        <v>29</v>
      </c>
      <c r="C24" s="35">
        <f t="shared" si="0"/>
        <v>0</v>
      </c>
      <c r="D24" s="35">
        <v>0</v>
      </c>
      <c r="E24" s="35">
        <v>0</v>
      </c>
      <c r="F24" s="35">
        <v>0</v>
      </c>
    </row>
    <row r="25" spans="1:6" ht="15">
      <c r="A25" s="31" t="s">
        <v>32</v>
      </c>
      <c r="B25" s="56" t="s">
        <v>40</v>
      </c>
      <c r="C25" s="71">
        <f t="shared" si="0"/>
        <v>97</v>
      </c>
      <c r="D25" s="71">
        <v>34</v>
      </c>
      <c r="E25" s="71">
        <v>28</v>
      </c>
      <c r="F25" s="71">
        <v>35</v>
      </c>
    </row>
    <row r="26" spans="1:6" ht="15">
      <c r="B26" s="21" t="s">
        <v>20</v>
      </c>
      <c r="C26" s="44">
        <f t="shared" si="0"/>
        <v>41</v>
      </c>
      <c r="D26" s="47">
        <v>13</v>
      </c>
      <c r="E26" s="47">
        <v>15</v>
      </c>
      <c r="F26" s="47">
        <v>13</v>
      </c>
    </row>
    <row r="27" spans="1:6" ht="15">
      <c r="B27" s="22" t="s">
        <v>21</v>
      </c>
      <c r="C27" s="45">
        <f t="shared" si="0"/>
        <v>22</v>
      </c>
      <c r="D27" s="48">
        <v>7</v>
      </c>
      <c r="E27" s="48">
        <v>8</v>
      </c>
      <c r="F27" s="48">
        <v>7</v>
      </c>
    </row>
    <row r="28" spans="1:6" ht="15">
      <c r="B28" s="22" t="s">
        <v>22</v>
      </c>
      <c r="C28" s="45">
        <f t="shared" si="0"/>
        <v>-19</v>
      </c>
      <c r="D28" s="48">
        <v>-6</v>
      </c>
      <c r="E28" s="48">
        <v>-7</v>
      </c>
      <c r="F28" s="48">
        <v>-6</v>
      </c>
    </row>
    <row r="29" spans="1:6" ht="15">
      <c r="B29" s="21" t="s">
        <v>23</v>
      </c>
      <c r="C29" s="44">
        <f t="shared" si="0"/>
        <v>54</v>
      </c>
      <c r="D29" s="47">
        <v>20</v>
      </c>
      <c r="E29" s="47">
        <v>12</v>
      </c>
      <c r="F29" s="47">
        <v>22</v>
      </c>
    </row>
    <row r="30" spans="1:6" ht="15">
      <c r="B30" s="23" t="s">
        <v>24</v>
      </c>
      <c r="C30" s="46">
        <f t="shared" si="0"/>
        <v>10</v>
      </c>
      <c r="D30" s="49">
        <v>4</v>
      </c>
      <c r="E30" s="49">
        <v>2</v>
      </c>
      <c r="F30" s="49">
        <v>4</v>
      </c>
    </row>
    <row r="31" spans="1:6" ht="15">
      <c r="B31" s="23" t="s">
        <v>25</v>
      </c>
      <c r="C31" s="46">
        <f t="shared" si="0"/>
        <v>-44</v>
      </c>
      <c r="D31" s="49">
        <v>-16</v>
      </c>
      <c r="E31" s="49">
        <v>-10</v>
      </c>
      <c r="F31" s="49">
        <v>-18</v>
      </c>
    </row>
    <row r="32" spans="1:6" ht="15">
      <c r="B32" s="21" t="s">
        <v>26</v>
      </c>
      <c r="C32" s="44">
        <f t="shared" si="0"/>
        <v>0</v>
      </c>
      <c r="D32" s="47">
        <v>0</v>
      </c>
      <c r="E32" s="47">
        <v>0</v>
      </c>
      <c r="F32" s="47">
        <v>0</v>
      </c>
    </row>
    <row r="33" spans="1:6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</row>
    <row r="34" spans="1:6" ht="15">
      <c r="B34" s="22" t="s">
        <v>28</v>
      </c>
      <c r="C34" s="45">
        <f t="shared" si="0"/>
        <v>0</v>
      </c>
      <c r="D34" s="48">
        <v>0</v>
      </c>
      <c r="E34" s="48">
        <v>0</v>
      </c>
      <c r="F34" s="48">
        <v>0</v>
      </c>
    </row>
    <row r="35" spans="1:6" ht="15">
      <c r="B35" s="21" t="s">
        <v>29</v>
      </c>
      <c r="C35" s="44">
        <f t="shared" si="0"/>
        <v>2</v>
      </c>
      <c r="D35" s="47">
        <v>1</v>
      </c>
      <c r="E35" s="47">
        <v>1</v>
      </c>
      <c r="F35" s="47">
        <v>0</v>
      </c>
    </row>
    <row r="36" spans="1:6" ht="15">
      <c r="B36" s="22" t="s">
        <v>30</v>
      </c>
      <c r="C36" s="45">
        <f t="shared" si="0"/>
        <v>1</v>
      </c>
      <c r="D36" s="48">
        <v>1</v>
      </c>
      <c r="E36" s="48">
        <v>0</v>
      </c>
      <c r="F36" s="48">
        <v>0</v>
      </c>
    </row>
    <row r="37" spans="1:6" ht="15.75" thickBot="1">
      <c r="B37" s="22" t="s">
        <v>31</v>
      </c>
      <c r="C37" s="45">
        <f t="shared" si="0"/>
        <v>-1</v>
      </c>
      <c r="D37" s="48">
        <v>0</v>
      </c>
      <c r="E37" s="48">
        <v>-1</v>
      </c>
      <c r="F37" s="48">
        <v>0</v>
      </c>
    </row>
    <row r="38" spans="1:6" ht="15.75" thickTop="1">
      <c r="A38" s="75" t="s">
        <v>54</v>
      </c>
      <c r="B38" s="33" t="s">
        <v>35</v>
      </c>
      <c r="C38" s="36">
        <f t="shared" si="0"/>
        <v>0.10000002384185791</v>
      </c>
      <c r="D38" s="36">
        <v>-0.80000001192092896</v>
      </c>
      <c r="E38" s="36">
        <v>0.30000001192092896</v>
      </c>
      <c r="F38" s="36">
        <v>0.60000002384185791</v>
      </c>
    </row>
    <row r="39" spans="1:6" ht="15.75" thickBot="1">
      <c r="A39" s="76" t="s">
        <v>56</v>
      </c>
      <c r="B39" s="33" t="s">
        <v>23</v>
      </c>
      <c r="C39" s="36">
        <f t="shared" si="0"/>
        <v>-62.600000381469727</v>
      </c>
      <c r="D39" s="36">
        <v>-19.5</v>
      </c>
      <c r="E39" s="36">
        <v>-17</v>
      </c>
      <c r="F39" s="36">
        <v>-26.100000381469727</v>
      </c>
    </row>
    <row r="40" spans="1:6" ht="15.75" thickTop="1">
      <c r="B40" s="24" t="s">
        <v>26</v>
      </c>
      <c r="C40" s="36">
        <f t="shared" si="0"/>
        <v>0</v>
      </c>
      <c r="D40" s="36">
        <v>0</v>
      </c>
      <c r="E40" s="36">
        <v>0</v>
      </c>
      <c r="F40" s="36">
        <v>0</v>
      </c>
    </row>
    <row r="41" spans="1:6" ht="15">
      <c r="B41" s="24" t="s">
        <v>29</v>
      </c>
      <c r="C41" s="37">
        <f t="shared" si="0"/>
        <v>-0.30000019073486328</v>
      </c>
      <c r="D41" s="37">
        <v>3.0999999046325684</v>
      </c>
      <c r="E41" s="37">
        <v>-3.4000000953674316</v>
      </c>
      <c r="F41" s="37">
        <v>0</v>
      </c>
    </row>
    <row r="42" spans="1:6" ht="13.5" thickBot="1"/>
    <row r="43" spans="1:6" ht="15.75" thickTop="1">
      <c r="A43" s="77" t="s">
        <v>57</v>
      </c>
      <c r="B43" s="61" t="s">
        <v>41</v>
      </c>
      <c r="C43" s="70">
        <f>IF($C4=0,"",$C8/$C4)</f>
        <v>0.14912280701754385</v>
      </c>
      <c r="D43" s="79" t="s">
        <v>42</v>
      </c>
      <c r="E43" s="80">
        <f>IF($C4=0,"",$C25/$C4)</f>
        <v>0.85087719298245612</v>
      </c>
    </row>
    <row r="44" spans="1:6" ht="15.75" thickBot="1">
      <c r="A44" s="78" t="s">
        <v>58</v>
      </c>
      <c r="B44" s="62" t="s">
        <v>43</v>
      </c>
      <c r="C44" s="58">
        <f>IF($C8=0,"",$C9/$C8)</f>
        <v>0.52941176470588236</v>
      </c>
      <c r="D44" s="59" t="s">
        <v>46</v>
      </c>
      <c r="E44" s="63">
        <f>IF($C25=0,"",$C26/$C25)</f>
        <v>0.42268041237113402</v>
      </c>
    </row>
    <row r="45" spans="1:6" ht="15.75" thickTop="1">
      <c r="B45" s="62" t="s">
        <v>44</v>
      </c>
      <c r="C45" s="58">
        <f>IF($C8=0,"",$C12/$C8)</f>
        <v>0.47058823529411764</v>
      </c>
      <c r="D45" s="59" t="s">
        <v>47</v>
      </c>
      <c r="E45" s="63">
        <f>IF($C25=0,"",$C29/$C25)</f>
        <v>0.55670103092783507</v>
      </c>
    </row>
    <row r="46" spans="1:6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0</v>
      </c>
    </row>
    <row r="47" spans="1:6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2.0618556701030927E-2</v>
      </c>
      <c r="F47" s="15"/>
    </row>
    <row r="48" spans="1:6" ht="15">
      <c r="B48" s="64" t="s">
        <v>45</v>
      </c>
      <c r="C48" s="57">
        <f>IF(C8=0,"",(C10+C13+C16+C19)/C8)</f>
        <v>0.58823529411764708</v>
      </c>
      <c r="D48" s="60" t="s">
        <v>52</v>
      </c>
      <c r="E48" s="65">
        <f>IF(C25=0,"",(C27+C30+C33+C36)/C25)</f>
        <v>0.34020618556701032</v>
      </c>
    </row>
    <row r="49" spans="2:5" ht="15">
      <c r="B49" s="62" t="s">
        <v>35</v>
      </c>
      <c r="C49" s="58">
        <f>IF($C9=0,"",$C10/$C9)</f>
        <v>0.33333333333333331</v>
      </c>
      <c r="D49" s="59" t="s">
        <v>50</v>
      </c>
      <c r="E49" s="63">
        <f>IF($C26=0,"",$C27/$C26)</f>
        <v>0.53658536585365857</v>
      </c>
    </row>
    <row r="50" spans="2:5" ht="15">
      <c r="B50" s="62" t="s">
        <v>23</v>
      </c>
      <c r="C50" s="58">
        <f>IF($C12=0,"",$C13/$C12)</f>
        <v>0.875</v>
      </c>
      <c r="D50" s="59" t="s">
        <v>51</v>
      </c>
      <c r="E50" s="63">
        <f>IF($C29=0,"",$C30/$C29)</f>
        <v>0.18518518518518517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 t="str">
        <f>IF($C32=0,"",$C33/$C32)</f>
        <v/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>
        <f>IF($C35=0,"",$C36/$C35)</f>
        <v>0.5</v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4"/>
  <dimension ref="A1:H53"/>
  <sheetViews>
    <sheetView showGridLines="0" showRowColHeaders="0" workbookViewId="0">
      <selection activeCell="H2" sqref="H2:H41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79</v>
      </c>
      <c r="H1" s="94"/>
    </row>
    <row r="2" spans="1:8">
      <c r="A2" s="137" t="s">
        <v>18</v>
      </c>
      <c r="B2" s="137"/>
      <c r="C2" s="27" t="s">
        <v>37</v>
      </c>
      <c r="D2" s="53">
        <v>42531</v>
      </c>
      <c r="E2" s="53">
        <v>42533</v>
      </c>
      <c r="F2" s="53">
        <v>42538</v>
      </c>
      <c r="G2" s="53">
        <v>42559</v>
      </c>
      <c r="H2" s="53">
        <v>42594</v>
      </c>
    </row>
    <row r="3" spans="1:8">
      <c r="A3" s="138" t="s">
        <v>33</v>
      </c>
      <c r="B3" s="139"/>
      <c r="C3" s="28">
        <f>COUNTA(D3:CC4)</f>
        <v>5</v>
      </c>
      <c r="D3" s="50"/>
      <c r="E3" s="50"/>
      <c r="F3" s="50"/>
      <c r="G3" s="50"/>
      <c r="H3" s="50"/>
    </row>
    <row r="4" spans="1:8">
      <c r="A4" s="140" t="s">
        <v>34</v>
      </c>
      <c r="B4" s="141"/>
      <c r="C4" s="29">
        <f>SUM($D4:$CC4)</f>
        <v>189</v>
      </c>
      <c r="D4" s="51">
        <v>37</v>
      </c>
      <c r="E4" s="51">
        <v>35</v>
      </c>
      <c r="F4" s="51">
        <v>48</v>
      </c>
      <c r="G4" s="51">
        <v>32</v>
      </c>
      <c r="H4" s="51">
        <v>37</v>
      </c>
    </row>
    <row r="5" spans="1:8">
      <c r="A5" s="74" t="s">
        <v>53</v>
      </c>
      <c r="B5" s="25" t="s">
        <v>36</v>
      </c>
      <c r="C5" s="34">
        <f t="shared" ref="C5:C41" si="0">SUM($D5:$CC5)</f>
        <v>-32.200000000000003</v>
      </c>
      <c r="D5" s="34">
        <v>-6.9</v>
      </c>
      <c r="E5" s="34">
        <v>-11</v>
      </c>
      <c r="F5" s="34">
        <v>-11.6</v>
      </c>
      <c r="G5" s="34">
        <v>10.6</v>
      </c>
      <c r="H5" s="34">
        <v>-13.3</v>
      </c>
    </row>
    <row r="6" spans="1:8">
      <c r="B6" s="26" t="s">
        <v>19</v>
      </c>
      <c r="C6" s="34">
        <f t="shared" si="0"/>
        <v>59.7</v>
      </c>
      <c r="D6" s="34">
        <v>10.8</v>
      </c>
      <c r="E6" s="34">
        <v>10.8</v>
      </c>
      <c r="F6" s="34">
        <v>11.1</v>
      </c>
      <c r="G6" s="34">
        <v>19.8</v>
      </c>
      <c r="H6" s="34">
        <v>7.2</v>
      </c>
    </row>
    <row r="7" spans="1:8">
      <c r="B7" s="26" t="s">
        <v>32</v>
      </c>
      <c r="C7" s="34">
        <f t="shared" si="0"/>
        <v>-91.9</v>
      </c>
      <c r="D7" s="34">
        <v>-17.7</v>
      </c>
      <c r="E7" s="34">
        <v>-21.8</v>
      </c>
      <c r="F7" s="34">
        <v>-22.7</v>
      </c>
      <c r="G7" s="34">
        <v>-9.1999999999999993</v>
      </c>
      <c r="H7" s="34">
        <v>-20.5</v>
      </c>
    </row>
    <row r="8" spans="1:8" ht="15">
      <c r="A8" s="32" t="s">
        <v>19</v>
      </c>
      <c r="B8" s="55" t="s">
        <v>40</v>
      </c>
      <c r="C8" s="54">
        <f t="shared" si="0"/>
        <v>33</v>
      </c>
      <c r="D8" s="54">
        <v>5</v>
      </c>
      <c r="E8" s="54">
        <v>4</v>
      </c>
      <c r="F8" s="54">
        <v>13</v>
      </c>
      <c r="G8" s="54">
        <v>6</v>
      </c>
      <c r="H8" s="54">
        <v>5</v>
      </c>
    </row>
    <row r="9" spans="1:8" ht="15">
      <c r="B9" s="16" t="s">
        <v>20</v>
      </c>
      <c r="C9" s="40">
        <f t="shared" si="0"/>
        <v>11</v>
      </c>
      <c r="D9" s="40">
        <v>3</v>
      </c>
      <c r="E9" s="40">
        <v>2</v>
      </c>
      <c r="F9" s="40">
        <v>1</v>
      </c>
      <c r="G9" s="40">
        <v>2</v>
      </c>
      <c r="H9" s="40">
        <v>3</v>
      </c>
    </row>
    <row r="10" spans="1:8" ht="15">
      <c r="B10" s="17" t="s">
        <v>21</v>
      </c>
      <c r="C10" s="41">
        <f t="shared" si="0"/>
        <v>6</v>
      </c>
      <c r="D10" s="41">
        <v>1</v>
      </c>
      <c r="E10" s="41">
        <v>1</v>
      </c>
      <c r="F10" s="41">
        <v>1</v>
      </c>
      <c r="G10" s="41">
        <v>2</v>
      </c>
      <c r="H10" s="41">
        <v>1</v>
      </c>
    </row>
    <row r="11" spans="1:8" ht="15">
      <c r="B11" s="17" t="s">
        <v>22</v>
      </c>
      <c r="C11" s="41">
        <f t="shared" si="0"/>
        <v>-5</v>
      </c>
      <c r="D11" s="41">
        <v>-2</v>
      </c>
      <c r="E11" s="41">
        <v>-1</v>
      </c>
      <c r="F11" s="41">
        <v>0</v>
      </c>
      <c r="G11" s="41">
        <v>0</v>
      </c>
      <c r="H11" s="41">
        <v>-2</v>
      </c>
    </row>
    <row r="12" spans="1:8" ht="15">
      <c r="B12" s="18" t="s">
        <v>23</v>
      </c>
      <c r="C12" s="42">
        <f t="shared" si="0"/>
        <v>22</v>
      </c>
      <c r="D12" s="42">
        <v>2</v>
      </c>
      <c r="E12" s="42">
        <v>2</v>
      </c>
      <c r="F12" s="42">
        <v>12</v>
      </c>
      <c r="G12" s="42">
        <v>4</v>
      </c>
      <c r="H12" s="42">
        <v>2</v>
      </c>
    </row>
    <row r="13" spans="1:8" ht="15">
      <c r="B13" s="19" t="s">
        <v>24</v>
      </c>
      <c r="C13" s="43">
        <f t="shared" si="0"/>
        <v>15</v>
      </c>
      <c r="D13" s="43">
        <v>2</v>
      </c>
      <c r="E13" s="43">
        <v>2</v>
      </c>
      <c r="F13" s="43">
        <v>6</v>
      </c>
      <c r="G13" s="43">
        <v>3</v>
      </c>
      <c r="H13" s="43">
        <v>2</v>
      </c>
    </row>
    <row r="14" spans="1:8" ht="15">
      <c r="B14" s="19" t="s">
        <v>25</v>
      </c>
      <c r="C14" s="43">
        <f t="shared" si="0"/>
        <v>-7</v>
      </c>
      <c r="D14" s="43">
        <v>0</v>
      </c>
      <c r="E14" s="43">
        <v>0</v>
      </c>
      <c r="F14" s="43">
        <v>-6</v>
      </c>
      <c r="G14" s="43">
        <v>-1</v>
      </c>
      <c r="H14" s="43">
        <v>0</v>
      </c>
    </row>
    <row r="15" spans="1:8" ht="15">
      <c r="B15" s="16" t="s">
        <v>26</v>
      </c>
      <c r="C15" s="40">
        <f t="shared" si="0"/>
        <v>0</v>
      </c>
      <c r="D15" s="40">
        <v>0</v>
      </c>
      <c r="E15" s="40">
        <v>0</v>
      </c>
      <c r="F15" s="40">
        <v>0</v>
      </c>
      <c r="G15" s="40">
        <v>0</v>
      </c>
      <c r="H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  <c r="E16" s="41">
        <v>0</v>
      </c>
      <c r="F16" s="41">
        <v>0</v>
      </c>
      <c r="G16" s="41">
        <v>0</v>
      </c>
      <c r="H16" s="41">
        <v>0</v>
      </c>
    </row>
    <row r="17" spans="1:8" ht="15">
      <c r="B17" s="17" t="s">
        <v>28</v>
      </c>
      <c r="C17" s="41">
        <f t="shared" si="0"/>
        <v>0</v>
      </c>
      <c r="D17" s="41">
        <v>0</v>
      </c>
      <c r="E17" s="41">
        <v>0</v>
      </c>
      <c r="F17" s="41">
        <v>0</v>
      </c>
      <c r="G17" s="41">
        <v>0</v>
      </c>
      <c r="H17" s="41">
        <v>0</v>
      </c>
    </row>
    <row r="18" spans="1:8" ht="15">
      <c r="B18" s="18" t="s">
        <v>29</v>
      </c>
      <c r="C18" s="42">
        <f t="shared" si="0"/>
        <v>0</v>
      </c>
      <c r="D18" s="42">
        <v>0</v>
      </c>
      <c r="E18" s="42">
        <v>0</v>
      </c>
      <c r="F18" s="42">
        <v>0</v>
      </c>
      <c r="G18" s="42">
        <v>0</v>
      </c>
      <c r="H18" s="42">
        <v>0</v>
      </c>
    </row>
    <row r="19" spans="1:8" ht="15">
      <c r="B19" s="19" t="s">
        <v>30</v>
      </c>
      <c r="C19" s="43">
        <f t="shared" si="0"/>
        <v>0</v>
      </c>
      <c r="D19" s="43">
        <v>0</v>
      </c>
      <c r="E19" s="43">
        <v>0</v>
      </c>
      <c r="F19" s="43">
        <v>0</v>
      </c>
      <c r="G19" s="43">
        <v>0</v>
      </c>
      <c r="H19" s="43">
        <v>0</v>
      </c>
    </row>
    <row r="20" spans="1:8" ht="15.75" thickBot="1">
      <c r="B20" s="19" t="s">
        <v>31</v>
      </c>
      <c r="C20" s="43">
        <f t="shared" si="0"/>
        <v>0</v>
      </c>
      <c r="D20" s="43">
        <v>0</v>
      </c>
      <c r="E20" s="43">
        <v>0</v>
      </c>
      <c r="F20" s="43">
        <v>0</v>
      </c>
      <c r="G20" s="43">
        <v>0</v>
      </c>
      <c r="H20" s="43">
        <v>0</v>
      </c>
    </row>
    <row r="21" spans="1:8" ht="15">
      <c r="A21" s="72" t="s">
        <v>54</v>
      </c>
      <c r="B21" s="30" t="s">
        <v>35</v>
      </c>
      <c r="C21" s="35">
        <f t="shared" si="0"/>
        <v>6.2999997138977051</v>
      </c>
      <c r="D21" s="35">
        <v>-0.60000002384185791</v>
      </c>
      <c r="E21" s="35">
        <v>0.60000002384185791</v>
      </c>
      <c r="F21" s="35">
        <v>4.1999998092651367</v>
      </c>
      <c r="G21" s="35">
        <v>4.1999998092651367</v>
      </c>
      <c r="H21" s="35">
        <v>-2.0999999046325684</v>
      </c>
    </row>
    <row r="22" spans="1:8" ht="15.75" thickBot="1">
      <c r="A22" s="73" t="s">
        <v>55</v>
      </c>
      <c r="B22" s="30" t="s">
        <v>23</v>
      </c>
      <c r="C22" s="35">
        <f t="shared" si="0"/>
        <v>53.400000095367432</v>
      </c>
      <c r="D22" s="35">
        <v>11.399999618530273</v>
      </c>
      <c r="E22" s="35">
        <v>10.199999809265137</v>
      </c>
      <c r="F22" s="35">
        <v>6.9000000953674316</v>
      </c>
      <c r="G22" s="35">
        <v>15.600000381469727</v>
      </c>
      <c r="H22" s="35">
        <v>9.3000001907348633</v>
      </c>
    </row>
    <row r="23" spans="1:8" ht="15">
      <c r="B23" s="20" t="s">
        <v>26</v>
      </c>
      <c r="C23" s="35">
        <f t="shared" si="0"/>
        <v>0</v>
      </c>
      <c r="D23" s="35">
        <v>0</v>
      </c>
      <c r="E23" s="35">
        <v>0</v>
      </c>
      <c r="F23" s="35">
        <v>0</v>
      </c>
      <c r="G23" s="35">
        <v>0</v>
      </c>
      <c r="H23" s="35">
        <v>0</v>
      </c>
    </row>
    <row r="24" spans="1:8" ht="15">
      <c r="B24" s="20" t="s">
        <v>29</v>
      </c>
      <c r="C24" s="35">
        <f t="shared" si="0"/>
        <v>0</v>
      </c>
      <c r="D24" s="35">
        <v>0</v>
      </c>
      <c r="E24" s="35">
        <v>0</v>
      </c>
      <c r="F24" s="35">
        <v>0</v>
      </c>
      <c r="G24" s="35">
        <v>0</v>
      </c>
      <c r="H24" s="35">
        <v>0</v>
      </c>
    </row>
    <row r="25" spans="1:8" ht="15">
      <c r="A25" s="31" t="s">
        <v>32</v>
      </c>
      <c r="B25" s="56" t="s">
        <v>40</v>
      </c>
      <c r="C25" s="71">
        <f t="shared" si="0"/>
        <v>156</v>
      </c>
      <c r="D25" s="71">
        <v>32</v>
      </c>
      <c r="E25" s="71">
        <v>31</v>
      </c>
      <c r="F25" s="71">
        <v>35</v>
      </c>
      <c r="G25" s="71">
        <v>26</v>
      </c>
      <c r="H25" s="71">
        <v>32</v>
      </c>
    </row>
    <row r="26" spans="1:8" ht="15">
      <c r="B26" s="21" t="s">
        <v>20</v>
      </c>
      <c r="C26" s="44">
        <f t="shared" si="0"/>
        <v>81</v>
      </c>
      <c r="D26" s="47">
        <v>13</v>
      </c>
      <c r="E26" s="47">
        <v>16</v>
      </c>
      <c r="F26" s="47">
        <v>19</v>
      </c>
      <c r="G26" s="47">
        <v>17</v>
      </c>
      <c r="H26" s="47">
        <v>16</v>
      </c>
    </row>
    <row r="27" spans="1:8" ht="15">
      <c r="B27" s="22" t="s">
        <v>21</v>
      </c>
      <c r="C27" s="45">
        <f t="shared" si="0"/>
        <v>44</v>
      </c>
      <c r="D27" s="48">
        <v>8</v>
      </c>
      <c r="E27" s="48">
        <v>8</v>
      </c>
      <c r="F27" s="48">
        <v>11</v>
      </c>
      <c r="G27" s="48">
        <v>12</v>
      </c>
      <c r="H27" s="48">
        <v>5</v>
      </c>
    </row>
    <row r="28" spans="1:8" ht="15">
      <c r="B28" s="22" t="s">
        <v>22</v>
      </c>
      <c r="C28" s="45">
        <f t="shared" si="0"/>
        <v>-37</v>
      </c>
      <c r="D28" s="48">
        <v>-5</v>
      </c>
      <c r="E28" s="48">
        <v>-8</v>
      </c>
      <c r="F28" s="48">
        <v>-8</v>
      </c>
      <c r="G28" s="48">
        <v>-5</v>
      </c>
      <c r="H28" s="48">
        <v>-11</v>
      </c>
    </row>
    <row r="29" spans="1:8" ht="15">
      <c r="B29" s="21" t="s">
        <v>23</v>
      </c>
      <c r="C29" s="44">
        <f t="shared" si="0"/>
        <v>74</v>
      </c>
      <c r="D29" s="47">
        <v>19</v>
      </c>
      <c r="E29" s="47">
        <v>14</v>
      </c>
      <c r="F29" s="47">
        <v>16</v>
      </c>
      <c r="G29" s="47">
        <v>9</v>
      </c>
      <c r="H29" s="47">
        <v>16</v>
      </c>
    </row>
    <row r="30" spans="1:8" ht="15">
      <c r="B30" s="23" t="s">
        <v>24</v>
      </c>
      <c r="C30" s="46">
        <f t="shared" si="0"/>
        <v>13</v>
      </c>
      <c r="D30" s="49">
        <v>4</v>
      </c>
      <c r="E30" s="49">
        <v>3</v>
      </c>
      <c r="F30" s="49">
        <v>1</v>
      </c>
      <c r="G30" s="49">
        <v>1</v>
      </c>
      <c r="H30" s="49">
        <v>4</v>
      </c>
    </row>
    <row r="31" spans="1:8" ht="15">
      <c r="B31" s="23" t="s">
        <v>25</v>
      </c>
      <c r="C31" s="46">
        <f t="shared" si="0"/>
        <v>-61</v>
      </c>
      <c r="D31" s="49">
        <v>-15</v>
      </c>
      <c r="E31" s="49">
        <v>-11</v>
      </c>
      <c r="F31" s="49">
        <v>-15</v>
      </c>
      <c r="G31" s="49">
        <v>-8</v>
      </c>
      <c r="H31" s="49">
        <v>-12</v>
      </c>
    </row>
    <row r="32" spans="1:8" ht="15">
      <c r="B32" s="21" t="s">
        <v>26</v>
      </c>
      <c r="C32" s="44">
        <f t="shared" si="0"/>
        <v>0</v>
      </c>
      <c r="D32" s="47">
        <v>0</v>
      </c>
      <c r="E32" s="47">
        <v>0</v>
      </c>
      <c r="F32" s="47">
        <v>0</v>
      </c>
      <c r="G32" s="47">
        <v>0</v>
      </c>
      <c r="H32" s="47">
        <v>0</v>
      </c>
    </row>
    <row r="33" spans="1:8" ht="15">
      <c r="B33" s="22" t="s">
        <v>27</v>
      </c>
      <c r="C33" s="45">
        <f t="shared" si="0"/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</row>
    <row r="34" spans="1:8" ht="15">
      <c r="B34" s="22" t="s">
        <v>28</v>
      </c>
      <c r="C34" s="45">
        <f t="shared" si="0"/>
        <v>0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</row>
    <row r="35" spans="1:8" ht="15">
      <c r="B35" s="21" t="s">
        <v>29</v>
      </c>
      <c r="C35" s="44">
        <f t="shared" si="0"/>
        <v>1</v>
      </c>
      <c r="D35" s="47">
        <v>0</v>
      </c>
      <c r="E35" s="47">
        <v>1</v>
      </c>
      <c r="F35" s="47">
        <v>0</v>
      </c>
      <c r="G35" s="47">
        <v>0</v>
      </c>
      <c r="H35" s="47">
        <v>0</v>
      </c>
    </row>
    <row r="36" spans="1:8" ht="15">
      <c r="B36" s="22" t="s">
        <v>30</v>
      </c>
      <c r="C36" s="45">
        <f t="shared" si="0"/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</row>
    <row r="37" spans="1:8" ht="15.75" thickBot="1">
      <c r="B37" s="22" t="s">
        <v>31</v>
      </c>
      <c r="C37" s="45">
        <f t="shared" si="0"/>
        <v>-1</v>
      </c>
      <c r="D37" s="48">
        <v>0</v>
      </c>
      <c r="E37" s="48">
        <v>-1</v>
      </c>
      <c r="F37" s="48">
        <v>0</v>
      </c>
      <c r="G37" s="48">
        <v>0</v>
      </c>
      <c r="H37" s="48">
        <v>0</v>
      </c>
    </row>
    <row r="38" spans="1:8" ht="15.75" thickTop="1">
      <c r="A38" s="75" t="s">
        <v>54</v>
      </c>
      <c r="B38" s="33" t="s">
        <v>35</v>
      </c>
      <c r="C38" s="36">
        <f t="shared" si="0"/>
        <v>2.3000000715255737</v>
      </c>
      <c r="D38" s="36">
        <v>1.2000000476837158</v>
      </c>
      <c r="E38" s="36">
        <v>-1.1000000238418579</v>
      </c>
      <c r="F38" s="36">
        <v>3.2000000476837158</v>
      </c>
      <c r="G38" s="36">
        <v>4.9000000953674316</v>
      </c>
      <c r="H38" s="36">
        <v>-5.9000000953674316</v>
      </c>
    </row>
    <row r="39" spans="1:8" ht="15.75" thickBot="1">
      <c r="A39" s="76" t="s">
        <v>56</v>
      </c>
      <c r="B39" s="33" t="s">
        <v>23</v>
      </c>
      <c r="C39" s="36">
        <f t="shared" si="0"/>
        <v>-90.799999237060547</v>
      </c>
      <c r="D39" s="36">
        <v>-18.899999618530273</v>
      </c>
      <c r="E39" s="36">
        <v>-17.299999237060547</v>
      </c>
      <c r="F39" s="36">
        <v>-25.899999618530273</v>
      </c>
      <c r="G39" s="36">
        <v>-14.100000381469727</v>
      </c>
      <c r="H39" s="36">
        <v>-14.600000381469727</v>
      </c>
    </row>
    <row r="40" spans="1:8" ht="15.75" thickTop="1">
      <c r="B40" s="24" t="s">
        <v>26</v>
      </c>
      <c r="C40" s="36">
        <f t="shared" si="0"/>
        <v>0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</row>
    <row r="41" spans="1:8" ht="15">
      <c r="B41" s="24" t="s">
        <v>29</v>
      </c>
      <c r="C41" s="37">
        <f t="shared" si="0"/>
        <v>-3.4000000953674316</v>
      </c>
      <c r="D41" s="37">
        <v>0</v>
      </c>
      <c r="E41" s="37">
        <v>-3.4000000953674316</v>
      </c>
      <c r="F41" s="37">
        <v>0</v>
      </c>
      <c r="G41" s="37">
        <v>0</v>
      </c>
      <c r="H41" s="37">
        <v>0</v>
      </c>
    </row>
    <row r="42" spans="1:8" ht="13.5" thickBot="1"/>
    <row r="43" spans="1:8" ht="15.75" thickTop="1">
      <c r="A43" s="77" t="s">
        <v>57</v>
      </c>
      <c r="B43" s="61" t="s">
        <v>41</v>
      </c>
      <c r="C43" s="70">
        <f>IF($C4=0,"",$C8/$C4)</f>
        <v>0.17460317460317459</v>
      </c>
      <c r="D43" s="79" t="s">
        <v>42</v>
      </c>
      <c r="E43" s="80">
        <f>IF($C4=0,"",$C25/$C4)</f>
        <v>0.82539682539682535</v>
      </c>
    </row>
    <row r="44" spans="1:8" ht="15.75" thickBot="1">
      <c r="A44" s="78" t="s">
        <v>58</v>
      </c>
      <c r="B44" s="62" t="s">
        <v>43</v>
      </c>
      <c r="C44" s="58">
        <f>IF($C8=0,"",$C9/$C8)</f>
        <v>0.33333333333333331</v>
      </c>
      <c r="D44" s="59" t="s">
        <v>46</v>
      </c>
      <c r="E44" s="63">
        <f>IF($C25=0,"",$C26/$C25)</f>
        <v>0.51923076923076927</v>
      </c>
    </row>
    <row r="45" spans="1:8" ht="15.75" thickTop="1">
      <c r="B45" s="62" t="s">
        <v>44</v>
      </c>
      <c r="C45" s="58">
        <f>IF($C8=0,"",$C12/$C8)</f>
        <v>0.66666666666666663</v>
      </c>
      <c r="D45" s="59" t="s">
        <v>47</v>
      </c>
      <c r="E45" s="63">
        <f>IF($C25=0,"",$C29/$C25)</f>
        <v>0.47435897435897434</v>
      </c>
    </row>
    <row r="46" spans="1:8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0</v>
      </c>
    </row>
    <row r="47" spans="1:8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6.41025641025641E-3</v>
      </c>
      <c r="F47" s="15"/>
    </row>
    <row r="48" spans="1:8" ht="15">
      <c r="B48" s="64" t="s">
        <v>45</v>
      </c>
      <c r="C48" s="57">
        <f>IF(C8=0,"",(C10+C13+C16+C19)/C8)</f>
        <v>0.63636363636363635</v>
      </c>
      <c r="D48" s="60" t="s">
        <v>52</v>
      </c>
      <c r="E48" s="65">
        <f>IF(C25=0,"",(C27+C30+C33+C36)/C25)</f>
        <v>0.36538461538461536</v>
      </c>
    </row>
    <row r="49" spans="2:5" ht="15">
      <c r="B49" s="62" t="s">
        <v>35</v>
      </c>
      <c r="C49" s="58">
        <f>IF($C9=0,"",$C10/$C9)</f>
        <v>0.54545454545454541</v>
      </c>
      <c r="D49" s="59" t="s">
        <v>50</v>
      </c>
      <c r="E49" s="63">
        <f>IF($C26=0,"",$C27/$C26)</f>
        <v>0.54320987654320985</v>
      </c>
    </row>
    <row r="50" spans="2:5" ht="15">
      <c r="B50" s="62" t="s">
        <v>23</v>
      </c>
      <c r="C50" s="58">
        <f>IF($C12=0,"",$C13/$C12)</f>
        <v>0.68181818181818177</v>
      </c>
      <c r="D50" s="59" t="s">
        <v>51</v>
      </c>
      <c r="E50" s="63">
        <f>IF($C29=0,"",$C30/$C29)</f>
        <v>0.17567567567567569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 t="str">
        <f>IF($C32=0,"",$C33/$C32)</f>
        <v/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>
        <f>IF($C35=0,"",$C36/$C35)</f>
        <v>0</v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6"/>
  <dimension ref="A1:H53"/>
  <sheetViews>
    <sheetView showGridLines="0" showRowColHeaders="0" workbookViewId="0">
      <selection activeCell="D2" sqref="D2:D41"/>
    </sheetView>
  </sheetViews>
  <sheetFormatPr baseColWidth="10" defaultColWidth="11.42578125" defaultRowHeight="12.75"/>
  <cols>
    <col min="2" max="2" width="16.140625" bestFit="1" customWidth="1"/>
  </cols>
  <sheetData>
    <row r="1" spans="1:8" ht="16.5" thickBot="1">
      <c r="D1" s="52" t="s">
        <v>38</v>
      </c>
      <c r="E1" s="38"/>
      <c r="F1" s="39"/>
      <c r="G1" s="93" t="s">
        <v>92</v>
      </c>
      <c r="H1" s="94"/>
    </row>
    <row r="2" spans="1:8">
      <c r="A2" s="137" t="s">
        <v>18</v>
      </c>
      <c r="B2" s="137"/>
      <c r="C2" s="27" t="s">
        <v>37</v>
      </c>
      <c r="D2" s="53">
        <v>42602</v>
      </c>
    </row>
    <row r="3" spans="1:8">
      <c r="A3" s="138" t="s">
        <v>33</v>
      </c>
      <c r="B3" s="139"/>
      <c r="C3" s="28">
        <f>COUNTA(D3:CC4)</f>
        <v>1</v>
      </c>
      <c r="D3" s="50"/>
    </row>
    <row r="4" spans="1:8">
      <c r="A4" s="140" t="s">
        <v>34</v>
      </c>
      <c r="B4" s="141"/>
      <c r="C4" s="29">
        <f>SUM($D4:$CC4)</f>
        <v>50</v>
      </c>
      <c r="D4" s="51">
        <v>50</v>
      </c>
    </row>
    <row r="5" spans="1:8">
      <c r="A5" s="74" t="s">
        <v>53</v>
      </c>
      <c r="B5" s="25" t="s">
        <v>36</v>
      </c>
      <c r="C5" s="34">
        <f t="shared" ref="C5:C41" si="0">SUM($D5:$CC5)</f>
        <v>-7.6</v>
      </c>
      <c r="D5" s="34">
        <v>-7.6</v>
      </c>
    </row>
    <row r="6" spans="1:8">
      <c r="B6" s="26" t="s">
        <v>19</v>
      </c>
      <c r="C6" s="34">
        <f t="shared" si="0"/>
        <v>15.9</v>
      </c>
      <c r="D6" s="34">
        <v>15.9</v>
      </c>
    </row>
    <row r="7" spans="1:8">
      <c r="B7" s="26" t="s">
        <v>32</v>
      </c>
      <c r="C7" s="34">
        <f t="shared" si="0"/>
        <v>-23.5</v>
      </c>
      <c r="D7" s="34">
        <v>-23.5</v>
      </c>
    </row>
    <row r="8" spans="1:8" ht="15">
      <c r="A8" s="32" t="s">
        <v>19</v>
      </c>
      <c r="B8" s="55" t="s">
        <v>40</v>
      </c>
      <c r="C8" s="54">
        <f t="shared" si="0"/>
        <v>5</v>
      </c>
      <c r="D8" s="54">
        <v>5</v>
      </c>
    </row>
    <row r="9" spans="1:8" ht="15">
      <c r="B9" s="16" t="s">
        <v>20</v>
      </c>
      <c r="C9" s="40">
        <f t="shared" si="0"/>
        <v>0</v>
      </c>
      <c r="D9" s="40">
        <v>0</v>
      </c>
    </row>
    <row r="10" spans="1:8" ht="15">
      <c r="B10" s="17" t="s">
        <v>21</v>
      </c>
      <c r="C10" s="41">
        <f t="shared" si="0"/>
        <v>0</v>
      </c>
      <c r="D10" s="41">
        <v>0</v>
      </c>
    </row>
    <row r="11" spans="1:8" ht="15">
      <c r="B11" s="17" t="s">
        <v>22</v>
      </c>
      <c r="C11" s="41">
        <f t="shared" si="0"/>
        <v>0</v>
      </c>
      <c r="D11" s="41">
        <v>0</v>
      </c>
    </row>
    <row r="12" spans="1:8" ht="15">
      <c r="B12" s="18" t="s">
        <v>23</v>
      </c>
      <c r="C12" s="42">
        <f t="shared" si="0"/>
        <v>5</v>
      </c>
      <c r="D12" s="42">
        <v>5</v>
      </c>
    </row>
    <row r="13" spans="1:8" ht="15">
      <c r="B13" s="19" t="s">
        <v>24</v>
      </c>
      <c r="C13" s="43">
        <f t="shared" si="0"/>
        <v>4</v>
      </c>
      <c r="D13" s="43">
        <v>4</v>
      </c>
    </row>
    <row r="14" spans="1:8" ht="15">
      <c r="B14" s="19" t="s">
        <v>25</v>
      </c>
      <c r="C14" s="43">
        <f t="shared" si="0"/>
        <v>-1</v>
      </c>
      <c r="D14" s="43">
        <v>-1</v>
      </c>
    </row>
    <row r="15" spans="1:8" ht="15">
      <c r="B15" s="16" t="s">
        <v>26</v>
      </c>
      <c r="C15" s="40">
        <f t="shared" si="0"/>
        <v>0</v>
      </c>
      <c r="D15" s="40">
        <v>0</v>
      </c>
    </row>
    <row r="16" spans="1:8" ht="15">
      <c r="B16" s="17" t="s">
        <v>27</v>
      </c>
      <c r="C16" s="41">
        <f t="shared" si="0"/>
        <v>0</v>
      </c>
      <c r="D16" s="41">
        <v>0</v>
      </c>
    </row>
    <row r="17" spans="1:4" ht="15">
      <c r="B17" s="17" t="s">
        <v>28</v>
      </c>
      <c r="C17" s="41">
        <f t="shared" si="0"/>
        <v>0</v>
      </c>
      <c r="D17" s="41">
        <v>0</v>
      </c>
    </row>
    <row r="18" spans="1:4" ht="15">
      <c r="B18" s="18" t="s">
        <v>29</v>
      </c>
      <c r="C18" s="42">
        <f t="shared" si="0"/>
        <v>0</v>
      </c>
      <c r="D18" s="42">
        <v>0</v>
      </c>
    </row>
    <row r="19" spans="1:4" ht="15">
      <c r="B19" s="19" t="s">
        <v>30</v>
      </c>
      <c r="C19" s="43">
        <f t="shared" si="0"/>
        <v>0</v>
      </c>
      <c r="D19" s="43">
        <v>0</v>
      </c>
    </row>
    <row r="20" spans="1:4" ht="15.75" thickBot="1">
      <c r="B20" s="19" t="s">
        <v>31</v>
      </c>
      <c r="C20" s="43">
        <f t="shared" si="0"/>
        <v>0</v>
      </c>
      <c r="D20" s="43">
        <v>0</v>
      </c>
    </row>
    <row r="21" spans="1:4" ht="15">
      <c r="A21" s="72" t="s">
        <v>54</v>
      </c>
      <c r="B21" s="30" t="s">
        <v>35</v>
      </c>
      <c r="C21" s="35">
        <f t="shared" si="0"/>
        <v>0</v>
      </c>
      <c r="D21" s="35">
        <v>0</v>
      </c>
    </row>
    <row r="22" spans="1:4" ht="15.75" thickBot="1">
      <c r="A22" s="73" t="s">
        <v>55</v>
      </c>
      <c r="B22" s="30" t="s">
        <v>23</v>
      </c>
      <c r="C22" s="35">
        <f t="shared" si="0"/>
        <v>15.899999618530273</v>
      </c>
      <c r="D22" s="35">
        <v>15.899999618530273</v>
      </c>
    </row>
    <row r="23" spans="1:4" ht="15">
      <c r="B23" s="20" t="s">
        <v>26</v>
      </c>
      <c r="C23" s="35">
        <f t="shared" si="0"/>
        <v>0</v>
      </c>
      <c r="D23" s="35">
        <v>0</v>
      </c>
    </row>
    <row r="24" spans="1:4" ht="15">
      <c r="B24" s="20" t="s">
        <v>29</v>
      </c>
      <c r="C24" s="35">
        <f t="shared" si="0"/>
        <v>0</v>
      </c>
      <c r="D24" s="35">
        <v>0</v>
      </c>
    </row>
    <row r="25" spans="1:4" ht="15">
      <c r="A25" s="31" t="s">
        <v>32</v>
      </c>
      <c r="B25" s="56" t="s">
        <v>40</v>
      </c>
      <c r="C25" s="71">
        <f t="shared" si="0"/>
        <v>45</v>
      </c>
      <c r="D25" s="71">
        <v>45</v>
      </c>
    </row>
    <row r="26" spans="1:4" ht="15">
      <c r="B26" s="21" t="s">
        <v>20</v>
      </c>
      <c r="C26" s="44">
        <f t="shared" si="0"/>
        <v>24</v>
      </c>
      <c r="D26" s="47">
        <v>24</v>
      </c>
    </row>
    <row r="27" spans="1:4" ht="15">
      <c r="B27" s="22" t="s">
        <v>21</v>
      </c>
      <c r="C27" s="45">
        <f t="shared" si="0"/>
        <v>13</v>
      </c>
      <c r="D27" s="48">
        <v>13</v>
      </c>
    </row>
    <row r="28" spans="1:4" ht="15">
      <c r="B28" s="22" t="s">
        <v>22</v>
      </c>
      <c r="C28" s="45">
        <f t="shared" si="0"/>
        <v>-11</v>
      </c>
      <c r="D28" s="48">
        <v>-11</v>
      </c>
    </row>
    <row r="29" spans="1:4" ht="15">
      <c r="B29" s="21" t="s">
        <v>23</v>
      </c>
      <c r="C29" s="44">
        <f t="shared" si="0"/>
        <v>20</v>
      </c>
      <c r="D29" s="47">
        <v>20</v>
      </c>
    </row>
    <row r="30" spans="1:4" ht="15">
      <c r="B30" s="23" t="s">
        <v>24</v>
      </c>
      <c r="C30" s="46">
        <f t="shared" si="0"/>
        <v>4</v>
      </c>
      <c r="D30" s="49">
        <v>4</v>
      </c>
    </row>
    <row r="31" spans="1:4" ht="15">
      <c r="B31" s="23" t="s">
        <v>25</v>
      </c>
      <c r="C31" s="46">
        <f t="shared" si="0"/>
        <v>-16</v>
      </c>
      <c r="D31" s="49">
        <v>-16</v>
      </c>
    </row>
    <row r="32" spans="1:4" ht="15">
      <c r="B32" s="21" t="s">
        <v>26</v>
      </c>
      <c r="C32" s="44">
        <f t="shared" si="0"/>
        <v>1</v>
      </c>
      <c r="D32" s="47">
        <v>1</v>
      </c>
    </row>
    <row r="33" spans="1:6" ht="15">
      <c r="B33" s="22" t="s">
        <v>27</v>
      </c>
      <c r="C33" s="45">
        <f t="shared" si="0"/>
        <v>0</v>
      </c>
      <c r="D33" s="48">
        <v>0</v>
      </c>
    </row>
    <row r="34" spans="1:6" ht="15">
      <c r="B34" s="22" t="s">
        <v>28</v>
      </c>
      <c r="C34" s="45">
        <f t="shared" si="0"/>
        <v>-1</v>
      </c>
      <c r="D34" s="48">
        <v>-1</v>
      </c>
    </row>
    <row r="35" spans="1:6" ht="15">
      <c r="B35" s="21" t="s">
        <v>29</v>
      </c>
      <c r="C35" s="44">
        <f t="shared" si="0"/>
        <v>0</v>
      </c>
      <c r="D35" s="47">
        <v>0</v>
      </c>
    </row>
    <row r="36" spans="1:6" ht="15">
      <c r="B36" s="22" t="s">
        <v>30</v>
      </c>
      <c r="C36" s="45">
        <f t="shared" si="0"/>
        <v>0</v>
      </c>
      <c r="D36" s="48">
        <v>0</v>
      </c>
    </row>
    <row r="37" spans="1:6" ht="15.75" thickBot="1">
      <c r="B37" s="22" t="s">
        <v>31</v>
      </c>
      <c r="C37" s="45">
        <f t="shared" si="0"/>
        <v>0</v>
      </c>
      <c r="D37" s="48">
        <v>0</v>
      </c>
    </row>
    <row r="38" spans="1:6" ht="15.75" thickTop="1">
      <c r="A38" s="75" t="s">
        <v>54</v>
      </c>
      <c r="B38" s="33" t="s">
        <v>35</v>
      </c>
      <c r="C38" s="36">
        <f t="shared" si="0"/>
        <v>-0.40000000596046448</v>
      </c>
      <c r="D38" s="36">
        <v>-0.40000000596046448</v>
      </c>
    </row>
    <row r="39" spans="1:6" ht="15.75" thickBot="1">
      <c r="A39" s="76" t="s">
        <v>56</v>
      </c>
      <c r="B39" s="33" t="s">
        <v>23</v>
      </c>
      <c r="C39" s="36">
        <f t="shared" si="0"/>
        <v>-20.399999618530273</v>
      </c>
      <c r="D39" s="36">
        <v>-20.399999618530273</v>
      </c>
    </row>
    <row r="40" spans="1:6" ht="15.75" thickTop="1">
      <c r="B40" s="24" t="s">
        <v>26</v>
      </c>
      <c r="C40" s="36">
        <f t="shared" si="0"/>
        <v>-2.7000000476837158</v>
      </c>
      <c r="D40" s="36">
        <v>-2.7000000476837158</v>
      </c>
    </row>
    <row r="41" spans="1:6" ht="15">
      <c r="B41" s="24" t="s">
        <v>29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57</v>
      </c>
      <c r="B43" s="61" t="s">
        <v>41</v>
      </c>
      <c r="C43" s="70">
        <f>IF($C4=0,"",$C8/$C4)</f>
        <v>0.1</v>
      </c>
      <c r="D43" s="79" t="s">
        <v>42</v>
      </c>
      <c r="E43" s="80">
        <f>IF($C4=0,"",$C25/$C4)</f>
        <v>0.9</v>
      </c>
    </row>
    <row r="44" spans="1:6" ht="15.75" thickBot="1">
      <c r="A44" s="78" t="s">
        <v>58</v>
      </c>
      <c r="B44" s="62" t="s">
        <v>43</v>
      </c>
      <c r="C44" s="58">
        <f>IF($C8=0,"",$C9/$C8)</f>
        <v>0</v>
      </c>
      <c r="D44" s="59" t="s">
        <v>46</v>
      </c>
      <c r="E44" s="63">
        <f>IF($C25=0,"",$C26/$C25)</f>
        <v>0.53333333333333333</v>
      </c>
    </row>
    <row r="45" spans="1:6" ht="15.75" thickTop="1">
      <c r="B45" s="62" t="s">
        <v>44</v>
      </c>
      <c r="C45" s="58">
        <f>IF($C8=0,"",$C12/$C8)</f>
        <v>1</v>
      </c>
      <c r="D45" s="59" t="s">
        <v>47</v>
      </c>
      <c r="E45" s="63">
        <f>IF($C25=0,"",$C29/$C25)</f>
        <v>0.44444444444444442</v>
      </c>
    </row>
    <row r="46" spans="1:6" ht="15">
      <c r="B46" s="62" t="s">
        <v>26</v>
      </c>
      <c r="C46" s="58">
        <f>IF($C8=0,"",$C15/$C8)</f>
        <v>0</v>
      </c>
      <c r="D46" s="59" t="s">
        <v>48</v>
      </c>
      <c r="E46" s="63">
        <f>IF($C25=0,"",$C32/$C25)</f>
        <v>2.2222222222222223E-2</v>
      </c>
    </row>
    <row r="47" spans="1:6" ht="15">
      <c r="B47" s="62" t="s">
        <v>29</v>
      </c>
      <c r="C47" s="58">
        <f>IF($C8=0,"",$C18/$C8)</f>
        <v>0</v>
      </c>
      <c r="D47" s="59" t="s">
        <v>49</v>
      </c>
      <c r="E47" s="63">
        <f>IF($C25=0,"",$C35/$C25)</f>
        <v>0</v>
      </c>
      <c r="F47" s="15"/>
    </row>
    <row r="48" spans="1:6" ht="15">
      <c r="B48" s="64" t="s">
        <v>45</v>
      </c>
      <c r="C48" s="57">
        <f>IF(C8=0,"",(C10+C13+C16+C19)/C8)</f>
        <v>0.8</v>
      </c>
      <c r="D48" s="60" t="s">
        <v>52</v>
      </c>
      <c r="E48" s="65">
        <f>IF(C25=0,"",(C27+C30+C33+C36)/C25)</f>
        <v>0.37777777777777777</v>
      </c>
    </row>
    <row r="49" spans="2:5" ht="15">
      <c r="B49" s="62" t="s">
        <v>35</v>
      </c>
      <c r="C49" s="58" t="str">
        <f>IF($C9=0,"",$C10/$C9)</f>
        <v/>
      </c>
      <c r="D49" s="59" t="s">
        <v>50</v>
      </c>
      <c r="E49" s="63">
        <f>IF($C26=0,"",$C27/$C26)</f>
        <v>0.54166666666666663</v>
      </c>
    </row>
    <row r="50" spans="2:5" ht="15">
      <c r="B50" s="62" t="s">
        <v>23</v>
      </c>
      <c r="C50" s="58">
        <f>IF($C12=0,"",$C13/$C12)</f>
        <v>0.8</v>
      </c>
      <c r="D50" s="59" t="s">
        <v>51</v>
      </c>
      <c r="E50" s="63">
        <f>IF($C29=0,"",$C30/$C29)</f>
        <v>0.2</v>
      </c>
    </row>
    <row r="51" spans="2:5" ht="15">
      <c r="B51" s="62" t="s">
        <v>26</v>
      </c>
      <c r="C51" s="58" t="str">
        <f>IF($C15=0,"",$C16/$C15)</f>
        <v/>
      </c>
      <c r="D51" s="59" t="s">
        <v>48</v>
      </c>
      <c r="E51" s="63">
        <f>IF($C32=0,"",$C33/$C32)</f>
        <v>0</v>
      </c>
    </row>
    <row r="52" spans="2:5" ht="15.75" thickBot="1">
      <c r="B52" s="66" t="s">
        <v>29</v>
      </c>
      <c r="C52" s="67" t="str">
        <f>IF($C18=0,"",$C19/$C18)</f>
        <v/>
      </c>
      <c r="D52" s="68" t="s">
        <v>49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6"/>
  <dimension ref="A1:B100"/>
  <sheetViews>
    <sheetView workbookViewId="0">
      <selection sqref="A1:B10"/>
    </sheetView>
  </sheetViews>
  <sheetFormatPr baseColWidth="10" defaultColWidth="11.42578125" defaultRowHeight="12.75"/>
  <sheetData>
    <row r="1" spans="1:2">
      <c r="A1" t="s">
        <v>76</v>
      </c>
      <c r="B1" s="10">
        <v>0.14912280701754385</v>
      </c>
    </row>
    <row r="2" spans="1:2">
      <c r="A2" t="s">
        <v>79</v>
      </c>
      <c r="B2" s="10">
        <v>0.17460317460317459</v>
      </c>
    </row>
    <row r="3" spans="1:2">
      <c r="A3" t="s">
        <v>5</v>
      </c>
      <c r="B3" s="10">
        <v>0.17625899280575538</v>
      </c>
    </row>
    <row r="4" spans="1:2">
      <c r="A4" t="s">
        <v>4</v>
      </c>
      <c r="B4" s="10">
        <v>0.25281473899692936</v>
      </c>
    </row>
    <row r="5" spans="1:2">
      <c r="A5" t="s">
        <v>59</v>
      </c>
      <c r="B5" s="10">
        <v>0.25974025974025972</v>
      </c>
    </row>
    <row r="6" spans="1:2">
      <c r="A6" t="s">
        <v>2</v>
      </c>
      <c r="B6" s="10">
        <v>0.26041666666666669</v>
      </c>
    </row>
    <row r="7" spans="1:2">
      <c r="A7" t="s">
        <v>71</v>
      </c>
      <c r="B7" s="10">
        <v>0.265993265993266</v>
      </c>
    </row>
    <row r="8" spans="1:2">
      <c r="A8" t="s">
        <v>3</v>
      </c>
      <c r="B8" s="10">
        <v>0.28203062046736505</v>
      </c>
    </row>
    <row r="9" spans="1:2">
      <c r="A9" t="s">
        <v>66</v>
      </c>
      <c r="B9" s="10">
        <v>0.29341317365269459</v>
      </c>
    </row>
    <row r="10" spans="1:2">
      <c r="A10" t="s">
        <v>60</v>
      </c>
      <c r="B10" s="10">
        <v>0.38851351351351349</v>
      </c>
    </row>
    <row r="11" spans="1:2">
      <c r="B11" s="10"/>
    </row>
    <row r="12" spans="1:2">
      <c r="B12" s="10"/>
    </row>
    <row r="13" spans="1:2">
      <c r="B13" s="10"/>
    </row>
    <row r="14" spans="1:2">
      <c r="B14" s="10"/>
    </row>
    <row r="15" spans="1:2">
      <c r="B15" s="10"/>
    </row>
    <row r="16" spans="1:2">
      <c r="B16" s="10"/>
    </row>
    <row r="17" spans="2:2">
      <c r="B17" s="10"/>
    </row>
    <row r="18" spans="2:2">
      <c r="B18" s="10"/>
    </row>
    <row r="19" spans="2:2">
      <c r="B19" s="10"/>
    </row>
    <row r="20" spans="2:2">
      <c r="B20" s="10"/>
    </row>
    <row r="21" spans="2:2">
      <c r="B21" s="10"/>
    </row>
    <row r="22" spans="2:2">
      <c r="B22" s="10"/>
    </row>
    <row r="23" spans="2:2">
      <c r="B23" s="10"/>
    </row>
    <row r="24" spans="2:2">
      <c r="B24" s="10"/>
    </row>
    <row r="25" spans="2:2">
      <c r="B25" s="10"/>
    </row>
    <row r="26" spans="2:2">
      <c r="B26" s="10"/>
    </row>
    <row r="27" spans="2:2">
      <c r="B27" s="10"/>
    </row>
    <row r="28" spans="2:2">
      <c r="B28" s="10"/>
    </row>
    <row r="29" spans="2:2">
      <c r="B29" s="10"/>
    </row>
    <row r="30" spans="2:2">
      <c r="B30" s="10"/>
    </row>
    <row r="31" spans="2:2">
      <c r="B31" s="10"/>
    </row>
    <row r="32" spans="2:2">
      <c r="B32" s="10"/>
    </row>
    <row r="33" spans="2:2">
      <c r="B33" s="10"/>
    </row>
    <row r="34" spans="2:2">
      <c r="B34" s="10"/>
    </row>
    <row r="35" spans="2:2">
      <c r="B35" s="10"/>
    </row>
    <row r="36" spans="2:2">
      <c r="B36" s="10"/>
    </row>
    <row r="37" spans="2:2">
      <c r="B37" s="10"/>
    </row>
    <row r="38" spans="2:2">
      <c r="B38" s="10"/>
    </row>
    <row r="39" spans="2:2">
      <c r="B39" s="10"/>
    </row>
    <row r="40" spans="2:2">
      <c r="B40" s="10"/>
    </row>
    <row r="41" spans="2:2">
      <c r="B41" s="10"/>
    </row>
    <row r="42" spans="2:2">
      <c r="B42" s="10"/>
    </row>
    <row r="43" spans="2:2">
      <c r="B43" s="10"/>
    </row>
    <row r="44" spans="2:2">
      <c r="B44" s="10"/>
    </row>
    <row r="45" spans="2:2">
      <c r="B45" s="10"/>
    </row>
    <row r="46" spans="2:2">
      <c r="B46" s="10"/>
    </row>
    <row r="47" spans="2:2">
      <c r="B47" s="10"/>
    </row>
    <row r="48" spans="2:2">
      <c r="B48" s="10"/>
    </row>
    <row r="49" spans="2:2">
      <c r="B49" s="10"/>
    </row>
    <row r="50" spans="2:2">
      <c r="B50" s="10"/>
    </row>
    <row r="51" spans="2:2">
      <c r="B51" s="10"/>
    </row>
    <row r="52" spans="2:2">
      <c r="B52" s="10"/>
    </row>
    <row r="53" spans="2:2">
      <c r="B53" s="10"/>
    </row>
    <row r="54" spans="2:2">
      <c r="B54" s="10"/>
    </row>
    <row r="55" spans="2:2">
      <c r="B55" s="10"/>
    </row>
    <row r="56" spans="2:2">
      <c r="B56" s="10"/>
    </row>
    <row r="57" spans="2:2">
      <c r="B57" s="10"/>
    </row>
    <row r="58" spans="2:2">
      <c r="B58" s="10"/>
    </row>
    <row r="59" spans="2:2">
      <c r="B59" s="10"/>
    </row>
    <row r="60" spans="2:2">
      <c r="B60" s="10"/>
    </row>
    <row r="61" spans="2:2">
      <c r="B61" s="10"/>
    </row>
    <row r="62" spans="2:2">
      <c r="B62" s="10"/>
    </row>
    <row r="63" spans="2:2">
      <c r="B63" s="10"/>
    </row>
    <row r="64" spans="2:2">
      <c r="B64" s="10"/>
    </row>
    <row r="65" spans="2:2">
      <c r="B65" s="10"/>
    </row>
    <row r="66" spans="2:2">
      <c r="B66" s="10"/>
    </row>
    <row r="67" spans="2:2">
      <c r="B67" s="10"/>
    </row>
    <row r="68" spans="2:2">
      <c r="B68" s="10"/>
    </row>
    <row r="69" spans="2:2">
      <c r="B69" s="10"/>
    </row>
    <row r="70" spans="2:2">
      <c r="B70" s="10"/>
    </row>
    <row r="71" spans="2:2">
      <c r="B71" s="10"/>
    </row>
    <row r="72" spans="2:2">
      <c r="B72" s="10"/>
    </row>
    <row r="73" spans="2:2">
      <c r="B73" s="10"/>
    </row>
    <row r="74" spans="2:2">
      <c r="B74" s="10"/>
    </row>
    <row r="75" spans="2:2">
      <c r="B75" s="10"/>
    </row>
    <row r="76" spans="2:2">
      <c r="B76" s="10"/>
    </row>
    <row r="77" spans="2:2">
      <c r="B77" s="10"/>
    </row>
    <row r="78" spans="2:2">
      <c r="B78" s="10"/>
    </row>
    <row r="79" spans="2:2">
      <c r="B79" s="10"/>
    </row>
    <row r="80" spans="2:2">
      <c r="B80" s="10"/>
    </row>
    <row r="81" spans="2:2">
      <c r="B81" s="10"/>
    </row>
    <row r="82" spans="2:2">
      <c r="B82" s="10"/>
    </row>
    <row r="83" spans="2:2">
      <c r="B83" s="10"/>
    </row>
    <row r="84" spans="2:2">
      <c r="B84" s="10"/>
    </row>
    <row r="85" spans="2:2">
      <c r="B85" s="10"/>
    </row>
    <row r="86" spans="2:2">
      <c r="B86" s="10"/>
    </row>
    <row r="87" spans="2:2">
      <c r="B87" s="10"/>
    </row>
    <row r="88" spans="2:2">
      <c r="B88" s="10"/>
    </row>
    <row r="89" spans="2:2">
      <c r="B89" s="10"/>
    </row>
    <row r="90" spans="2:2">
      <c r="B90" s="10"/>
    </row>
    <row r="91" spans="2:2">
      <c r="B91" s="10"/>
    </row>
    <row r="92" spans="2:2">
      <c r="B92" s="10"/>
    </row>
    <row r="93" spans="2:2">
      <c r="B93" s="10"/>
    </row>
    <row r="94" spans="2:2">
      <c r="B94" s="10"/>
    </row>
    <row r="95" spans="2:2">
      <c r="B95" s="10"/>
    </row>
    <row r="96" spans="2:2">
      <c r="B96" s="10"/>
    </row>
    <row r="97" spans="2:2">
      <c r="B97" s="10"/>
    </row>
    <row r="98" spans="2:2">
      <c r="B98" s="10"/>
    </row>
    <row r="99" spans="2:2">
      <c r="B99" s="10"/>
    </row>
    <row r="100" spans="2:2">
      <c r="B100" s="10"/>
    </row>
  </sheetData>
  <sortState ref="A1:B10">
    <sortCondition ref="B1"/>
  </sortState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7"/>
  <dimension ref="A1:F100"/>
  <sheetViews>
    <sheetView workbookViewId="0">
      <selection sqref="A1:F10"/>
    </sheetView>
  </sheetViews>
  <sheetFormatPr baseColWidth="10" defaultColWidth="11.42578125" defaultRowHeight="12.75"/>
  <cols>
    <col min="1" max="1" width="78.7109375" bestFit="1" customWidth="1"/>
  </cols>
  <sheetData>
    <row r="1" spans="1:6">
      <c r="A1" t="s">
        <v>74</v>
      </c>
      <c r="B1" s="10">
        <v>0.5043478260869565</v>
      </c>
      <c r="C1" s="10">
        <v>0.25925925925925924</v>
      </c>
      <c r="D1" s="10">
        <v>0.71186440677966101</v>
      </c>
      <c r="E1" s="10">
        <v>1</v>
      </c>
      <c r="F1" s="10"/>
    </row>
    <row r="2" spans="1:6">
      <c r="A2" t="s">
        <v>68</v>
      </c>
      <c r="B2" s="10">
        <v>0.52500000000000002</v>
      </c>
      <c r="C2" s="10">
        <v>0.38461538461538464</v>
      </c>
      <c r="D2" s="10">
        <v>0.7857142857142857</v>
      </c>
      <c r="E2" s="10"/>
      <c r="F2" s="10"/>
    </row>
    <row r="3" spans="1:6">
      <c r="A3" t="s">
        <v>86</v>
      </c>
      <c r="B3" s="10">
        <v>0.58823529411764708</v>
      </c>
      <c r="C3" s="10">
        <v>0.33333333333333331</v>
      </c>
      <c r="D3" s="10">
        <v>0.875</v>
      </c>
      <c r="E3" s="10"/>
      <c r="F3" s="10"/>
    </row>
    <row r="4" spans="1:6">
      <c r="A4" t="s">
        <v>82</v>
      </c>
      <c r="B4" s="10">
        <v>0.63636363636363635</v>
      </c>
      <c r="C4" s="10">
        <v>0.54545454545454541</v>
      </c>
      <c r="D4" s="10">
        <v>0.68181818181818177</v>
      </c>
      <c r="E4" s="10"/>
      <c r="F4" s="10"/>
    </row>
    <row r="5" spans="1:6">
      <c r="A5" t="s">
        <v>81</v>
      </c>
      <c r="B5" s="10">
        <v>0.64</v>
      </c>
      <c r="C5" s="10">
        <v>0.40939597315436244</v>
      </c>
      <c r="D5" s="10">
        <v>0.80808080808080807</v>
      </c>
      <c r="E5" s="10">
        <v>1</v>
      </c>
      <c r="F5" s="10">
        <v>1</v>
      </c>
    </row>
    <row r="6" spans="1:6">
      <c r="A6" t="s">
        <v>90</v>
      </c>
      <c r="B6" s="10">
        <v>0.65587044534412953</v>
      </c>
      <c r="C6" s="10">
        <v>0.54216867469879515</v>
      </c>
      <c r="D6" s="10">
        <v>0.71604938271604934</v>
      </c>
      <c r="E6" s="10">
        <v>1</v>
      </c>
      <c r="F6" s="10">
        <v>0</v>
      </c>
    </row>
    <row r="7" spans="1:6">
      <c r="A7" t="s">
        <v>87</v>
      </c>
      <c r="B7" s="10">
        <v>0.66</v>
      </c>
      <c r="C7" s="10">
        <v>0.53061224489795922</v>
      </c>
      <c r="D7" s="10">
        <v>0.85148514851485146</v>
      </c>
      <c r="E7" s="10"/>
      <c r="F7" s="10">
        <v>0.5</v>
      </c>
    </row>
    <row r="8" spans="1:6">
      <c r="A8" t="s">
        <v>83</v>
      </c>
      <c r="B8" s="10">
        <v>0.67346938775510201</v>
      </c>
      <c r="C8" s="10">
        <v>0.52747252747252749</v>
      </c>
      <c r="D8" s="10">
        <v>0.79611650485436891</v>
      </c>
      <c r="E8" s="10">
        <v>1</v>
      </c>
      <c r="F8" s="10">
        <v>1</v>
      </c>
    </row>
    <row r="9" spans="1:6">
      <c r="A9" t="s">
        <v>77</v>
      </c>
      <c r="B9" s="10">
        <v>0.67346938775510201</v>
      </c>
      <c r="C9" s="10">
        <v>0.54838709677419351</v>
      </c>
      <c r="D9" s="10">
        <v>0.88888888888888884</v>
      </c>
      <c r="E9" s="10"/>
      <c r="F9" s="10"/>
    </row>
    <row r="10" spans="1:6">
      <c r="A10" t="s">
        <v>84</v>
      </c>
      <c r="B10" s="10">
        <v>0.69620253164556967</v>
      </c>
      <c r="C10" s="10">
        <v>0.55102040816326525</v>
      </c>
      <c r="D10" s="10">
        <v>0.93333333333333335</v>
      </c>
      <c r="E10" s="10"/>
      <c r="F10" s="10"/>
    </row>
    <row r="11" spans="1:6">
      <c r="B11" s="10"/>
      <c r="C11" s="10"/>
      <c r="D11" s="10"/>
      <c r="E11" s="10"/>
      <c r="F11" s="10"/>
    </row>
    <row r="12" spans="1:6">
      <c r="B12" s="10"/>
      <c r="C12" s="10"/>
      <c r="D12" s="10"/>
      <c r="E12" s="10"/>
      <c r="F12" s="10"/>
    </row>
    <row r="13" spans="1:6">
      <c r="B13" s="10"/>
      <c r="C13" s="10"/>
      <c r="D13" s="10"/>
      <c r="E13" s="10"/>
      <c r="F13" s="10"/>
    </row>
    <row r="14" spans="1:6">
      <c r="B14" s="10"/>
      <c r="C14" s="10"/>
      <c r="D14" s="10"/>
      <c r="E14" s="10"/>
      <c r="F14" s="10"/>
    </row>
    <row r="15" spans="1:6">
      <c r="B15" s="10"/>
      <c r="C15" s="10"/>
      <c r="D15" s="10"/>
      <c r="E15" s="10"/>
      <c r="F15" s="10"/>
    </row>
    <row r="16" spans="1:6">
      <c r="B16" s="10"/>
      <c r="C16" s="10"/>
      <c r="D16" s="10"/>
      <c r="E16" s="10"/>
      <c r="F16" s="10"/>
    </row>
    <row r="17" spans="2:6">
      <c r="B17" s="10"/>
      <c r="C17" s="10"/>
      <c r="D17" s="10"/>
      <c r="E17" s="10"/>
      <c r="F17" s="10"/>
    </row>
    <row r="18" spans="2:6">
      <c r="B18" s="10"/>
      <c r="C18" s="10"/>
      <c r="D18" s="10"/>
      <c r="E18" s="10"/>
      <c r="F18" s="10"/>
    </row>
    <row r="19" spans="2:6">
      <c r="B19" s="10"/>
      <c r="C19" s="10"/>
      <c r="D19" s="10"/>
      <c r="E19" s="10"/>
      <c r="F19" s="10"/>
    </row>
    <row r="20" spans="2:6">
      <c r="B20" s="10"/>
      <c r="C20" s="10"/>
      <c r="D20" s="10"/>
      <c r="E20" s="10"/>
      <c r="F20" s="10"/>
    </row>
    <row r="21" spans="2:6">
      <c r="B21" s="10"/>
      <c r="C21" s="10"/>
      <c r="D21" s="10"/>
      <c r="E21" s="10"/>
      <c r="F21" s="10"/>
    </row>
    <row r="22" spans="2:6">
      <c r="B22" s="10"/>
      <c r="C22" s="10"/>
      <c r="D22" s="10"/>
      <c r="E22" s="10"/>
      <c r="F22" s="10"/>
    </row>
    <row r="23" spans="2:6">
      <c r="B23" s="10"/>
      <c r="C23" s="10"/>
      <c r="D23" s="10"/>
      <c r="E23" s="10"/>
      <c r="F23" s="10"/>
    </row>
    <row r="24" spans="2:6">
      <c r="B24" s="10"/>
      <c r="C24" s="10"/>
      <c r="D24" s="10"/>
      <c r="E24" s="10"/>
      <c r="F24" s="10"/>
    </row>
    <row r="25" spans="2:6">
      <c r="B25" s="10"/>
      <c r="C25" s="10"/>
      <c r="D25" s="10"/>
      <c r="E25" s="10"/>
      <c r="F25" s="10"/>
    </row>
    <row r="26" spans="2:6">
      <c r="B26" s="10"/>
      <c r="C26" s="10"/>
      <c r="D26" s="10"/>
      <c r="E26" s="10"/>
      <c r="F26" s="10"/>
    </row>
    <row r="27" spans="2:6">
      <c r="B27" s="10"/>
      <c r="C27" s="10"/>
      <c r="D27" s="10"/>
      <c r="E27" s="10"/>
      <c r="F27" s="10"/>
    </row>
    <row r="28" spans="2:6">
      <c r="B28" s="10"/>
      <c r="C28" s="10"/>
      <c r="D28" s="10"/>
      <c r="E28" s="10"/>
      <c r="F28" s="10"/>
    </row>
    <row r="29" spans="2:6">
      <c r="B29" s="10"/>
      <c r="C29" s="10"/>
      <c r="D29" s="10"/>
      <c r="E29" s="10"/>
      <c r="F29" s="10"/>
    </row>
    <row r="30" spans="2:6">
      <c r="B30" s="10"/>
      <c r="C30" s="10"/>
      <c r="D30" s="10"/>
      <c r="E30" s="10"/>
      <c r="F30" s="10"/>
    </row>
    <row r="31" spans="2:6">
      <c r="B31" s="10"/>
      <c r="C31" s="10"/>
      <c r="D31" s="10"/>
      <c r="E31" s="10"/>
      <c r="F31" s="10"/>
    </row>
    <row r="32" spans="2:6">
      <c r="B32" s="10"/>
      <c r="C32" s="10"/>
      <c r="D32" s="10"/>
      <c r="E32" s="10"/>
      <c r="F32" s="10"/>
    </row>
    <row r="33" spans="2:6">
      <c r="B33" s="10"/>
      <c r="C33" s="10"/>
      <c r="D33" s="10"/>
      <c r="E33" s="10"/>
      <c r="F33" s="10"/>
    </row>
    <row r="34" spans="2:6">
      <c r="B34" s="10"/>
      <c r="C34" s="10"/>
      <c r="D34" s="10"/>
      <c r="E34" s="10"/>
      <c r="F34" s="10"/>
    </row>
    <row r="35" spans="2:6">
      <c r="B35" s="10"/>
      <c r="C35" s="10"/>
      <c r="D35" s="10"/>
      <c r="E35" s="10"/>
      <c r="F35" s="10"/>
    </row>
    <row r="36" spans="2:6">
      <c r="B36" s="10"/>
      <c r="C36" s="10"/>
      <c r="D36" s="10"/>
      <c r="E36" s="10"/>
      <c r="F36" s="10"/>
    </row>
    <row r="37" spans="2:6">
      <c r="B37" s="10"/>
      <c r="C37" s="10"/>
      <c r="D37" s="10"/>
      <c r="E37" s="10"/>
      <c r="F37" s="10"/>
    </row>
    <row r="38" spans="2:6">
      <c r="B38" s="10"/>
      <c r="C38" s="10"/>
      <c r="D38" s="10"/>
      <c r="E38" s="10"/>
      <c r="F38" s="10"/>
    </row>
    <row r="39" spans="2:6">
      <c r="B39" s="10"/>
      <c r="C39" s="10"/>
      <c r="D39" s="10"/>
      <c r="E39" s="10"/>
      <c r="F39" s="10"/>
    </row>
    <row r="40" spans="2:6">
      <c r="B40" s="10"/>
      <c r="C40" s="10"/>
      <c r="D40" s="10"/>
      <c r="E40" s="10"/>
      <c r="F40" s="10"/>
    </row>
    <row r="41" spans="2:6">
      <c r="B41" s="10"/>
      <c r="C41" s="10"/>
      <c r="D41" s="10"/>
      <c r="E41" s="10"/>
      <c r="F41" s="10"/>
    </row>
    <row r="42" spans="2:6">
      <c r="B42" s="10"/>
      <c r="C42" s="10"/>
      <c r="D42" s="10"/>
      <c r="E42" s="10"/>
      <c r="F42" s="10"/>
    </row>
    <row r="43" spans="2:6">
      <c r="B43" s="10"/>
      <c r="C43" s="10"/>
      <c r="D43" s="10"/>
      <c r="E43" s="10"/>
      <c r="F43" s="10"/>
    </row>
    <row r="44" spans="2:6">
      <c r="B44" s="10"/>
      <c r="C44" s="10"/>
      <c r="D44" s="10"/>
      <c r="E44" s="10"/>
      <c r="F44" s="10"/>
    </row>
    <row r="45" spans="2:6">
      <c r="B45" s="10"/>
      <c r="C45" s="10"/>
      <c r="D45" s="10"/>
      <c r="E45" s="10"/>
      <c r="F45" s="10"/>
    </row>
    <row r="46" spans="2:6">
      <c r="B46" s="10"/>
      <c r="C46" s="10"/>
      <c r="D46" s="10"/>
      <c r="E46" s="10"/>
      <c r="F46" s="10"/>
    </row>
    <row r="47" spans="2:6">
      <c r="B47" s="10"/>
      <c r="C47" s="10"/>
      <c r="D47" s="10"/>
      <c r="E47" s="10"/>
      <c r="F47" s="10"/>
    </row>
    <row r="48" spans="2:6">
      <c r="B48" s="10"/>
      <c r="C48" s="10"/>
      <c r="D48" s="10"/>
      <c r="E48" s="10"/>
      <c r="F48" s="10"/>
    </row>
    <row r="49" spans="2:6">
      <c r="B49" s="10"/>
      <c r="C49" s="10"/>
      <c r="D49" s="10"/>
      <c r="E49" s="10"/>
      <c r="F49" s="10"/>
    </row>
    <row r="50" spans="2:6">
      <c r="B50" s="10"/>
      <c r="C50" s="10"/>
      <c r="D50" s="10"/>
      <c r="E50" s="10"/>
      <c r="F50" s="10"/>
    </row>
    <row r="51" spans="2:6">
      <c r="B51" s="10"/>
      <c r="C51" s="10"/>
      <c r="D51" s="10"/>
      <c r="E51" s="10"/>
      <c r="F51" s="10"/>
    </row>
    <row r="52" spans="2:6">
      <c r="B52" s="10"/>
      <c r="C52" s="10"/>
      <c r="D52" s="10"/>
      <c r="E52" s="10"/>
      <c r="F52" s="10"/>
    </row>
    <row r="53" spans="2:6">
      <c r="B53" s="10"/>
      <c r="C53" s="10"/>
      <c r="D53" s="10"/>
      <c r="E53" s="10"/>
      <c r="F53" s="10"/>
    </row>
    <row r="54" spans="2:6">
      <c r="B54" s="10"/>
      <c r="C54" s="10"/>
      <c r="D54" s="10"/>
      <c r="E54" s="10"/>
      <c r="F54" s="10"/>
    </row>
    <row r="55" spans="2:6">
      <c r="B55" s="10"/>
      <c r="C55" s="10"/>
      <c r="D55" s="10"/>
      <c r="E55" s="10"/>
      <c r="F55" s="10"/>
    </row>
    <row r="56" spans="2:6">
      <c r="B56" s="10"/>
      <c r="C56" s="10"/>
      <c r="D56" s="10"/>
      <c r="E56" s="10"/>
      <c r="F56" s="10"/>
    </row>
    <row r="57" spans="2:6">
      <c r="B57" s="10"/>
      <c r="C57" s="10"/>
      <c r="D57" s="10"/>
      <c r="E57" s="10"/>
      <c r="F57" s="10"/>
    </row>
    <row r="58" spans="2:6">
      <c r="B58" s="10"/>
      <c r="C58" s="10"/>
      <c r="D58" s="10"/>
      <c r="E58" s="10"/>
      <c r="F58" s="10"/>
    </row>
    <row r="59" spans="2:6">
      <c r="B59" s="10"/>
      <c r="C59" s="10"/>
      <c r="D59" s="10"/>
      <c r="E59" s="10"/>
      <c r="F59" s="10"/>
    </row>
    <row r="60" spans="2:6">
      <c r="B60" s="10"/>
      <c r="C60" s="10"/>
      <c r="D60" s="10"/>
      <c r="E60" s="10"/>
      <c r="F60" s="10"/>
    </row>
    <row r="61" spans="2:6">
      <c r="B61" s="10"/>
      <c r="C61" s="10"/>
      <c r="D61" s="10"/>
      <c r="E61" s="10"/>
      <c r="F61" s="10"/>
    </row>
    <row r="62" spans="2:6">
      <c r="B62" s="10"/>
      <c r="C62" s="10"/>
      <c r="D62" s="10"/>
      <c r="E62" s="10"/>
      <c r="F62" s="10"/>
    </row>
    <row r="63" spans="2:6">
      <c r="B63" s="10"/>
      <c r="C63" s="10"/>
      <c r="D63" s="10"/>
      <c r="E63" s="10"/>
      <c r="F63" s="10"/>
    </row>
    <row r="64" spans="2:6">
      <c r="B64" s="10"/>
      <c r="C64" s="10"/>
      <c r="D64" s="10"/>
      <c r="E64" s="10"/>
      <c r="F64" s="10"/>
    </row>
    <row r="65" spans="2:6">
      <c r="B65" s="10"/>
      <c r="C65" s="10"/>
      <c r="D65" s="10"/>
      <c r="E65" s="10"/>
      <c r="F65" s="10"/>
    </row>
    <row r="66" spans="2:6">
      <c r="B66" s="10"/>
      <c r="C66" s="10"/>
      <c r="D66" s="10"/>
      <c r="E66" s="10"/>
      <c r="F66" s="10"/>
    </row>
    <row r="67" spans="2:6">
      <c r="B67" s="10"/>
      <c r="C67" s="10"/>
      <c r="D67" s="10"/>
      <c r="E67" s="10"/>
      <c r="F67" s="10"/>
    </row>
    <row r="68" spans="2:6">
      <c r="B68" s="10"/>
      <c r="C68" s="10"/>
      <c r="D68" s="10"/>
      <c r="E68" s="10"/>
      <c r="F68" s="10"/>
    </row>
    <row r="69" spans="2:6">
      <c r="B69" s="10"/>
      <c r="C69" s="10"/>
      <c r="D69" s="10"/>
      <c r="E69" s="10"/>
      <c r="F69" s="10"/>
    </row>
    <row r="70" spans="2:6">
      <c r="B70" s="10"/>
      <c r="C70" s="10"/>
      <c r="D70" s="10"/>
      <c r="E70" s="10"/>
      <c r="F70" s="10"/>
    </row>
    <row r="71" spans="2:6">
      <c r="B71" s="10"/>
      <c r="C71" s="10"/>
      <c r="D71" s="10"/>
      <c r="E71" s="10"/>
      <c r="F71" s="10"/>
    </row>
    <row r="72" spans="2:6">
      <c r="B72" s="10"/>
      <c r="C72" s="10"/>
      <c r="D72" s="10"/>
      <c r="E72" s="10"/>
      <c r="F72" s="10"/>
    </row>
    <row r="73" spans="2:6">
      <c r="B73" s="10"/>
      <c r="C73" s="10"/>
      <c r="D73" s="10"/>
      <c r="E73" s="10"/>
      <c r="F73" s="10"/>
    </row>
    <row r="74" spans="2:6">
      <c r="B74" s="10"/>
      <c r="C74" s="10"/>
      <c r="D74" s="10"/>
      <c r="E74" s="10"/>
      <c r="F74" s="10"/>
    </row>
    <row r="75" spans="2:6">
      <c r="B75" s="10"/>
      <c r="C75" s="10"/>
      <c r="D75" s="10"/>
      <c r="E75" s="10"/>
      <c r="F75" s="10"/>
    </row>
    <row r="76" spans="2:6">
      <c r="B76" s="10"/>
      <c r="C76" s="10"/>
      <c r="D76" s="10"/>
      <c r="E76" s="10"/>
      <c r="F76" s="10"/>
    </row>
    <row r="77" spans="2:6">
      <c r="B77" s="10"/>
      <c r="C77" s="10"/>
      <c r="D77" s="10"/>
      <c r="E77" s="10"/>
      <c r="F77" s="10"/>
    </row>
    <row r="78" spans="2:6">
      <c r="B78" s="10"/>
      <c r="C78" s="10"/>
      <c r="D78" s="10"/>
      <c r="E78" s="10"/>
      <c r="F78" s="10"/>
    </row>
    <row r="79" spans="2:6">
      <c r="B79" s="10"/>
      <c r="C79" s="10"/>
      <c r="D79" s="10"/>
      <c r="E79" s="10"/>
      <c r="F79" s="10"/>
    </row>
    <row r="80" spans="2:6">
      <c r="B80" s="10"/>
      <c r="C80" s="10"/>
      <c r="D80" s="10"/>
      <c r="E80" s="10"/>
      <c r="F80" s="10"/>
    </row>
    <row r="81" spans="2:6">
      <c r="B81" s="10"/>
      <c r="C81" s="10"/>
      <c r="D81" s="10"/>
      <c r="E81" s="10"/>
      <c r="F81" s="10"/>
    </row>
    <row r="82" spans="2:6">
      <c r="B82" s="10"/>
      <c r="C82" s="10"/>
      <c r="D82" s="10"/>
      <c r="E82" s="10"/>
      <c r="F82" s="10"/>
    </row>
    <row r="83" spans="2:6">
      <c r="B83" s="10"/>
      <c r="C83" s="10"/>
      <c r="D83" s="10"/>
      <c r="E83" s="10"/>
      <c r="F83" s="10"/>
    </row>
    <row r="84" spans="2:6">
      <c r="B84" s="10"/>
      <c r="C84" s="10"/>
      <c r="D84" s="10"/>
      <c r="E84" s="10"/>
      <c r="F84" s="10"/>
    </row>
    <row r="85" spans="2:6">
      <c r="B85" s="10"/>
      <c r="C85" s="10"/>
      <c r="D85" s="10"/>
      <c r="E85" s="10"/>
      <c r="F85" s="10"/>
    </row>
    <row r="86" spans="2:6">
      <c r="B86" s="10"/>
      <c r="C86" s="10"/>
      <c r="D86" s="10"/>
      <c r="E86" s="10"/>
      <c r="F86" s="10"/>
    </row>
    <row r="87" spans="2:6">
      <c r="B87" s="10"/>
      <c r="C87" s="10"/>
      <c r="D87" s="10"/>
      <c r="E87" s="10"/>
      <c r="F87" s="10"/>
    </row>
    <row r="88" spans="2:6">
      <c r="B88" s="10"/>
      <c r="C88" s="10"/>
      <c r="D88" s="10"/>
      <c r="E88" s="10"/>
      <c r="F88" s="10"/>
    </row>
    <row r="89" spans="2:6">
      <c r="B89" s="10"/>
      <c r="C89" s="10"/>
      <c r="D89" s="10"/>
      <c r="E89" s="10"/>
      <c r="F89" s="10"/>
    </row>
    <row r="90" spans="2:6">
      <c r="B90" s="10"/>
      <c r="C90" s="10"/>
      <c r="D90" s="10"/>
      <c r="E90" s="10"/>
      <c r="F90" s="10"/>
    </row>
    <row r="91" spans="2:6">
      <c r="B91" s="10"/>
      <c r="C91" s="10"/>
      <c r="D91" s="10"/>
      <c r="E91" s="10"/>
      <c r="F91" s="10"/>
    </row>
    <row r="92" spans="2:6">
      <c r="B92" s="10"/>
      <c r="C92" s="10"/>
      <c r="D92" s="10"/>
      <c r="E92" s="10"/>
      <c r="F92" s="10"/>
    </row>
    <row r="93" spans="2:6">
      <c r="B93" s="10"/>
      <c r="C93" s="10"/>
      <c r="D93" s="10"/>
      <c r="E93" s="10"/>
      <c r="F93" s="10"/>
    </row>
    <row r="94" spans="2:6">
      <c r="B94" s="10"/>
      <c r="C94" s="10"/>
      <c r="D94" s="10"/>
      <c r="E94" s="10"/>
      <c r="F94" s="10"/>
    </row>
    <row r="95" spans="2:6">
      <c r="B95" s="10"/>
      <c r="C95" s="10"/>
      <c r="D95" s="10"/>
      <c r="E95" s="10"/>
      <c r="F95" s="10"/>
    </row>
    <row r="96" spans="2:6">
      <c r="B96" s="10"/>
      <c r="C96" s="10"/>
      <c r="D96" s="10"/>
      <c r="E96" s="10"/>
      <c r="F96" s="10"/>
    </row>
    <row r="97" spans="2:6">
      <c r="B97" s="10"/>
      <c r="C97" s="10"/>
      <c r="D97" s="10"/>
      <c r="E97" s="10"/>
      <c r="F97" s="10"/>
    </row>
    <row r="98" spans="2:6">
      <c r="B98" s="10"/>
      <c r="C98" s="10"/>
      <c r="D98" s="10"/>
      <c r="E98" s="10"/>
      <c r="F98" s="10"/>
    </row>
    <row r="99" spans="2:6">
      <c r="B99" s="10"/>
      <c r="C99" s="10"/>
      <c r="D99" s="10"/>
      <c r="E99" s="10"/>
      <c r="F99" s="10"/>
    </row>
    <row r="100" spans="2:6">
      <c r="B100" s="10"/>
      <c r="C100" s="10"/>
      <c r="D100" s="10"/>
      <c r="E100" s="10"/>
      <c r="F100" s="10"/>
    </row>
  </sheetData>
  <sortState ref="A1:F10">
    <sortCondition ref="B1"/>
  </sortState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8"/>
  <dimension ref="A1:F100"/>
  <sheetViews>
    <sheetView workbookViewId="0">
      <selection sqref="A1:F10"/>
    </sheetView>
  </sheetViews>
  <sheetFormatPr baseColWidth="10" defaultColWidth="11.42578125" defaultRowHeight="12.75"/>
  <cols>
    <col min="1" max="1" width="12.5703125" bestFit="1" customWidth="1"/>
  </cols>
  <sheetData>
    <row r="1" spans="1:6">
      <c r="A1" t="s">
        <v>78</v>
      </c>
      <c r="B1" s="10">
        <v>0.26271186440677968</v>
      </c>
      <c r="C1" s="10">
        <v>0.42857142857142855</v>
      </c>
      <c r="D1" s="10">
        <v>0.15277777777777779</v>
      </c>
      <c r="E1" s="10">
        <v>0</v>
      </c>
      <c r="F1" s="10">
        <v>0.66666666666666663</v>
      </c>
    </row>
    <row r="2" spans="1:6">
      <c r="A2" t="s">
        <v>94</v>
      </c>
      <c r="B2" s="10">
        <v>0.31491712707182318</v>
      </c>
      <c r="C2" s="10">
        <v>0.48648648648648651</v>
      </c>
      <c r="D2" s="10">
        <v>0.19811320754716982</v>
      </c>
      <c r="E2" s="10">
        <v>0</v>
      </c>
      <c r="F2" s="10"/>
    </row>
    <row r="3" spans="1:6">
      <c r="A3" t="s">
        <v>80</v>
      </c>
      <c r="B3" s="10">
        <v>0.33944954128440369</v>
      </c>
      <c r="C3" s="10">
        <v>0.56382978723404253</v>
      </c>
      <c r="D3" s="10">
        <v>0.17073170731707318</v>
      </c>
      <c r="E3" s="10">
        <v>0</v>
      </c>
      <c r="F3" s="10"/>
    </row>
    <row r="4" spans="1:6">
      <c r="A4" t="s">
        <v>88</v>
      </c>
      <c r="B4" s="10">
        <v>0.34020618556701032</v>
      </c>
      <c r="C4" s="10">
        <v>0.53658536585365857</v>
      </c>
      <c r="D4" s="10">
        <v>0.18518518518518517</v>
      </c>
      <c r="E4" s="10"/>
      <c r="F4" s="10">
        <v>0.5</v>
      </c>
    </row>
    <row r="5" spans="1:6">
      <c r="A5" t="s">
        <v>75</v>
      </c>
      <c r="B5" s="10">
        <v>0.35205479452054794</v>
      </c>
      <c r="C5" s="10">
        <v>0.51752021563342321</v>
      </c>
      <c r="D5" s="10">
        <v>0.18413597733711048</v>
      </c>
      <c r="E5" s="10">
        <v>0</v>
      </c>
      <c r="F5" s="10">
        <v>0</v>
      </c>
    </row>
    <row r="6" spans="1:6">
      <c r="A6" t="s">
        <v>69</v>
      </c>
      <c r="B6" s="10">
        <v>0.35964912280701755</v>
      </c>
      <c r="C6" s="10">
        <v>0.56000000000000005</v>
      </c>
      <c r="D6" s="10">
        <v>0.203125</v>
      </c>
      <c r="E6" s="10"/>
      <c r="F6" s="10"/>
    </row>
    <row r="7" spans="1:6">
      <c r="A7" t="s">
        <v>72</v>
      </c>
      <c r="B7" s="10">
        <v>0.36139169472502808</v>
      </c>
      <c r="C7" s="10">
        <v>0.51152073732718895</v>
      </c>
      <c r="D7" s="10">
        <v>0.21729490022172948</v>
      </c>
      <c r="E7" s="10">
        <v>0</v>
      </c>
      <c r="F7" s="10">
        <v>0.66666666666666663</v>
      </c>
    </row>
    <row r="8" spans="1:6">
      <c r="A8" t="s">
        <v>85</v>
      </c>
      <c r="B8" s="10">
        <v>0.36244541484716158</v>
      </c>
      <c r="C8" s="10">
        <v>0.52224824355971899</v>
      </c>
      <c r="D8" s="10">
        <v>0.2236024844720497</v>
      </c>
      <c r="E8" s="10">
        <v>0</v>
      </c>
      <c r="F8" s="10">
        <v>0.5</v>
      </c>
    </row>
    <row r="9" spans="1:6">
      <c r="A9" t="s">
        <v>91</v>
      </c>
      <c r="B9" s="10">
        <v>0.36538461538461536</v>
      </c>
      <c r="C9" s="10">
        <v>0.54320987654320985</v>
      </c>
      <c r="D9" s="10">
        <v>0.17567567567567569</v>
      </c>
      <c r="E9" s="10"/>
      <c r="F9" s="10">
        <v>0</v>
      </c>
    </row>
    <row r="10" spans="1:6">
      <c r="A10" t="s">
        <v>89</v>
      </c>
      <c r="B10" s="10">
        <v>0.37464788732394366</v>
      </c>
      <c r="C10" s="10">
        <v>0.52996845425867511</v>
      </c>
      <c r="D10" s="10">
        <v>0.25192802056555269</v>
      </c>
      <c r="E10" s="10">
        <v>0</v>
      </c>
      <c r="F10" s="10">
        <v>0</v>
      </c>
    </row>
    <row r="11" spans="1:6">
      <c r="B11" s="10"/>
      <c r="C11" s="10"/>
      <c r="D11" s="10"/>
      <c r="E11" s="10"/>
      <c r="F11" s="10"/>
    </row>
    <row r="12" spans="1:6">
      <c r="B12" s="10"/>
      <c r="C12" s="10"/>
      <c r="D12" s="10"/>
      <c r="E12" s="10"/>
      <c r="F12" s="10"/>
    </row>
    <row r="13" spans="1:6">
      <c r="B13" s="10"/>
      <c r="C13" s="10"/>
      <c r="D13" s="10"/>
      <c r="E13" s="10"/>
      <c r="F13" s="10"/>
    </row>
    <row r="14" spans="1:6">
      <c r="B14" s="10"/>
      <c r="C14" s="10"/>
      <c r="D14" s="10"/>
      <c r="E14" s="10"/>
      <c r="F14" s="10"/>
    </row>
    <row r="15" spans="1:6">
      <c r="B15" s="10"/>
      <c r="C15" s="10"/>
      <c r="D15" s="10"/>
      <c r="E15" s="10"/>
      <c r="F15" s="10"/>
    </row>
    <row r="16" spans="1:6">
      <c r="B16" s="10"/>
      <c r="C16" s="10"/>
      <c r="D16" s="10"/>
      <c r="E16" s="10"/>
      <c r="F16" s="10"/>
    </row>
    <row r="17" spans="2:6">
      <c r="B17" s="10"/>
      <c r="C17" s="10"/>
      <c r="D17" s="10"/>
      <c r="E17" s="10"/>
      <c r="F17" s="10"/>
    </row>
    <row r="18" spans="2:6">
      <c r="B18" s="10"/>
      <c r="C18" s="10"/>
      <c r="D18" s="10"/>
      <c r="E18" s="10"/>
      <c r="F18" s="10"/>
    </row>
    <row r="19" spans="2:6">
      <c r="B19" s="10"/>
      <c r="C19" s="10"/>
      <c r="D19" s="10"/>
      <c r="E19" s="10"/>
      <c r="F19" s="10"/>
    </row>
    <row r="20" spans="2:6">
      <c r="B20" s="10"/>
      <c r="C20" s="10"/>
      <c r="D20" s="10"/>
      <c r="E20" s="10"/>
      <c r="F20" s="10"/>
    </row>
    <row r="21" spans="2:6">
      <c r="B21" s="10"/>
      <c r="C21" s="10"/>
      <c r="D21" s="10"/>
      <c r="E21" s="10"/>
      <c r="F21" s="10"/>
    </row>
    <row r="22" spans="2:6">
      <c r="B22" s="10"/>
      <c r="C22" s="10"/>
      <c r="D22" s="10"/>
      <c r="E22" s="10"/>
      <c r="F22" s="10"/>
    </row>
    <row r="23" spans="2:6">
      <c r="B23" s="10"/>
      <c r="C23" s="10"/>
      <c r="D23" s="10"/>
      <c r="E23" s="10"/>
      <c r="F23" s="10"/>
    </row>
    <row r="24" spans="2:6">
      <c r="B24" s="10"/>
      <c r="C24" s="10"/>
      <c r="D24" s="10"/>
      <c r="E24" s="10"/>
      <c r="F24" s="10"/>
    </row>
    <row r="25" spans="2:6">
      <c r="B25" s="10"/>
      <c r="C25" s="10"/>
      <c r="D25" s="10"/>
      <c r="E25" s="10"/>
      <c r="F25" s="10"/>
    </row>
    <row r="26" spans="2:6">
      <c r="B26" s="10"/>
      <c r="C26" s="10"/>
      <c r="D26" s="10"/>
      <c r="E26" s="10"/>
      <c r="F26" s="10"/>
    </row>
    <row r="27" spans="2:6">
      <c r="B27" s="10"/>
      <c r="C27" s="10"/>
      <c r="D27" s="10"/>
      <c r="E27" s="10"/>
      <c r="F27" s="10"/>
    </row>
    <row r="28" spans="2:6">
      <c r="B28" s="10"/>
      <c r="C28" s="10"/>
      <c r="D28" s="10"/>
      <c r="E28" s="10"/>
      <c r="F28" s="10"/>
    </row>
    <row r="29" spans="2:6">
      <c r="B29" s="10"/>
      <c r="C29" s="10"/>
      <c r="D29" s="10"/>
      <c r="E29" s="10"/>
      <c r="F29" s="10"/>
    </row>
    <row r="30" spans="2:6">
      <c r="B30" s="10"/>
      <c r="C30" s="10"/>
      <c r="D30" s="10"/>
      <c r="E30" s="10"/>
      <c r="F30" s="10"/>
    </row>
    <row r="31" spans="2:6">
      <c r="B31" s="10"/>
      <c r="C31" s="10"/>
      <c r="D31" s="10"/>
      <c r="E31" s="10"/>
      <c r="F31" s="10"/>
    </row>
    <row r="32" spans="2:6">
      <c r="B32" s="10"/>
      <c r="C32" s="10"/>
      <c r="D32" s="10"/>
      <c r="E32" s="10"/>
      <c r="F32" s="10"/>
    </row>
    <row r="33" spans="2:6">
      <c r="B33" s="10"/>
      <c r="C33" s="10"/>
      <c r="D33" s="10"/>
      <c r="E33" s="10"/>
      <c r="F33" s="10"/>
    </row>
    <row r="34" spans="2:6">
      <c r="B34" s="10"/>
      <c r="C34" s="10"/>
      <c r="D34" s="10"/>
      <c r="E34" s="10"/>
      <c r="F34" s="10"/>
    </row>
    <row r="35" spans="2:6">
      <c r="B35" s="10"/>
      <c r="C35" s="10"/>
      <c r="D35" s="10"/>
      <c r="E35" s="10"/>
      <c r="F35" s="10"/>
    </row>
    <row r="36" spans="2:6">
      <c r="B36" s="10"/>
      <c r="C36" s="10"/>
      <c r="D36" s="10"/>
      <c r="E36" s="10"/>
      <c r="F36" s="10"/>
    </row>
    <row r="37" spans="2:6">
      <c r="B37" s="10"/>
      <c r="C37" s="10"/>
      <c r="D37" s="10"/>
      <c r="E37" s="10"/>
      <c r="F37" s="10"/>
    </row>
    <row r="38" spans="2:6">
      <c r="B38" s="10"/>
      <c r="C38" s="10"/>
      <c r="D38" s="10"/>
      <c r="E38" s="10"/>
      <c r="F38" s="10"/>
    </row>
    <row r="39" spans="2:6">
      <c r="B39" s="10"/>
      <c r="C39" s="10"/>
      <c r="D39" s="10"/>
      <c r="E39" s="10"/>
      <c r="F39" s="10"/>
    </row>
    <row r="40" spans="2:6">
      <c r="B40" s="10"/>
      <c r="C40" s="10"/>
      <c r="D40" s="10"/>
      <c r="E40" s="10"/>
      <c r="F40" s="10"/>
    </row>
    <row r="41" spans="2:6">
      <c r="B41" s="10"/>
      <c r="C41" s="10"/>
      <c r="D41" s="10"/>
      <c r="E41" s="10"/>
      <c r="F41" s="10"/>
    </row>
    <row r="42" spans="2:6">
      <c r="B42" s="10"/>
      <c r="C42" s="10"/>
      <c r="D42" s="10"/>
      <c r="E42" s="10"/>
      <c r="F42" s="10"/>
    </row>
    <row r="43" spans="2:6">
      <c r="B43" s="10"/>
      <c r="C43" s="10"/>
      <c r="D43" s="10"/>
      <c r="E43" s="10"/>
      <c r="F43" s="10"/>
    </row>
    <row r="44" spans="2:6">
      <c r="B44" s="10"/>
      <c r="C44" s="10"/>
      <c r="D44" s="10"/>
      <c r="E44" s="10"/>
      <c r="F44" s="10"/>
    </row>
    <row r="45" spans="2:6">
      <c r="B45" s="10"/>
      <c r="C45" s="10"/>
      <c r="D45" s="10"/>
      <c r="E45" s="10"/>
      <c r="F45" s="10"/>
    </row>
    <row r="46" spans="2:6">
      <c r="B46" s="10"/>
      <c r="C46" s="10"/>
      <c r="D46" s="10"/>
      <c r="E46" s="10"/>
      <c r="F46" s="10"/>
    </row>
    <row r="47" spans="2:6">
      <c r="B47" s="10"/>
      <c r="C47" s="10"/>
      <c r="D47" s="10"/>
      <c r="E47" s="10"/>
      <c r="F47" s="10"/>
    </row>
    <row r="48" spans="2:6">
      <c r="B48" s="10"/>
      <c r="C48" s="10"/>
      <c r="D48" s="10"/>
      <c r="E48" s="10"/>
      <c r="F48" s="10"/>
    </row>
    <row r="49" spans="2:6">
      <c r="B49" s="10"/>
      <c r="C49" s="10"/>
      <c r="D49" s="10"/>
      <c r="E49" s="10"/>
      <c r="F49" s="10"/>
    </row>
    <row r="50" spans="2:6">
      <c r="B50" s="10"/>
      <c r="C50" s="10"/>
      <c r="D50" s="10"/>
      <c r="E50" s="10"/>
      <c r="F50" s="10"/>
    </row>
    <row r="51" spans="2:6">
      <c r="B51" s="10"/>
      <c r="C51" s="10"/>
      <c r="D51" s="10"/>
      <c r="E51" s="10"/>
      <c r="F51" s="10"/>
    </row>
    <row r="52" spans="2:6">
      <c r="B52" s="10"/>
      <c r="C52" s="10"/>
      <c r="D52" s="10"/>
      <c r="E52" s="10"/>
      <c r="F52" s="10"/>
    </row>
    <row r="53" spans="2:6">
      <c r="B53" s="10"/>
      <c r="C53" s="10"/>
      <c r="D53" s="10"/>
      <c r="E53" s="10"/>
      <c r="F53" s="10"/>
    </row>
    <row r="54" spans="2:6">
      <c r="B54" s="10"/>
      <c r="C54" s="10"/>
      <c r="D54" s="10"/>
      <c r="E54" s="10"/>
      <c r="F54" s="10"/>
    </row>
    <row r="55" spans="2:6">
      <c r="B55" s="10"/>
      <c r="C55" s="10"/>
      <c r="D55" s="10"/>
      <c r="E55" s="10"/>
      <c r="F55" s="10"/>
    </row>
    <row r="56" spans="2:6">
      <c r="B56" s="10"/>
      <c r="C56" s="10"/>
      <c r="D56" s="10"/>
      <c r="E56" s="10"/>
      <c r="F56" s="10"/>
    </row>
    <row r="57" spans="2:6">
      <c r="B57" s="10"/>
      <c r="C57" s="10"/>
      <c r="D57" s="10"/>
      <c r="E57" s="10"/>
      <c r="F57" s="10"/>
    </row>
    <row r="58" spans="2:6">
      <c r="B58" s="10"/>
      <c r="C58" s="10"/>
      <c r="D58" s="10"/>
      <c r="E58" s="10"/>
      <c r="F58" s="10"/>
    </row>
    <row r="59" spans="2:6">
      <c r="B59" s="10"/>
      <c r="C59" s="10"/>
      <c r="D59" s="10"/>
      <c r="E59" s="10"/>
      <c r="F59" s="10"/>
    </row>
    <row r="60" spans="2:6">
      <c r="B60" s="10"/>
      <c r="C60" s="10"/>
      <c r="D60" s="10"/>
      <c r="E60" s="10"/>
      <c r="F60" s="10"/>
    </row>
    <row r="61" spans="2:6">
      <c r="B61" s="10"/>
      <c r="C61" s="10"/>
      <c r="D61" s="10"/>
      <c r="E61" s="10"/>
      <c r="F61" s="10"/>
    </row>
    <row r="62" spans="2:6">
      <c r="B62" s="10"/>
      <c r="C62" s="10"/>
      <c r="D62" s="10"/>
      <c r="E62" s="10"/>
      <c r="F62" s="10"/>
    </row>
    <row r="63" spans="2:6">
      <c r="B63" s="10"/>
      <c r="C63" s="10"/>
      <c r="D63" s="10"/>
      <c r="E63" s="10"/>
      <c r="F63" s="10"/>
    </row>
    <row r="64" spans="2:6">
      <c r="B64" s="10"/>
      <c r="C64" s="10"/>
      <c r="D64" s="10"/>
      <c r="E64" s="10"/>
      <c r="F64" s="10"/>
    </row>
    <row r="65" spans="2:6">
      <c r="B65" s="10"/>
      <c r="C65" s="10"/>
      <c r="D65" s="10"/>
      <c r="E65" s="10"/>
      <c r="F65" s="10"/>
    </row>
    <row r="66" spans="2:6">
      <c r="B66" s="10"/>
      <c r="C66" s="10"/>
      <c r="D66" s="10"/>
      <c r="E66" s="10"/>
      <c r="F66" s="10"/>
    </row>
    <row r="67" spans="2:6">
      <c r="B67" s="10"/>
      <c r="C67" s="10"/>
      <c r="D67" s="10"/>
      <c r="E67" s="10"/>
      <c r="F67" s="10"/>
    </row>
    <row r="68" spans="2:6">
      <c r="B68" s="10"/>
      <c r="C68" s="10"/>
      <c r="D68" s="10"/>
      <c r="E68" s="10"/>
      <c r="F68" s="10"/>
    </row>
    <row r="69" spans="2:6">
      <c r="B69" s="10"/>
      <c r="C69" s="10"/>
      <c r="D69" s="10"/>
      <c r="E69" s="10"/>
      <c r="F69" s="10"/>
    </row>
    <row r="70" spans="2:6">
      <c r="B70" s="10"/>
      <c r="C70" s="10"/>
      <c r="D70" s="10"/>
      <c r="E70" s="10"/>
      <c r="F70" s="10"/>
    </row>
    <row r="71" spans="2:6">
      <c r="B71" s="10"/>
      <c r="C71" s="10"/>
      <c r="D71" s="10"/>
      <c r="E71" s="10"/>
      <c r="F71" s="10"/>
    </row>
    <row r="72" spans="2:6">
      <c r="B72" s="10"/>
      <c r="C72" s="10"/>
      <c r="D72" s="10"/>
      <c r="E72" s="10"/>
      <c r="F72" s="10"/>
    </row>
    <row r="73" spans="2:6">
      <c r="B73" s="10"/>
      <c r="C73" s="10"/>
      <c r="D73" s="10"/>
      <c r="E73" s="10"/>
      <c r="F73" s="10"/>
    </row>
    <row r="74" spans="2:6">
      <c r="B74" s="10"/>
      <c r="C74" s="10"/>
      <c r="D74" s="10"/>
      <c r="E74" s="10"/>
      <c r="F74" s="10"/>
    </row>
    <row r="75" spans="2:6">
      <c r="B75" s="10"/>
      <c r="C75" s="10"/>
      <c r="D75" s="10"/>
      <c r="E75" s="10"/>
      <c r="F75" s="10"/>
    </row>
    <row r="76" spans="2:6">
      <c r="B76" s="10"/>
      <c r="C76" s="10"/>
      <c r="D76" s="10"/>
      <c r="E76" s="10"/>
      <c r="F76" s="10"/>
    </row>
    <row r="77" spans="2:6">
      <c r="B77" s="10"/>
      <c r="C77" s="10"/>
      <c r="D77" s="10"/>
      <c r="E77" s="10"/>
      <c r="F77" s="10"/>
    </row>
    <row r="78" spans="2:6">
      <c r="B78" s="10"/>
      <c r="C78" s="10"/>
      <c r="D78" s="10"/>
      <c r="E78" s="10"/>
      <c r="F78" s="10"/>
    </row>
    <row r="79" spans="2:6">
      <c r="B79" s="10"/>
      <c r="C79" s="10"/>
      <c r="D79" s="10"/>
      <c r="E79" s="10"/>
      <c r="F79" s="10"/>
    </row>
    <row r="80" spans="2:6">
      <c r="B80" s="10"/>
      <c r="C80" s="10"/>
      <c r="D80" s="10"/>
      <c r="E80" s="10"/>
      <c r="F80" s="10"/>
    </row>
    <row r="81" spans="2:6">
      <c r="B81" s="10"/>
      <c r="C81" s="10"/>
      <c r="D81" s="10"/>
      <c r="E81" s="10"/>
      <c r="F81" s="10"/>
    </row>
    <row r="82" spans="2:6">
      <c r="B82" s="10"/>
      <c r="C82" s="10"/>
      <c r="D82" s="10"/>
      <c r="E82" s="10"/>
      <c r="F82" s="10"/>
    </row>
    <row r="83" spans="2:6">
      <c r="B83" s="10"/>
      <c r="C83" s="10"/>
      <c r="D83" s="10"/>
      <c r="E83" s="10"/>
      <c r="F83" s="10"/>
    </row>
    <row r="84" spans="2:6">
      <c r="B84" s="10"/>
      <c r="C84" s="10"/>
      <c r="D84" s="10"/>
      <c r="E84" s="10"/>
      <c r="F84" s="10"/>
    </row>
    <row r="85" spans="2:6">
      <c r="B85" s="10"/>
      <c r="C85" s="10"/>
      <c r="D85" s="10"/>
      <c r="E85" s="10"/>
      <c r="F85" s="10"/>
    </row>
    <row r="86" spans="2:6">
      <c r="B86" s="10"/>
      <c r="C86" s="10"/>
      <c r="D86" s="10"/>
      <c r="E86" s="10"/>
      <c r="F86" s="10"/>
    </row>
    <row r="87" spans="2:6">
      <c r="B87" s="10"/>
      <c r="C87" s="10"/>
      <c r="D87" s="10"/>
      <c r="E87" s="10"/>
      <c r="F87" s="10"/>
    </row>
    <row r="88" spans="2:6">
      <c r="B88" s="10"/>
      <c r="C88" s="10"/>
      <c r="D88" s="10"/>
      <c r="E88" s="10"/>
      <c r="F88" s="10"/>
    </row>
    <row r="89" spans="2:6">
      <c r="B89" s="10"/>
      <c r="C89" s="10"/>
      <c r="D89" s="10"/>
      <c r="E89" s="10"/>
      <c r="F89" s="10"/>
    </row>
    <row r="90" spans="2:6">
      <c r="B90" s="10"/>
      <c r="C90" s="10"/>
      <c r="D90" s="10"/>
      <c r="E90" s="10"/>
      <c r="F90" s="10"/>
    </row>
    <row r="91" spans="2:6">
      <c r="B91" s="10"/>
      <c r="C91" s="10"/>
      <c r="D91" s="10"/>
      <c r="E91" s="10"/>
      <c r="F91" s="10"/>
    </row>
    <row r="92" spans="2:6">
      <c r="B92" s="10"/>
      <c r="C92" s="10"/>
      <c r="D92" s="10"/>
      <c r="E92" s="10"/>
      <c r="F92" s="10"/>
    </row>
    <row r="93" spans="2:6">
      <c r="B93" s="10"/>
      <c r="C93" s="10"/>
      <c r="D93" s="10"/>
      <c r="E93" s="10"/>
      <c r="F93" s="10"/>
    </row>
    <row r="94" spans="2:6">
      <c r="B94" s="10"/>
      <c r="C94" s="10"/>
      <c r="D94" s="10"/>
      <c r="E94" s="10"/>
      <c r="F94" s="10"/>
    </row>
    <row r="95" spans="2:6">
      <c r="B95" s="10"/>
      <c r="C95" s="10"/>
      <c r="D95" s="10"/>
      <c r="E95" s="10"/>
      <c r="F95" s="10"/>
    </row>
    <row r="96" spans="2:6">
      <c r="B96" s="10"/>
      <c r="C96" s="10"/>
      <c r="D96" s="10"/>
      <c r="E96" s="10"/>
      <c r="F96" s="10"/>
    </row>
    <row r="97" spans="2:6">
      <c r="B97" s="10"/>
      <c r="C97" s="10"/>
      <c r="D97" s="10"/>
      <c r="E97" s="10"/>
      <c r="F97" s="10"/>
    </row>
    <row r="98" spans="2:6">
      <c r="B98" s="10"/>
      <c r="C98" s="10"/>
      <c r="D98" s="10"/>
      <c r="E98" s="10"/>
      <c r="F98" s="10"/>
    </row>
    <row r="99" spans="2:6">
      <c r="B99" s="10"/>
      <c r="C99" s="10"/>
      <c r="D99" s="10"/>
      <c r="E99" s="10"/>
      <c r="F99" s="10"/>
    </row>
    <row r="100" spans="2:6">
      <c r="B100" s="10"/>
      <c r="C100" s="10"/>
      <c r="D100" s="10"/>
      <c r="E100" s="10"/>
      <c r="F100" s="10"/>
    </row>
  </sheetData>
  <sortState ref="A1:F10">
    <sortCondition ref="B1"/>
  </sortState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9"/>
  <dimension ref="A1:B10"/>
  <sheetViews>
    <sheetView workbookViewId="0">
      <selection sqref="A1:B10"/>
    </sheetView>
  </sheetViews>
  <sheetFormatPr baseColWidth="10" defaultColWidth="11.42578125" defaultRowHeight="12.75"/>
  <sheetData>
    <row r="1" spans="1:2">
      <c r="A1" t="s">
        <v>76</v>
      </c>
      <c r="B1">
        <v>114</v>
      </c>
    </row>
    <row r="2" spans="1:2">
      <c r="A2" t="s">
        <v>59</v>
      </c>
      <c r="B2">
        <v>154</v>
      </c>
    </row>
    <row r="3" spans="1:2">
      <c r="A3" t="s">
        <v>66</v>
      </c>
      <c r="B3">
        <v>167</v>
      </c>
    </row>
    <row r="4" spans="1:2">
      <c r="A4" t="s">
        <v>79</v>
      </c>
      <c r="B4">
        <v>189</v>
      </c>
    </row>
    <row r="5" spans="1:2">
      <c r="A5" t="s">
        <v>60</v>
      </c>
      <c r="B5">
        <v>296</v>
      </c>
    </row>
    <row r="6" spans="1:2">
      <c r="A6" t="s">
        <v>71</v>
      </c>
      <c r="B6">
        <v>297</v>
      </c>
    </row>
    <row r="7" spans="1:2">
      <c r="A7" t="s">
        <v>2</v>
      </c>
      <c r="B7">
        <v>960</v>
      </c>
    </row>
    <row r="8" spans="1:2">
      <c r="A8" t="s">
        <v>4</v>
      </c>
      <c r="B8">
        <v>977</v>
      </c>
    </row>
    <row r="9" spans="1:2">
      <c r="A9" t="s">
        <v>5</v>
      </c>
      <c r="B9">
        <v>1112</v>
      </c>
    </row>
    <row r="10" spans="1:2">
      <c r="A10" t="s">
        <v>3</v>
      </c>
      <c r="B10">
        <v>1241</v>
      </c>
    </row>
  </sheetData>
  <sortState ref="A1:B10">
    <sortCondition ref="B1"/>
  </sortState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19"/>
  <dimension ref="A1:F100"/>
  <sheetViews>
    <sheetView workbookViewId="0">
      <selection sqref="A1:F10"/>
    </sheetView>
  </sheetViews>
  <sheetFormatPr baseColWidth="10" defaultColWidth="11.42578125" defaultRowHeight="12.75"/>
  <sheetData>
    <row r="1" spans="1:6">
      <c r="A1" t="s">
        <v>79</v>
      </c>
      <c r="B1" s="10">
        <v>0.33333333333333331</v>
      </c>
      <c r="C1" s="10">
        <v>0.66666666666666663</v>
      </c>
      <c r="D1" s="10">
        <v>0</v>
      </c>
      <c r="E1" s="10">
        <v>0</v>
      </c>
      <c r="F1" s="10"/>
    </row>
    <row r="2" spans="1:6">
      <c r="A2" t="s">
        <v>4</v>
      </c>
      <c r="B2" s="10">
        <v>0.33603238866396762</v>
      </c>
      <c r="C2" s="10">
        <v>0.65587044534412953</v>
      </c>
      <c r="D2" s="10">
        <v>4.048582995951417E-3</v>
      </c>
      <c r="E2" s="10">
        <v>4.048582995951417E-3</v>
      </c>
      <c r="F2" s="10"/>
    </row>
    <row r="3" spans="1:6">
      <c r="A3" t="s">
        <v>3</v>
      </c>
      <c r="B3" s="10">
        <v>0.42571428571428571</v>
      </c>
      <c r="C3" s="10">
        <v>0.56571428571428573</v>
      </c>
      <c r="D3" s="10">
        <v>5.7142857142857143E-3</v>
      </c>
      <c r="E3" s="10">
        <v>2.8571428571428571E-3</v>
      </c>
      <c r="F3" s="10"/>
    </row>
    <row r="4" spans="1:6">
      <c r="A4" t="s">
        <v>5</v>
      </c>
      <c r="B4" s="10">
        <v>0.4642857142857143</v>
      </c>
      <c r="C4" s="10">
        <v>0.52551020408163263</v>
      </c>
      <c r="D4" s="10">
        <v>5.1020408163265302E-3</v>
      </c>
      <c r="E4" s="10">
        <v>5.1020408163265302E-3</v>
      </c>
      <c r="F4" s="10"/>
    </row>
    <row r="5" spans="1:6">
      <c r="A5" t="s">
        <v>60</v>
      </c>
      <c r="B5" s="10">
        <v>0.46956521739130436</v>
      </c>
      <c r="C5" s="10">
        <v>0.5130434782608696</v>
      </c>
      <c r="D5" s="10">
        <v>1.7391304347826087E-2</v>
      </c>
      <c r="E5" s="10">
        <v>0</v>
      </c>
      <c r="F5" s="10"/>
    </row>
    <row r="6" spans="1:6">
      <c r="A6" t="s">
        <v>76</v>
      </c>
      <c r="B6" s="10">
        <v>0.52941176470588236</v>
      </c>
      <c r="C6" s="10">
        <v>0.47058823529411764</v>
      </c>
      <c r="D6" s="10">
        <v>0</v>
      </c>
      <c r="E6" s="10">
        <v>0</v>
      </c>
      <c r="F6" s="10"/>
    </row>
    <row r="7" spans="1:6">
      <c r="A7" t="s">
        <v>2</v>
      </c>
      <c r="B7" s="10">
        <v>0.58799999999999997</v>
      </c>
      <c r="C7" s="10">
        <v>0.40400000000000003</v>
      </c>
      <c r="D7" s="10">
        <v>0</v>
      </c>
      <c r="E7" s="10">
        <v>8.0000000000000002E-3</v>
      </c>
      <c r="F7" s="10"/>
    </row>
    <row r="8" spans="1:6">
      <c r="A8" t="s">
        <v>71</v>
      </c>
      <c r="B8" s="10">
        <v>0.620253164556962</v>
      </c>
      <c r="C8" s="10">
        <v>0.379746835443038</v>
      </c>
      <c r="D8" s="10">
        <v>0</v>
      </c>
      <c r="E8" s="10">
        <v>0</v>
      </c>
      <c r="F8" s="10"/>
    </row>
    <row r="9" spans="1:6">
      <c r="A9" t="s">
        <v>66</v>
      </c>
      <c r="B9" s="10">
        <v>0.63265306122448983</v>
      </c>
      <c r="C9" s="10">
        <v>0.36734693877551022</v>
      </c>
      <c r="D9" s="10">
        <v>0</v>
      </c>
      <c r="E9" s="10">
        <v>0</v>
      </c>
      <c r="F9" s="10"/>
    </row>
    <row r="10" spans="1:6">
      <c r="A10" t="s">
        <v>59</v>
      </c>
      <c r="B10" s="10">
        <v>0.65</v>
      </c>
      <c r="C10" s="10">
        <v>0.35</v>
      </c>
      <c r="D10" s="10">
        <v>0</v>
      </c>
      <c r="E10" s="10">
        <v>0</v>
      </c>
      <c r="F10" s="10"/>
    </row>
    <row r="11" spans="1:6">
      <c r="B11" s="10"/>
      <c r="C11" s="10"/>
      <c r="D11" s="10"/>
      <c r="E11" s="10"/>
      <c r="F11" s="10"/>
    </row>
    <row r="12" spans="1:6">
      <c r="B12" s="10"/>
      <c r="C12" s="10"/>
      <c r="D12" s="10"/>
      <c r="E12" s="10"/>
      <c r="F12" s="10"/>
    </row>
    <row r="13" spans="1:6">
      <c r="B13" s="10"/>
      <c r="C13" s="10"/>
      <c r="D13" s="10"/>
      <c r="E13" s="10"/>
      <c r="F13" s="10"/>
    </row>
    <row r="14" spans="1:6">
      <c r="B14" s="10"/>
      <c r="C14" s="10"/>
      <c r="D14" s="10"/>
      <c r="E14" s="10"/>
      <c r="F14" s="10"/>
    </row>
    <row r="15" spans="1:6">
      <c r="B15" s="10"/>
      <c r="C15" s="10"/>
      <c r="D15" s="10"/>
      <c r="E15" s="10"/>
      <c r="F15" s="10"/>
    </row>
    <row r="16" spans="1:6">
      <c r="B16" s="10"/>
      <c r="C16" s="10"/>
      <c r="D16" s="10"/>
      <c r="E16" s="10"/>
      <c r="F16" s="10"/>
    </row>
    <row r="17" spans="2:6">
      <c r="B17" s="10"/>
      <c r="C17" s="10"/>
      <c r="D17" s="10"/>
      <c r="E17" s="10"/>
      <c r="F17" s="10"/>
    </row>
    <row r="18" spans="2:6">
      <c r="B18" s="10"/>
      <c r="C18" s="10"/>
      <c r="D18" s="10"/>
      <c r="E18" s="10"/>
      <c r="F18" s="10"/>
    </row>
    <row r="19" spans="2:6">
      <c r="B19" s="10"/>
      <c r="C19" s="10"/>
      <c r="D19" s="10"/>
      <c r="E19" s="10"/>
      <c r="F19" s="10"/>
    </row>
    <row r="20" spans="2:6">
      <c r="B20" s="10"/>
      <c r="C20" s="10"/>
      <c r="D20" s="10"/>
      <c r="E20" s="10"/>
      <c r="F20" s="10"/>
    </row>
    <row r="21" spans="2:6">
      <c r="B21" s="10"/>
      <c r="C21" s="10"/>
      <c r="D21" s="10"/>
      <c r="E21" s="10"/>
      <c r="F21" s="10"/>
    </row>
    <row r="22" spans="2:6">
      <c r="B22" s="10"/>
      <c r="C22" s="10"/>
      <c r="D22" s="10"/>
      <c r="E22" s="10"/>
      <c r="F22" s="10"/>
    </row>
    <row r="23" spans="2:6">
      <c r="B23" s="10"/>
      <c r="C23" s="10"/>
      <c r="D23" s="10"/>
      <c r="E23" s="10"/>
      <c r="F23" s="10"/>
    </row>
    <row r="24" spans="2:6">
      <c r="B24" s="10"/>
      <c r="C24" s="10"/>
      <c r="D24" s="10"/>
      <c r="E24" s="10"/>
      <c r="F24" s="10"/>
    </row>
    <row r="25" spans="2:6">
      <c r="B25" s="10"/>
      <c r="C25" s="10"/>
      <c r="D25" s="10"/>
      <c r="E25" s="10"/>
      <c r="F25" s="10"/>
    </row>
    <row r="26" spans="2:6">
      <c r="B26" s="10"/>
      <c r="C26" s="10"/>
      <c r="D26" s="10"/>
      <c r="E26" s="10"/>
      <c r="F26" s="10"/>
    </row>
    <row r="27" spans="2:6">
      <c r="B27" s="10"/>
      <c r="C27" s="10"/>
      <c r="D27" s="10"/>
      <c r="E27" s="10"/>
      <c r="F27" s="10"/>
    </row>
    <row r="28" spans="2:6">
      <c r="B28" s="10"/>
      <c r="C28" s="10"/>
      <c r="D28" s="10"/>
      <c r="E28" s="10"/>
      <c r="F28" s="10"/>
    </row>
    <row r="29" spans="2:6">
      <c r="B29" s="10"/>
      <c r="C29" s="10"/>
      <c r="D29" s="10"/>
      <c r="E29" s="10"/>
      <c r="F29" s="10"/>
    </row>
    <row r="30" spans="2:6">
      <c r="B30" s="10"/>
      <c r="C30" s="10"/>
      <c r="D30" s="10"/>
      <c r="E30" s="10"/>
      <c r="F30" s="10"/>
    </row>
    <row r="31" spans="2:6">
      <c r="B31" s="10"/>
      <c r="C31" s="10"/>
      <c r="D31" s="10"/>
      <c r="E31" s="10"/>
      <c r="F31" s="10"/>
    </row>
    <row r="32" spans="2:6">
      <c r="B32" s="10"/>
      <c r="C32" s="10"/>
      <c r="D32" s="10"/>
      <c r="E32" s="10"/>
      <c r="F32" s="10"/>
    </row>
    <row r="33" spans="2:6">
      <c r="B33" s="10"/>
      <c r="C33" s="10"/>
      <c r="D33" s="10"/>
      <c r="E33" s="10"/>
      <c r="F33" s="10"/>
    </row>
    <row r="34" spans="2:6">
      <c r="B34" s="10"/>
      <c r="C34" s="10"/>
      <c r="D34" s="10"/>
      <c r="E34" s="10"/>
      <c r="F34" s="10"/>
    </row>
    <row r="35" spans="2:6">
      <c r="B35" s="10"/>
      <c r="C35" s="10"/>
      <c r="D35" s="10"/>
      <c r="E35" s="10"/>
      <c r="F35" s="10"/>
    </row>
    <row r="36" spans="2:6">
      <c r="B36" s="10"/>
      <c r="C36" s="10"/>
      <c r="D36" s="10"/>
      <c r="E36" s="10"/>
      <c r="F36" s="10"/>
    </row>
    <row r="37" spans="2:6">
      <c r="B37" s="10"/>
      <c r="C37" s="10"/>
      <c r="D37" s="10"/>
      <c r="E37" s="10"/>
      <c r="F37" s="10"/>
    </row>
    <row r="38" spans="2:6">
      <c r="B38" s="10"/>
      <c r="C38" s="10"/>
      <c r="D38" s="10"/>
      <c r="E38" s="10"/>
      <c r="F38" s="10"/>
    </row>
    <row r="39" spans="2:6">
      <c r="B39" s="10"/>
      <c r="C39" s="10"/>
      <c r="D39" s="10"/>
      <c r="E39" s="10"/>
      <c r="F39" s="10"/>
    </row>
    <row r="40" spans="2:6">
      <c r="B40" s="10"/>
      <c r="C40" s="10"/>
      <c r="D40" s="10"/>
      <c r="E40" s="10"/>
      <c r="F40" s="10"/>
    </row>
    <row r="41" spans="2:6">
      <c r="B41" s="10"/>
      <c r="C41" s="10"/>
      <c r="D41" s="10"/>
      <c r="E41" s="10"/>
      <c r="F41" s="10"/>
    </row>
    <row r="42" spans="2:6">
      <c r="B42" s="10"/>
      <c r="C42" s="10"/>
      <c r="D42" s="10"/>
      <c r="E42" s="10"/>
      <c r="F42" s="10"/>
    </row>
    <row r="43" spans="2:6">
      <c r="B43" s="10"/>
      <c r="C43" s="10"/>
      <c r="D43" s="10"/>
      <c r="E43" s="10"/>
      <c r="F43" s="10"/>
    </row>
    <row r="44" spans="2:6">
      <c r="B44" s="10"/>
      <c r="C44" s="10"/>
      <c r="D44" s="10"/>
      <c r="E44" s="10"/>
      <c r="F44" s="10"/>
    </row>
    <row r="45" spans="2:6">
      <c r="B45" s="10"/>
      <c r="C45" s="10"/>
      <c r="D45" s="10"/>
      <c r="E45" s="10"/>
      <c r="F45" s="10"/>
    </row>
    <row r="46" spans="2:6">
      <c r="B46" s="10"/>
      <c r="C46" s="10"/>
      <c r="D46" s="10"/>
      <c r="E46" s="10"/>
      <c r="F46" s="10"/>
    </row>
    <row r="47" spans="2:6">
      <c r="B47" s="10"/>
      <c r="C47" s="10"/>
      <c r="D47" s="10"/>
      <c r="E47" s="10"/>
      <c r="F47" s="10"/>
    </row>
    <row r="48" spans="2:6">
      <c r="B48" s="10"/>
      <c r="C48" s="10"/>
      <c r="D48" s="10"/>
      <c r="E48" s="10"/>
      <c r="F48" s="10"/>
    </row>
    <row r="49" spans="2:6">
      <c r="B49" s="10"/>
      <c r="C49" s="10"/>
      <c r="D49" s="10"/>
      <c r="E49" s="10"/>
      <c r="F49" s="10"/>
    </row>
    <row r="50" spans="2:6">
      <c r="B50" s="10"/>
      <c r="C50" s="10"/>
      <c r="D50" s="10"/>
      <c r="E50" s="10"/>
      <c r="F50" s="10"/>
    </row>
    <row r="51" spans="2:6">
      <c r="B51" s="10"/>
      <c r="C51" s="10"/>
      <c r="D51" s="10"/>
      <c r="E51" s="10"/>
      <c r="F51" s="10"/>
    </row>
    <row r="52" spans="2:6">
      <c r="B52" s="10"/>
      <c r="C52" s="10"/>
      <c r="D52" s="10"/>
      <c r="E52" s="10"/>
      <c r="F52" s="10"/>
    </row>
    <row r="53" spans="2:6">
      <c r="B53" s="10"/>
      <c r="C53" s="10"/>
      <c r="D53" s="10"/>
      <c r="E53" s="10"/>
      <c r="F53" s="10"/>
    </row>
    <row r="54" spans="2:6">
      <c r="B54" s="10"/>
      <c r="C54" s="10"/>
      <c r="D54" s="10"/>
      <c r="E54" s="10"/>
      <c r="F54" s="10"/>
    </row>
    <row r="55" spans="2:6">
      <c r="B55" s="10"/>
      <c r="C55" s="10"/>
      <c r="D55" s="10"/>
      <c r="E55" s="10"/>
      <c r="F55" s="10"/>
    </row>
    <row r="56" spans="2:6">
      <c r="B56" s="10"/>
      <c r="C56" s="10"/>
      <c r="D56" s="10"/>
      <c r="E56" s="10"/>
      <c r="F56" s="10"/>
    </row>
    <row r="57" spans="2:6">
      <c r="B57" s="10"/>
      <c r="C57" s="10"/>
      <c r="D57" s="10"/>
      <c r="E57" s="10"/>
      <c r="F57" s="10"/>
    </row>
    <row r="58" spans="2:6">
      <c r="B58" s="10"/>
      <c r="C58" s="10"/>
      <c r="D58" s="10"/>
      <c r="E58" s="10"/>
      <c r="F58" s="10"/>
    </row>
    <row r="59" spans="2:6">
      <c r="B59" s="10"/>
      <c r="C59" s="10"/>
      <c r="D59" s="10"/>
      <c r="E59" s="10"/>
      <c r="F59" s="10"/>
    </row>
    <row r="60" spans="2:6">
      <c r="B60" s="10"/>
      <c r="C60" s="10"/>
      <c r="D60" s="10"/>
      <c r="E60" s="10"/>
      <c r="F60" s="10"/>
    </row>
    <row r="61" spans="2:6">
      <c r="B61" s="10"/>
      <c r="C61" s="10"/>
      <c r="D61" s="10"/>
      <c r="E61" s="10"/>
      <c r="F61" s="10"/>
    </row>
    <row r="62" spans="2:6">
      <c r="B62" s="10"/>
      <c r="C62" s="10"/>
      <c r="D62" s="10"/>
      <c r="E62" s="10"/>
      <c r="F62" s="10"/>
    </row>
    <row r="63" spans="2:6">
      <c r="B63" s="10"/>
      <c r="C63" s="10"/>
      <c r="D63" s="10"/>
      <c r="E63" s="10"/>
      <c r="F63" s="10"/>
    </row>
    <row r="64" spans="2:6">
      <c r="B64" s="10"/>
      <c r="C64" s="10"/>
      <c r="D64" s="10"/>
      <c r="E64" s="10"/>
      <c r="F64" s="10"/>
    </row>
    <row r="65" spans="2:6">
      <c r="B65" s="10"/>
      <c r="C65" s="10"/>
      <c r="D65" s="10"/>
      <c r="E65" s="10"/>
      <c r="F65" s="10"/>
    </row>
    <row r="66" spans="2:6">
      <c r="B66" s="10"/>
      <c r="C66" s="10"/>
      <c r="D66" s="10"/>
      <c r="E66" s="10"/>
      <c r="F66" s="10"/>
    </row>
    <row r="67" spans="2:6">
      <c r="B67" s="10"/>
      <c r="C67" s="10"/>
      <c r="D67" s="10"/>
      <c r="E67" s="10"/>
      <c r="F67" s="10"/>
    </row>
    <row r="68" spans="2:6">
      <c r="B68" s="10"/>
      <c r="C68" s="10"/>
      <c r="D68" s="10"/>
      <c r="E68" s="10"/>
      <c r="F68" s="10"/>
    </row>
    <row r="69" spans="2:6">
      <c r="B69" s="10"/>
      <c r="C69" s="10"/>
      <c r="D69" s="10"/>
      <c r="E69" s="10"/>
      <c r="F69" s="10"/>
    </row>
    <row r="70" spans="2:6">
      <c r="B70" s="10"/>
      <c r="C70" s="10"/>
      <c r="D70" s="10"/>
      <c r="E70" s="10"/>
      <c r="F70" s="10"/>
    </row>
    <row r="71" spans="2:6">
      <c r="B71" s="10"/>
      <c r="C71" s="10"/>
      <c r="D71" s="10"/>
      <c r="E71" s="10"/>
      <c r="F71" s="10"/>
    </row>
    <row r="72" spans="2:6">
      <c r="B72" s="10"/>
      <c r="C72" s="10"/>
      <c r="D72" s="10"/>
      <c r="E72" s="10"/>
      <c r="F72" s="10"/>
    </row>
    <row r="73" spans="2:6">
      <c r="B73" s="10"/>
      <c r="C73" s="10"/>
      <c r="D73" s="10"/>
      <c r="E73" s="10"/>
      <c r="F73" s="10"/>
    </row>
    <row r="74" spans="2:6">
      <c r="B74" s="10"/>
      <c r="C74" s="10"/>
      <c r="D74" s="10"/>
      <c r="E74" s="10"/>
      <c r="F74" s="10"/>
    </row>
    <row r="75" spans="2:6">
      <c r="B75" s="10"/>
      <c r="C75" s="10"/>
      <c r="D75" s="10"/>
      <c r="E75" s="10"/>
      <c r="F75" s="10"/>
    </row>
    <row r="76" spans="2:6">
      <c r="B76" s="10"/>
      <c r="C76" s="10"/>
      <c r="D76" s="10"/>
      <c r="E76" s="10"/>
      <c r="F76" s="10"/>
    </row>
    <row r="77" spans="2:6">
      <c r="B77" s="10"/>
      <c r="C77" s="10"/>
      <c r="D77" s="10"/>
      <c r="E77" s="10"/>
      <c r="F77" s="10"/>
    </row>
    <row r="78" spans="2:6">
      <c r="B78" s="10"/>
      <c r="C78" s="10"/>
      <c r="D78" s="10"/>
      <c r="E78" s="10"/>
      <c r="F78" s="10"/>
    </row>
    <row r="79" spans="2:6">
      <c r="B79" s="10"/>
      <c r="C79" s="10"/>
      <c r="D79" s="10"/>
      <c r="E79" s="10"/>
      <c r="F79" s="10"/>
    </row>
    <row r="80" spans="2:6">
      <c r="B80" s="10"/>
      <c r="C80" s="10"/>
      <c r="D80" s="10"/>
      <c r="E80" s="10"/>
      <c r="F80" s="10"/>
    </row>
    <row r="81" spans="2:6">
      <c r="B81" s="10"/>
      <c r="C81" s="10"/>
      <c r="D81" s="10"/>
      <c r="E81" s="10"/>
      <c r="F81" s="10"/>
    </row>
    <row r="82" spans="2:6">
      <c r="B82" s="10"/>
      <c r="C82" s="10"/>
      <c r="D82" s="10"/>
      <c r="E82" s="10"/>
      <c r="F82" s="10"/>
    </row>
    <row r="83" spans="2:6">
      <c r="B83" s="10"/>
      <c r="C83" s="10"/>
      <c r="D83" s="10"/>
      <c r="E83" s="10"/>
      <c r="F83" s="10"/>
    </row>
    <row r="84" spans="2:6">
      <c r="B84" s="10"/>
      <c r="C84" s="10"/>
      <c r="D84" s="10"/>
      <c r="E84" s="10"/>
      <c r="F84" s="10"/>
    </row>
    <row r="85" spans="2:6">
      <c r="B85" s="10"/>
      <c r="C85" s="10"/>
      <c r="D85" s="10"/>
      <c r="E85" s="10"/>
      <c r="F85" s="10"/>
    </row>
    <row r="86" spans="2:6">
      <c r="B86" s="10"/>
      <c r="C86" s="10"/>
      <c r="D86" s="10"/>
      <c r="E86" s="10"/>
      <c r="F86" s="10"/>
    </row>
    <row r="87" spans="2:6">
      <c r="B87" s="10"/>
      <c r="C87" s="10"/>
      <c r="D87" s="10"/>
      <c r="E87" s="10"/>
      <c r="F87" s="10"/>
    </row>
    <row r="88" spans="2:6">
      <c r="B88" s="10"/>
      <c r="C88" s="10"/>
      <c r="D88" s="10"/>
      <c r="E88" s="10"/>
      <c r="F88" s="10"/>
    </row>
    <row r="89" spans="2:6">
      <c r="B89" s="10"/>
      <c r="C89" s="10"/>
      <c r="D89" s="10"/>
      <c r="E89" s="10"/>
      <c r="F89" s="10"/>
    </row>
    <row r="90" spans="2:6">
      <c r="B90" s="10"/>
      <c r="C90" s="10"/>
      <c r="D90" s="10"/>
      <c r="E90" s="10"/>
      <c r="F90" s="10"/>
    </row>
    <row r="91" spans="2:6">
      <c r="B91" s="10"/>
      <c r="C91" s="10"/>
      <c r="D91" s="10"/>
      <c r="E91" s="10"/>
      <c r="F91" s="10"/>
    </row>
    <row r="92" spans="2:6">
      <c r="B92" s="10"/>
      <c r="C92" s="10"/>
      <c r="D92" s="10"/>
      <c r="E92" s="10"/>
      <c r="F92" s="10"/>
    </row>
    <row r="93" spans="2:6">
      <c r="B93" s="10"/>
      <c r="C93" s="10"/>
      <c r="D93" s="10"/>
      <c r="E93" s="10"/>
      <c r="F93" s="10"/>
    </row>
    <row r="94" spans="2:6">
      <c r="B94" s="10"/>
      <c r="C94" s="10"/>
      <c r="D94" s="10"/>
      <c r="E94" s="10"/>
      <c r="F94" s="10"/>
    </row>
    <row r="95" spans="2:6">
      <c r="B95" s="10"/>
      <c r="C95" s="10"/>
      <c r="D95" s="10"/>
      <c r="E95" s="10"/>
      <c r="F95" s="10"/>
    </row>
    <row r="96" spans="2:6">
      <c r="B96" s="10"/>
      <c r="C96" s="10"/>
      <c r="D96" s="10"/>
      <c r="E96" s="10"/>
      <c r="F96" s="10"/>
    </row>
    <row r="97" spans="2:6">
      <c r="B97" s="10"/>
      <c r="C97" s="10"/>
      <c r="D97" s="10"/>
      <c r="E97" s="10"/>
      <c r="F97" s="10"/>
    </row>
    <row r="98" spans="2:6">
      <c r="B98" s="10"/>
      <c r="C98" s="10"/>
      <c r="D98" s="10"/>
      <c r="E98" s="10"/>
      <c r="F98" s="10"/>
    </row>
    <row r="99" spans="2:6">
      <c r="B99" s="10"/>
      <c r="C99" s="10"/>
      <c r="D99" s="10"/>
      <c r="E99" s="10"/>
      <c r="F99" s="10"/>
    </row>
    <row r="100" spans="2:6">
      <c r="B100" s="10"/>
      <c r="C100" s="10"/>
      <c r="D100" s="10"/>
      <c r="E100" s="10"/>
      <c r="F100" s="10"/>
    </row>
  </sheetData>
  <sortState ref="A1:F10">
    <sortCondition ref="B1"/>
  </sortState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C23"/>
  <sheetViews>
    <sheetView workbookViewId="0">
      <selection activeCell="F18" sqref="F18"/>
    </sheetView>
  </sheetViews>
  <sheetFormatPr baseColWidth="10" defaultRowHeight="12.75"/>
  <sheetData>
    <row r="1" spans="1:3" ht="15.75" thickBot="1">
      <c r="A1" s="144"/>
      <c r="B1" s="145"/>
      <c r="C1" s="146"/>
    </row>
    <row r="2" spans="1:3">
      <c r="A2" s="115"/>
      <c r="B2" s="116"/>
      <c r="C2" s="117"/>
    </row>
    <row r="3" spans="1:3">
      <c r="A3" s="115"/>
      <c r="B3" s="116"/>
      <c r="C3" s="117"/>
    </row>
    <row r="4" spans="1:3">
      <c r="A4" s="115"/>
      <c r="B4" s="116"/>
      <c r="C4" s="117"/>
    </row>
    <row r="5" spans="1:3">
      <c r="A5" s="115"/>
      <c r="B5" s="116"/>
      <c r="C5" s="117"/>
    </row>
    <row r="6" spans="1:3">
      <c r="A6" s="115"/>
      <c r="B6" s="116"/>
      <c r="C6" s="117"/>
    </row>
    <row r="7" spans="1:3">
      <c r="A7" s="115"/>
      <c r="B7" s="116"/>
      <c r="C7" s="117"/>
    </row>
    <row r="8" spans="1:3">
      <c r="A8" s="115"/>
      <c r="B8" s="116"/>
      <c r="C8" s="117"/>
    </row>
    <row r="9" spans="1:3">
      <c r="A9" s="115"/>
      <c r="B9" s="116"/>
      <c r="C9" s="117"/>
    </row>
    <row r="10" spans="1:3">
      <c r="A10" s="115"/>
      <c r="B10" s="116"/>
      <c r="C10" s="117"/>
    </row>
    <row r="11" spans="1:3" ht="13.5" thickBot="1">
      <c r="A11" s="115"/>
      <c r="B11" s="116"/>
      <c r="C11" s="117"/>
    </row>
    <row r="12" spans="1:3" ht="15.75" thickBot="1">
      <c r="A12" s="147"/>
      <c r="B12" s="148"/>
      <c r="C12" s="149"/>
    </row>
    <row r="13" spans="1:3">
      <c r="A13" s="118"/>
      <c r="B13" s="119"/>
      <c r="C13" s="120"/>
    </row>
    <row r="14" spans="1:3">
      <c r="A14" s="118"/>
      <c r="B14" s="119"/>
      <c r="C14" s="120"/>
    </row>
    <row r="15" spans="1:3">
      <c r="A15" s="118"/>
      <c r="B15" s="119"/>
      <c r="C15" s="120"/>
    </row>
    <row r="16" spans="1:3">
      <c r="A16" s="118"/>
      <c r="B16" s="119"/>
      <c r="C16" s="120"/>
    </row>
    <row r="17" spans="1:3">
      <c r="A17" s="118"/>
      <c r="B17" s="119"/>
      <c r="C17" s="120"/>
    </row>
    <row r="18" spans="1:3">
      <c r="A18" s="118"/>
      <c r="B18" s="119"/>
      <c r="C18" s="120"/>
    </row>
    <row r="19" spans="1:3">
      <c r="A19" s="118"/>
      <c r="B19" s="119"/>
      <c r="C19" s="120"/>
    </row>
    <row r="20" spans="1:3">
      <c r="A20" s="118"/>
      <c r="B20" s="119"/>
      <c r="C20" s="120"/>
    </row>
    <row r="21" spans="1:3">
      <c r="A21" s="118"/>
      <c r="B21" s="119"/>
      <c r="C21" s="120"/>
    </row>
    <row r="22" spans="1:3">
      <c r="A22" s="118"/>
      <c r="B22" s="119"/>
      <c r="C22" s="120"/>
    </row>
    <row r="23" spans="1:3" ht="13.5" thickBot="1">
      <c r="A23" s="121"/>
      <c r="B23" s="122"/>
      <c r="C23" s="123"/>
    </row>
  </sheetData>
  <mergeCells count="2">
    <mergeCell ref="A1:C1"/>
    <mergeCell ref="A12:C12"/>
  </mergeCells>
  <conditionalFormatting sqref="A2:A11 A13:A23">
    <cfRule type="cellIs" dxfId="4" priority="1" operator="equal">
      <formula>$F$1</formula>
    </cfRule>
    <cfRule type="cellIs" dxfId="3" priority="2" operator="equal">
      <formula>$E$1</formula>
    </cfRule>
    <cfRule type="cellIs" dxfId="2" priority="3" operator="equal">
      <formula>$C$1</formula>
    </cfRule>
    <cfRule type="cellIs" dxfId="1" priority="4" operator="equal">
      <formula>$B$1</formula>
    </cfRule>
    <cfRule type="cellIs" dxfId="0" priority="5" operator="equal">
      <formula>$D$1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Resultats</vt:lpstr>
      <vt:lpstr>Classement</vt:lpstr>
      <vt:lpstr>Tab</vt:lpstr>
      <vt:lpstr>Top</vt:lpstr>
      <vt:lpstr>Modele</vt:lpstr>
      <vt:lpstr>Recap</vt:lpstr>
      <vt:lpstr>Christian</vt:lpstr>
      <vt:lpstr>Noel</vt:lpstr>
      <vt:lpstr>Thierry</vt:lpstr>
      <vt:lpstr>Marcelle</vt:lpstr>
      <vt:lpstr>Gerard</vt:lpstr>
      <vt:lpstr>Liliane</vt:lpstr>
      <vt:lpstr>Dominique</vt:lpstr>
      <vt:lpstr>J-M</vt:lpstr>
      <vt:lpstr>Philippe</vt:lpstr>
      <vt:lpstr>Serge</vt:lpstr>
      <vt:lpstr>Jean-marc</vt:lpstr>
      <vt:lpstr>Gilbert</vt:lpstr>
      <vt:lpstr>Didier</vt:lpstr>
      <vt:lpstr>Daniel</vt:lpstr>
      <vt:lpstr>Graf1</vt:lpstr>
      <vt:lpstr>Graf2</vt:lpstr>
      <vt:lpstr>Graf3</vt:lpstr>
      <vt:lpstr>ndonne</vt:lpstr>
      <vt:lpstr>Graf4</vt:lpstr>
      <vt:lpstr>Best</vt:lpstr>
      <vt:lpstr>MF</vt:lpstr>
    </vt:vector>
  </TitlesOfParts>
  <Company>ORANGE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TOEG5291</dc:creator>
  <cp:lastModifiedBy>TOEG5291</cp:lastModifiedBy>
  <cp:lastPrinted>2016-01-05T17:50:51Z</cp:lastPrinted>
  <dcterms:created xsi:type="dcterms:W3CDTF">2014-11-24T12:08:46Z</dcterms:created>
  <dcterms:modified xsi:type="dcterms:W3CDTF">2016-08-23T08:07:52Z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939452607</vt:i4>
  </property>
  <property fmtid="{D5CDD505-2E9C-101B-9397-08002B2CF9AE}" pid="3" name="_NewReviewCycle">
    <vt:lpwstr/>
  </property>
  <property fmtid="{D5CDD505-2E9C-101B-9397-08002B2CF9AE}" pid="4" name="_EmailSubject">
    <vt:lpwstr>tarot2</vt:lpwstr>
  </property>
  <property fmtid="{D5CDD505-2E9C-101B-9397-08002B2CF9AE}" pid="5" name="_AuthorEmail">
    <vt:lpwstr>thierry.gonnet@orangefrance.com</vt:lpwstr>
  </property>
  <property fmtid="{D5CDD505-2E9C-101B-9397-08002B2CF9AE}" pid="6" name="_AuthorEmailDisplayName">
    <vt:lpwstr>Gonnet Thierry</vt:lpwstr>
  </property>
  <property fmtid="{D5CDD505-2E9C-101B-9397-08002B2CF9AE}" pid="7" name="_PreviousAdHocReviewCycleID">
    <vt:i4>-1870010776</vt:i4>
  </property>
  <property fmtid="{D5CDD505-2E9C-101B-9397-08002B2CF9AE}" pid="8" name="_ReviewingToolsShownOnce">
    <vt:lpwstr/>
  </property>
</Properties>
</file>