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20730" windowHeight="11760" tabRatio="817" activeTab="1"/>
  </bookViews>
  <sheets>
    <sheet name="Données" sheetId="2" r:id="rId1"/>
    <sheet name="Simulations" sheetId="14" r:id="rId2"/>
    <sheet name="Resultat" sheetId="25" r:id="rId3"/>
  </sheets>
  <calcPr calcId="145621"/>
</workbook>
</file>

<file path=xl/calcChain.xml><?xml version="1.0" encoding="utf-8"?>
<calcChain xmlns="http://schemas.openxmlformats.org/spreadsheetml/2006/main">
  <c r="C13" i="14" l="1"/>
  <c r="C5" i="14" l="1"/>
  <c r="E263" i="14" l="1"/>
  <c r="E262" i="14"/>
  <c r="E261" i="14"/>
  <c r="J261" i="14" s="1"/>
  <c r="E260" i="14"/>
  <c r="E259" i="14"/>
  <c r="J260" i="14" s="1"/>
  <c r="J258" i="14"/>
  <c r="E258" i="14"/>
  <c r="E257" i="14"/>
  <c r="E256" i="14"/>
  <c r="E255" i="14"/>
  <c r="J256" i="14" s="1"/>
  <c r="E254" i="14"/>
  <c r="E253" i="14"/>
  <c r="E252" i="14"/>
  <c r="J252" i="14" s="1"/>
  <c r="J251" i="14"/>
  <c r="E251" i="14"/>
  <c r="E250" i="14"/>
  <c r="J250" i="14" s="1"/>
  <c r="E249" i="14"/>
  <c r="J249" i="14" s="1"/>
  <c r="E248" i="14"/>
  <c r="E247" i="14"/>
  <c r="E246" i="14"/>
  <c r="E245" i="14"/>
  <c r="J245" i="14" s="1"/>
  <c r="E244" i="14"/>
  <c r="E243" i="14"/>
  <c r="J243" i="14" s="1"/>
  <c r="J242" i="14"/>
  <c r="E242" i="14"/>
  <c r="E241" i="14"/>
  <c r="E240" i="14"/>
  <c r="J239" i="14"/>
  <c r="E239" i="14"/>
  <c r="E238" i="14"/>
  <c r="E237" i="14"/>
  <c r="J237" i="14" s="1"/>
  <c r="J236" i="14"/>
  <c r="E236" i="14"/>
  <c r="E235" i="14"/>
  <c r="J235" i="14" s="1"/>
  <c r="E234" i="14"/>
  <c r="J234" i="14" s="1"/>
  <c r="E233" i="14"/>
  <c r="E232" i="14"/>
  <c r="J233" i="14" s="1"/>
  <c r="J231" i="14"/>
  <c r="E231" i="14"/>
  <c r="E230" i="14"/>
  <c r="E229" i="14"/>
  <c r="J228" i="14"/>
  <c r="E228" i="14"/>
  <c r="E227" i="14"/>
  <c r="E226" i="14"/>
  <c r="E225" i="14"/>
  <c r="E224" i="14"/>
  <c r="E223" i="14"/>
  <c r="E222" i="14"/>
  <c r="J223" i="14" s="1"/>
  <c r="E221" i="14"/>
  <c r="E220" i="14"/>
  <c r="E219" i="14"/>
  <c r="E218" i="14"/>
  <c r="J219" i="14" s="1"/>
  <c r="E217" i="14"/>
  <c r="E216" i="14"/>
  <c r="E215" i="14"/>
  <c r="E214" i="14"/>
  <c r="J215" i="14" s="1"/>
  <c r="E213" i="14"/>
  <c r="E212" i="14"/>
  <c r="J212" i="14" s="1"/>
  <c r="E211" i="14"/>
  <c r="E210" i="14"/>
  <c r="E209" i="14"/>
  <c r="E208" i="14"/>
  <c r="J208" i="14" s="1"/>
  <c r="E207" i="14"/>
  <c r="E206" i="14"/>
  <c r="E205" i="14"/>
  <c r="E204" i="14"/>
  <c r="J204" i="14" s="1"/>
  <c r="E203" i="14"/>
  <c r="E202" i="14"/>
  <c r="E201" i="14"/>
  <c r="E200" i="14"/>
  <c r="J200" i="14" s="1"/>
  <c r="E199" i="14"/>
  <c r="E198" i="14"/>
  <c r="E197" i="14"/>
  <c r="E196" i="14"/>
  <c r="J196" i="14" s="1"/>
  <c r="E195" i="14"/>
  <c r="E194" i="14"/>
  <c r="E193" i="14"/>
  <c r="E192" i="14"/>
  <c r="E191" i="14"/>
  <c r="E190" i="14"/>
  <c r="E189" i="14"/>
  <c r="E188" i="14"/>
  <c r="E187" i="14"/>
  <c r="E186" i="14"/>
  <c r="E185" i="14"/>
  <c r="E184" i="14"/>
  <c r="E183" i="14"/>
  <c r="E182" i="14"/>
  <c r="E181" i="14"/>
  <c r="E180" i="14"/>
  <c r="E179" i="14"/>
  <c r="E178" i="14"/>
  <c r="E177" i="14"/>
  <c r="E176" i="14"/>
  <c r="E175" i="14"/>
  <c r="E174" i="14"/>
  <c r="E173" i="14"/>
  <c r="E172" i="14"/>
  <c r="E171" i="14"/>
  <c r="E170" i="14"/>
  <c r="E169" i="14"/>
  <c r="E168" i="14"/>
  <c r="J168" i="14" s="1"/>
  <c r="E167" i="14"/>
  <c r="E166" i="14"/>
  <c r="J167" i="14" s="1"/>
  <c r="E165" i="14"/>
  <c r="E164" i="14"/>
  <c r="J164" i="14" s="1"/>
  <c r="E163" i="14"/>
  <c r="E162" i="14"/>
  <c r="J161" i="14"/>
  <c r="E161" i="14"/>
  <c r="E160" i="14"/>
  <c r="E159" i="14"/>
  <c r="E158" i="14"/>
  <c r="J159" i="14" s="1"/>
  <c r="E157" i="14"/>
  <c r="E156" i="14"/>
  <c r="E155" i="14"/>
  <c r="J154" i="14"/>
  <c r="E154" i="14"/>
  <c r="E153" i="14"/>
  <c r="E152" i="14"/>
  <c r="J152" i="14" s="1"/>
  <c r="E151" i="14"/>
  <c r="E150" i="14"/>
  <c r="J151" i="14" s="1"/>
  <c r="E149" i="14"/>
  <c r="J150" i="14" s="1"/>
  <c r="E148" i="14"/>
  <c r="J148" i="14" s="1"/>
  <c r="E147" i="14"/>
  <c r="E146" i="14"/>
  <c r="J145" i="14"/>
  <c r="E145" i="14"/>
  <c r="E144" i="14"/>
  <c r="E143" i="14"/>
  <c r="E142" i="14"/>
  <c r="E141" i="14"/>
  <c r="E140" i="14"/>
  <c r="E139" i="14"/>
  <c r="E138" i="14"/>
  <c r="E137" i="14"/>
  <c r="E136" i="14"/>
  <c r="J136" i="14" s="1"/>
  <c r="E135" i="14"/>
  <c r="E134" i="14"/>
  <c r="J135" i="14" s="1"/>
  <c r="E133" i="14"/>
  <c r="J134" i="14" s="1"/>
  <c r="E132" i="14"/>
  <c r="J132" i="14" s="1"/>
  <c r="E131" i="14"/>
  <c r="E130" i="14"/>
  <c r="J129" i="14"/>
  <c r="E129" i="14"/>
  <c r="E128" i="14"/>
  <c r="E127" i="14"/>
  <c r="E126" i="14"/>
  <c r="J127" i="14" s="1"/>
  <c r="E125" i="14"/>
  <c r="E124" i="14"/>
  <c r="E123" i="14"/>
  <c r="J122" i="14"/>
  <c r="E122" i="14"/>
  <c r="E121" i="14"/>
  <c r="E120" i="14"/>
  <c r="J120" i="14" s="1"/>
  <c r="E119" i="14"/>
  <c r="E118" i="14"/>
  <c r="J119" i="14" s="1"/>
  <c r="E117" i="14"/>
  <c r="J118" i="14" s="1"/>
  <c r="E116" i="14"/>
  <c r="J116" i="14" s="1"/>
  <c r="E115" i="14"/>
  <c r="E114" i="14"/>
  <c r="J113" i="14"/>
  <c r="E113" i="14"/>
  <c r="E112" i="14"/>
  <c r="E111" i="14"/>
  <c r="E110" i="14"/>
  <c r="E109" i="14"/>
  <c r="E108" i="14"/>
  <c r="E107" i="14"/>
  <c r="E106" i="14"/>
  <c r="J106" i="14" s="1"/>
  <c r="E105" i="14"/>
  <c r="E104" i="14"/>
  <c r="E103" i="14"/>
  <c r="E102" i="14"/>
  <c r="E101" i="14"/>
  <c r="E100" i="14"/>
  <c r="E99" i="14"/>
  <c r="E98" i="14"/>
  <c r="E97" i="14"/>
  <c r="E96" i="14"/>
  <c r="J96" i="14" s="1"/>
  <c r="E95" i="14"/>
  <c r="E94" i="14"/>
  <c r="J95" i="14" s="1"/>
  <c r="E93" i="14"/>
  <c r="E92" i="14"/>
  <c r="E91" i="14"/>
  <c r="E90" i="14"/>
  <c r="E89" i="14"/>
  <c r="E88" i="14"/>
  <c r="E87" i="14"/>
  <c r="E86" i="14"/>
  <c r="E85" i="14"/>
  <c r="E84" i="14"/>
  <c r="E83" i="14"/>
  <c r="E82" i="14"/>
  <c r="E81" i="14"/>
  <c r="E80" i="14"/>
  <c r="E79" i="14"/>
  <c r="E78" i="14"/>
  <c r="E77" i="14"/>
  <c r="E76" i="14"/>
  <c r="E75" i="14"/>
  <c r="E74" i="14"/>
  <c r="E73" i="14"/>
  <c r="E72" i="14"/>
  <c r="E71" i="14"/>
  <c r="E70" i="14"/>
  <c r="E69" i="14"/>
  <c r="E68" i="14"/>
  <c r="E67" i="14"/>
  <c r="E66" i="14"/>
  <c r="E65" i="14"/>
  <c r="E64" i="14"/>
  <c r="E63" i="14"/>
  <c r="E62" i="14"/>
  <c r="E61" i="14"/>
  <c r="E60" i="14"/>
  <c r="E59" i="14"/>
  <c r="E58" i="14"/>
  <c r="E57" i="14"/>
  <c r="E56" i="14"/>
  <c r="E55" i="14"/>
  <c r="E54" i="14"/>
  <c r="E53" i="14"/>
  <c r="J54" i="14" s="1"/>
  <c r="E52" i="14"/>
  <c r="J53" i="14" s="1"/>
  <c r="E51" i="14"/>
  <c r="E50" i="14"/>
  <c r="E49" i="14"/>
  <c r="J50" i="14" s="1"/>
  <c r="E48" i="14"/>
  <c r="J48" i="14" s="1"/>
  <c r="E47" i="14"/>
  <c r="E46" i="14"/>
  <c r="E45" i="14"/>
  <c r="J46" i="14" s="1"/>
  <c r="E44" i="14"/>
  <c r="J44" i="14" s="1"/>
  <c r="E43" i="14"/>
  <c r="E42" i="14"/>
  <c r="E41" i="14"/>
  <c r="J42" i="14" s="1"/>
  <c r="E40" i="14"/>
  <c r="J40" i="14" s="1"/>
  <c r="E39" i="14"/>
  <c r="E38" i="14"/>
  <c r="E37" i="14"/>
  <c r="J38" i="14" s="1"/>
  <c r="E36" i="14"/>
  <c r="J37" i="14" s="1"/>
  <c r="E35" i="14"/>
  <c r="E34" i="14"/>
  <c r="E33" i="14"/>
  <c r="J34" i="14" s="1"/>
  <c r="E32" i="14"/>
  <c r="J32" i="14" s="1"/>
  <c r="E31" i="14"/>
  <c r="E30" i="14"/>
  <c r="E29" i="14"/>
  <c r="J30" i="14" s="1"/>
  <c r="E28" i="14"/>
  <c r="J29" i="14" s="1"/>
  <c r="E27" i="14"/>
  <c r="E26" i="14"/>
  <c r="E25" i="14"/>
  <c r="J26" i="14" s="1"/>
  <c r="E24" i="14"/>
  <c r="J24" i="14" s="1"/>
  <c r="E23" i="14"/>
  <c r="E22" i="14"/>
  <c r="E21" i="14"/>
  <c r="J22" i="14" s="1"/>
  <c r="E20" i="14"/>
  <c r="J20" i="14" s="1"/>
  <c r="E19" i="14"/>
  <c r="E18" i="14"/>
  <c r="E17" i="14"/>
  <c r="J18" i="14" s="1"/>
  <c r="E16" i="14"/>
  <c r="J16" i="14" s="1"/>
  <c r="E15" i="14"/>
  <c r="E14" i="14"/>
  <c r="E13" i="14"/>
  <c r="D13" i="14"/>
  <c r="D7" i="14"/>
  <c r="E7" i="14" s="1"/>
  <c r="C6" i="14"/>
  <c r="D6" i="14" s="1"/>
  <c r="E6" i="14" s="1"/>
  <c r="J115" i="14" l="1"/>
  <c r="J114" i="14"/>
  <c r="J147" i="14"/>
  <c r="J146" i="14"/>
  <c r="J57" i="14"/>
  <c r="J61" i="14"/>
  <c r="J65" i="14"/>
  <c r="J69" i="14"/>
  <c r="J73" i="14"/>
  <c r="J77" i="14"/>
  <c r="J81" i="14"/>
  <c r="J85" i="14"/>
  <c r="J89" i="14"/>
  <c r="J93" i="14"/>
  <c r="J97" i="14"/>
  <c r="J137" i="14"/>
  <c r="J165" i="14"/>
  <c r="J169" i="14"/>
  <c r="J173" i="14"/>
  <c r="J177" i="14"/>
  <c r="J181" i="14"/>
  <c r="J185" i="14"/>
  <c r="J131" i="14"/>
  <c r="J130" i="14"/>
  <c r="J163" i="14"/>
  <c r="J162" i="14"/>
  <c r="J98" i="14"/>
  <c r="J103" i="14"/>
  <c r="J111" i="14"/>
  <c r="J121" i="14"/>
  <c r="J138" i="14"/>
  <c r="J143" i="14"/>
  <c r="J153" i="14"/>
  <c r="J216" i="14"/>
  <c r="J220" i="14"/>
  <c r="J224" i="14"/>
  <c r="J229" i="14"/>
  <c r="J244" i="14"/>
  <c r="J248" i="14"/>
  <c r="J189" i="14"/>
  <c r="J14" i="14"/>
  <c r="J58" i="14"/>
  <c r="J62" i="14"/>
  <c r="J66" i="14"/>
  <c r="J70" i="14"/>
  <c r="J74" i="14"/>
  <c r="J78" i="14"/>
  <c r="J82" i="14"/>
  <c r="J86" i="14"/>
  <c r="J90" i="14"/>
  <c r="J100" i="14"/>
  <c r="J104" i="14"/>
  <c r="J108" i="14"/>
  <c r="J112" i="14"/>
  <c r="J124" i="14"/>
  <c r="J128" i="14"/>
  <c r="J140" i="14"/>
  <c r="J144" i="14"/>
  <c r="J156" i="14"/>
  <c r="J160" i="14"/>
  <c r="J170" i="14"/>
  <c r="J174" i="14"/>
  <c r="J178" i="14"/>
  <c r="J182" i="14"/>
  <c r="J186" i="14"/>
  <c r="J190" i="14"/>
  <c r="J15" i="14"/>
  <c r="J19" i="14"/>
  <c r="J23" i="14"/>
  <c r="J27" i="14"/>
  <c r="J31" i="14"/>
  <c r="J35" i="14"/>
  <c r="J39" i="14"/>
  <c r="J43" i="14"/>
  <c r="J47" i="14"/>
  <c r="J51" i="14"/>
  <c r="J56" i="14"/>
  <c r="J60" i="14"/>
  <c r="J64" i="14"/>
  <c r="J67" i="14"/>
  <c r="J72" i="14"/>
  <c r="J76" i="14"/>
  <c r="J80" i="14"/>
  <c r="J84" i="14"/>
  <c r="J88" i="14"/>
  <c r="J91" i="14"/>
  <c r="J99" i="14"/>
  <c r="J101" i="14"/>
  <c r="J105" i="14"/>
  <c r="J123" i="14"/>
  <c r="J126" i="14"/>
  <c r="J139" i="14"/>
  <c r="J142" i="14"/>
  <c r="J155" i="14"/>
  <c r="J158" i="14"/>
  <c r="J172" i="14"/>
  <c r="J176" i="14"/>
  <c r="J180" i="14"/>
  <c r="J184" i="14"/>
  <c r="J188" i="14"/>
  <c r="J195" i="14"/>
  <c r="J199" i="14"/>
  <c r="J203" i="14"/>
  <c r="J207" i="14"/>
  <c r="J211" i="14"/>
  <c r="J227" i="14"/>
  <c r="J230" i="14"/>
  <c r="J232" i="14"/>
  <c r="J238" i="14"/>
  <c r="J241" i="14"/>
  <c r="J253" i="14"/>
  <c r="J257" i="14"/>
  <c r="J259" i="14"/>
  <c r="J33" i="14"/>
  <c r="J45" i="14"/>
  <c r="J68" i="14"/>
  <c r="J206" i="14"/>
  <c r="J205" i="14"/>
  <c r="D5" i="14"/>
  <c r="F13" i="14" s="1" a="1"/>
  <c r="F13" i="14" s="1"/>
  <c r="J28" i="14"/>
  <c r="J36" i="14"/>
  <c r="J52" i="14"/>
  <c r="J107" i="14"/>
  <c r="J117" i="14"/>
  <c r="J125" i="14"/>
  <c r="J133" i="14"/>
  <c r="J141" i="14"/>
  <c r="J149" i="14"/>
  <c r="J166" i="14"/>
  <c r="J55" i="14"/>
  <c r="J63" i="14"/>
  <c r="J71" i="14"/>
  <c r="J198" i="14"/>
  <c r="J197" i="14"/>
  <c r="J214" i="14"/>
  <c r="J213" i="14"/>
  <c r="J17" i="14"/>
  <c r="J21" i="14"/>
  <c r="J25" i="14"/>
  <c r="J41" i="14"/>
  <c r="J49" i="14"/>
  <c r="J59" i="14"/>
  <c r="J222" i="14"/>
  <c r="J221" i="14"/>
  <c r="J157" i="14"/>
  <c r="J75" i="14"/>
  <c r="J79" i="14"/>
  <c r="J83" i="14"/>
  <c r="J87" i="14"/>
  <c r="J109" i="14"/>
  <c r="J94" i="14"/>
  <c r="J102" i="14"/>
  <c r="J110" i="14"/>
  <c r="J194" i="14"/>
  <c r="J193" i="14"/>
  <c r="J202" i="14"/>
  <c r="J201" i="14"/>
  <c r="J210" i="14"/>
  <c r="J209" i="14"/>
  <c r="J218" i="14"/>
  <c r="J217" i="14"/>
  <c r="J226" i="14"/>
  <c r="J225" i="14"/>
  <c r="J92" i="14"/>
  <c r="J191" i="14"/>
  <c r="J171" i="14"/>
  <c r="J175" i="14"/>
  <c r="J179" i="14"/>
  <c r="J183" i="14"/>
  <c r="J187" i="14"/>
  <c r="J192" i="14"/>
  <c r="J247" i="14"/>
  <c r="J246" i="14"/>
  <c r="J263" i="14"/>
  <c r="J262" i="14"/>
  <c r="J255" i="14"/>
  <c r="J254" i="14"/>
  <c r="J240" i="14"/>
  <c r="C12" i="2"/>
  <c r="C14" i="14" l="1"/>
  <c r="E5" i="14"/>
  <c r="E8" i="14" s="1"/>
  <c r="C13" i="2"/>
  <c r="C15" i="14" l="1"/>
  <c r="H14" i="14"/>
  <c r="C14" i="2"/>
  <c r="C16" i="14" l="1"/>
  <c r="H15" i="14"/>
  <c r="C15" i="2"/>
  <c r="C17" i="14" l="1"/>
  <c r="H16" i="14"/>
  <c r="C16" i="2"/>
  <c r="H17" i="14" l="1"/>
  <c r="C18" i="14"/>
  <c r="C17" i="2"/>
  <c r="D12" i="2"/>
  <c r="C19" i="14" l="1"/>
  <c r="H18" i="14"/>
  <c r="C18" i="2"/>
  <c r="E12" i="2"/>
  <c r="D13" i="2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81" i="2" s="1"/>
  <c r="D82" i="2" s="1"/>
  <c r="D83" i="2" s="1"/>
  <c r="D84" i="2" s="1"/>
  <c r="D85" i="2" s="1"/>
  <c r="D86" i="2" s="1"/>
  <c r="D87" i="2" s="1"/>
  <c r="D88" i="2" s="1"/>
  <c r="D89" i="2" s="1"/>
  <c r="D90" i="2" s="1"/>
  <c r="D91" i="2" s="1"/>
  <c r="D92" i="2" s="1"/>
  <c r="D93" i="2" s="1"/>
  <c r="D94" i="2" s="1"/>
  <c r="D95" i="2" s="1"/>
  <c r="D96" i="2" s="1"/>
  <c r="D97" i="2" s="1"/>
  <c r="D98" i="2" s="1"/>
  <c r="D99" i="2" s="1"/>
  <c r="D100" i="2" s="1"/>
  <c r="D101" i="2" s="1"/>
  <c r="D102" i="2" s="1"/>
  <c r="D103" i="2" s="1"/>
  <c r="D104" i="2" s="1"/>
  <c r="D105" i="2" s="1"/>
  <c r="D106" i="2" s="1"/>
  <c r="D107" i="2" s="1"/>
  <c r="D108" i="2" s="1"/>
  <c r="D109" i="2" s="1"/>
  <c r="D110" i="2" s="1"/>
  <c r="D111" i="2" s="1"/>
  <c r="D112" i="2" s="1"/>
  <c r="D113" i="2" s="1"/>
  <c r="D114" i="2" s="1"/>
  <c r="D115" i="2" s="1"/>
  <c r="D116" i="2" s="1"/>
  <c r="D117" i="2" s="1"/>
  <c r="D118" i="2" s="1"/>
  <c r="D119" i="2" s="1"/>
  <c r="D120" i="2" s="1"/>
  <c r="D121" i="2" s="1"/>
  <c r="D122" i="2" s="1"/>
  <c r="D123" i="2" s="1"/>
  <c r="D124" i="2" s="1"/>
  <c r="D125" i="2" s="1"/>
  <c r="D126" i="2" s="1"/>
  <c r="D127" i="2" s="1"/>
  <c r="D128" i="2" s="1"/>
  <c r="D129" i="2" s="1"/>
  <c r="D130" i="2" s="1"/>
  <c r="D131" i="2" s="1"/>
  <c r="D132" i="2" s="1"/>
  <c r="D133" i="2" s="1"/>
  <c r="D134" i="2" s="1"/>
  <c r="D135" i="2" s="1"/>
  <c r="D136" i="2" s="1"/>
  <c r="D137" i="2" s="1"/>
  <c r="D138" i="2" s="1"/>
  <c r="D139" i="2" s="1"/>
  <c r="D140" i="2" s="1"/>
  <c r="D141" i="2" s="1"/>
  <c r="D142" i="2" s="1"/>
  <c r="D143" i="2" s="1"/>
  <c r="D144" i="2" s="1"/>
  <c r="D145" i="2" s="1"/>
  <c r="D146" i="2" s="1"/>
  <c r="D147" i="2" s="1"/>
  <c r="D148" i="2" s="1"/>
  <c r="D149" i="2" s="1"/>
  <c r="D150" i="2" s="1"/>
  <c r="D151" i="2" s="1"/>
  <c r="D152" i="2" s="1"/>
  <c r="D153" i="2" s="1"/>
  <c r="D154" i="2" s="1"/>
  <c r="D155" i="2" s="1"/>
  <c r="D156" i="2" s="1"/>
  <c r="D157" i="2" s="1"/>
  <c r="D158" i="2" s="1"/>
  <c r="D159" i="2" s="1"/>
  <c r="D160" i="2" s="1"/>
  <c r="D161" i="2" s="1"/>
  <c r="D162" i="2" s="1"/>
  <c r="D163" i="2" s="1"/>
  <c r="D164" i="2" s="1"/>
  <c r="D165" i="2" s="1"/>
  <c r="D166" i="2" s="1"/>
  <c r="D167" i="2" s="1"/>
  <c r="D168" i="2" s="1"/>
  <c r="D169" i="2" s="1"/>
  <c r="D170" i="2" s="1"/>
  <c r="D171" i="2" s="1"/>
  <c r="D172" i="2" s="1"/>
  <c r="D173" i="2" s="1"/>
  <c r="D174" i="2" s="1"/>
  <c r="D175" i="2" s="1"/>
  <c r="D176" i="2" s="1"/>
  <c r="D177" i="2" s="1"/>
  <c r="D178" i="2" s="1"/>
  <c r="D179" i="2" s="1"/>
  <c r="D180" i="2" s="1"/>
  <c r="D181" i="2" s="1"/>
  <c r="D182" i="2" s="1"/>
  <c r="D183" i="2" s="1"/>
  <c r="D184" i="2" s="1"/>
  <c r="D185" i="2" s="1"/>
  <c r="D186" i="2" s="1"/>
  <c r="D187" i="2" s="1"/>
  <c r="D188" i="2" s="1"/>
  <c r="D189" i="2" s="1"/>
  <c r="D190" i="2" s="1"/>
  <c r="D191" i="2" s="1"/>
  <c r="D192" i="2" s="1"/>
  <c r="D193" i="2" s="1"/>
  <c r="D194" i="2" s="1"/>
  <c r="D195" i="2" s="1"/>
  <c r="D196" i="2" s="1"/>
  <c r="D197" i="2" s="1"/>
  <c r="D198" i="2" s="1"/>
  <c r="D199" i="2" s="1"/>
  <c r="D200" i="2" s="1"/>
  <c r="D201" i="2" s="1"/>
  <c r="D202" i="2" s="1"/>
  <c r="D203" i="2" s="1"/>
  <c r="D204" i="2" s="1"/>
  <c r="D205" i="2" s="1"/>
  <c r="D206" i="2" s="1"/>
  <c r="D207" i="2" s="1"/>
  <c r="D208" i="2" s="1"/>
  <c r="D209" i="2" s="1"/>
  <c r="D210" i="2" s="1"/>
  <c r="D211" i="2" s="1"/>
  <c r="D212" i="2" s="1"/>
  <c r="D213" i="2" s="1"/>
  <c r="D214" i="2" s="1"/>
  <c r="D215" i="2" s="1"/>
  <c r="D216" i="2" s="1"/>
  <c r="D217" i="2" s="1"/>
  <c r="D218" i="2" s="1"/>
  <c r="D219" i="2" s="1"/>
  <c r="D220" i="2" s="1"/>
  <c r="D221" i="2" s="1"/>
  <c r="D222" i="2" s="1"/>
  <c r="D223" i="2" s="1"/>
  <c r="D224" i="2" s="1"/>
  <c r="D225" i="2" s="1"/>
  <c r="D226" i="2" s="1"/>
  <c r="D227" i="2" s="1"/>
  <c r="D228" i="2" s="1"/>
  <c r="D229" i="2" s="1"/>
  <c r="D230" i="2" s="1"/>
  <c r="D231" i="2" s="1"/>
  <c r="D232" i="2" s="1"/>
  <c r="D233" i="2" s="1"/>
  <c r="D234" i="2" s="1"/>
  <c r="D235" i="2" s="1"/>
  <c r="D236" i="2" s="1"/>
  <c r="D237" i="2" s="1"/>
  <c r="D238" i="2" s="1"/>
  <c r="D239" i="2" s="1"/>
  <c r="D240" i="2" s="1"/>
  <c r="D241" i="2" s="1"/>
  <c r="D242" i="2" s="1"/>
  <c r="D243" i="2" s="1"/>
  <c r="D244" i="2" s="1"/>
  <c r="D245" i="2" s="1"/>
  <c r="D246" i="2" s="1"/>
  <c r="D247" i="2" s="1"/>
  <c r="D248" i="2" s="1"/>
  <c r="D249" i="2" s="1"/>
  <c r="D250" i="2" s="1"/>
  <c r="D251" i="2" s="1"/>
  <c r="D252" i="2" s="1"/>
  <c r="D253" i="2" s="1"/>
  <c r="D254" i="2" s="1"/>
  <c r="D255" i="2" s="1"/>
  <c r="D256" i="2" s="1"/>
  <c r="D257" i="2" s="1"/>
  <c r="D258" i="2" s="1"/>
  <c r="D259" i="2" s="1"/>
  <c r="D260" i="2" s="1"/>
  <c r="D261" i="2" s="1"/>
  <c r="H19" i="14" l="1"/>
  <c r="C20" i="14"/>
  <c r="D14" i="14"/>
  <c r="E13" i="2"/>
  <c r="C19" i="2"/>
  <c r="C21" i="14" l="1"/>
  <c r="H20" i="14"/>
  <c r="I14" i="14"/>
  <c r="F14" i="14" a="1"/>
  <c r="F14" i="14" s="1"/>
  <c r="D15" i="14"/>
  <c r="E14" i="2"/>
  <c r="C20" i="2"/>
  <c r="K14" i="14" l="1"/>
  <c r="L14" i="14"/>
  <c r="N14" i="14" s="1"/>
  <c r="C22" i="14"/>
  <c r="H21" i="14"/>
  <c r="D16" i="14"/>
  <c r="I15" i="14"/>
  <c r="L15" i="14" s="1" a="1"/>
  <c r="L15" i="14" s="1"/>
  <c r="F15" i="14"/>
  <c r="E15" i="2"/>
  <c r="C21" i="2"/>
  <c r="G14" i="14" l="1"/>
  <c r="G15" i="14" s="1"/>
  <c r="N15" i="14"/>
  <c r="M14" i="14"/>
  <c r="C23" i="14"/>
  <c r="I16" i="14"/>
  <c r="L16" i="14" s="1" a="1"/>
  <c r="L16" i="14" s="1"/>
  <c r="F16" i="14"/>
  <c r="H22" i="14"/>
  <c r="D17" i="14"/>
  <c r="K15" i="14"/>
  <c r="C22" i="2"/>
  <c r="E16" i="2"/>
  <c r="N16" i="14" l="1"/>
  <c r="H23" i="14"/>
  <c r="I17" i="14"/>
  <c r="L17" i="14" s="1" a="1"/>
  <c r="L17" i="14" s="1"/>
  <c r="F17" i="14"/>
  <c r="K16" i="14"/>
  <c r="G16" i="14"/>
  <c r="D18" i="14"/>
  <c r="C24" i="14"/>
  <c r="M15" i="14"/>
  <c r="C23" i="2"/>
  <c r="E17" i="2"/>
  <c r="M16" i="14" l="1"/>
  <c r="N17" i="14"/>
  <c r="I18" i="14"/>
  <c r="L18" i="14" s="1" a="1"/>
  <c r="L18" i="14" s="1"/>
  <c r="F18" i="14"/>
  <c r="D19" i="14"/>
  <c r="C25" i="14"/>
  <c r="H24" i="14"/>
  <c r="G17" i="14"/>
  <c r="K17" i="14"/>
  <c r="E18" i="2"/>
  <c r="C24" i="2"/>
  <c r="N18" i="14" l="1"/>
  <c r="M17" i="14"/>
  <c r="K18" i="14"/>
  <c r="C26" i="14"/>
  <c r="H25" i="14"/>
  <c r="D20" i="14"/>
  <c r="G18" i="14"/>
  <c r="I19" i="14"/>
  <c r="L19" i="14" s="1" a="1"/>
  <c r="L19" i="14" s="1"/>
  <c r="F19" i="14"/>
  <c r="C25" i="2"/>
  <c r="E19" i="2"/>
  <c r="M18" i="14" l="1"/>
  <c r="H26" i="14"/>
  <c r="D21" i="14"/>
  <c r="K19" i="14"/>
  <c r="C27" i="14"/>
  <c r="G19" i="14"/>
  <c r="N19" i="14"/>
  <c r="I20" i="14"/>
  <c r="L20" i="14" s="1" a="1"/>
  <c r="L20" i="14" s="1"/>
  <c r="F20" i="14"/>
  <c r="E20" i="2"/>
  <c r="C26" i="2"/>
  <c r="G20" i="14" l="1"/>
  <c r="H27" i="14"/>
  <c r="K20" i="14"/>
  <c r="I21" i="14"/>
  <c r="L21" i="14" s="1" a="1"/>
  <c r="L21" i="14" s="1"/>
  <c r="F21" i="14"/>
  <c r="M19" i="14"/>
  <c r="C28" i="14"/>
  <c r="D22" i="14"/>
  <c r="N20" i="14"/>
  <c r="E21" i="2"/>
  <c r="C27" i="2"/>
  <c r="M20" i="14" l="1"/>
  <c r="C29" i="14"/>
  <c r="I22" i="14"/>
  <c r="L22" i="14" s="1" a="1"/>
  <c r="L22" i="14" s="1"/>
  <c r="F22" i="14"/>
  <c r="D23" i="14"/>
  <c r="G21" i="14"/>
  <c r="K21" i="14"/>
  <c r="N21" i="14"/>
  <c r="H28" i="14"/>
  <c r="C28" i="2"/>
  <c r="E22" i="2"/>
  <c r="M21" i="14" l="1"/>
  <c r="N22" i="14"/>
  <c r="G22" i="14"/>
  <c r="H29" i="14"/>
  <c r="C30" i="14"/>
  <c r="D24" i="14"/>
  <c r="I23" i="14"/>
  <c r="L23" i="14" s="1" a="1"/>
  <c r="L23" i="14" s="1"/>
  <c r="F23" i="14"/>
  <c r="K22" i="14"/>
  <c r="C29" i="2"/>
  <c r="E23" i="2"/>
  <c r="M22" i="14" l="1"/>
  <c r="N23" i="14"/>
  <c r="K23" i="14"/>
  <c r="H30" i="14"/>
  <c r="G23" i="14"/>
  <c r="D25" i="14"/>
  <c r="C31" i="14"/>
  <c r="I24" i="14"/>
  <c r="L24" i="14" s="1" a="1"/>
  <c r="L24" i="14" s="1"/>
  <c r="F24" i="14"/>
  <c r="E24" i="2"/>
  <c r="C30" i="2"/>
  <c r="M23" i="14" l="1"/>
  <c r="N24" i="14"/>
  <c r="C32" i="14"/>
  <c r="G24" i="14"/>
  <c r="H31" i="14"/>
  <c r="I25" i="14"/>
  <c r="L25" i="14" s="1" a="1"/>
  <c r="L25" i="14" s="1"/>
  <c r="F25" i="14"/>
  <c r="D26" i="14"/>
  <c r="K24" i="14"/>
  <c r="E25" i="2"/>
  <c r="C31" i="2"/>
  <c r="N25" i="14" l="1"/>
  <c r="M24" i="14"/>
  <c r="K25" i="14"/>
  <c r="H32" i="14"/>
  <c r="D27" i="14"/>
  <c r="I26" i="14"/>
  <c r="L26" i="14" s="1" a="1"/>
  <c r="L26" i="14" s="1"/>
  <c r="F26" i="14"/>
  <c r="C33" i="14"/>
  <c r="G25" i="14"/>
  <c r="C32" i="2"/>
  <c r="E26" i="2"/>
  <c r="N26" i="14" l="1"/>
  <c r="M25" i="14"/>
  <c r="C34" i="14"/>
  <c r="I27" i="14"/>
  <c r="L27" i="14" s="1" a="1"/>
  <c r="L27" i="14" s="1"/>
  <c r="F27" i="14"/>
  <c r="K26" i="14"/>
  <c r="D28" i="14"/>
  <c r="G26" i="14"/>
  <c r="H33" i="14"/>
  <c r="E27" i="2"/>
  <c r="C33" i="2"/>
  <c r="N27" i="14" l="1"/>
  <c r="M26" i="14"/>
  <c r="H34" i="14"/>
  <c r="D29" i="14"/>
  <c r="G27" i="14"/>
  <c r="I28" i="14"/>
  <c r="L28" i="14" s="1" a="1"/>
  <c r="L28" i="14" s="1"/>
  <c r="F28" i="14"/>
  <c r="C35" i="14"/>
  <c r="K27" i="14"/>
  <c r="C34" i="2"/>
  <c r="E28" i="2"/>
  <c r="N28" i="14" l="1"/>
  <c r="M27" i="14"/>
  <c r="D30" i="14"/>
  <c r="K28" i="14"/>
  <c r="G28" i="14"/>
  <c r="C36" i="14"/>
  <c r="H35" i="14"/>
  <c r="I29" i="14"/>
  <c r="L29" i="14" s="1" a="1"/>
  <c r="L29" i="14" s="1"/>
  <c r="F29" i="14"/>
  <c r="E29" i="2"/>
  <c r="C35" i="2"/>
  <c r="N29" i="14" l="1"/>
  <c r="M28" i="14"/>
  <c r="K29" i="14"/>
  <c r="H36" i="14"/>
  <c r="C37" i="14"/>
  <c r="I30" i="14"/>
  <c r="L30" i="14" s="1" a="1"/>
  <c r="L30" i="14" s="1"/>
  <c r="F30" i="14"/>
  <c r="D31" i="14"/>
  <c r="G29" i="14"/>
  <c r="E30" i="2"/>
  <c r="C36" i="2"/>
  <c r="N30" i="14" l="1"/>
  <c r="M29" i="14"/>
  <c r="K30" i="14"/>
  <c r="D32" i="14"/>
  <c r="I31" i="14"/>
  <c r="L31" i="14" s="1" a="1"/>
  <c r="L31" i="14" s="1"/>
  <c r="F31" i="14"/>
  <c r="H37" i="14"/>
  <c r="C38" i="14"/>
  <c r="G30" i="14"/>
  <c r="C37" i="2"/>
  <c r="E31" i="2"/>
  <c r="N31" i="14" l="1"/>
  <c r="M30" i="14"/>
  <c r="K31" i="14"/>
  <c r="D33" i="14"/>
  <c r="C39" i="14"/>
  <c r="G31" i="14"/>
  <c r="H38" i="14"/>
  <c r="I32" i="14"/>
  <c r="L32" i="14" s="1" a="1"/>
  <c r="L32" i="14" s="1"/>
  <c r="F32" i="14"/>
  <c r="E32" i="2"/>
  <c r="C38" i="2"/>
  <c r="N32" i="14" l="1"/>
  <c r="M31" i="14"/>
  <c r="K32" i="14"/>
  <c r="I33" i="14"/>
  <c r="L33" i="14" s="1" a="1"/>
  <c r="L33" i="14" s="1"/>
  <c r="F33" i="14"/>
  <c r="H39" i="14"/>
  <c r="C40" i="14"/>
  <c r="D34" i="14"/>
  <c r="G32" i="14"/>
  <c r="C39" i="2"/>
  <c r="E33" i="2"/>
  <c r="N33" i="14" l="1"/>
  <c r="M32" i="14"/>
  <c r="D35" i="14"/>
  <c r="K33" i="14"/>
  <c r="G33" i="14"/>
  <c r="I34" i="14"/>
  <c r="L34" i="14" s="1" a="1"/>
  <c r="L34" i="14" s="1"/>
  <c r="F34" i="14"/>
  <c r="H40" i="14"/>
  <c r="C41" i="14"/>
  <c r="C40" i="2"/>
  <c r="E34" i="2"/>
  <c r="N34" i="14" l="1"/>
  <c r="M33" i="14"/>
  <c r="C42" i="14"/>
  <c r="K34" i="14"/>
  <c r="I35" i="14"/>
  <c r="L35" i="14" s="1" a="1"/>
  <c r="L35" i="14" s="1"/>
  <c r="F35" i="14"/>
  <c r="D36" i="14"/>
  <c r="H41" i="14"/>
  <c r="G34" i="14"/>
  <c r="E35" i="2"/>
  <c r="C41" i="2"/>
  <c r="N35" i="14" l="1"/>
  <c r="M34" i="14"/>
  <c r="D37" i="14"/>
  <c r="I36" i="14"/>
  <c r="L36" i="14" s="1" a="1"/>
  <c r="L36" i="14" s="1"/>
  <c r="F36" i="14"/>
  <c r="C43" i="14"/>
  <c r="K35" i="14"/>
  <c r="G35" i="14"/>
  <c r="H42" i="14"/>
  <c r="C42" i="2"/>
  <c r="E36" i="2"/>
  <c r="N36" i="14" l="1"/>
  <c r="M35" i="14"/>
  <c r="D38" i="14"/>
  <c r="H43" i="14"/>
  <c r="I37" i="14"/>
  <c r="L37" i="14" s="1" a="1"/>
  <c r="L37" i="14" s="1"/>
  <c r="F37" i="14"/>
  <c r="K36" i="14"/>
  <c r="G36" i="14"/>
  <c r="C44" i="14"/>
  <c r="C43" i="2"/>
  <c r="E37" i="2"/>
  <c r="N37" i="14" l="1"/>
  <c r="M36" i="14"/>
  <c r="D39" i="14"/>
  <c r="H44" i="14"/>
  <c r="G37" i="14"/>
  <c r="K37" i="14"/>
  <c r="C45" i="14"/>
  <c r="I38" i="14"/>
  <c r="L38" i="14" s="1" a="1"/>
  <c r="L38" i="14" s="1"/>
  <c r="F38" i="14"/>
  <c r="C44" i="2"/>
  <c r="E38" i="2"/>
  <c r="N38" i="14" l="1"/>
  <c r="M37" i="14"/>
  <c r="D40" i="14"/>
  <c r="H45" i="14"/>
  <c r="G38" i="14"/>
  <c r="I39" i="14"/>
  <c r="L39" i="14" s="1" a="1"/>
  <c r="L39" i="14" s="1"/>
  <c r="F39" i="14"/>
  <c r="C46" i="14"/>
  <c r="K38" i="14"/>
  <c r="E39" i="2"/>
  <c r="C45" i="2"/>
  <c r="N39" i="14" l="1"/>
  <c r="M38" i="14"/>
  <c r="K39" i="14"/>
  <c r="G39" i="14"/>
  <c r="D41" i="14"/>
  <c r="I40" i="14"/>
  <c r="L40" i="14" s="1" a="1"/>
  <c r="L40" i="14" s="1"/>
  <c r="F40" i="14"/>
  <c r="H46" i="14"/>
  <c r="C47" i="14"/>
  <c r="E40" i="2"/>
  <c r="C46" i="2"/>
  <c r="N40" i="14" l="1"/>
  <c r="M39" i="14"/>
  <c r="K40" i="14"/>
  <c r="I41" i="14"/>
  <c r="L41" i="14" s="1" a="1"/>
  <c r="L41" i="14" s="1"/>
  <c r="F41" i="14"/>
  <c r="D42" i="14"/>
  <c r="G40" i="14"/>
  <c r="C48" i="14"/>
  <c r="H47" i="14"/>
  <c r="C47" i="2"/>
  <c r="E41" i="2"/>
  <c r="N41" i="14" l="1"/>
  <c r="M40" i="14"/>
  <c r="I42" i="14"/>
  <c r="L42" i="14" s="1" a="1"/>
  <c r="L42" i="14" s="1"/>
  <c r="F42" i="14"/>
  <c r="H48" i="14"/>
  <c r="G41" i="14"/>
  <c r="C49" i="14"/>
  <c r="D43" i="14"/>
  <c r="K41" i="14"/>
  <c r="E42" i="2"/>
  <c r="C48" i="2"/>
  <c r="N42" i="14" l="1"/>
  <c r="M41" i="14"/>
  <c r="C50" i="14"/>
  <c r="K42" i="14"/>
  <c r="H49" i="14"/>
  <c r="G42" i="14"/>
  <c r="D44" i="14"/>
  <c r="I43" i="14"/>
  <c r="L43" i="14" s="1" a="1"/>
  <c r="L43" i="14" s="1"/>
  <c r="F43" i="14"/>
  <c r="C49" i="2"/>
  <c r="E43" i="2"/>
  <c r="N43" i="14" l="1"/>
  <c r="M42" i="14"/>
  <c r="D45" i="14"/>
  <c r="K43" i="14"/>
  <c r="G43" i="14"/>
  <c r="H50" i="14"/>
  <c r="I44" i="14"/>
  <c r="L44" i="14" s="1" a="1"/>
  <c r="L44" i="14" s="1"/>
  <c r="F44" i="14"/>
  <c r="C51" i="14"/>
  <c r="C50" i="2"/>
  <c r="E44" i="2"/>
  <c r="N44" i="14" l="1"/>
  <c r="M43" i="14"/>
  <c r="C52" i="14"/>
  <c r="K44" i="14"/>
  <c r="G44" i="14"/>
  <c r="D46" i="14"/>
  <c r="I45" i="14"/>
  <c r="L45" i="14" s="1" a="1"/>
  <c r="L45" i="14" s="1"/>
  <c r="F45" i="14"/>
  <c r="H51" i="14"/>
  <c r="E45" i="2"/>
  <c r="C51" i="2"/>
  <c r="N45" i="14" l="1"/>
  <c r="M44" i="14"/>
  <c r="I46" i="14"/>
  <c r="L46" i="14" s="1" a="1"/>
  <c r="L46" i="14" s="1"/>
  <c r="F46" i="14"/>
  <c r="D47" i="14"/>
  <c r="H52" i="14"/>
  <c r="C53" i="14"/>
  <c r="K45" i="14"/>
  <c r="G45" i="14"/>
  <c r="E46" i="2"/>
  <c r="C52" i="2"/>
  <c r="N46" i="14" l="1"/>
  <c r="M45" i="14"/>
  <c r="H53" i="14"/>
  <c r="D48" i="14"/>
  <c r="G46" i="14"/>
  <c r="I47" i="14"/>
  <c r="L47" i="14" s="1" a="1"/>
  <c r="L47" i="14" s="1"/>
  <c r="F47" i="14"/>
  <c r="C54" i="14"/>
  <c r="K46" i="14"/>
  <c r="C53" i="2"/>
  <c r="E47" i="2"/>
  <c r="N47" i="14" l="1"/>
  <c r="M46" i="14"/>
  <c r="H54" i="14"/>
  <c r="K47" i="14"/>
  <c r="I48" i="14"/>
  <c r="L48" i="14" s="1" a="1"/>
  <c r="L48" i="14" s="1"/>
  <c r="F48" i="14"/>
  <c r="G47" i="14"/>
  <c r="D49" i="14"/>
  <c r="C55" i="14"/>
  <c r="C54" i="2"/>
  <c r="E48" i="2"/>
  <c r="N48" i="14" l="1"/>
  <c r="M47" i="14"/>
  <c r="C56" i="14"/>
  <c r="I49" i="14"/>
  <c r="L49" i="14" s="1" a="1"/>
  <c r="L49" i="14" s="1"/>
  <c r="F49" i="14"/>
  <c r="K48" i="14"/>
  <c r="D50" i="14"/>
  <c r="H55" i="14"/>
  <c r="G48" i="14"/>
  <c r="E49" i="2"/>
  <c r="C55" i="2"/>
  <c r="N49" i="14" l="1"/>
  <c r="M48" i="14"/>
  <c r="C57" i="14"/>
  <c r="H56" i="14"/>
  <c r="D51" i="14"/>
  <c r="G49" i="14"/>
  <c r="I50" i="14"/>
  <c r="L50" i="14" s="1" a="1"/>
  <c r="L50" i="14" s="1"/>
  <c r="F50" i="14"/>
  <c r="K49" i="14"/>
  <c r="C56" i="2"/>
  <c r="E50" i="2"/>
  <c r="N50" i="14" l="1"/>
  <c r="M49" i="14"/>
  <c r="C58" i="14"/>
  <c r="I51" i="14"/>
  <c r="L51" i="14" s="1" a="1"/>
  <c r="L51" i="14" s="1"/>
  <c r="F51" i="14"/>
  <c r="K50" i="14"/>
  <c r="H57" i="14"/>
  <c r="D52" i="14"/>
  <c r="G50" i="14"/>
  <c r="E51" i="2"/>
  <c r="C57" i="2"/>
  <c r="N51" i="14" l="1"/>
  <c r="M50" i="14"/>
  <c r="C59" i="14"/>
  <c r="K51" i="14"/>
  <c r="G51" i="14"/>
  <c r="H58" i="14"/>
  <c r="D53" i="14"/>
  <c r="I52" i="14"/>
  <c r="L52" i="14" s="1" a="1"/>
  <c r="L52" i="14" s="1"/>
  <c r="F52" i="14"/>
  <c r="E52" i="2"/>
  <c r="C58" i="2"/>
  <c r="N52" i="14" l="1"/>
  <c r="M51" i="14"/>
  <c r="C60" i="14"/>
  <c r="K52" i="14"/>
  <c r="G52" i="14"/>
  <c r="H59" i="14"/>
  <c r="I53" i="14"/>
  <c r="L53" i="14" s="1" a="1"/>
  <c r="L53" i="14" s="1"/>
  <c r="F53" i="14"/>
  <c r="D54" i="14"/>
  <c r="C59" i="2"/>
  <c r="E53" i="2"/>
  <c r="N53" i="14" l="1"/>
  <c r="M52" i="14"/>
  <c r="C61" i="14"/>
  <c r="K53" i="14"/>
  <c r="D55" i="14"/>
  <c r="H60" i="14"/>
  <c r="G53" i="14"/>
  <c r="I54" i="14"/>
  <c r="L54" i="14" s="1" a="1"/>
  <c r="L54" i="14" s="1"/>
  <c r="F54" i="14"/>
  <c r="E54" i="2"/>
  <c r="C60" i="2"/>
  <c r="N54" i="14" l="1"/>
  <c r="M53" i="14"/>
  <c r="C62" i="14"/>
  <c r="D56" i="14"/>
  <c r="K54" i="14"/>
  <c r="H61" i="14"/>
  <c r="I55" i="14"/>
  <c r="L55" i="14" s="1" a="1"/>
  <c r="L55" i="14" s="1"/>
  <c r="F55" i="14"/>
  <c r="G54" i="14"/>
  <c r="C61" i="2"/>
  <c r="E55" i="2"/>
  <c r="N55" i="14" l="1"/>
  <c r="M54" i="14"/>
  <c r="C63" i="14"/>
  <c r="D57" i="14"/>
  <c r="H62" i="14"/>
  <c r="G55" i="14"/>
  <c r="K55" i="14"/>
  <c r="I56" i="14"/>
  <c r="L56" i="14" s="1" a="1"/>
  <c r="L56" i="14" s="1"/>
  <c r="F56" i="14"/>
  <c r="E56" i="2"/>
  <c r="C62" i="2"/>
  <c r="N56" i="14" l="1"/>
  <c r="M55" i="14"/>
  <c r="K56" i="14"/>
  <c r="H63" i="14"/>
  <c r="D58" i="14"/>
  <c r="G56" i="14"/>
  <c r="C64" i="14"/>
  <c r="I57" i="14"/>
  <c r="L57" i="14" s="1" a="1"/>
  <c r="L57" i="14" s="1"/>
  <c r="F57" i="14"/>
  <c r="C63" i="2"/>
  <c r="E57" i="2"/>
  <c r="N57" i="14" l="1"/>
  <c r="M56" i="14"/>
  <c r="K57" i="14"/>
  <c r="G57" i="14"/>
  <c r="I58" i="14"/>
  <c r="L58" i="14" s="1" a="1"/>
  <c r="L58" i="14" s="1"/>
  <c r="F58" i="14"/>
  <c r="C65" i="14"/>
  <c r="D59" i="14"/>
  <c r="H64" i="14"/>
  <c r="E58" i="2"/>
  <c r="C64" i="2"/>
  <c r="N58" i="14" l="1"/>
  <c r="M57" i="14"/>
  <c r="I59" i="14"/>
  <c r="L59" i="14" s="1" a="1"/>
  <c r="L59" i="14" s="1"/>
  <c r="F59" i="14"/>
  <c r="D60" i="14"/>
  <c r="H65" i="14"/>
  <c r="G58" i="14"/>
  <c r="C66" i="14"/>
  <c r="K58" i="14"/>
  <c r="E59" i="2"/>
  <c r="C65" i="2"/>
  <c r="N59" i="14" l="1"/>
  <c r="M58" i="14"/>
  <c r="C67" i="14"/>
  <c r="K59" i="14"/>
  <c r="H66" i="14"/>
  <c r="D61" i="14"/>
  <c r="G59" i="14"/>
  <c r="I60" i="14"/>
  <c r="L60" i="14" s="1" a="1"/>
  <c r="L60" i="14" s="1"/>
  <c r="F60" i="14"/>
  <c r="C66" i="2"/>
  <c r="E60" i="2"/>
  <c r="N60" i="14" l="1"/>
  <c r="M59" i="14"/>
  <c r="D62" i="14"/>
  <c r="K60" i="14"/>
  <c r="G60" i="14"/>
  <c r="H67" i="14"/>
  <c r="C68" i="14"/>
  <c r="I61" i="14"/>
  <c r="L61" i="14" s="1" a="1"/>
  <c r="L61" i="14" s="1"/>
  <c r="F61" i="14"/>
  <c r="E61" i="2"/>
  <c r="C67" i="2"/>
  <c r="N61" i="14" l="1"/>
  <c r="M60" i="14"/>
  <c r="K61" i="14"/>
  <c r="H68" i="14"/>
  <c r="I62" i="14"/>
  <c r="L62" i="14" s="1" a="1"/>
  <c r="L62" i="14" s="1"/>
  <c r="F62" i="14"/>
  <c r="D63" i="14"/>
  <c r="G61" i="14"/>
  <c r="C69" i="14"/>
  <c r="C68" i="2"/>
  <c r="E62" i="2"/>
  <c r="N62" i="14" l="1"/>
  <c r="M61" i="14"/>
  <c r="D64" i="14"/>
  <c r="H69" i="14"/>
  <c r="I63" i="14"/>
  <c r="L63" i="14" s="1" a="1"/>
  <c r="L63" i="14" s="1"/>
  <c r="F63" i="14"/>
  <c r="C70" i="14"/>
  <c r="G62" i="14"/>
  <c r="K62" i="14"/>
  <c r="C69" i="2"/>
  <c r="E63" i="2"/>
  <c r="N63" i="14" l="1"/>
  <c r="M62" i="14"/>
  <c r="G63" i="14"/>
  <c r="K63" i="14"/>
  <c r="I64" i="14"/>
  <c r="L64" i="14" s="1" a="1"/>
  <c r="L64" i="14" s="1"/>
  <c r="F64" i="14"/>
  <c r="D65" i="14"/>
  <c r="C71" i="14"/>
  <c r="H70" i="14"/>
  <c r="C70" i="2"/>
  <c r="E64" i="2"/>
  <c r="N64" i="14" l="1"/>
  <c r="M63" i="14"/>
  <c r="C72" i="14"/>
  <c r="H71" i="14"/>
  <c r="I65" i="14"/>
  <c r="L65" i="14" s="1" a="1"/>
  <c r="L65" i="14" s="1"/>
  <c r="F65" i="14"/>
  <c r="G64" i="14"/>
  <c r="D66" i="14"/>
  <c r="K64" i="14"/>
  <c r="E65" i="2"/>
  <c r="C71" i="2"/>
  <c r="N65" i="14" l="1"/>
  <c r="M64" i="14"/>
  <c r="I66" i="14"/>
  <c r="L66" i="14" s="1" a="1"/>
  <c r="L66" i="14" s="1"/>
  <c r="F66" i="14"/>
  <c r="K65" i="14"/>
  <c r="H72" i="14"/>
  <c r="C73" i="14"/>
  <c r="D67" i="14"/>
  <c r="G65" i="14"/>
  <c r="E66" i="2"/>
  <c r="C72" i="2"/>
  <c r="N66" i="14" l="1"/>
  <c r="M65" i="14"/>
  <c r="C74" i="14"/>
  <c r="K66" i="14"/>
  <c r="I67" i="14"/>
  <c r="L67" i="14" s="1" a="1"/>
  <c r="L67" i="14" s="1"/>
  <c r="F67" i="14"/>
  <c r="G66" i="14"/>
  <c r="H73" i="14"/>
  <c r="D68" i="14"/>
  <c r="C73" i="2"/>
  <c r="E67" i="2"/>
  <c r="N67" i="14" l="1"/>
  <c r="M66" i="14"/>
  <c r="K67" i="14"/>
  <c r="H74" i="14"/>
  <c r="I68" i="14"/>
  <c r="L68" i="14" s="1" a="1"/>
  <c r="L68" i="14" s="1"/>
  <c r="F68" i="14"/>
  <c r="G67" i="14"/>
  <c r="C75" i="14"/>
  <c r="D69" i="14"/>
  <c r="E68" i="2"/>
  <c r="C74" i="2"/>
  <c r="N68" i="14" l="1"/>
  <c r="M67" i="14"/>
  <c r="H75" i="14"/>
  <c r="D70" i="14"/>
  <c r="G68" i="14"/>
  <c r="C76" i="14"/>
  <c r="I69" i="14"/>
  <c r="L69" i="14" s="1" a="1"/>
  <c r="L69" i="14" s="1"/>
  <c r="F69" i="14"/>
  <c r="K68" i="14"/>
  <c r="C75" i="2"/>
  <c r="E69" i="2"/>
  <c r="N69" i="14" l="1"/>
  <c r="M68" i="14"/>
  <c r="K69" i="14"/>
  <c r="G69" i="14"/>
  <c r="H76" i="14"/>
  <c r="D71" i="14"/>
  <c r="C77" i="14"/>
  <c r="I70" i="14"/>
  <c r="L70" i="14" s="1" a="1"/>
  <c r="L70" i="14" s="1"/>
  <c r="F70" i="14"/>
  <c r="C76" i="2"/>
  <c r="E70" i="2"/>
  <c r="N70" i="14" l="1"/>
  <c r="M69" i="14"/>
  <c r="G70" i="14"/>
  <c r="D72" i="14"/>
  <c r="H77" i="14"/>
  <c r="I71" i="14"/>
  <c r="L71" i="14" s="1" a="1"/>
  <c r="L71" i="14" s="1"/>
  <c r="F71" i="14"/>
  <c r="C78" i="14"/>
  <c r="K70" i="14"/>
  <c r="C77" i="2"/>
  <c r="E71" i="2"/>
  <c r="N71" i="14" l="1"/>
  <c r="M70" i="14"/>
  <c r="D73" i="14"/>
  <c r="H78" i="14"/>
  <c r="G71" i="14"/>
  <c r="I72" i="14"/>
  <c r="L72" i="14" s="1" a="1"/>
  <c r="L72" i="14" s="1"/>
  <c r="F72" i="14"/>
  <c r="C79" i="14"/>
  <c r="K71" i="14"/>
  <c r="E72" i="2"/>
  <c r="C78" i="2"/>
  <c r="N72" i="14" l="1"/>
  <c r="M71" i="14"/>
  <c r="H79" i="14"/>
  <c r="C80" i="14"/>
  <c r="K72" i="14"/>
  <c r="I73" i="14"/>
  <c r="L73" i="14" s="1" a="1"/>
  <c r="L73" i="14" s="1"/>
  <c r="F73" i="14"/>
  <c r="D74" i="14"/>
  <c r="G72" i="14"/>
  <c r="E73" i="2"/>
  <c r="C79" i="2"/>
  <c r="N73" i="14" l="1"/>
  <c r="M72" i="14"/>
  <c r="C81" i="14"/>
  <c r="I74" i="14"/>
  <c r="L74" i="14" s="1" a="1"/>
  <c r="L74" i="14" s="1"/>
  <c r="F74" i="14"/>
  <c r="H80" i="14"/>
  <c r="K73" i="14"/>
  <c r="D75" i="14"/>
  <c r="G73" i="14"/>
  <c r="E74" i="2"/>
  <c r="C80" i="2"/>
  <c r="N74" i="14" l="1"/>
  <c r="M73" i="14"/>
  <c r="K74" i="14"/>
  <c r="G74" i="14"/>
  <c r="D76" i="14"/>
  <c r="I75" i="14"/>
  <c r="L75" i="14" s="1" a="1"/>
  <c r="L75" i="14" s="1"/>
  <c r="F75" i="14"/>
  <c r="H81" i="14"/>
  <c r="C82" i="14"/>
  <c r="C81" i="2"/>
  <c r="E75" i="2"/>
  <c r="N75" i="14" l="1"/>
  <c r="M74" i="14"/>
  <c r="I76" i="14"/>
  <c r="L76" i="14" s="1" a="1"/>
  <c r="L76" i="14" s="1"/>
  <c r="F76" i="14"/>
  <c r="H82" i="14"/>
  <c r="K75" i="14"/>
  <c r="C83" i="14"/>
  <c r="D77" i="14"/>
  <c r="G75" i="14"/>
  <c r="E76" i="2"/>
  <c r="C82" i="2"/>
  <c r="N76" i="14" l="1"/>
  <c r="M75" i="14"/>
  <c r="D78" i="14"/>
  <c r="K76" i="14"/>
  <c r="G76" i="14"/>
  <c r="I77" i="14"/>
  <c r="L77" i="14" s="1" a="1"/>
  <c r="L77" i="14" s="1"/>
  <c r="F77" i="14"/>
  <c r="C84" i="14"/>
  <c r="H83" i="14"/>
  <c r="E77" i="2"/>
  <c r="C83" i="2"/>
  <c r="N77" i="14" l="1"/>
  <c r="M76" i="14"/>
  <c r="I78" i="14"/>
  <c r="L78" i="14" s="1" a="1"/>
  <c r="L78" i="14" s="1"/>
  <c r="F78" i="14"/>
  <c r="G77" i="14"/>
  <c r="C85" i="14"/>
  <c r="H84" i="14"/>
  <c r="D79" i="14"/>
  <c r="K77" i="14"/>
  <c r="C84" i="2"/>
  <c r="E78" i="2"/>
  <c r="N78" i="14" l="1"/>
  <c r="M77" i="14"/>
  <c r="H85" i="14"/>
  <c r="D80" i="14"/>
  <c r="G78" i="14"/>
  <c r="K78" i="14"/>
  <c r="C86" i="14"/>
  <c r="I79" i="14"/>
  <c r="L79" i="14" s="1" a="1"/>
  <c r="L79" i="14" s="1"/>
  <c r="F79" i="14"/>
  <c r="E79" i="2"/>
  <c r="C85" i="2"/>
  <c r="N79" i="14" l="1"/>
  <c r="M78" i="14"/>
  <c r="D81" i="14"/>
  <c r="H86" i="14"/>
  <c r="C87" i="14"/>
  <c r="K79" i="14"/>
  <c r="G79" i="14"/>
  <c r="I80" i="14"/>
  <c r="L80" i="14" s="1" a="1"/>
  <c r="L80" i="14" s="1"/>
  <c r="F80" i="14"/>
  <c r="E80" i="2"/>
  <c r="C86" i="2"/>
  <c r="N80" i="14" l="1"/>
  <c r="M79" i="14"/>
  <c r="C88" i="14"/>
  <c r="K80" i="14"/>
  <c r="I81" i="14"/>
  <c r="L81" i="14" s="1" a="1"/>
  <c r="L81" i="14" s="1"/>
  <c r="F81" i="14"/>
  <c r="G80" i="14"/>
  <c r="H87" i="14"/>
  <c r="D82" i="14"/>
  <c r="E81" i="2"/>
  <c r="C87" i="2"/>
  <c r="N81" i="14" l="1"/>
  <c r="M80" i="14"/>
  <c r="C89" i="14"/>
  <c r="K81" i="14"/>
  <c r="D83" i="14"/>
  <c r="H88" i="14"/>
  <c r="G81" i="14"/>
  <c r="I82" i="14"/>
  <c r="L82" i="14" s="1" a="1"/>
  <c r="L82" i="14" s="1"/>
  <c r="F82" i="14"/>
  <c r="C88" i="2"/>
  <c r="E82" i="2"/>
  <c r="N82" i="14" l="1"/>
  <c r="M81" i="14"/>
  <c r="C90" i="14"/>
  <c r="I83" i="14"/>
  <c r="L83" i="14" s="1" a="1"/>
  <c r="L83" i="14" s="1"/>
  <c r="F83" i="14"/>
  <c r="G82" i="14"/>
  <c r="H89" i="14"/>
  <c r="K82" i="14"/>
  <c r="D84" i="14"/>
  <c r="E83" i="2"/>
  <c r="C89" i="2"/>
  <c r="N83" i="14" l="1"/>
  <c r="M82" i="14"/>
  <c r="I84" i="14"/>
  <c r="L84" i="14" s="1" a="1"/>
  <c r="L84" i="14" s="1"/>
  <c r="F84" i="14"/>
  <c r="H90" i="14"/>
  <c r="C91" i="14"/>
  <c r="K83" i="14"/>
  <c r="D85" i="14"/>
  <c r="G83" i="14"/>
  <c r="E84" i="2"/>
  <c r="C90" i="2"/>
  <c r="N84" i="14" l="1"/>
  <c r="M83" i="14"/>
  <c r="H91" i="14"/>
  <c r="K84" i="14"/>
  <c r="C92" i="14"/>
  <c r="D86" i="14"/>
  <c r="I85" i="14"/>
  <c r="L85" i="14" s="1" a="1"/>
  <c r="L85" i="14" s="1"/>
  <c r="F85" i="14"/>
  <c r="G84" i="14"/>
  <c r="E85" i="2"/>
  <c r="C91" i="2"/>
  <c r="N85" i="14" l="1"/>
  <c r="M84" i="14"/>
  <c r="D87" i="14"/>
  <c r="G85" i="14"/>
  <c r="K85" i="14"/>
  <c r="H92" i="14"/>
  <c r="C93" i="14"/>
  <c r="I86" i="14"/>
  <c r="L86" i="14" s="1" a="1"/>
  <c r="L86" i="14" s="1"/>
  <c r="F86" i="14"/>
  <c r="C92" i="2"/>
  <c r="E86" i="2"/>
  <c r="N86" i="14" l="1"/>
  <c r="M85" i="14"/>
  <c r="G86" i="14"/>
  <c r="H93" i="14"/>
  <c r="K86" i="14"/>
  <c r="I87" i="14"/>
  <c r="L87" i="14" s="1" a="1"/>
  <c r="L87" i="14" s="1"/>
  <c r="F87" i="14"/>
  <c r="C94" i="14"/>
  <c r="D88" i="14"/>
  <c r="E87" i="2"/>
  <c r="C93" i="2"/>
  <c r="N87" i="14" l="1"/>
  <c r="M86" i="14"/>
  <c r="D89" i="14"/>
  <c r="H94" i="14"/>
  <c r="I88" i="14"/>
  <c r="L88" i="14" s="1" a="1"/>
  <c r="L88" i="14" s="1"/>
  <c r="F88" i="14"/>
  <c r="K87" i="14"/>
  <c r="G87" i="14"/>
  <c r="C95" i="14"/>
  <c r="C94" i="2"/>
  <c r="E88" i="2"/>
  <c r="N88" i="14" l="1"/>
  <c r="M87" i="14"/>
  <c r="K88" i="14"/>
  <c r="I89" i="14"/>
  <c r="L89" i="14" s="1" a="1"/>
  <c r="L89" i="14" s="1"/>
  <c r="F89" i="14"/>
  <c r="C96" i="14"/>
  <c r="G88" i="14"/>
  <c r="D90" i="14"/>
  <c r="H95" i="14"/>
  <c r="E89" i="2"/>
  <c r="C95" i="2"/>
  <c r="N89" i="14" l="1"/>
  <c r="M88" i="14"/>
  <c r="K89" i="14"/>
  <c r="I90" i="14"/>
  <c r="L90" i="14" s="1" a="1"/>
  <c r="L90" i="14" s="1"/>
  <c r="F90" i="14"/>
  <c r="H96" i="14"/>
  <c r="C97" i="14"/>
  <c r="D91" i="14"/>
  <c r="G89" i="14"/>
  <c r="C96" i="2"/>
  <c r="E90" i="2"/>
  <c r="N90" i="14" l="1"/>
  <c r="M89" i="14"/>
  <c r="C98" i="14"/>
  <c r="I91" i="14"/>
  <c r="L91" i="14" s="1" a="1"/>
  <c r="L91" i="14" s="1"/>
  <c r="F91" i="14"/>
  <c r="D92" i="14"/>
  <c r="G90" i="14"/>
  <c r="H97" i="14"/>
  <c r="K90" i="14"/>
  <c r="E91" i="2"/>
  <c r="C97" i="2"/>
  <c r="N91" i="14" l="1"/>
  <c r="M90" i="14"/>
  <c r="D93" i="14"/>
  <c r="G91" i="14"/>
  <c r="C99" i="14"/>
  <c r="I92" i="14"/>
  <c r="L92" i="14" s="1" a="1"/>
  <c r="L92" i="14" s="1"/>
  <c r="F92" i="14"/>
  <c r="H98" i="14"/>
  <c r="K91" i="14"/>
  <c r="C98" i="2"/>
  <c r="E92" i="2"/>
  <c r="N92" i="14" l="1"/>
  <c r="M91" i="14"/>
  <c r="D94" i="14"/>
  <c r="H99" i="14"/>
  <c r="I93" i="14"/>
  <c r="L93" i="14" s="1" a="1"/>
  <c r="L93" i="14" s="1"/>
  <c r="N93" i="14" s="1"/>
  <c r="F93" i="14"/>
  <c r="K92" i="14"/>
  <c r="G92" i="14"/>
  <c r="C100" i="14"/>
  <c r="C99" i="2"/>
  <c r="E93" i="2"/>
  <c r="M92" i="14" l="1"/>
  <c r="D95" i="14"/>
  <c r="C101" i="14"/>
  <c r="G93" i="14"/>
  <c r="I94" i="14"/>
  <c r="L94" i="14" s="1" a="1"/>
  <c r="L94" i="14" s="1"/>
  <c r="N94" i="14" s="1"/>
  <c r="F94" i="14"/>
  <c r="H100" i="14"/>
  <c r="K93" i="14"/>
  <c r="E94" i="2"/>
  <c r="C100" i="2"/>
  <c r="M93" i="14" l="1"/>
  <c r="K94" i="14"/>
  <c r="I95" i="14"/>
  <c r="L95" i="14" s="1" a="1"/>
  <c r="L95" i="14" s="1"/>
  <c r="N95" i="14" s="1"/>
  <c r="F95" i="14"/>
  <c r="D96" i="14"/>
  <c r="G94" i="14"/>
  <c r="C102" i="14"/>
  <c r="H101" i="14"/>
  <c r="C101" i="2"/>
  <c r="E95" i="2"/>
  <c r="M94" i="14" l="1"/>
  <c r="K95" i="14"/>
  <c r="C103" i="14"/>
  <c r="H102" i="14"/>
  <c r="I96" i="14"/>
  <c r="L96" i="14" s="1" a="1"/>
  <c r="L96" i="14" s="1"/>
  <c r="N96" i="14" s="1"/>
  <c r="F96" i="14"/>
  <c r="D97" i="14"/>
  <c r="G95" i="14"/>
  <c r="C102" i="2"/>
  <c r="E96" i="2"/>
  <c r="M95" i="14" l="1"/>
  <c r="I97" i="14"/>
  <c r="L97" i="14" s="1" a="1"/>
  <c r="L97" i="14" s="1"/>
  <c r="N97" i="14" s="1"/>
  <c r="F97" i="14"/>
  <c r="H103" i="14"/>
  <c r="D98" i="14"/>
  <c r="C104" i="14"/>
  <c r="G96" i="14"/>
  <c r="K96" i="14"/>
  <c r="C103" i="2"/>
  <c r="E97" i="2"/>
  <c r="M96" i="14" l="1"/>
  <c r="D99" i="14"/>
  <c r="K97" i="14"/>
  <c r="H104" i="14"/>
  <c r="C105" i="14"/>
  <c r="I98" i="14"/>
  <c r="L98" i="14" s="1" a="1"/>
  <c r="L98" i="14" s="1"/>
  <c r="N98" i="14" s="1"/>
  <c r="F98" i="14"/>
  <c r="G97" i="14"/>
  <c r="E98" i="2"/>
  <c r="C104" i="2"/>
  <c r="M97" i="14" l="1"/>
  <c r="G98" i="14"/>
  <c r="H105" i="14"/>
  <c r="K98" i="14"/>
  <c r="I99" i="14"/>
  <c r="L99" i="14" s="1" a="1"/>
  <c r="L99" i="14" s="1"/>
  <c r="N99" i="14" s="1"/>
  <c r="F99" i="14"/>
  <c r="C106" i="14"/>
  <c r="D100" i="14"/>
  <c r="E99" i="2"/>
  <c r="C105" i="2"/>
  <c r="M98" i="14" l="1"/>
  <c r="D101" i="14"/>
  <c r="H106" i="14"/>
  <c r="C107" i="14"/>
  <c r="I100" i="14"/>
  <c r="L100" i="14" s="1" a="1"/>
  <c r="L100" i="14" s="1"/>
  <c r="N100" i="14" s="1"/>
  <c r="F100" i="14"/>
  <c r="K99" i="14"/>
  <c r="G99" i="14"/>
  <c r="C106" i="2"/>
  <c r="E100" i="2"/>
  <c r="M99" i="14" l="1"/>
  <c r="D102" i="14"/>
  <c r="K100" i="14"/>
  <c r="G100" i="14"/>
  <c r="I101" i="14"/>
  <c r="L101" i="14" s="1" a="1"/>
  <c r="L101" i="14" s="1"/>
  <c r="N101" i="14" s="1"/>
  <c r="F101" i="14"/>
  <c r="C108" i="14"/>
  <c r="H107" i="14"/>
  <c r="E101" i="2"/>
  <c r="C107" i="2"/>
  <c r="M100" i="14" l="1"/>
  <c r="G101" i="14"/>
  <c r="I102" i="14"/>
  <c r="L102" i="14" s="1" a="1"/>
  <c r="L102" i="14" s="1"/>
  <c r="N102" i="14" s="1"/>
  <c r="F102" i="14"/>
  <c r="D103" i="14"/>
  <c r="K101" i="14"/>
  <c r="C109" i="14"/>
  <c r="H108" i="14"/>
  <c r="C108" i="2"/>
  <c r="E102" i="2"/>
  <c r="M101" i="14" l="1"/>
  <c r="C110" i="14"/>
  <c r="I103" i="14"/>
  <c r="L103" i="14" s="1" a="1"/>
  <c r="L103" i="14" s="1"/>
  <c r="N103" i="14" s="1"/>
  <c r="F103" i="14"/>
  <c r="G102" i="14"/>
  <c r="D104" i="14"/>
  <c r="H109" i="14"/>
  <c r="K102" i="14"/>
  <c r="C109" i="2"/>
  <c r="E103" i="2"/>
  <c r="M102" i="14" l="1"/>
  <c r="D105" i="14"/>
  <c r="G103" i="14"/>
  <c r="H110" i="14"/>
  <c r="C111" i="14"/>
  <c r="I104" i="14"/>
  <c r="L104" i="14" s="1" a="1"/>
  <c r="L104" i="14" s="1"/>
  <c r="N104" i="14" s="1"/>
  <c r="F104" i="14"/>
  <c r="K103" i="14"/>
  <c r="C110" i="2"/>
  <c r="E104" i="2"/>
  <c r="M103" i="14" l="1"/>
  <c r="K104" i="14"/>
  <c r="D106" i="14"/>
  <c r="I105" i="14"/>
  <c r="L105" i="14" s="1" a="1"/>
  <c r="L105" i="14" s="1"/>
  <c r="N105" i="14" s="1"/>
  <c r="F105" i="14"/>
  <c r="H111" i="14"/>
  <c r="G104" i="14"/>
  <c r="C112" i="14"/>
  <c r="E105" i="2"/>
  <c r="C111" i="2"/>
  <c r="M104" i="14" l="1"/>
  <c r="G105" i="14"/>
  <c r="D107" i="14"/>
  <c r="K105" i="14"/>
  <c r="I106" i="14"/>
  <c r="L106" i="14" s="1" a="1"/>
  <c r="L106" i="14" s="1"/>
  <c r="N106" i="14" s="1"/>
  <c r="F106" i="14"/>
  <c r="C113" i="14"/>
  <c r="H112" i="14"/>
  <c r="E106" i="2"/>
  <c r="C112" i="2"/>
  <c r="M105" i="14" l="1"/>
  <c r="G106" i="14"/>
  <c r="C114" i="14"/>
  <c r="D108" i="14"/>
  <c r="H113" i="14"/>
  <c r="K106" i="14"/>
  <c r="I107" i="14"/>
  <c r="L107" i="14" s="1" a="1"/>
  <c r="L107" i="14" s="1"/>
  <c r="N107" i="14" s="1"/>
  <c r="F107" i="14"/>
  <c r="C113" i="2"/>
  <c r="E107" i="2"/>
  <c r="M106" i="14" l="1"/>
  <c r="C115" i="14"/>
  <c r="K107" i="14"/>
  <c r="D109" i="14"/>
  <c r="I108" i="14"/>
  <c r="L108" i="14" s="1" a="1"/>
  <c r="L108" i="14" s="1"/>
  <c r="N108" i="14" s="1"/>
  <c r="F108" i="14"/>
  <c r="H114" i="14"/>
  <c r="G107" i="14"/>
  <c r="E108" i="2"/>
  <c r="C114" i="2"/>
  <c r="M107" i="14" l="1"/>
  <c r="G108" i="14"/>
  <c r="K108" i="14"/>
  <c r="C116" i="14"/>
  <c r="I109" i="14"/>
  <c r="L109" i="14" s="1" a="1"/>
  <c r="L109" i="14" s="1"/>
  <c r="N109" i="14" s="1"/>
  <c r="F109" i="14"/>
  <c r="H115" i="14"/>
  <c r="D110" i="14"/>
  <c r="E109" i="2"/>
  <c r="C115" i="2"/>
  <c r="M108" i="14" l="1"/>
  <c r="H116" i="14"/>
  <c r="C117" i="14"/>
  <c r="G109" i="14"/>
  <c r="D111" i="14"/>
  <c r="I110" i="14"/>
  <c r="L110" i="14" s="1" a="1"/>
  <c r="L110" i="14" s="1"/>
  <c r="N110" i="14" s="1"/>
  <c r="F110" i="14"/>
  <c r="K109" i="14"/>
  <c r="C116" i="2"/>
  <c r="E110" i="2"/>
  <c r="M109" i="14" l="1"/>
  <c r="D112" i="14"/>
  <c r="G110" i="14"/>
  <c r="C118" i="14"/>
  <c r="I111" i="14"/>
  <c r="L111" i="14" s="1" a="1"/>
  <c r="L111" i="14" s="1"/>
  <c r="N111" i="14" s="1"/>
  <c r="F111" i="14"/>
  <c r="K110" i="14"/>
  <c r="H117" i="14"/>
  <c r="E111" i="2"/>
  <c r="C117" i="2"/>
  <c r="M110" i="14" l="1"/>
  <c r="K111" i="14"/>
  <c r="H118" i="14"/>
  <c r="I112" i="14"/>
  <c r="L112" i="14" s="1" a="1"/>
  <c r="L112" i="14" s="1"/>
  <c r="N112" i="14" s="1"/>
  <c r="F112" i="14"/>
  <c r="C119" i="14"/>
  <c r="D113" i="14"/>
  <c r="G111" i="14"/>
  <c r="E112" i="2"/>
  <c r="C118" i="2"/>
  <c r="M111" i="14" l="1"/>
  <c r="C120" i="14"/>
  <c r="G112" i="14"/>
  <c r="I113" i="14"/>
  <c r="L113" i="14" s="1" a="1"/>
  <c r="L113" i="14" s="1"/>
  <c r="N113" i="14" s="1"/>
  <c r="F113" i="14"/>
  <c r="D114" i="14"/>
  <c r="K112" i="14"/>
  <c r="H119" i="14"/>
  <c r="E113" i="2"/>
  <c r="C119" i="2"/>
  <c r="M112" i="14" l="1"/>
  <c r="D115" i="14"/>
  <c r="I114" i="14"/>
  <c r="L114" i="14" s="1" a="1"/>
  <c r="L114" i="14" s="1"/>
  <c r="N114" i="14" s="1"/>
  <c r="F114" i="14"/>
  <c r="H120" i="14"/>
  <c r="G113" i="14"/>
  <c r="K113" i="14"/>
  <c r="C121" i="14"/>
  <c r="C120" i="2"/>
  <c r="E114" i="2"/>
  <c r="M113" i="14" l="1"/>
  <c r="G114" i="14"/>
  <c r="I115" i="14"/>
  <c r="L115" i="14" s="1" a="1"/>
  <c r="L115" i="14" s="1"/>
  <c r="N115" i="14" s="1"/>
  <c r="F115" i="14"/>
  <c r="C122" i="14"/>
  <c r="H121" i="14"/>
  <c r="D116" i="14"/>
  <c r="K114" i="14"/>
  <c r="C121" i="2"/>
  <c r="E115" i="2"/>
  <c r="M114" i="14" l="1"/>
  <c r="K115" i="14"/>
  <c r="G115" i="14"/>
  <c r="I116" i="14"/>
  <c r="L116" i="14" s="1" a="1"/>
  <c r="L116" i="14" s="1"/>
  <c r="N116" i="14" s="1"/>
  <c r="F116" i="14"/>
  <c r="C123" i="14"/>
  <c r="D117" i="14"/>
  <c r="H122" i="14"/>
  <c r="C122" i="2"/>
  <c r="E116" i="2"/>
  <c r="M115" i="14" l="1"/>
  <c r="G116" i="14"/>
  <c r="I117" i="14"/>
  <c r="L117" i="14" s="1" a="1"/>
  <c r="L117" i="14" s="1"/>
  <c r="N117" i="14" s="1"/>
  <c r="F117" i="14"/>
  <c r="K116" i="14"/>
  <c r="C124" i="14"/>
  <c r="H123" i="14"/>
  <c r="D118" i="14"/>
  <c r="E117" i="2"/>
  <c r="C123" i="2"/>
  <c r="M116" i="14" l="1"/>
  <c r="K117" i="14"/>
  <c r="D119" i="14"/>
  <c r="C125" i="14"/>
  <c r="I118" i="14"/>
  <c r="L118" i="14" s="1" a="1"/>
  <c r="L118" i="14" s="1"/>
  <c r="N118" i="14" s="1"/>
  <c r="F118" i="14"/>
  <c r="H124" i="14"/>
  <c r="G117" i="14"/>
  <c r="C124" i="2"/>
  <c r="E118" i="2"/>
  <c r="M117" i="14" l="1"/>
  <c r="D120" i="14"/>
  <c r="G118" i="14"/>
  <c r="H125" i="14"/>
  <c r="I119" i="14"/>
  <c r="L119" i="14" s="1" a="1"/>
  <c r="L119" i="14" s="1"/>
  <c r="N119" i="14" s="1"/>
  <c r="F119" i="14"/>
  <c r="C126" i="14"/>
  <c r="K118" i="14"/>
  <c r="C125" i="2"/>
  <c r="E119" i="2"/>
  <c r="M118" i="14" l="1"/>
  <c r="K119" i="14"/>
  <c r="C127" i="14"/>
  <c r="H126" i="14"/>
  <c r="G119" i="14"/>
  <c r="I120" i="14"/>
  <c r="L120" i="14" s="1" a="1"/>
  <c r="L120" i="14" s="1"/>
  <c r="N120" i="14" s="1"/>
  <c r="F120" i="14"/>
  <c r="D121" i="14"/>
  <c r="C126" i="2"/>
  <c r="E120" i="2"/>
  <c r="M119" i="14" l="1"/>
  <c r="D122" i="14"/>
  <c r="I121" i="14"/>
  <c r="L121" i="14" s="1" a="1"/>
  <c r="L121" i="14" s="1"/>
  <c r="N121" i="14" s="1"/>
  <c r="F121" i="14"/>
  <c r="C128" i="14"/>
  <c r="K120" i="14"/>
  <c r="G120" i="14"/>
  <c r="H127" i="14"/>
  <c r="E121" i="2"/>
  <c r="C127" i="2"/>
  <c r="M120" i="14" l="1"/>
  <c r="H128" i="14"/>
  <c r="I122" i="14"/>
  <c r="L122" i="14" s="1" a="1"/>
  <c r="L122" i="14" s="1"/>
  <c r="N122" i="14" s="1"/>
  <c r="F122" i="14"/>
  <c r="G121" i="14"/>
  <c r="D123" i="14"/>
  <c r="C129" i="14"/>
  <c r="K121" i="14"/>
  <c r="E122" i="2"/>
  <c r="C128" i="2"/>
  <c r="M121" i="14" l="1"/>
  <c r="C130" i="14"/>
  <c r="K122" i="14"/>
  <c r="D124" i="14"/>
  <c r="H129" i="14"/>
  <c r="I123" i="14"/>
  <c r="L123" i="14" s="1" a="1"/>
  <c r="L123" i="14" s="1"/>
  <c r="N123" i="14" s="1"/>
  <c r="F123" i="14"/>
  <c r="G122" i="14"/>
  <c r="C129" i="2"/>
  <c r="E123" i="2"/>
  <c r="M122" i="14" l="1"/>
  <c r="C131" i="14"/>
  <c r="D125" i="14"/>
  <c r="K123" i="14"/>
  <c r="I124" i="14"/>
  <c r="L124" i="14" s="1" a="1"/>
  <c r="L124" i="14" s="1"/>
  <c r="N124" i="14" s="1"/>
  <c r="F124" i="14"/>
  <c r="H130" i="14"/>
  <c r="G123" i="14"/>
  <c r="E124" i="2"/>
  <c r="C130" i="2"/>
  <c r="M123" i="14" l="1"/>
  <c r="D126" i="14"/>
  <c r="G124" i="14"/>
  <c r="H131" i="14"/>
  <c r="C132" i="14"/>
  <c r="K124" i="14"/>
  <c r="I125" i="14"/>
  <c r="L125" i="14" s="1" a="1"/>
  <c r="L125" i="14" s="1"/>
  <c r="N125" i="14" s="1"/>
  <c r="F125" i="14"/>
  <c r="E125" i="2"/>
  <c r="C131" i="2"/>
  <c r="M124" i="14" l="1"/>
  <c r="H132" i="14"/>
  <c r="G125" i="14"/>
  <c r="I126" i="14"/>
  <c r="L126" i="14" s="1" a="1"/>
  <c r="L126" i="14" s="1"/>
  <c r="N126" i="14" s="1"/>
  <c r="F126" i="14"/>
  <c r="C133" i="14"/>
  <c r="K125" i="14"/>
  <c r="D127" i="14"/>
  <c r="C132" i="2"/>
  <c r="E126" i="2"/>
  <c r="M125" i="14" l="1"/>
  <c r="I127" i="14"/>
  <c r="L127" i="14" s="1" a="1"/>
  <c r="L127" i="14" s="1"/>
  <c r="N127" i="14" s="1"/>
  <c r="F127" i="14"/>
  <c r="D128" i="14"/>
  <c r="K126" i="14"/>
  <c r="C134" i="14"/>
  <c r="H133" i="14"/>
  <c r="G126" i="14"/>
  <c r="C133" i="2"/>
  <c r="E127" i="2"/>
  <c r="M126" i="14" l="1"/>
  <c r="G127" i="14"/>
  <c r="D129" i="14"/>
  <c r="H134" i="14"/>
  <c r="K127" i="14"/>
  <c r="C135" i="14"/>
  <c r="I128" i="14"/>
  <c r="L128" i="14" s="1" a="1"/>
  <c r="L128" i="14" s="1"/>
  <c r="N128" i="14" s="1"/>
  <c r="F128" i="14"/>
  <c r="E128" i="2"/>
  <c r="C134" i="2"/>
  <c r="M127" i="14" l="1"/>
  <c r="C136" i="14"/>
  <c r="I129" i="14"/>
  <c r="L129" i="14" s="1" a="1"/>
  <c r="L129" i="14" s="1"/>
  <c r="N129" i="14" s="1"/>
  <c r="F129" i="14"/>
  <c r="K128" i="14"/>
  <c r="G128" i="14"/>
  <c r="D130" i="14"/>
  <c r="H135" i="14"/>
  <c r="E129" i="2"/>
  <c r="C135" i="2"/>
  <c r="M128" i="14" l="1"/>
  <c r="C137" i="14"/>
  <c r="G129" i="14"/>
  <c r="H136" i="14"/>
  <c r="K129" i="14"/>
  <c r="D131" i="14"/>
  <c r="I130" i="14"/>
  <c r="L130" i="14" s="1" a="1"/>
  <c r="L130" i="14" s="1"/>
  <c r="N130" i="14" s="1"/>
  <c r="F130" i="14"/>
  <c r="E130" i="2"/>
  <c r="C136" i="2"/>
  <c r="M129" i="14" l="1"/>
  <c r="H137" i="14"/>
  <c r="I131" i="14"/>
  <c r="L131" i="14" s="1" a="1"/>
  <c r="L131" i="14" s="1"/>
  <c r="N131" i="14" s="1"/>
  <c r="F131" i="14"/>
  <c r="G130" i="14"/>
  <c r="D132" i="14"/>
  <c r="C138" i="14"/>
  <c r="K130" i="14"/>
  <c r="C137" i="2"/>
  <c r="E131" i="2"/>
  <c r="M130" i="14" l="1"/>
  <c r="C139" i="14"/>
  <c r="I132" i="14"/>
  <c r="L132" i="14" s="1" a="1"/>
  <c r="L132" i="14" s="1"/>
  <c r="N132" i="14" s="1"/>
  <c r="F132" i="14"/>
  <c r="D133" i="14"/>
  <c r="H138" i="14"/>
  <c r="G131" i="14"/>
  <c r="K131" i="14"/>
  <c r="E132" i="2"/>
  <c r="C138" i="2"/>
  <c r="M131" i="14" l="1"/>
  <c r="D134" i="14"/>
  <c r="K132" i="14"/>
  <c r="G132" i="14"/>
  <c r="I133" i="14"/>
  <c r="L133" i="14" s="1" a="1"/>
  <c r="L133" i="14" s="1"/>
  <c r="N133" i="14" s="1"/>
  <c r="F133" i="14"/>
  <c r="H139" i="14"/>
  <c r="C140" i="14"/>
  <c r="E133" i="2"/>
  <c r="C139" i="2"/>
  <c r="M132" i="14" l="1"/>
  <c r="K133" i="14"/>
  <c r="D135" i="14"/>
  <c r="C141" i="14"/>
  <c r="H140" i="14"/>
  <c r="G133" i="14"/>
  <c r="I134" i="14"/>
  <c r="L134" i="14" s="1" a="1"/>
  <c r="L134" i="14" s="1"/>
  <c r="N134" i="14" s="1"/>
  <c r="F134" i="14"/>
  <c r="C140" i="2"/>
  <c r="E134" i="2"/>
  <c r="M133" i="14" l="1"/>
  <c r="D136" i="14"/>
  <c r="H141" i="14"/>
  <c r="C142" i="14"/>
  <c r="G134" i="14"/>
  <c r="K134" i="14"/>
  <c r="I135" i="14"/>
  <c r="L135" i="14" s="1" a="1"/>
  <c r="L135" i="14" s="1"/>
  <c r="N135" i="14" s="1"/>
  <c r="F135" i="14"/>
  <c r="E135" i="2"/>
  <c r="C141" i="2"/>
  <c r="M134" i="14" l="1"/>
  <c r="H142" i="14"/>
  <c r="I136" i="14"/>
  <c r="L136" i="14" s="1" a="1"/>
  <c r="L136" i="14" s="1"/>
  <c r="N136" i="14" s="1"/>
  <c r="F136" i="14"/>
  <c r="K135" i="14"/>
  <c r="C143" i="14"/>
  <c r="D137" i="14"/>
  <c r="G135" i="14"/>
  <c r="E136" i="2"/>
  <c r="C142" i="2"/>
  <c r="M135" i="14" l="1"/>
  <c r="G136" i="14"/>
  <c r="H143" i="14"/>
  <c r="K136" i="14"/>
  <c r="C144" i="14"/>
  <c r="D138" i="14"/>
  <c r="I137" i="14"/>
  <c r="L137" i="14" s="1" a="1"/>
  <c r="L137" i="14" s="1"/>
  <c r="N137" i="14" s="1"/>
  <c r="F137" i="14"/>
  <c r="C143" i="2"/>
  <c r="E137" i="2"/>
  <c r="M136" i="14" l="1"/>
  <c r="C145" i="14"/>
  <c r="D139" i="14"/>
  <c r="H144" i="14"/>
  <c r="K137" i="14"/>
  <c r="I138" i="14"/>
  <c r="L138" i="14" s="1" a="1"/>
  <c r="L138" i="14" s="1"/>
  <c r="N138" i="14" s="1"/>
  <c r="F138" i="14"/>
  <c r="G137" i="14"/>
  <c r="E138" i="2"/>
  <c r="C144" i="2"/>
  <c r="M137" i="14" l="1"/>
  <c r="G138" i="14"/>
  <c r="C146" i="14"/>
  <c r="H145" i="14"/>
  <c r="K138" i="14"/>
  <c r="D140" i="14"/>
  <c r="I139" i="14"/>
  <c r="L139" i="14" s="1" a="1"/>
  <c r="L139" i="14" s="1"/>
  <c r="N139" i="14" s="1"/>
  <c r="F139" i="14"/>
  <c r="E139" i="2"/>
  <c r="C145" i="2"/>
  <c r="M138" i="14" l="1"/>
  <c r="C147" i="14"/>
  <c r="D141" i="14"/>
  <c r="K139" i="14"/>
  <c r="H146" i="14"/>
  <c r="I140" i="14"/>
  <c r="L140" i="14" s="1" a="1"/>
  <c r="L140" i="14" s="1"/>
  <c r="N140" i="14" s="1"/>
  <c r="F140" i="14"/>
  <c r="G139" i="14"/>
  <c r="E140" i="2"/>
  <c r="C146" i="2"/>
  <c r="M139" i="14" l="1"/>
  <c r="H147" i="14"/>
  <c r="K140" i="14"/>
  <c r="C148" i="14"/>
  <c r="D142" i="14"/>
  <c r="G140" i="14"/>
  <c r="I141" i="14"/>
  <c r="L141" i="14" s="1" a="1"/>
  <c r="L141" i="14" s="1"/>
  <c r="N141" i="14" s="1"/>
  <c r="F141" i="14"/>
  <c r="E141" i="2"/>
  <c r="C147" i="2"/>
  <c r="M140" i="14" l="1"/>
  <c r="G141" i="14"/>
  <c r="H148" i="14"/>
  <c r="K141" i="14"/>
  <c r="D143" i="14"/>
  <c r="C149" i="14"/>
  <c r="I142" i="14"/>
  <c r="L142" i="14" s="1" a="1"/>
  <c r="L142" i="14" s="1"/>
  <c r="N142" i="14" s="1"/>
  <c r="F142" i="14"/>
  <c r="C148" i="2"/>
  <c r="E142" i="2"/>
  <c r="M141" i="14" l="1"/>
  <c r="K142" i="14"/>
  <c r="C150" i="14"/>
  <c r="G142" i="14"/>
  <c r="H149" i="14"/>
  <c r="D144" i="14"/>
  <c r="I143" i="14"/>
  <c r="L143" i="14" s="1" a="1"/>
  <c r="L143" i="14" s="1"/>
  <c r="N143" i="14" s="1"/>
  <c r="F143" i="14"/>
  <c r="C149" i="2"/>
  <c r="E143" i="2"/>
  <c r="M142" i="14" l="1"/>
  <c r="C151" i="14"/>
  <c r="I144" i="14"/>
  <c r="L144" i="14" s="1" a="1"/>
  <c r="L144" i="14" s="1"/>
  <c r="N144" i="14" s="1"/>
  <c r="F144" i="14"/>
  <c r="K143" i="14"/>
  <c r="G143" i="14"/>
  <c r="H150" i="14"/>
  <c r="D145" i="14"/>
  <c r="C150" i="2"/>
  <c r="E144" i="2"/>
  <c r="M143" i="14" l="1"/>
  <c r="C152" i="14"/>
  <c r="I145" i="14"/>
  <c r="L145" i="14" s="1" a="1"/>
  <c r="L145" i="14" s="1"/>
  <c r="N145" i="14" s="1"/>
  <c r="F145" i="14"/>
  <c r="H151" i="14"/>
  <c r="D146" i="14"/>
  <c r="G144" i="14"/>
  <c r="K144" i="14"/>
  <c r="C151" i="2"/>
  <c r="E145" i="2"/>
  <c r="M144" i="14" l="1"/>
  <c r="G145" i="14"/>
  <c r="H152" i="14"/>
  <c r="D147" i="14"/>
  <c r="C153" i="14"/>
  <c r="I146" i="14"/>
  <c r="L146" i="14" s="1" a="1"/>
  <c r="L146" i="14" s="1"/>
  <c r="N146" i="14" s="1"/>
  <c r="F146" i="14"/>
  <c r="K145" i="14"/>
  <c r="E146" i="2"/>
  <c r="C152" i="2"/>
  <c r="M145" i="14" l="1"/>
  <c r="K146" i="14"/>
  <c r="I147" i="14"/>
  <c r="L147" i="14" s="1" a="1"/>
  <c r="L147" i="14" s="1"/>
  <c r="N147" i="14" s="1"/>
  <c r="F147" i="14"/>
  <c r="C154" i="14"/>
  <c r="D148" i="14"/>
  <c r="H153" i="14"/>
  <c r="G146" i="14"/>
  <c r="E147" i="2"/>
  <c r="C153" i="2"/>
  <c r="M146" i="14" l="1"/>
  <c r="I148" i="14"/>
  <c r="L148" i="14" s="1" a="1"/>
  <c r="L148" i="14" s="1"/>
  <c r="N148" i="14" s="1"/>
  <c r="F148" i="14"/>
  <c r="K147" i="14"/>
  <c r="C155" i="14"/>
  <c r="D149" i="14"/>
  <c r="G147" i="14"/>
  <c r="H154" i="14"/>
  <c r="E148" i="2"/>
  <c r="C154" i="2"/>
  <c r="M147" i="14" l="1"/>
  <c r="C156" i="14"/>
  <c r="D150" i="14"/>
  <c r="G148" i="14"/>
  <c r="K148" i="14"/>
  <c r="I149" i="14"/>
  <c r="L149" i="14" s="1" a="1"/>
  <c r="L149" i="14" s="1"/>
  <c r="N149" i="14" s="1"/>
  <c r="F149" i="14"/>
  <c r="H155" i="14"/>
  <c r="C155" i="2"/>
  <c r="E149" i="2"/>
  <c r="M148" i="14" l="1"/>
  <c r="C157" i="14"/>
  <c r="K149" i="14"/>
  <c r="I150" i="14"/>
  <c r="L150" i="14" s="1" a="1"/>
  <c r="L150" i="14" s="1"/>
  <c r="N150" i="14" s="1"/>
  <c r="F150" i="14"/>
  <c r="H156" i="14"/>
  <c r="G149" i="14"/>
  <c r="D151" i="14"/>
  <c r="C156" i="2"/>
  <c r="E150" i="2"/>
  <c r="M149" i="14" l="1"/>
  <c r="C158" i="14"/>
  <c r="I151" i="14"/>
  <c r="L151" i="14" s="1" a="1"/>
  <c r="L151" i="14" s="1"/>
  <c r="N151" i="14" s="1"/>
  <c r="F151" i="14"/>
  <c r="H157" i="14"/>
  <c r="G150" i="14"/>
  <c r="D152" i="14"/>
  <c r="K150" i="14"/>
  <c r="E151" i="2"/>
  <c r="C157" i="2"/>
  <c r="M150" i="14" l="1"/>
  <c r="G151" i="14"/>
  <c r="H158" i="14"/>
  <c r="C159" i="14"/>
  <c r="K151" i="14"/>
  <c r="D153" i="14"/>
  <c r="I152" i="14"/>
  <c r="L152" i="14" s="1" a="1"/>
  <c r="L152" i="14" s="1"/>
  <c r="N152" i="14" s="1"/>
  <c r="F152" i="14"/>
  <c r="C158" i="2"/>
  <c r="E152" i="2"/>
  <c r="M151" i="14" l="1"/>
  <c r="H159" i="14"/>
  <c r="D154" i="14"/>
  <c r="G152" i="14"/>
  <c r="K152" i="14"/>
  <c r="C160" i="14"/>
  <c r="I153" i="14"/>
  <c r="L153" i="14" s="1" a="1"/>
  <c r="L153" i="14" s="1"/>
  <c r="N153" i="14" s="1"/>
  <c r="F153" i="14"/>
  <c r="E153" i="2"/>
  <c r="C159" i="2"/>
  <c r="M152" i="14" l="1"/>
  <c r="H160" i="14"/>
  <c r="C161" i="14"/>
  <c r="K153" i="14"/>
  <c r="G153" i="14"/>
  <c r="D155" i="14"/>
  <c r="I154" i="14"/>
  <c r="L154" i="14" s="1" a="1"/>
  <c r="L154" i="14" s="1"/>
  <c r="N154" i="14" s="1"/>
  <c r="F154" i="14"/>
  <c r="E154" i="2"/>
  <c r="C160" i="2"/>
  <c r="M153" i="14" l="1"/>
  <c r="D156" i="14"/>
  <c r="K154" i="14"/>
  <c r="H161" i="14"/>
  <c r="I155" i="14"/>
  <c r="L155" i="14" s="1" a="1"/>
  <c r="L155" i="14" s="1"/>
  <c r="N155" i="14" s="1"/>
  <c r="F155" i="14"/>
  <c r="G154" i="14"/>
  <c r="C162" i="14"/>
  <c r="C161" i="2"/>
  <c r="E155" i="2"/>
  <c r="M154" i="14" l="1"/>
  <c r="C163" i="14"/>
  <c r="I156" i="14"/>
  <c r="L156" i="14" s="1" a="1"/>
  <c r="L156" i="14" s="1"/>
  <c r="N156" i="14" s="1"/>
  <c r="F156" i="14"/>
  <c r="D157" i="14"/>
  <c r="K155" i="14"/>
  <c r="H162" i="14"/>
  <c r="G155" i="14"/>
  <c r="E156" i="2"/>
  <c r="C162" i="2"/>
  <c r="M155" i="14" l="1"/>
  <c r="K156" i="14"/>
  <c r="I157" i="14"/>
  <c r="L157" i="14" s="1" a="1"/>
  <c r="L157" i="14" s="1"/>
  <c r="N157" i="14" s="1"/>
  <c r="F157" i="14"/>
  <c r="H163" i="14"/>
  <c r="C164" i="14"/>
  <c r="G156" i="14"/>
  <c r="D158" i="14"/>
  <c r="C163" i="2"/>
  <c r="E157" i="2"/>
  <c r="M156" i="14" l="1"/>
  <c r="D159" i="14"/>
  <c r="K157" i="14"/>
  <c r="C165" i="14"/>
  <c r="I158" i="14"/>
  <c r="L158" i="14" s="1" a="1"/>
  <c r="L158" i="14" s="1"/>
  <c r="N158" i="14" s="1"/>
  <c r="F158" i="14"/>
  <c r="H164" i="14"/>
  <c r="G157" i="14"/>
  <c r="E158" i="2"/>
  <c r="C164" i="2"/>
  <c r="M157" i="14" l="1"/>
  <c r="D160" i="14"/>
  <c r="I159" i="14"/>
  <c r="L159" i="14" s="1" a="1"/>
  <c r="L159" i="14" s="1"/>
  <c r="N159" i="14" s="1"/>
  <c r="F159" i="14"/>
  <c r="C166" i="14"/>
  <c r="K158" i="14"/>
  <c r="H165" i="14"/>
  <c r="G158" i="14"/>
  <c r="E159" i="2"/>
  <c r="C165" i="2"/>
  <c r="M158" i="14" l="1"/>
  <c r="D161" i="14"/>
  <c r="H166" i="14"/>
  <c r="I160" i="14"/>
  <c r="L160" i="14" s="1" a="1"/>
  <c r="L160" i="14" s="1"/>
  <c r="N160" i="14" s="1"/>
  <c r="F160" i="14"/>
  <c r="C167" i="14"/>
  <c r="G159" i="14"/>
  <c r="K159" i="14"/>
  <c r="E160" i="2"/>
  <c r="C166" i="2"/>
  <c r="M159" i="14" l="1"/>
  <c r="G160" i="14"/>
  <c r="K160" i="14"/>
  <c r="C168" i="14"/>
  <c r="I161" i="14"/>
  <c r="L161" i="14" s="1" a="1"/>
  <c r="L161" i="14" s="1"/>
  <c r="N161" i="14" s="1"/>
  <c r="F161" i="14"/>
  <c r="D162" i="14"/>
  <c r="H167" i="14"/>
  <c r="C167" i="2"/>
  <c r="E161" i="2"/>
  <c r="M160" i="14" l="1"/>
  <c r="K161" i="14"/>
  <c r="D163" i="14"/>
  <c r="I162" i="14"/>
  <c r="L162" i="14" s="1" a="1"/>
  <c r="L162" i="14" s="1"/>
  <c r="N162" i="14" s="1"/>
  <c r="F162" i="14"/>
  <c r="G161" i="14"/>
  <c r="C169" i="14"/>
  <c r="H168" i="14"/>
  <c r="C168" i="2"/>
  <c r="E162" i="2"/>
  <c r="M161" i="14" l="1"/>
  <c r="H169" i="14"/>
  <c r="G162" i="14"/>
  <c r="D164" i="14"/>
  <c r="K162" i="14"/>
  <c r="I163" i="14"/>
  <c r="L163" i="14" s="1" a="1"/>
  <c r="L163" i="14" s="1"/>
  <c r="N163" i="14" s="1"/>
  <c r="F163" i="14"/>
  <c r="C170" i="14"/>
  <c r="E163" i="2"/>
  <c r="C169" i="2"/>
  <c r="M162" i="14" l="1"/>
  <c r="K163" i="14"/>
  <c r="I164" i="14"/>
  <c r="L164" i="14" s="1" a="1"/>
  <c r="L164" i="14" s="1"/>
  <c r="N164" i="14" s="1"/>
  <c r="F164" i="14"/>
  <c r="D165" i="14"/>
  <c r="G163" i="14"/>
  <c r="C171" i="14"/>
  <c r="H170" i="14"/>
  <c r="C170" i="2"/>
  <c r="E164" i="2"/>
  <c r="M163" i="14" l="1"/>
  <c r="H171" i="14"/>
  <c r="D166" i="14"/>
  <c r="I165" i="14"/>
  <c r="L165" i="14" s="1" a="1"/>
  <c r="L165" i="14" s="1"/>
  <c r="N165" i="14" s="1"/>
  <c r="F165" i="14"/>
  <c r="C172" i="14"/>
  <c r="G164" i="14"/>
  <c r="K164" i="14"/>
  <c r="C171" i="2"/>
  <c r="E165" i="2"/>
  <c r="M164" i="14" l="1"/>
  <c r="C173" i="14"/>
  <c r="I166" i="14"/>
  <c r="L166" i="14" s="1" a="1"/>
  <c r="L166" i="14" s="1"/>
  <c r="N166" i="14" s="1"/>
  <c r="F166" i="14"/>
  <c r="K165" i="14"/>
  <c r="G165" i="14"/>
  <c r="D167" i="14"/>
  <c r="H172" i="14"/>
  <c r="E166" i="2"/>
  <c r="C172" i="2"/>
  <c r="M165" i="14" l="1"/>
  <c r="K166" i="14"/>
  <c r="D168" i="14"/>
  <c r="C174" i="14"/>
  <c r="H173" i="14"/>
  <c r="I167" i="14"/>
  <c r="L167" i="14" s="1" a="1"/>
  <c r="L167" i="14" s="1"/>
  <c r="N167" i="14" s="1"/>
  <c r="F167" i="14"/>
  <c r="G166" i="14"/>
  <c r="C173" i="2"/>
  <c r="E167" i="2"/>
  <c r="M166" i="14" l="1"/>
  <c r="G167" i="14"/>
  <c r="C175" i="14"/>
  <c r="K167" i="14"/>
  <c r="D169" i="14"/>
  <c r="I168" i="14"/>
  <c r="L168" i="14" s="1" a="1"/>
  <c r="L168" i="14" s="1"/>
  <c r="N168" i="14" s="1"/>
  <c r="F168" i="14"/>
  <c r="H174" i="14"/>
  <c r="C174" i="2"/>
  <c r="E168" i="2"/>
  <c r="M167" i="14" l="1"/>
  <c r="I169" i="14"/>
  <c r="L169" i="14" s="1" a="1"/>
  <c r="L169" i="14" s="1"/>
  <c r="N169" i="14" s="1"/>
  <c r="F169" i="14"/>
  <c r="K168" i="14"/>
  <c r="H175" i="14"/>
  <c r="G168" i="14"/>
  <c r="C176" i="14"/>
  <c r="D170" i="14"/>
  <c r="C175" i="2"/>
  <c r="E169" i="2"/>
  <c r="M168" i="14" l="1"/>
  <c r="H176" i="14"/>
  <c r="G169" i="14"/>
  <c r="K169" i="14"/>
  <c r="D171" i="14"/>
  <c r="I170" i="14"/>
  <c r="L170" i="14" s="1" a="1"/>
  <c r="L170" i="14" s="1"/>
  <c r="N170" i="14" s="1"/>
  <c r="F170" i="14"/>
  <c r="C177" i="14"/>
  <c r="C176" i="2"/>
  <c r="E170" i="2"/>
  <c r="M169" i="14" l="1"/>
  <c r="H177" i="14"/>
  <c r="K170" i="14"/>
  <c r="G170" i="14"/>
  <c r="D172" i="14"/>
  <c r="I171" i="14"/>
  <c r="L171" i="14" s="1" a="1"/>
  <c r="L171" i="14" s="1"/>
  <c r="N171" i="14" s="1"/>
  <c r="F171" i="14"/>
  <c r="C178" i="14"/>
  <c r="C177" i="2"/>
  <c r="E171" i="2"/>
  <c r="M170" i="14" l="1"/>
  <c r="D173" i="14"/>
  <c r="C179" i="14"/>
  <c r="G171" i="14"/>
  <c r="K171" i="14"/>
  <c r="H178" i="14"/>
  <c r="I172" i="14"/>
  <c r="L172" i="14" s="1" a="1"/>
  <c r="L172" i="14" s="1"/>
  <c r="N172" i="14" s="1"/>
  <c r="F172" i="14"/>
  <c r="C178" i="2"/>
  <c r="E172" i="2"/>
  <c r="M171" i="14" l="1"/>
  <c r="I173" i="14"/>
  <c r="L173" i="14" s="1" a="1"/>
  <c r="L173" i="14" s="1"/>
  <c r="N173" i="14" s="1"/>
  <c r="F173" i="14"/>
  <c r="H179" i="14"/>
  <c r="D174" i="14"/>
  <c r="G172" i="14"/>
  <c r="C180" i="14"/>
  <c r="K172" i="14"/>
  <c r="E173" i="2"/>
  <c r="C179" i="2"/>
  <c r="M172" i="14" l="1"/>
  <c r="H180" i="14"/>
  <c r="I174" i="14"/>
  <c r="L174" i="14" s="1" a="1"/>
  <c r="L174" i="14" s="1"/>
  <c r="N174" i="14" s="1"/>
  <c r="F174" i="14"/>
  <c r="C181" i="14"/>
  <c r="K173" i="14"/>
  <c r="D175" i="14"/>
  <c r="G173" i="14"/>
  <c r="C180" i="2"/>
  <c r="E174" i="2"/>
  <c r="M173" i="14" l="1"/>
  <c r="C182" i="14"/>
  <c r="H181" i="14"/>
  <c r="G174" i="14"/>
  <c r="I175" i="14"/>
  <c r="L175" i="14" s="1" a="1"/>
  <c r="L175" i="14" s="1"/>
  <c r="N175" i="14" s="1"/>
  <c r="F175" i="14"/>
  <c r="D176" i="14"/>
  <c r="K174" i="14"/>
  <c r="E175" i="2"/>
  <c r="C181" i="2"/>
  <c r="M174" i="14" l="1"/>
  <c r="H182" i="14"/>
  <c r="G175" i="14"/>
  <c r="C183" i="14"/>
  <c r="I176" i="14"/>
  <c r="L176" i="14" s="1" a="1"/>
  <c r="L176" i="14" s="1"/>
  <c r="N176" i="14" s="1"/>
  <c r="F176" i="14"/>
  <c r="D177" i="14"/>
  <c r="K175" i="14"/>
  <c r="E176" i="2"/>
  <c r="C182" i="2"/>
  <c r="M175" i="14" l="1"/>
  <c r="D178" i="14"/>
  <c r="I177" i="14"/>
  <c r="L177" i="14" s="1" a="1"/>
  <c r="L177" i="14" s="1"/>
  <c r="N177" i="14" s="1"/>
  <c r="F177" i="14"/>
  <c r="G176" i="14"/>
  <c r="H183" i="14"/>
  <c r="C184" i="14"/>
  <c r="K176" i="14"/>
  <c r="E177" i="2"/>
  <c r="C183" i="2"/>
  <c r="M176" i="14" l="1"/>
  <c r="D179" i="14"/>
  <c r="G177" i="14"/>
  <c r="H184" i="14"/>
  <c r="I178" i="14"/>
  <c r="L178" i="14" s="1" a="1"/>
  <c r="L178" i="14" s="1"/>
  <c r="N178" i="14" s="1"/>
  <c r="F178" i="14"/>
  <c r="C185" i="14"/>
  <c r="K177" i="14"/>
  <c r="C184" i="2"/>
  <c r="E178" i="2"/>
  <c r="M177" i="14" l="1"/>
  <c r="H185" i="14"/>
  <c r="I179" i="14"/>
  <c r="L179" i="14" s="1" a="1"/>
  <c r="L179" i="14" s="1"/>
  <c r="N179" i="14" s="1"/>
  <c r="F179" i="14"/>
  <c r="D180" i="14"/>
  <c r="K178" i="14"/>
  <c r="G178" i="14"/>
  <c r="C186" i="14"/>
  <c r="E179" i="2"/>
  <c r="C185" i="2"/>
  <c r="M178" i="14" l="1"/>
  <c r="D181" i="14"/>
  <c r="H186" i="14"/>
  <c r="I180" i="14"/>
  <c r="L180" i="14" s="1" a="1"/>
  <c r="L180" i="14" s="1"/>
  <c r="N180" i="14" s="1"/>
  <c r="F180" i="14"/>
  <c r="C187" i="14"/>
  <c r="G179" i="14"/>
  <c r="K179" i="14"/>
  <c r="C186" i="2"/>
  <c r="E180" i="2"/>
  <c r="M179" i="14" l="1"/>
  <c r="H187" i="14"/>
  <c r="K180" i="14"/>
  <c r="D182" i="14"/>
  <c r="G180" i="14"/>
  <c r="C188" i="14"/>
  <c r="I181" i="14"/>
  <c r="L181" i="14" s="1" a="1"/>
  <c r="L181" i="14" s="1"/>
  <c r="N181" i="14" s="1"/>
  <c r="F181" i="14"/>
  <c r="E181" i="2"/>
  <c r="C187" i="2"/>
  <c r="M180" i="14" l="1"/>
  <c r="K181" i="14"/>
  <c r="I182" i="14"/>
  <c r="L182" i="14" s="1" a="1"/>
  <c r="L182" i="14" s="1"/>
  <c r="N182" i="14" s="1"/>
  <c r="F182" i="14"/>
  <c r="G181" i="14"/>
  <c r="C189" i="14"/>
  <c r="D183" i="14"/>
  <c r="H188" i="14"/>
  <c r="C188" i="2"/>
  <c r="E182" i="2"/>
  <c r="M181" i="14" l="1"/>
  <c r="C190" i="14"/>
  <c r="K182" i="14"/>
  <c r="I183" i="14"/>
  <c r="L183" i="14" s="1" a="1"/>
  <c r="L183" i="14" s="1"/>
  <c r="N183" i="14" s="1"/>
  <c r="F183" i="14"/>
  <c r="G182" i="14"/>
  <c r="D184" i="14"/>
  <c r="H189" i="14"/>
  <c r="C189" i="2"/>
  <c r="E183" i="2"/>
  <c r="M182" i="14" l="1"/>
  <c r="H190" i="14"/>
  <c r="I184" i="14"/>
  <c r="L184" i="14" s="1" a="1"/>
  <c r="L184" i="14" s="1"/>
  <c r="N184" i="14" s="1"/>
  <c r="F184" i="14"/>
  <c r="G183" i="14"/>
  <c r="D185" i="14"/>
  <c r="C191" i="14"/>
  <c r="K183" i="14"/>
  <c r="E184" i="2"/>
  <c r="C190" i="2"/>
  <c r="M183" i="14" l="1"/>
  <c r="D186" i="14"/>
  <c r="I185" i="14"/>
  <c r="L185" i="14" s="1" a="1"/>
  <c r="L185" i="14" s="1"/>
  <c r="N185" i="14" s="1"/>
  <c r="F185" i="14"/>
  <c r="H191" i="14"/>
  <c r="G184" i="14"/>
  <c r="C192" i="14"/>
  <c r="K184" i="14"/>
  <c r="E185" i="2"/>
  <c r="C191" i="2"/>
  <c r="M184" i="14" l="1"/>
  <c r="C193" i="14"/>
  <c r="D187" i="14"/>
  <c r="I186" i="14"/>
  <c r="L186" i="14" s="1" a="1"/>
  <c r="L186" i="14" s="1"/>
  <c r="N186" i="14" s="1"/>
  <c r="F186" i="14"/>
  <c r="K185" i="14"/>
  <c r="H192" i="14"/>
  <c r="G185" i="14"/>
  <c r="C192" i="2"/>
  <c r="E186" i="2"/>
  <c r="M185" i="14" l="1"/>
  <c r="H193" i="14"/>
  <c r="G186" i="14"/>
  <c r="I187" i="14"/>
  <c r="L187" i="14" s="1" a="1"/>
  <c r="L187" i="14" s="1"/>
  <c r="N187" i="14" s="1"/>
  <c r="F187" i="14"/>
  <c r="C194" i="14"/>
  <c r="D188" i="14"/>
  <c r="K186" i="14"/>
  <c r="E187" i="2"/>
  <c r="C193" i="2"/>
  <c r="M186" i="14" l="1"/>
  <c r="D189" i="14"/>
  <c r="H194" i="14"/>
  <c r="G187" i="14"/>
  <c r="I188" i="14"/>
  <c r="L188" i="14" s="1" a="1"/>
  <c r="L188" i="14" s="1"/>
  <c r="N188" i="14" s="1"/>
  <c r="F188" i="14"/>
  <c r="K187" i="14"/>
  <c r="C195" i="14"/>
  <c r="E188" i="2"/>
  <c r="C194" i="2"/>
  <c r="M187" i="14" l="1"/>
  <c r="I189" i="14"/>
  <c r="L189" i="14" s="1" a="1"/>
  <c r="L189" i="14" s="1"/>
  <c r="N189" i="14" s="1"/>
  <c r="F189" i="14"/>
  <c r="C196" i="14"/>
  <c r="H195" i="14"/>
  <c r="K188" i="14"/>
  <c r="D190" i="14"/>
  <c r="G188" i="14"/>
  <c r="C195" i="2"/>
  <c r="E189" i="2"/>
  <c r="M188" i="14" l="1"/>
  <c r="C197" i="14"/>
  <c r="H196" i="14"/>
  <c r="I190" i="14"/>
  <c r="L190" i="14" s="1" a="1"/>
  <c r="L190" i="14" s="1"/>
  <c r="N190" i="14" s="1"/>
  <c r="F190" i="14"/>
  <c r="G189" i="14"/>
  <c r="D191" i="14"/>
  <c r="K189" i="14"/>
  <c r="E190" i="2"/>
  <c r="C196" i="2"/>
  <c r="M189" i="14" l="1"/>
  <c r="I191" i="14"/>
  <c r="L191" i="14" s="1" a="1"/>
  <c r="L191" i="14" s="1"/>
  <c r="N191" i="14" s="1"/>
  <c r="F191" i="14"/>
  <c r="G190" i="14"/>
  <c r="C198" i="14"/>
  <c r="H197" i="14"/>
  <c r="D192" i="14"/>
  <c r="K190" i="14"/>
  <c r="E191" i="2"/>
  <c r="C197" i="2"/>
  <c r="M190" i="14" l="1"/>
  <c r="C199" i="14"/>
  <c r="D193" i="14"/>
  <c r="I192" i="14"/>
  <c r="L192" i="14" s="1" a="1"/>
  <c r="L192" i="14" s="1"/>
  <c r="N192" i="14" s="1"/>
  <c r="F192" i="14"/>
  <c r="G191" i="14"/>
  <c r="H198" i="14"/>
  <c r="K191" i="14"/>
  <c r="C198" i="2"/>
  <c r="E192" i="2"/>
  <c r="M191" i="14" l="1"/>
  <c r="K192" i="14"/>
  <c r="D194" i="14"/>
  <c r="H199" i="14"/>
  <c r="C200" i="14"/>
  <c r="G192" i="14"/>
  <c r="I193" i="14"/>
  <c r="L193" i="14" s="1" a="1"/>
  <c r="L193" i="14" s="1"/>
  <c r="N193" i="14" s="1"/>
  <c r="F193" i="14"/>
  <c r="E193" i="2"/>
  <c r="C199" i="2"/>
  <c r="M192" i="14" l="1"/>
  <c r="G193" i="14"/>
  <c r="H200" i="14"/>
  <c r="I194" i="14"/>
  <c r="L194" i="14" s="1" a="1"/>
  <c r="L194" i="14" s="1"/>
  <c r="N194" i="14" s="1"/>
  <c r="F194" i="14"/>
  <c r="D195" i="14"/>
  <c r="C201" i="14"/>
  <c r="K193" i="14"/>
  <c r="E194" i="2"/>
  <c r="C200" i="2"/>
  <c r="M193" i="14" l="1"/>
  <c r="D196" i="14"/>
  <c r="I195" i="14"/>
  <c r="L195" i="14" s="1" a="1"/>
  <c r="L195" i="14" s="1"/>
  <c r="N195" i="14" s="1"/>
  <c r="F195" i="14"/>
  <c r="G194" i="14"/>
  <c r="C202" i="14"/>
  <c r="H201" i="14"/>
  <c r="K194" i="14"/>
  <c r="C201" i="2"/>
  <c r="E195" i="2"/>
  <c r="M194" i="14" l="1"/>
  <c r="G195" i="14"/>
  <c r="C203" i="14"/>
  <c r="I196" i="14"/>
  <c r="L196" i="14" s="1" a="1"/>
  <c r="L196" i="14" s="1"/>
  <c r="N196" i="14" s="1"/>
  <c r="F196" i="14"/>
  <c r="D197" i="14"/>
  <c r="H202" i="14"/>
  <c r="K195" i="14"/>
  <c r="E196" i="2"/>
  <c r="C202" i="2"/>
  <c r="M195" i="14" l="1"/>
  <c r="C204" i="14"/>
  <c r="H203" i="14"/>
  <c r="G196" i="14"/>
  <c r="D198" i="14"/>
  <c r="I197" i="14"/>
  <c r="L197" i="14" s="1" a="1"/>
  <c r="L197" i="14" s="1"/>
  <c r="N197" i="14" s="1"/>
  <c r="F197" i="14"/>
  <c r="K196" i="14"/>
  <c r="E197" i="2"/>
  <c r="C203" i="2"/>
  <c r="M196" i="14" l="1"/>
  <c r="C205" i="14"/>
  <c r="G197" i="14"/>
  <c r="H204" i="14"/>
  <c r="D199" i="14"/>
  <c r="I198" i="14"/>
  <c r="L198" i="14" s="1" a="1"/>
  <c r="L198" i="14" s="1"/>
  <c r="N198" i="14" s="1"/>
  <c r="F198" i="14"/>
  <c r="K197" i="14"/>
  <c r="E198" i="2"/>
  <c r="C204" i="2"/>
  <c r="M197" i="14" l="1"/>
  <c r="C206" i="14"/>
  <c r="H205" i="14"/>
  <c r="D200" i="14"/>
  <c r="K198" i="14"/>
  <c r="I199" i="14"/>
  <c r="L199" i="14" s="1" a="1"/>
  <c r="L199" i="14" s="1"/>
  <c r="N199" i="14" s="1"/>
  <c r="F199" i="14"/>
  <c r="G198" i="14"/>
  <c r="C205" i="2"/>
  <c r="E199" i="2"/>
  <c r="M198" i="14" l="1"/>
  <c r="C207" i="14"/>
  <c r="G199" i="14"/>
  <c r="I200" i="14"/>
  <c r="L200" i="14" s="1" a="1"/>
  <c r="L200" i="14" s="1"/>
  <c r="N200" i="14" s="1"/>
  <c r="F200" i="14"/>
  <c r="H206" i="14"/>
  <c r="D201" i="14"/>
  <c r="K199" i="14"/>
  <c r="E200" i="2"/>
  <c r="C206" i="2"/>
  <c r="M199" i="14" l="1"/>
  <c r="G200" i="14"/>
  <c r="C208" i="14"/>
  <c r="I201" i="14"/>
  <c r="L201" i="14" s="1" a="1"/>
  <c r="L201" i="14" s="1"/>
  <c r="N201" i="14" s="1"/>
  <c r="F201" i="14"/>
  <c r="K200" i="14"/>
  <c r="H207" i="14"/>
  <c r="D202" i="14"/>
  <c r="E201" i="2"/>
  <c r="C207" i="2"/>
  <c r="M200" i="14" l="1"/>
  <c r="G201" i="14"/>
  <c r="I202" i="14"/>
  <c r="L202" i="14" s="1" a="1"/>
  <c r="L202" i="14" s="1"/>
  <c r="N202" i="14" s="1"/>
  <c r="F202" i="14"/>
  <c r="H208" i="14"/>
  <c r="C209" i="14"/>
  <c r="K201" i="14"/>
  <c r="D203" i="14"/>
  <c r="E202" i="2"/>
  <c r="C208" i="2"/>
  <c r="M201" i="14" l="1"/>
  <c r="C210" i="14"/>
  <c r="I203" i="14"/>
  <c r="L203" i="14" s="1" a="1"/>
  <c r="L203" i="14" s="1"/>
  <c r="N203" i="14" s="1"/>
  <c r="F203" i="14"/>
  <c r="H209" i="14"/>
  <c r="D204" i="14"/>
  <c r="K202" i="14"/>
  <c r="G202" i="14"/>
  <c r="E203" i="2"/>
  <c r="C209" i="2"/>
  <c r="M202" i="14" l="1"/>
  <c r="C211" i="14"/>
  <c r="I204" i="14"/>
  <c r="L204" i="14" s="1" a="1"/>
  <c r="L204" i="14" s="1"/>
  <c r="N204" i="14" s="1"/>
  <c r="F204" i="14"/>
  <c r="K203" i="14"/>
  <c r="G203" i="14"/>
  <c r="D205" i="14"/>
  <c r="H210" i="14"/>
  <c r="E204" i="2"/>
  <c r="C210" i="2"/>
  <c r="M203" i="14" l="1"/>
  <c r="I205" i="14"/>
  <c r="L205" i="14" s="1" a="1"/>
  <c r="L205" i="14" s="1"/>
  <c r="N205" i="14" s="1"/>
  <c r="F205" i="14"/>
  <c r="D206" i="14"/>
  <c r="G204" i="14"/>
  <c r="H211" i="14"/>
  <c r="K204" i="14"/>
  <c r="C212" i="14"/>
  <c r="C211" i="2"/>
  <c r="E205" i="2"/>
  <c r="M204" i="14" l="1"/>
  <c r="D207" i="14"/>
  <c r="C213" i="14"/>
  <c r="I206" i="14"/>
  <c r="L206" i="14" s="1" a="1"/>
  <c r="L206" i="14" s="1"/>
  <c r="N206" i="14" s="1"/>
  <c r="F206" i="14"/>
  <c r="K205" i="14"/>
  <c r="H212" i="14"/>
  <c r="G205" i="14"/>
  <c r="E206" i="2"/>
  <c r="C212" i="2"/>
  <c r="M205" i="14" l="1"/>
  <c r="C214" i="14"/>
  <c r="K206" i="14"/>
  <c r="I207" i="14"/>
  <c r="L207" i="14" s="1" a="1"/>
  <c r="L207" i="14" s="1"/>
  <c r="N207" i="14" s="1"/>
  <c r="F207" i="14"/>
  <c r="D208" i="14"/>
  <c r="G206" i="14"/>
  <c r="H213" i="14"/>
  <c r="C213" i="2"/>
  <c r="E207" i="2"/>
  <c r="M206" i="14" l="1"/>
  <c r="C215" i="14"/>
  <c r="K207" i="14"/>
  <c r="H214" i="14"/>
  <c r="G207" i="14"/>
  <c r="D209" i="14"/>
  <c r="I208" i="14"/>
  <c r="L208" i="14" s="1" a="1"/>
  <c r="L208" i="14" s="1"/>
  <c r="N208" i="14" s="1"/>
  <c r="F208" i="14"/>
  <c r="E208" i="2"/>
  <c r="C214" i="2"/>
  <c r="M207" i="14" l="1"/>
  <c r="D210" i="14"/>
  <c r="I209" i="14"/>
  <c r="L209" i="14" s="1" a="1"/>
  <c r="L209" i="14" s="1"/>
  <c r="N209" i="14" s="1"/>
  <c r="F209" i="14"/>
  <c r="K208" i="14"/>
  <c r="H215" i="14"/>
  <c r="G208" i="14"/>
  <c r="C216" i="14"/>
  <c r="E209" i="2"/>
  <c r="C215" i="2"/>
  <c r="M208" i="14" l="1"/>
  <c r="D211" i="14"/>
  <c r="G209" i="14"/>
  <c r="K209" i="14"/>
  <c r="I210" i="14"/>
  <c r="L210" i="14" s="1" a="1"/>
  <c r="L210" i="14" s="1"/>
  <c r="N210" i="14" s="1"/>
  <c r="F210" i="14"/>
  <c r="C217" i="14"/>
  <c r="H216" i="14"/>
  <c r="C216" i="2"/>
  <c r="E210" i="2"/>
  <c r="M209" i="14" l="1"/>
  <c r="D212" i="14"/>
  <c r="G210" i="14"/>
  <c r="K210" i="14"/>
  <c r="I211" i="14"/>
  <c r="L211" i="14" s="1" a="1"/>
  <c r="L211" i="14" s="1"/>
  <c r="N211" i="14" s="1"/>
  <c r="F211" i="14"/>
  <c r="C218" i="14"/>
  <c r="H217" i="14"/>
  <c r="E211" i="2"/>
  <c r="C217" i="2"/>
  <c r="M210" i="14" l="1"/>
  <c r="K211" i="14"/>
  <c r="G211" i="14"/>
  <c r="C219" i="14"/>
  <c r="H218" i="14"/>
  <c r="I212" i="14"/>
  <c r="L212" i="14" s="1" a="1"/>
  <c r="L212" i="14" s="1"/>
  <c r="N212" i="14" s="1"/>
  <c r="F212" i="14"/>
  <c r="D213" i="14"/>
  <c r="C218" i="2"/>
  <c r="E212" i="2"/>
  <c r="M211" i="14" l="1"/>
  <c r="H219" i="14"/>
  <c r="D214" i="14"/>
  <c r="C220" i="14"/>
  <c r="K212" i="14"/>
  <c r="G212" i="14"/>
  <c r="I213" i="14"/>
  <c r="L213" i="14" s="1" a="1"/>
  <c r="L213" i="14" s="1"/>
  <c r="N213" i="14" s="1"/>
  <c r="F213" i="14"/>
  <c r="C219" i="2"/>
  <c r="E213" i="2"/>
  <c r="M212" i="14" l="1"/>
  <c r="C221" i="14"/>
  <c r="K213" i="14"/>
  <c r="H220" i="14"/>
  <c r="I214" i="14"/>
  <c r="L214" i="14" s="1" a="1"/>
  <c r="L214" i="14" s="1"/>
  <c r="N214" i="14" s="1"/>
  <c r="F214" i="14"/>
  <c r="D215" i="14"/>
  <c r="G213" i="14"/>
  <c r="E214" i="2"/>
  <c r="C220" i="2"/>
  <c r="M213" i="14" l="1"/>
  <c r="I215" i="14"/>
  <c r="L215" i="14" s="1" a="1"/>
  <c r="L215" i="14" s="1"/>
  <c r="N215" i="14" s="1"/>
  <c r="F215" i="14"/>
  <c r="C222" i="14"/>
  <c r="K214" i="14"/>
  <c r="H221" i="14"/>
  <c r="D216" i="14"/>
  <c r="G214" i="14"/>
  <c r="C221" i="2"/>
  <c r="E215" i="2"/>
  <c r="M214" i="14" l="1"/>
  <c r="G215" i="14"/>
  <c r="D217" i="14"/>
  <c r="I216" i="14"/>
  <c r="L216" i="14" s="1" a="1"/>
  <c r="L216" i="14" s="1"/>
  <c r="N216" i="14" s="1"/>
  <c r="F216" i="14"/>
  <c r="K215" i="14"/>
  <c r="C223" i="14"/>
  <c r="H222" i="14"/>
  <c r="C222" i="2"/>
  <c r="E216" i="2"/>
  <c r="M215" i="14" l="1"/>
  <c r="C224" i="14"/>
  <c r="K216" i="14"/>
  <c r="I217" i="14"/>
  <c r="L217" i="14" s="1" a="1"/>
  <c r="L217" i="14" s="1"/>
  <c r="N217" i="14" s="1"/>
  <c r="F217" i="14"/>
  <c r="G216" i="14"/>
  <c r="D218" i="14"/>
  <c r="H223" i="14"/>
  <c r="C223" i="2"/>
  <c r="E217" i="2"/>
  <c r="M216" i="14" l="1"/>
  <c r="G217" i="14"/>
  <c r="D219" i="14"/>
  <c r="H224" i="14"/>
  <c r="I218" i="14"/>
  <c r="L218" i="14" s="1" a="1"/>
  <c r="L218" i="14" s="1"/>
  <c r="N218" i="14" s="1"/>
  <c r="F218" i="14"/>
  <c r="C225" i="14"/>
  <c r="K217" i="14"/>
  <c r="E218" i="2"/>
  <c r="C224" i="2"/>
  <c r="M217" i="14" l="1"/>
  <c r="C226" i="14"/>
  <c r="K218" i="14"/>
  <c r="I219" i="14"/>
  <c r="L219" i="14" s="1" a="1"/>
  <c r="L219" i="14" s="1"/>
  <c r="N219" i="14" s="1"/>
  <c r="F219" i="14"/>
  <c r="G218" i="14"/>
  <c r="D220" i="14"/>
  <c r="H225" i="14"/>
  <c r="C225" i="2"/>
  <c r="E219" i="2"/>
  <c r="M218" i="14" l="1"/>
  <c r="C227" i="14"/>
  <c r="I220" i="14"/>
  <c r="L220" i="14" s="1" a="1"/>
  <c r="L220" i="14" s="1"/>
  <c r="N220" i="14" s="1"/>
  <c r="F220" i="14"/>
  <c r="G219" i="14"/>
  <c r="H226" i="14"/>
  <c r="D221" i="14"/>
  <c r="K219" i="14"/>
  <c r="E220" i="2"/>
  <c r="C226" i="2"/>
  <c r="M219" i="14" l="1"/>
  <c r="G220" i="14"/>
  <c r="C228" i="14"/>
  <c r="H227" i="14"/>
  <c r="D222" i="14"/>
  <c r="I221" i="14"/>
  <c r="L221" i="14" s="1" a="1"/>
  <c r="L221" i="14" s="1"/>
  <c r="N221" i="14" s="1"/>
  <c r="F221" i="14"/>
  <c r="K220" i="14"/>
  <c r="C227" i="2"/>
  <c r="E221" i="2"/>
  <c r="M220" i="14" l="1"/>
  <c r="C229" i="14"/>
  <c r="K221" i="14"/>
  <c r="D223" i="14"/>
  <c r="I222" i="14"/>
  <c r="L222" i="14" s="1" a="1"/>
  <c r="L222" i="14" s="1"/>
  <c r="N222" i="14" s="1"/>
  <c r="F222" i="14"/>
  <c r="H228" i="14"/>
  <c r="G221" i="14"/>
  <c r="E222" i="2"/>
  <c r="C228" i="2"/>
  <c r="M221" i="14" l="1"/>
  <c r="I223" i="14"/>
  <c r="L223" i="14" s="1" a="1"/>
  <c r="L223" i="14" s="1"/>
  <c r="N223" i="14" s="1"/>
  <c r="F223" i="14"/>
  <c r="H229" i="14"/>
  <c r="D224" i="14"/>
  <c r="G222" i="14"/>
  <c r="C230" i="14"/>
  <c r="K222" i="14"/>
  <c r="C229" i="2"/>
  <c r="E223" i="2"/>
  <c r="M222" i="14" l="1"/>
  <c r="I224" i="14"/>
  <c r="L224" i="14" s="1" a="1"/>
  <c r="L224" i="14" s="1"/>
  <c r="N224" i="14" s="1"/>
  <c r="F224" i="14"/>
  <c r="K223" i="14"/>
  <c r="G223" i="14"/>
  <c r="C231" i="14"/>
  <c r="D225" i="14"/>
  <c r="H230" i="14"/>
  <c r="E224" i="2"/>
  <c r="C230" i="2"/>
  <c r="M223" i="14" l="1"/>
  <c r="H231" i="14"/>
  <c r="D226" i="14"/>
  <c r="K224" i="14"/>
  <c r="I225" i="14"/>
  <c r="L225" i="14" s="1" a="1"/>
  <c r="L225" i="14" s="1"/>
  <c r="N225" i="14" s="1"/>
  <c r="F225" i="14"/>
  <c r="C232" i="14"/>
  <c r="G224" i="14"/>
  <c r="E225" i="2"/>
  <c r="C231" i="2"/>
  <c r="M224" i="14" l="1"/>
  <c r="K225" i="14"/>
  <c r="I226" i="14"/>
  <c r="L226" i="14" s="1" a="1"/>
  <c r="L226" i="14" s="1"/>
  <c r="N226" i="14" s="1"/>
  <c r="F226" i="14"/>
  <c r="H232" i="14"/>
  <c r="C233" i="14"/>
  <c r="D227" i="14"/>
  <c r="G225" i="14"/>
  <c r="C232" i="2"/>
  <c r="E226" i="2"/>
  <c r="M225" i="14" l="1"/>
  <c r="I227" i="14"/>
  <c r="L227" i="14" s="1" a="1"/>
  <c r="L227" i="14" s="1"/>
  <c r="N227" i="14" s="1"/>
  <c r="F227" i="14"/>
  <c r="K226" i="14"/>
  <c r="G226" i="14"/>
  <c r="H233" i="14"/>
  <c r="C234" i="14"/>
  <c r="D228" i="14"/>
  <c r="E227" i="2"/>
  <c r="C233" i="2"/>
  <c r="M226" i="14" l="1"/>
  <c r="I228" i="14"/>
  <c r="L228" i="14" s="1" a="1"/>
  <c r="L228" i="14" s="1"/>
  <c r="N228" i="14" s="1"/>
  <c r="F228" i="14"/>
  <c r="K227" i="14"/>
  <c r="D229" i="14"/>
  <c r="H234" i="14"/>
  <c r="G227" i="14"/>
  <c r="C235" i="14"/>
  <c r="E228" i="2"/>
  <c r="C234" i="2"/>
  <c r="M227" i="14" l="1"/>
  <c r="H235" i="14"/>
  <c r="G228" i="14"/>
  <c r="D230" i="14"/>
  <c r="K228" i="14"/>
  <c r="I229" i="14"/>
  <c r="L229" i="14" s="1" a="1"/>
  <c r="L229" i="14" s="1"/>
  <c r="N229" i="14" s="1"/>
  <c r="F229" i="14"/>
  <c r="C236" i="14"/>
  <c r="C235" i="2"/>
  <c r="E229" i="2"/>
  <c r="M228" i="14" l="1"/>
  <c r="C237" i="14"/>
  <c r="H236" i="14"/>
  <c r="G229" i="14"/>
  <c r="D231" i="14"/>
  <c r="K229" i="14"/>
  <c r="I230" i="14"/>
  <c r="L230" i="14" s="1" a="1"/>
  <c r="L230" i="14" s="1"/>
  <c r="N230" i="14" s="1"/>
  <c r="F230" i="14"/>
  <c r="C236" i="2"/>
  <c r="E230" i="2"/>
  <c r="M229" i="14" l="1"/>
  <c r="D232" i="14"/>
  <c r="C238" i="14"/>
  <c r="I231" i="14"/>
  <c r="L231" i="14" s="1" a="1"/>
  <c r="L231" i="14" s="1"/>
  <c r="N231" i="14" s="1"/>
  <c r="F231" i="14"/>
  <c r="G230" i="14"/>
  <c r="H237" i="14"/>
  <c r="K230" i="14"/>
  <c r="E231" i="2"/>
  <c r="C237" i="2"/>
  <c r="M230" i="14" l="1"/>
  <c r="K231" i="14"/>
  <c r="I232" i="14"/>
  <c r="L232" i="14" s="1" a="1"/>
  <c r="L232" i="14" s="1"/>
  <c r="N232" i="14" s="1"/>
  <c r="F232" i="14"/>
  <c r="C239" i="14"/>
  <c r="D233" i="14"/>
  <c r="G231" i="14"/>
  <c r="H238" i="14"/>
  <c r="C238" i="2"/>
  <c r="E232" i="2"/>
  <c r="M231" i="14" l="1"/>
  <c r="H239" i="14"/>
  <c r="D234" i="14"/>
  <c r="K232" i="14"/>
  <c r="G232" i="14"/>
  <c r="C240" i="14"/>
  <c r="I233" i="14"/>
  <c r="L233" i="14" s="1" a="1"/>
  <c r="L233" i="14" s="1"/>
  <c r="N233" i="14" s="1"/>
  <c r="F233" i="14"/>
  <c r="C239" i="2"/>
  <c r="E233" i="2"/>
  <c r="M232" i="14" l="1"/>
  <c r="D235" i="14"/>
  <c r="H240" i="14"/>
  <c r="I234" i="14"/>
  <c r="L234" i="14" s="1" a="1"/>
  <c r="L234" i="14" s="1"/>
  <c r="N234" i="14" s="1"/>
  <c r="F234" i="14"/>
  <c r="C241" i="14"/>
  <c r="K233" i="14"/>
  <c r="G233" i="14"/>
  <c r="E234" i="2"/>
  <c r="C240" i="2"/>
  <c r="M233" i="14" l="1"/>
  <c r="H241" i="14"/>
  <c r="D236" i="14"/>
  <c r="I235" i="14"/>
  <c r="L235" i="14" s="1" a="1"/>
  <c r="L235" i="14" s="1"/>
  <c r="N235" i="14" s="1"/>
  <c r="F235" i="14"/>
  <c r="C242" i="14"/>
  <c r="G234" i="14"/>
  <c r="K234" i="14"/>
  <c r="E235" i="2"/>
  <c r="C241" i="2"/>
  <c r="M234" i="14" l="1"/>
  <c r="K235" i="14"/>
  <c r="G235" i="14"/>
  <c r="H242" i="14"/>
  <c r="I236" i="14"/>
  <c r="L236" i="14" s="1" a="1"/>
  <c r="L236" i="14" s="1"/>
  <c r="N236" i="14" s="1"/>
  <c r="F236" i="14"/>
  <c r="D237" i="14"/>
  <c r="C243" i="14"/>
  <c r="C242" i="2"/>
  <c r="E236" i="2"/>
  <c r="M235" i="14" l="1"/>
  <c r="D238" i="14"/>
  <c r="G236" i="14"/>
  <c r="I237" i="14"/>
  <c r="L237" i="14" s="1" a="1"/>
  <c r="L237" i="14" s="1"/>
  <c r="N237" i="14" s="1"/>
  <c r="F237" i="14"/>
  <c r="H243" i="14"/>
  <c r="C244" i="14"/>
  <c r="K236" i="14"/>
  <c r="E237" i="2"/>
  <c r="C243" i="2"/>
  <c r="M236" i="14" l="1"/>
  <c r="D239" i="14"/>
  <c r="C245" i="14"/>
  <c r="I238" i="14"/>
  <c r="L238" i="14" s="1" a="1"/>
  <c r="L238" i="14" s="1"/>
  <c r="N238" i="14" s="1"/>
  <c r="F238" i="14"/>
  <c r="K237" i="14"/>
  <c r="G237" i="14"/>
  <c r="H244" i="14"/>
  <c r="C244" i="2"/>
  <c r="E238" i="2"/>
  <c r="M237" i="14" l="1"/>
  <c r="C246" i="14"/>
  <c r="I239" i="14"/>
  <c r="L239" i="14" s="1" a="1"/>
  <c r="L239" i="14" s="1"/>
  <c r="N239" i="14" s="1"/>
  <c r="F239" i="14"/>
  <c r="H245" i="14"/>
  <c r="D240" i="14"/>
  <c r="G238" i="14"/>
  <c r="K238" i="14"/>
  <c r="C245" i="2"/>
  <c r="E239" i="2"/>
  <c r="M238" i="14" l="1"/>
  <c r="D241" i="14"/>
  <c r="I240" i="14"/>
  <c r="L240" i="14" s="1" a="1"/>
  <c r="L240" i="14" s="1"/>
  <c r="N240" i="14" s="1"/>
  <c r="F240" i="14"/>
  <c r="H246" i="14"/>
  <c r="C247" i="14"/>
  <c r="G239" i="14"/>
  <c r="K239" i="14"/>
  <c r="E240" i="2"/>
  <c r="C246" i="2"/>
  <c r="M239" i="14" l="1"/>
  <c r="C248" i="14"/>
  <c r="I241" i="14"/>
  <c r="L241" i="14" s="1" a="1"/>
  <c r="L241" i="14" s="1"/>
  <c r="N241" i="14" s="1"/>
  <c r="F241" i="14"/>
  <c r="D242" i="14"/>
  <c r="G240" i="14"/>
  <c r="H247" i="14"/>
  <c r="K240" i="14"/>
  <c r="C247" i="2"/>
  <c r="E241" i="2"/>
  <c r="M240" i="14" l="1"/>
  <c r="D243" i="14"/>
  <c r="I242" i="14"/>
  <c r="L242" i="14" s="1" a="1"/>
  <c r="L242" i="14" s="1"/>
  <c r="N242" i="14" s="1"/>
  <c r="F242" i="14"/>
  <c r="H248" i="14"/>
  <c r="G241" i="14"/>
  <c r="C249" i="14"/>
  <c r="K241" i="14"/>
  <c r="E242" i="2"/>
  <c r="C248" i="2"/>
  <c r="M241" i="14" l="1"/>
  <c r="D244" i="14"/>
  <c r="G242" i="14"/>
  <c r="C250" i="14"/>
  <c r="I243" i="14"/>
  <c r="L243" i="14" s="1" a="1"/>
  <c r="L243" i="14" s="1"/>
  <c r="N243" i="14" s="1"/>
  <c r="F243" i="14"/>
  <c r="K242" i="14"/>
  <c r="H249" i="14"/>
  <c r="C249" i="2"/>
  <c r="E243" i="2"/>
  <c r="M242" i="14" l="1"/>
  <c r="H250" i="14"/>
  <c r="G243" i="14"/>
  <c r="I244" i="14"/>
  <c r="L244" i="14" s="1" a="1"/>
  <c r="L244" i="14" s="1"/>
  <c r="N244" i="14" s="1"/>
  <c r="F244" i="14"/>
  <c r="D245" i="14"/>
  <c r="C251" i="14"/>
  <c r="K243" i="14"/>
  <c r="E244" i="2"/>
  <c r="C250" i="2"/>
  <c r="M243" i="14" l="1"/>
  <c r="H251" i="14"/>
  <c r="G244" i="14"/>
  <c r="I245" i="14"/>
  <c r="L245" i="14" s="1" a="1"/>
  <c r="L245" i="14" s="1"/>
  <c r="N245" i="14" s="1"/>
  <c r="F245" i="14"/>
  <c r="K244" i="14"/>
  <c r="D246" i="14"/>
  <c r="C252" i="14"/>
  <c r="E245" i="2"/>
  <c r="C251" i="2"/>
  <c r="M244" i="14" l="1"/>
  <c r="K245" i="14"/>
  <c r="H252" i="14"/>
  <c r="C253" i="14"/>
  <c r="D247" i="14"/>
  <c r="G245" i="14"/>
  <c r="I246" i="14"/>
  <c r="L246" i="14" s="1" a="1"/>
  <c r="L246" i="14" s="1"/>
  <c r="N246" i="14" s="1"/>
  <c r="F246" i="14"/>
  <c r="C252" i="2"/>
  <c r="E246" i="2"/>
  <c r="M245" i="14" l="1"/>
  <c r="D248" i="14"/>
  <c r="G246" i="14"/>
  <c r="C254" i="14"/>
  <c r="K246" i="14"/>
  <c r="I247" i="14"/>
  <c r="L247" i="14" s="1" a="1"/>
  <c r="L247" i="14" s="1"/>
  <c r="N247" i="14" s="1"/>
  <c r="F247" i="14"/>
  <c r="H253" i="14"/>
  <c r="E247" i="2"/>
  <c r="C253" i="2"/>
  <c r="M246" i="14" l="1"/>
  <c r="D249" i="14"/>
  <c r="K247" i="14"/>
  <c r="I248" i="14"/>
  <c r="L248" i="14" s="1" a="1"/>
  <c r="L248" i="14" s="1"/>
  <c r="N248" i="14" s="1"/>
  <c r="F248" i="14"/>
  <c r="C255" i="14"/>
  <c r="H254" i="14"/>
  <c r="G247" i="14"/>
  <c r="E248" i="2"/>
  <c r="C254" i="2"/>
  <c r="M247" i="14" l="1"/>
  <c r="G248" i="14"/>
  <c r="H255" i="14"/>
  <c r="D250" i="14"/>
  <c r="I249" i="14"/>
  <c r="L249" i="14" s="1" a="1"/>
  <c r="L249" i="14" s="1"/>
  <c r="N249" i="14" s="1"/>
  <c r="F249" i="14"/>
  <c r="C256" i="14"/>
  <c r="K248" i="14"/>
  <c r="C255" i="2"/>
  <c r="E249" i="2"/>
  <c r="M248" i="14" l="1"/>
  <c r="D251" i="14"/>
  <c r="K249" i="14"/>
  <c r="G249" i="14"/>
  <c r="H256" i="14"/>
  <c r="C257" i="14"/>
  <c r="I250" i="14"/>
  <c r="L250" i="14" s="1" a="1"/>
  <c r="L250" i="14" s="1"/>
  <c r="N250" i="14" s="1"/>
  <c r="F250" i="14"/>
  <c r="C256" i="2"/>
  <c r="E250" i="2"/>
  <c r="M249" i="14" l="1"/>
  <c r="C258" i="14"/>
  <c r="G250" i="14"/>
  <c r="K250" i="14"/>
  <c r="H257" i="14"/>
  <c r="I251" i="14"/>
  <c r="L251" i="14" s="1" a="1"/>
  <c r="L251" i="14" s="1"/>
  <c r="N251" i="14" s="1"/>
  <c r="F251" i="14"/>
  <c r="D252" i="14"/>
  <c r="C257" i="2"/>
  <c r="E251" i="2"/>
  <c r="M250" i="14" l="1"/>
  <c r="G251" i="14"/>
  <c r="D253" i="14"/>
  <c r="H258" i="14"/>
  <c r="C259" i="14"/>
  <c r="K251" i="14"/>
  <c r="I252" i="14"/>
  <c r="L252" i="14" s="1" a="1"/>
  <c r="L252" i="14" s="1"/>
  <c r="N252" i="14" s="1"/>
  <c r="F252" i="14"/>
  <c r="C258" i="2"/>
  <c r="E252" i="2"/>
  <c r="M251" i="14" l="1"/>
  <c r="C260" i="14"/>
  <c r="K252" i="14"/>
  <c r="H259" i="14"/>
  <c r="I253" i="14"/>
  <c r="L253" i="14" s="1" a="1"/>
  <c r="L253" i="14" s="1"/>
  <c r="N253" i="14" s="1"/>
  <c r="F253" i="14"/>
  <c r="D254" i="14"/>
  <c r="G252" i="14"/>
  <c r="C259" i="2"/>
  <c r="E253" i="2"/>
  <c r="M252" i="14" l="1"/>
  <c r="C261" i="14"/>
  <c r="K253" i="14"/>
  <c r="D255" i="14"/>
  <c r="I254" i="14"/>
  <c r="L254" i="14" s="1" a="1"/>
  <c r="L254" i="14" s="1"/>
  <c r="N254" i="14" s="1"/>
  <c r="F254" i="14"/>
  <c r="H260" i="14"/>
  <c r="G253" i="14"/>
  <c r="E254" i="2"/>
  <c r="C260" i="2"/>
  <c r="M253" i="14" l="1"/>
  <c r="D256" i="14"/>
  <c r="C262" i="14"/>
  <c r="G254" i="14"/>
  <c r="K254" i="14"/>
  <c r="H261" i="14"/>
  <c r="I255" i="14"/>
  <c r="L255" i="14" s="1" a="1"/>
  <c r="L255" i="14" s="1"/>
  <c r="N255" i="14" s="1"/>
  <c r="F255" i="14"/>
  <c r="C261" i="2"/>
  <c r="E255" i="2"/>
  <c r="M254" i="14" l="1"/>
  <c r="K255" i="14"/>
  <c r="D257" i="14"/>
  <c r="G255" i="14"/>
  <c r="I256" i="14"/>
  <c r="L256" i="14" s="1" a="1"/>
  <c r="L256" i="14" s="1"/>
  <c r="N256" i="14" s="1"/>
  <c r="F256" i="14"/>
  <c r="C263" i="14"/>
  <c r="H262" i="14"/>
  <c r="E256" i="2"/>
  <c r="M255" i="14" l="1"/>
  <c r="G256" i="14"/>
  <c r="D258" i="14"/>
  <c r="H263" i="14"/>
  <c r="K256" i="14"/>
  <c r="I257" i="14"/>
  <c r="L257" i="14" s="1" a="1"/>
  <c r="L257" i="14" s="1"/>
  <c r="N257" i="14" s="1"/>
  <c r="F257" i="14"/>
  <c r="E257" i="2"/>
  <c r="M256" i="14" l="1"/>
  <c r="K257" i="14"/>
  <c r="G257" i="14"/>
  <c r="D259" i="14"/>
  <c r="I258" i="14"/>
  <c r="L258" i="14" s="1" a="1"/>
  <c r="L258" i="14" s="1"/>
  <c r="N258" i="14" s="1"/>
  <c r="F258" i="14"/>
  <c r="E258" i="2"/>
  <c r="M257" i="14" l="1"/>
  <c r="D260" i="14"/>
  <c r="K258" i="14"/>
  <c r="I259" i="14"/>
  <c r="L259" i="14" s="1" a="1"/>
  <c r="L259" i="14" s="1"/>
  <c r="N259" i="14" s="1"/>
  <c r="F259" i="14"/>
  <c r="G258" i="14"/>
  <c r="E259" i="2"/>
  <c r="M258" i="14" l="1"/>
  <c r="G259" i="14"/>
  <c r="D261" i="14"/>
  <c r="K259" i="14"/>
  <c r="I260" i="14"/>
  <c r="L260" i="14" s="1" a="1"/>
  <c r="L260" i="14" s="1"/>
  <c r="N260" i="14" s="1"/>
  <c r="F260" i="14"/>
  <c r="E260" i="2"/>
  <c r="M259" i="14" l="1"/>
  <c r="D262" i="14"/>
  <c r="K260" i="14"/>
  <c r="I261" i="14"/>
  <c r="L261" i="14" s="1" a="1"/>
  <c r="L261" i="14" s="1"/>
  <c r="N261" i="14" s="1"/>
  <c r="F261" i="14"/>
  <c r="G260" i="14"/>
  <c r="E261" i="2"/>
  <c r="M260" i="14" l="1"/>
  <c r="D263" i="14"/>
  <c r="I262" i="14"/>
  <c r="L262" i="14" s="1" a="1"/>
  <c r="L262" i="14" s="1"/>
  <c r="F262" i="14"/>
  <c r="G261" i="14"/>
  <c r="K261" i="14"/>
  <c r="N262" i="14" l="1"/>
  <c r="M261" i="14"/>
  <c r="G262" i="14"/>
  <c r="I263" i="14"/>
  <c r="L263" i="14" s="1" a="1"/>
  <c r="L263" i="14" s="1"/>
  <c r="F263" i="14"/>
  <c r="K262" i="14"/>
  <c r="Q260" i="14" l="1"/>
  <c r="Q264" i="14"/>
  <c r="Q263" i="14"/>
  <c r="M262" i="14"/>
  <c r="N5" i="14"/>
  <c r="O6" i="14"/>
  <c r="Q258" i="14"/>
  <c r="Q259" i="14"/>
  <c r="Q262" i="14"/>
  <c r="Q257" i="14"/>
  <c r="G263" i="14"/>
  <c r="P14" i="14" s="1"/>
  <c r="K263" i="14"/>
  <c r="O14" i="14" s="1"/>
  <c r="Q14" i="14"/>
  <c r="Q15" i="14"/>
  <c r="Q18" i="14"/>
  <c r="Q16" i="14"/>
  <c r="Q19" i="14"/>
  <c r="Q17" i="14"/>
  <c r="Q21" i="14"/>
  <c r="Q20" i="14"/>
  <c r="Q23" i="14"/>
  <c r="Q22" i="14"/>
  <c r="Q25" i="14"/>
  <c r="Q24" i="14"/>
  <c r="Q27" i="14"/>
  <c r="Q26" i="14"/>
  <c r="Q28" i="14"/>
  <c r="Q29" i="14"/>
  <c r="Q30" i="14"/>
  <c r="Q31" i="14"/>
  <c r="Q32" i="14"/>
  <c r="Q34" i="14"/>
  <c r="Q33" i="14"/>
  <c r="Q35" i="14"/>
  <c r="Q37" i="14"/>
  <c r="Q36" i="14"/>
  <c r="Q39" i="14"/>
  <c r="Q38" i="14"/>
  <c r="Q40" i="14"/>
  <c r="Q43" i="14"/>
  <c r="Q41" i="14"/>
  <c r="Q42" i="14"/>
  <c r="Q45" i="14"/>
  <c r="Q47" i="14"/>
  <c r="Q44" i="14"/>
  <c r="Q46" i="14"/>
  <c r="Q48" i="14"/>
  <c r="Q49" i="14"/>
  <c r="Q50" i="14"/>
  <c r="Q51" i="14"/>
  <c r="Q53" i="14"/>
  <c r="Q52" i="14"/>
  <c r="Q54" i="14"/>
  <c r="Q55" i="14"/>
  <c r="Q57" i="14"/>
  <c r="Q58" i="14"/>
  <c r="Q56" i="14"/>
  <c r="Q59" i="14"/>
  <c r="Q60" i="14"/>
  <c r="Q62" i="14"/>
  <c r="Q61" i="14"/>
  <c r="Q63" i="14"/>
  <c r="Q64" i="14"/>
  <c r="Q66" i="14"/>
  <c r="Q65" i="14"/>
  <c r="Q68" i="14"/>
  <c r="Q67" i="14"/>
  <c r="Q70" i="14"/>
  <c r="Q69" i="14"/>
  <c r="Q71" i="14"/>
  <c r="Q72" i="14"/>
  <c r="Q73" i="14"/>
  <c r="Q74" i="14"/>
  <c r="Q75" i="14"/>
  <c r="Q77" i="14"/>
  <c r="Q76" i="14"/>
  <c r="Q80" i="14"/>
  <c r="Q78" i="14"/>
  <c r="Q79" i="14"/>
  <c r="Q81" i="14"/>
  <c r="Q82" i="14"/>
  <c r="Q84" i="14"/>
  <c r="Q85" i="14"/>
  <c r="Q83" i="14"/>
  <c r="Q87" i="14"/>
  <c r="Q86" i="14"/>
  <c r="Q89" i="14"/>
  <c r="Q88" i="14"/>
  <c r="Q90" i="14"/>
  <c r="Q92" i="14"/>
  <c r="Q91" i="14"/>
  <c r="Q95" i="14"/>
  <c r="Q94" i="14"/>
  <c r="Q93" i="14"/>
  <c r="Q97" i="14"/>
  <c r="Q99" i="14"/>
  <c r="Q98" i="14"/>
  <c r="Q96" i="14"/>
  <c r="Q100" i="14"/>
  <c r="Q102" i="14"/>
  <c r="Q103" i="14"/>
  <c r="Q101" i="14"/>
  <c r="Q104" i="14"/>
  <c r="Q105" i="14"/>
  <c r="Q106" i="14"/>
  <c r="Q109" i="14"/>
  <c r="Q107" i="14"/>
  <c r="Q108" i="14"/>
  <c r="Q112" i="14"/>
  <c r="Q111" i="14"/>
  <c r="Q110" i="14"/>
  <c r="Q113" i="14"/>
  <c r="Q115" i="14"/>
  <c r="Q114" i="14"/>
  <c r="Q116" i="14"/>
  <c r="Q117" i="14"/>
  <c r="Q119" i="14"/>
  <c r="Q118" i="14"/>
  <c r="Q121" i="14"/>
  <c r="Q120" i="14"/>
  <c r="Q124" i="14"/>
  <c r="Q123" i="14"/>
  <c r="Q126" i="14"/>
  <c r="Q122" i="14"/>
  <c r="Q125" i="14"/>
  <c r="Q128" i="14"/>
  <c r="Q127" i="14"/>
  <c r="Q130" i="14"/>
  <c r="Q129" i="14"/>
  <c r="Q133" i="14"/>
  <c r="Q131" i="14"/>
  <c r="Q132" i="14"/>
  <c r="Q134" i="14"/>
  <c r="Q139" i="14"/>
  <c r="Q135" i="14"/>
  <c r="Q136" i="14"/>
  <c r="Q138" i="14"/>
  <c r="Q137" i="14"/>
  <c r="Q141" i="14"/>
  <c r="Q140" i="14"/>
  <c r="Q142" i="14"/>
  <c r="Q145" i="14"/>
  <c r="Q144" i="14"/>
  <c r="Q143" i="14"/>
  <c r="Q149" i="14"/>
  <c r="Q146" i="14"/>
  <c r="Q148" i="14"/>
  <c r="Q147" i="14"/>
  <c r="Q151" i="14"/>
  <c r="Q150" i="14"/>
  <c r="Q152" i="14"/>
  <c r="Q153" i="14"/>
  <c r="Q154" i="14"/>
  <c r="Q155" i="14"/>
  <c r="Q156" i="14"/>
  <c r="Q157" i="14"/>
  <c r="Q158" i="14"/>
  <c r="Q159" i="14"/>
  <c r="Q160" i="14"/>
  <c r="Q161" i="14"/>
  <c r="Q162" i="14"/>
  <c r="Q163" i="14"/>
  <c r="Q167" i="14"/>
  <c r="Q165" i="14"/>
  <c r="Q164" i="14"/>
  <c r="Q166" i="14"/>
  <c r="Q168" i="14"/>
  <c r="Q169" i="14"/>
  <c r="Q172" i="14"/>
  <c r="Q170" i="14"/>
  <c r="Q177" i="14"/>
  <c r="Q171" i="14"/>
  <c r="Q174" i="14"/>
  <c r="Q173" i="14"/>
  <c r="Q175" i="14"/>
  <c r="Q176" i="14"/>
  <c r="Q179" i="14"/>
  <c r="Q178" i="14"/>
  <c r="Q184" i="14"/>
  <c r="Q180" i="14"/>
  <c r="Q183" i="14"/>
  <c r="Q181" i="14"/>
  <c r="Q182" i="14"/>
  <c r="Q186" i="14"/>
  <c r="Q185" i="14"/>
  <c r="Q187" i="14"/>
  <c r="Q190" i="14"/>
  <c r="Q188" i="14"/>
  <c r="Q189" i="14"/>
  <c r="Q193" i="14"/>
  <c r="Q191" i="14"/>
  <c r="Q192" i="14"/>
  <c r="Q196" i="14"/>
  <c r="Q194" i="14"/>
  <c r="Q195" i="14"/>
  <c r="Q198" i="14"/>
  <c r="Q197" i="14"/>
  <c r="Q199" i="14"/>
  <c r="Q200" i="14"/>
  <c r="Q202" i="14"/>
  <c r="Q203" i="14"/>
  <c r="Q201" i="14"/>
  <c r="Q204" i="14"/>
  <c r="Q205" i="14"/>
  <c r="Q207" i="14"/>
  <c r="Q206" i="14"/>
  <c r="Q208" i="14"/>
  <c r="Q210" i="14"/>
  <c r="Q209" i="14"/>
  <c r="Q211" i="14"/>
  <c r="Q212" i="14"/>
  <c r="Q214" i="14"/>
  <c r="Q216" i="14"/>
  <c r="Q213" i="14"/>
  <c r="Q215" i="14"/>
  <c r="Q220" i="14"/>
  <c r="Q217" i="14"/>
  <c r="Q218" i="14"/>
  <c r="Q219" i="14"/>
  <c r="Q221" i="14"/>
  <c r="Q222" i="14"/>
  <c r="Q223" i="14"/>
  <c r="Q224" i="14"/>
  <c r="Q227" i="14"/>
  <c r="Q225" i="14"/>
  <c r="Q228" i="14"/>
  <c r="Q226" i="14"/>
  <c r="Q229" i="14"/>
  <c r="Q231" i="14"/>
  <c r="Q230" i="14"/>
  <c r="Q236" i="14"/>
  <c r="Q232" i="14"/>
  <c r="Q234" i="14"/>
  <c r="Q233" i="14"/>
  <c r="Q237" i="14"/>
  <c r="Q235" i="14"/>
  <c r="Q238" i="14"/>
  <c r="Q239" i="14"/>
  <c r="Q241" i="14"/>
  <c r="Q240" i="14"/>
  <c r="Q245" i="14"/>
  <c r="Q242" i="14"/>
  <c r="Q244" i="14"/>
  <c r="Q246" i="14"/>
  <c r="Q243" i="14"/>
  <c r="Q247" i="14"/>
  <c r="Q248" i="14"/>
  <c r="Q249" i="14"/>
  <c r="Q251" i="14"/>
  <c r="Q252" i="14"/>
  <c r="Q250" i="14"/>
  <c r="Q253" i="14"/>
  <c r="Q254" i="14"/>
  <c r="Q255" i="14"/>
  <c r="Q256" i="14"/>
  <c r="Q261" i="14"/>
  <c r="N263" i="14"/>
  <c r="O5" i="14" a="1"/>
  <c r="O5" i="14" s="1"/>
  <c r="O15" i="14" l="1"/>
  <c r="O121" i="14"/>
  <c r="O120" i="14"/>
  <c r="O63" i="14"/>
  <c r="O96" i="14"/>
  <c r="O163" i="14"/>
  <c r="O101" i="14"/>
  <c r="O77" i="14"/>
  <c r="O152" i="14"/>
  <c r="O191" i="14"/>
  <c r="O118" i="14"/>
  <c r="O93" i="14"/>
  <c r="O210" i="14"/>
  <c r="O137" i="14"/>
  <c r="O140" i="14"/>
  <c r="O108" i="14"/>
  <c r="O36" i="14"/>
  <c r="O35" i="14"/>
  <c r="O262" i="14"/>
  <c r="O233" i="14"/>
  <c r="O98" i="14"/>
  <c r="O198" i="14"/>
  <c r="O54" i="14"/>
  <c r="O70" i="14"/>
  <c r="O231" i="14"/>
  <c r="O89" i="14"/>
  <c r="O221" i="14"/>
  <c r="O64" i="14"/>
  <c r="O24" i="14"/>
  <c r="O18" i="14"/>
  <c r="O207" i="14"/>
  <c r="O68" i="14"/>
  <c r="O29" i="14"/>
  <c r="O142" i="14"/>
  <c r="O74" i="14"/>
  <c r="O226" i="14"/>
  <c r="O215" i="14"/>
  <c r="O179" i="14"/>
  <c r="O61" i="14"/>
  <c r="O253" i="14"/>
  <c r="O220" i="14"/>
  <c r="O30" i="14"/>
  <c r="O43" i="14"/>
  <c r="O81" i="14"/>
  <c r="O79" i="14"/>
  <c r="O176" i="14"/>
  <c r="O193" i="14"/>
  <c r="O115" i="14"/>
  <c r="O127" i="14"/>
  <c r="O34" i="14"/>
  <c r="O99" i="14"/>
  <c r="O206" i="14"/>
  <c r="O26" i="14"/>
  <c r="O52" i="14"/>
  <c r="O134" i="14"/>
  <c r="O229" i="14"/>
  <c r="O156" i="14"/>
  <c r="O165" i="14"/>
  <c r="O126" i="14"/>
  <c r="O174" i="14"/>
  <c r="O208" i="14"/>
  <c r="O260" i="14"/>
  <c r="O195" i="14"/>
  <c r="O157" i="14"/>
  <c r="O244" i="14"/>
  <c r="O238" i="14"/>
  <c r="O107" i="14"/>
  <c r="O83" i="14"/>
  <c r="O171" i="14"/>
  <c r="O203" i="14"/>
  <c r="O166" i="14"/>
  <c r="O129" i="14"/>
  <c r="O181" i="14"/>
  <c r="O151" i="14"/>
  <c r="O223" i="14"/>
  <c r="O104" i="14"/>
  <c r="O109" i="14"/>
  <c r="O135" i="14"/>
  <c r="O82" i="14"/>
  <c r="O263" i="14"/>
  <c r="O182" i="14"/>
  <c r="O213" i="14"/>
  <c r="O194" i="14"/>
  <c r="O235" i="14"/>
  <c r="O232" i="14"/>
  <c r="O188" i="14"/>
  <c r="O112" i="14"/>
  <c r="O219" i="14"/>
  <c r="O105" i="14"/>
  <c r="O199" i="14"/>
  <c r="O175" i="14"/>
  <c r="O177" i="14"/>
  <c r="O162" i="14"/>
  <c r="O239" i="14"/>
  <c r="O102" i="14"/>
  <c r="O21" i="14"/>
  <c r="O252" i="14"/>
  <c r="O183" i="14"/>
  <c r="O123" i="14"/>
  <c r="O27" i="14"/>
  <c r="O87" i="14"/>
  <c r="O224" i="14"/>
  <c r="O124" i="14"/>
  <c r="O110" i="14"/>
  <c r="O103" i="14"/>
  <c r="O48" i="14"/>
  <c r="O241" i="14"/>
  <c r="O245" i="14"/>
  <c r="O248" i="14"/>
  <c r="O143" i="14"/>
  <c r="O146" i="14"/>
  <c r="O85" i="14"/>
  <c r="O246" i="14"/>
  <c r="O51" i="14"/>
  <c r="O86" i="14"/>
  <c r="O100" i="14"/>
  <c r="O59" i="14"/>
  <c r="O116" i="14"/>
  <c r="O148" i="14"/>
  <c r="O159" i="14"/>
  <c r="O46" i="14"/>
  <c r="O22" i="14"/>
  <c r="O202" i="14"/>
  <c r="O80" i="14"/>
  <c r="O94" i="14"/>
  <c r="O133" i="14"/>
  <c r="O136" i="14"/>
  <c r="O66" i="14"/>
  <c r="O234" i="14"/>
  <c r="O32" i="14"/>
  <c r="O164" i="14"/>
  <c r="O56" i="14"/>
  <c r="O214" i="14"/>
  <c r="O28" i="14"/>
  <c r="O227" i="14"/>
  <c r="O65" i="14"/>
  <c r="O144" i="14"/>
  <c r="O55" i="14"/>
  <c r="O243" i="14"/>
  <c r="O189" i="14"/>
  <c r="O240" i="14"/>
  <c r="O122" i="14"/>
  <c r="O258" i="14"/>
  <c r="O25" i="14"/>
  <c r="O145" i="14"/>
  <c r="O95" i="14"/>
  <c r="O184" i="14"/>
  <c r="O57" i="14"/>
  <c r="O158" i="14"/>
  <c r="O125" i="14"/>
  <c r="O173" i="14"/>
  <c r="O237" i="14"/>
  <c r="O169" i="14"/>
  <c r="O114" i="14"/>
  <c r="O247" i="14"/>
  <c r="O78" i="14"/>
  <c r="O73" i="14"/>
  <c r="O149" i="14"/>
  <c r="O117" i="14"/>
  <c r="O197" i="14"/>
  <c r="O242" i="14"/>
  <c r="O225" i="14"/>
  <c r="O88" i="14"/>
  <c r="O154" i="14"/>
  <c r="O185" i="14"/>
  <c r="O218" i="14"/>
  <c r="O192" i="14"/>
  <c r="O90" i="14"/>
  <c r="O72" i="14"/>
  <c r="O37" i="14"/>
  <c r="O106" i="14"/>
  <c r="O31" i="14"/>
  <c r="O187" i="14"/>
  <c r="O71" i="14"/>
  <c r="O45" i="14"/>
  <c r="O50" i="14"/>
  <c r="O212" i="14"/>
  <c r="O190" i="14"/>
  <c r="O204" i="14"/>
  <c r="O23" i="14"/>
  <c r="O33" i="14"/>
  <c r="O205" i="14"/>
  <c r="O222" i="14"/>
  <c r="O69" i="14"/>
  <c r="O141" i="14"/>
  <c r="O161" i="14"/>
  <c r="O209" i="14"/>
  <c r="O128" i="14"/>
  <c r="O62" i="14"/>
  <c r="O155" i="14"/>
  <c r="O228" i="14"/>
  <c r="O53" i="14"/>
  <c r="O167" i="14"/>
  <c r="O168" i="14"/>
  <c r="O130" i="14"/>
  <c r="O217" i="14"/>
  <c r="O67" i="14"/>
  <c r="O39" i="14"/>
  <c r="O49" i="14"/>
  <c r="O236" i="14"/>
  <c r="O47" i="14"/>
  <c r="O131" i="14"/>
  <c r="O201" i="14"/>
  <c r="O91" i="14"/>
  <c r="O113" i="14"/>
  <c r="O255" i="14"/>
  <c r="O261" i="14"/>
  <c r="O38" i="14"/>
  <c r="O259" i="14"/>
  <c r="O180" i="14"/>
  <c r="O17" i="14"/>
  <c r="O44" i="14"/>
  <c r="O170" i="14"/>
  <c r="O249" i="14"/>
  <c r="O138" i="14"/>
  <c r="O60" i="14"/>
  <c r="O42" i="14"/>
  <c r="O178" i="14"/>
  <c r="O58" i="14"/>
  <c r="O200" i="14"/>
  <c r="O75" i="14"/>
  <c r="O19" i="14"/>
  <c r="O153" i="14"/>
  <c r="O92" i="14"/>
  <c r="O196" i="14"/>
  <c r="O97" i="14"/>
  <c r="O111" i="14"/>
  <c r="O254" i="14"/>
  <c r="O119" i="14"/>
  <c r="O160" i="14"/>
  <c r="O20" i="14"/>
  <c r="O250" i="14"/>
  <c r="O230" i="14"/>
  <c r="O147" i="14"/>
  <c r="O256" i="14"/>
  <c r="O16" i="14"/>
  <c r="O186" i="14"/>
  <c r="O257" i="14"/>
  <c r="O76" i="14"/>
  <c r="O150" i="14"/>
  <c r="O84" i="14"/>
  <c r="O139" i="14"/>
  <c r="O132" i="14"/>
  <c r="O211" i="14"/>
  <c r="O40" i="14"/>
  <c r="O41" i="14"/>
  <c r="O172" i="14"/>
  <c r="O251" i="14"/>
  <c r="O216" i="14"/>
  <c r="P16" i="14"/>
  <c r="P169" i="14"/>
  <c r="P143" i="14"/>
  <c r="P138" i="14"/>
  <c r="P212" i="14"/>
  <c r="P128" i="14"/>
  <c r="P197" i="14"/>
  <c r="P182" i="14"/>
  <c r="P103" i="14"/>
  <c r="P114" i="14"/>
  <c r="P26" i="14"/>
  <c r="P196" i="14"/>
  <c r="P190" i="14"/>
  <c r="P117" i="14"/>
  <c r="P189" i="14"/>
  <c r="P54" i="14"/>
  <c r="P202" i="14"/>
  <c r="P225" i="14"/>
  <c r="P121" i="14"/>
  <c r="P106" i="14"/>
  <c r="P161" i="14"/>
  <c r="P126" i="14"/>
  <c r="P101" i="14"/>
  <c r="P193" i="14"/>
  <c r="P183" i="14"/>
  <c r="P175" i="14"/>
  <c r="P109" i="14"/>
  <c r="P203" i="14"/>
  <c r="P91" i="14"/>
  <c r="P151" i="14"/>
  <c r="P107" i="14"/>
  <c r="P62" i="14"/>
  <c r="P166" i="14"/>
  <c r="P40" i="14"/>
  <c r="P59" i="14"/>
  <c r="P145" i="14"/>
  <c r="P17" i="14"/>
  <c r="P205" i="14"/>
  <c r="P123" i="14"/>
  <c r="P221" i="14"/>
  <c r="P105" i="14"/>
  <c r="P150" i="14"/>
  <c r="P234" i="14"/>
  <c r="P245" i="14"/>
  <c r="P178" i="14"/>
  <c r="P146" i="14"/>
  <c r="P209" i="14"/>
  <c r="P45" i="14"/>
  <c r="P112" i="14"/>
  <c r="P134" i="14"/>
  <c r="P144" i="14"/>
  <c r="P42" i="14"/>
  <c r="P90" i="14"/>
  <c r="P218" i="14"/>
  <c r="P171" i="14"/>
  <c r="P181" i="14"/>
  <c r="P222" i="14"/>
  <c r="P229" i="14"/>
  <c r="P85" i="14"/>
  <c r="P135" i="14"/>
  <c r="P232" i="14"/>
  <c r="P258" i="14"/>
  <c r="P72" i="14"/>
  <c r="P141" i="14"/>
  <c r="P239" i="14"/>
  <c r="P111" i="14"/>
  <c r="P154" i="14"/>
  <c r="P49" i="14"/>
  <c r="P97" i="14"/>
  <c r="P102" i="14"/>
  <c r="P230" i="14"/>
  <c r="P246" i="14"/>
  <c r="P61" i="14"/>
  <c r="P248" i="14"/>
  <c r="P160" i="14"/>
  <c r="P259" i="14"/>
  <c r="P250" i="14"/>
  <c r="P96" i="14"/>
  <c r="P50" i="14"/>
  <c r="P158" i="14"/>
  <c r="P167" i="14"/>
  <c r="P30" i="14"/>
  <c r="P149" i="14"/>
  <c r="P242" i="14"/>
  <c r="P32" i="14"/>
  <c r="P99" i="14"/>
  <c r="P39" i="14"/>
  <c r="P15" i="14"/>
  <c r="P58" i="14"/>
  <c r="P37" i="14"/>
  <c r="P46" i="14"/>
  <c r="P215" i="14"/>
  <c r="P116" i="14"/>
  <c r="P27" i="14"/>
  <c r="P219" i="14"/>
  <c r="P207" i="14"/>
  <c r="P130" i="14"/>
  <c r="P34" i="14"/>
  <c r="P86" i="14"/>
  <c r="P180" i="14"/>
  <c r="P22" i="14"/>
  <c r="P198" i="14"/>
  <c r="P262" i="14"/>
  <c r="P217" i="14"/>
  <c r="P165" i="14"/>
  <c r="P82" i="14"/>
  <c r="P52" i="14"/>
  <c r="P204" i="14"/>
  <c r="P244" i="14"/>
  <c r="P127" i="14"/>
  <c r="P18" i="14"/>
  <c r="P118" i="14"/>
  <c r="P38" i="14"/>
  <c r="P89" i="14"/>
  <c r="P170" i="14"/>
  <c r="P122" i="14"/>
  <c r="P173" i="14"/>
  <c r="P139" i="14"/>
  <c r="P243" i="14"/>
  <c r="P94" i="14"/>
  <c r="P184" i="14"/>
  <c r="P210" i="14"/>
  <c r="P21" i="14"/>
  <c r="P240" i="14"/>
  <c r="P63" i="14"/>
  <c r="P241" i="14"/>
  <c r="P104" i="14"/>
  <c r="P176" i="14"/>
  <c r="P163" i="14"/>
  <c r="P255" i="14"/>
  <c r="P98" i="14"/>
  <c r="P251" i="14"/>
  <c r="P257" i="14"/>
  <c r="P41" i="14"/>
  <c r="P79" i="14"/>
  <c r="P124" i="14"/>
  <c r="P53" i="14"/>
  <c r="P36" i="14"/>
  <c r="P70" i="14"/>
  <c r="P44" i="14"/>
  <c r="P168" i="14"/>
  <c r="P187" i="14"/>
  <c r="P155" i="14"/>
  <c r="P43" i="14"/>
  <c r="P80" i="14"/>
  <c r="P23" i="14"/>
  <c r="P188" i="14"/>
  <c r="P200" i="14"/>
  <c r="P195" i="14"/>
  <c r="P73" i="14"/>
  <c r="P227" i="14"/>
  <c r="P236" i="14"/>
  <c r="P71" i="14"/>
  <c r="P152" i="14"/>
  <c r="P55" i="14"/>
  <c r="P249" i="14"/>
  <c r="P140" i="14"/>
  <c r="P260" i="14"/>
  <c r="P213" i="14"/>
  <c r="P129" i="14"/>
  <c r="P131" i="14"/>
  <c r="P125" i="14"/>
  <c r="P25" i="14"/>
  <c r="P113" i="14"/>
  <c r="P223" i="14"/>
  <c r="P35" i="14"/>
  <c r="P235" i="14"/>
  <c r="P211" i="14"/>
  <c r="P120" i="14"/>
  <c r="P136" i="14"/>
  <c r="P137" i="14"/>
  <c r="P24" i="14"/>
  <c r="P29" i="14"/>
  <c r="P253" i="14"/>
  <c r="P69" i="14"/>
  <c r="P194" i="14"/>
  <c r="P186" i="14"/>
  <c r="P148" i="14"/>
  <c r="P220" i="14"/>
  <c r="P81" i="14"/>
  <c r="P228" i="14"/>
  <c r="P33" i="14"/>
  <c r="P133" i="14"/>
  <c r="P174" i="14"/>
  <c r="P153" i="14"/>
  <c r="P159" i="14"/>
  <c r="P83" i="14"/>
  <c r="P47" i="14"/>
  <c r="P119" i="14"/>
  <c r="P156" i="14"/>
  <c r="P256" i="14"/>
  <c r="P88" i="14"/>
  <c r="P66" i="14"/>
  <c r="P177" i="14"/>
  <c r="P67" i="14"/>
  <c r="P75" i="14"/>
  <c r="P199" i="14"/>
  <c r="P48" i="14"/>
  <c r="P233" i="14"/>
  <c r="P179" i="14"/>
  <c r="P216" i="14"/>
  <c r="P108" i="14"/>
  <c r="P87" i="14"/>
  <c r="P247" i="14"/>
  <c r="P226" i="14"/>
  <c r="P238" i="14"/>
  <c r="P68" i="14"/>
  <c r="P254" i="14"/>
  <c r="P77" i="14"/>
  <c r="P162" i="14"/>
  <c r="P78" i="14"/>
  <c r="P65" i="14"/>
  <c r="P100" i="14"/>
  <c r="P201" i="14"/>
  <c r="P252" i="14"/>
  <c r="P110" i="14"/>
  <c r="P185" i="14"/>
  <c r="P261" i="14"/>
  <c r="P28" i="14"/>
  <c r="P93" i="14"/>
  <c r="P214" i="14"/>
  <c r="P57" i="14"/>
  <c r="P51" i="14"/>
  <c r="P84" i="14"/>
  <c r="P76" i="14"/>
  <c r="P263" i="14"/>
  <c r="P56" i="14"/>
  <c r="P64" i="14"/>
  <c r="P74" i="14"/>
  <c r="P60" i="14"/>
  <c r="P237" i="14"/>
  <c r="P172" i="14"/>
  <c r="P31" i="14"/>
  <c r="P191" i="14"/>
  <c r="P231" i="14"/>
  <c r="P164" i="14"/>
  <c r="P147" i="14"/>
  <c r="P92" i="14"/>
  <c r="P115" i="14"/>
  <c r="P142" i="14"/>
  <c r="P132" i="14"/>
  <c r="P95" i="14"/>
  <c r="P20" i="14"/>
  <c r="P19" i="14"/>
  <c r="P192" i="14"/>
  <c r="P206" i="14"/>
  <c r="P224" i="14"/>
  <c r="P157" i="14"/>
  <c r="P208" i="14"/>
  <c r="R262" i="14"/>
  <c r="N6" i="14"/>
  <c r="R260" i="14"/>
  <c r="R261" i="14"/>
  <c r="R259" i="14"/>
  <c r="R257" i="14"/>
  <c r="R256" i="14"/>
  <c r="R258" i="14"/>
  <c r="N8" i="14"/>
  <c r="M263" i="14"/>
  <c r="R263" i="14"/>
  <c r="R14" i="14"/>
  <c r="R17" i="14"/>
  <c r="R15" i="14"/>
  <c r="R16" i="14"/>
  <c r="R20" i="14"/>
  <c r="R19" i="14"/>
  <c r="R18" i="14"/>
  <c r="R21" i="14"/>
  <c r="R22" i="14"/>
  <c r="R24" i="14"/>
  <c r="R23" i="14"/>
  <c r="R26" i="14"/>
  <c r="R27" i="14"/>
  <c r="R25" i="14"/>
  <c r="R30" i="14"/>
  <c r="R28" i="14"/>
  <c r="R29" i="14"/>
  <c r="R32" i="14"/>
  <c r="R33" i="14"/>
  <c r="R31" i="14"/>
  <c r="R34" i="14"/>
  <c r="R37" i="14"/>
  <c r="R35" i="14"/>
  <c r="R36" i="14"/>
  <c r="R40" i="14"/>
  <c r="R38" i="14"/>
  <c r="R41" i="14"/>
  <c r="R43" i="14"/>
  <c r="R39" i="14"/>
  <c r="R44" i="14"/>
  <c r="R42" i="14"/>
  <c r="R45" i="14"/>
  <c r="R47" i="14"/>
  <c r="R46" i="14"/>
  <c r="R49" i="14"/>
  <c r="R48" i="14"/>
  <c r="R50" i="14"/>
  <c r="R51" i="14"/>
  <c r="R52" i="14"/>
  <c r="R53" i="14"/>
  <c r="R54" i="14"/>
  <c r="R56" i="14"/>
  <c r="R55" i="14"/>
  <c r="R59" i="14"/>
  <c r="R57" i="14"/>
  <c r="R58" i="14"/>
  <c r="R60" i="14"/>
  <c r="R62" i="14"/>
  <c r="R64" i="14"/>
  <c r="R61" i="14"/>
  <c r="R65" i="14"/>
  <c r="R63" i="14"/>
  <c r="R66" i="14"/>
  <c r="R67" i="14"/>
  <c r="R68" i="14"/>
  <c r="R69" i="14"/>
  <c r="R70" i="14"/>
  <c r="R71" i="14"/>
  <c r="R72" i="14"/>
  <c r="R74" i="14"/>
  <c r="R76" i="14"/>
  <c r="R73" i="14"/>
  <c r="R75" i="14"/>
  <c r="R81" i="14"/>
  <c r="R78" i="14"/>
  <c r="R79" i="14"/>
  <c r="R77" i="14"/>
  <c r="R80" i="14"/>
  <c r="R83" i="14"/>
  <c r="R82" i="14"/>
  <c r="R84" i="14"/>
  <c r="R87" i="14"/>
  <c r="R86" i="14"/>
  <c r="R85" i="14"/>
  <c r="R88" i="14"/>
  <c r="R90" i="14"/>
  <c r="R89" i="14"/>
  <c r="R92" i="14"/>
  <c r="R93" i="14"/>
  <c r="R91" i="14"/>
  <c r="R94" i="14"/>
  <c r="R96" i="14"/>
  <c r="R95" i="14"/>
  <c r="R97" i="14"/>
  <c r="R99" i="14"/>
  <c r="R98" i="14"/>
  <c r="R102" i="14"/>
  <c r="R100" i="14"/>
  <c r="R101" i="14"/>
  <c r="R103" i="14"/>
  <c r="R104" i="14"/>
  <c r="R105" i="14"/>
  <c r="R106" i="14"/>
  <c r="R107" i="14"/>
  <c r="R110" i="14"/>
  <c r="R109" i="14"/>
  <c r="R108" i="14"/>
  <c r="R111" i="14"/>
  <c r="R112" i="14"/>
  <c r="R113" i="14"/>
  <c r="R114" i="14"/>
  <c r="R116" i="14"/>
  <c r="R115" i="14"/>
  <c r="R118" i="14"/>
  <c r="R117" i="14"/>
  <c r="R119" i="14"/>
  <c r="R120" i="14"/>
  <c r="R122" i="14"/>
  <c r="R121" i="14"/>
  <c r="R124" i="14"/>
  <c r="R123" i="14"/>
  <c r="R125" i="14"/>
  <c r="R126" i="14"/>
  <c r="R127" i="14"/>
  <c r="R128" i="14"/>
  <c r="R129" i="14"/>
  <c r="R130" i="14"/>
  <c r="R132" i="14"/>
  <c r="R135" i="14"/>
  <c r="R131" i="14"/>
  <c r="R134" i="14"/>
  <c r="R133" i="14"/>
  <c r="R136" i="14"/>
  <c r="R138" i="14"/>
  <c r="R137" i="14"/>
  <c r="R139" i="14"/>
  <c r="R141" i="14"/>
  <c r="R140" i="14"/>
  <c r="R143" i="14"/>
  <c r="R142" i="14"/>
  <c r="R145" i="14"/>
  <c r="R144" i="14"/>
  <c r="R146" i="14"/>
  <c r="R147" i="14"/>
  <c r="R148" i="14"/>
  <c r="R149" i="14"/>
  <c r="R150" i="14"/>
  <c r="R151" i="14"/>
  <c r="R154" i="14"/>
  <c r="R155" i="14"/>
  <c r="R152" i="14"/>
  <c r="R153" i="14"/>
  <c r="R156" i="14"/>
  <c r="R157" i="14"/>
  <c r="R158" i="14"/>
  <c r="R160" i="14"/>
  <c r="R159" i="14"/>
  <c r="R161" i="14"/>
  <c r="R162" i="14"/>
  <c r="R163" i="14"/>
  <c r="R164" i="14"/>
  <c r="R165" i="14"/>
  <c r="R168" i="14"/>
  <c r="R166" i="14"/>
  <c r="R167" i="14"/>
  <c r="R172" i="14"/>
  <c r="R169" i="14"/>
  <c r="R170" i="14"/>
  <c r="R175" i="14"/>
  <c r="R171" i="14"/>
  <c r="R176" i="14"/>
  <c r="R174" i="14"/>
  <c r="R177" i="14"/>
  <c r="R173" i="14"/>
  <c r="R179" i="14"/>
  <c r="R180" i="14"/>
  <c r="R178" i="14"/>
  <c r="R186" i="14"/>
  <c r="R181" i="14"/>
  <c r="R183" i="14"/>
  <c r="R184" i="14"/>
  <c r="R182" i="14"/>
  <c r="R185" i="14"/>
  <c r="R187" i="14"/>
  <c r="R188" i="14"/>
  <c r="R190" i="14"/>
  <c r="R189" i="14"/>
  <c r="R191" i="14"/>
  <c r="R192" i="14"/>
  <c r="R196" i="14"/>
  <c r="R193" i="14"/>
  <c r="R194" i="14"/>
  <c r="R195" i="14"/>
  <c r="R197" i="14"/>
  <c r="R198" i="14"/>
  <c r="R199" i="14"/>
  <c r="R202" i="14"/>
  <c r="R200" i="14"/>
  <c r="R201" i="14"/>
  <c r="R203" i="14"/>
  <c r="R204" i="14"/>
  <c r="R206" i="14"/>
  <c r="R205" i="14"/>
  <c r="R208" i="14"/>
  <c r="R207" i="14"/>
  <c r="R209" i="14"/>
  <c r="R210" i="14"/>
  <c r="R211" i="14"/>
  <c r="R213" i="14"/>
  <c r="R212" i="14"/>
  <c r="R216" i="14"/>
  <c r="R214" i="14"/>
  <c r="R215" i="14"/>
  <c r="R218" i="14"/>
  <c r="R217" i="14"/>
  <c r="R223" i="14"/>
  <c r="R219" i="14"/>
  <c r="R220" i="14"/>
  <c r="R221" i="14"/>
  <c r="R222" i="14"/>
  <c r="R226" i="14"/>
  <c r="R224" i="14"/>
  <c r="R229" i="14"/>
  <c r="R225" i="14"/>
  <c r="R230" i="14"/>
  <c r="R228" i="14"/>
  <c r="R227" i="14"/>
  <c r="R231" i="14"/>
  <c r="R232" i="14"/>
  <c r="R233" i="14"/>
  <c r="R237" i="14"/>
  <c r="R236" i="14"/>
  <c r="R234" i="14"/>
  <c r="R235" i="14"/>
  <c r="R240" i="14"/>
  <c r="R238" i="14"/>
  <c r="R239" i="14"/>
  <c r="R241" i="14"/>
  <c r="R244" i="14"/>
  <c r="R242" i="14"/>
  <c r="R243" i="14"/>
  <c r="R245" i="14"/>
  <c r="R248" i="14"/>
  <c r="R246" i="14"/>
  <c r="R247" i="14"/>
  <c r="R250" i="14"/>
  <c r="R249" i="14"/>
  <c r="R252" i="14"/>
  <c r="R251" i="14"/>
  <c r="R253" i="14"/>
  <c r="R254" i="14"/>
  <c r="R255" i="14"/>
  <c r="O7" i="14" l="1"/>
  <c r="O8" i="14"/>
  <c r="N7" i="14" l="1"/>
</calcChain>
</file>

<file path=xl/sharedStrings.xml><?xml version="1.0" encoding="utf-8"?>
<sst xmlns="http://schemas.openxmlformats.org/spreadsheetml/2006/main" count="61" uniqueCount="37">
  <si>
    <t>Date</t>
  </si>
  <si>
    <t>Action</t>
  </si>
  <si>
    <t>Obligation</t>
  </si>
  <si>
    <t>Monétaire</t>
  </si>
  <si>
    <t>Portefeuille</t>
  </si>
  <si>
    <t>Total</t>
  </si>
  <si>
    <t>Parts</t>
  </si>
  <si>
    <t>Valeur</t>
  </si>
  <si>
    <t>Rentabilité des actifs</t>
  </si>
  <si>
    <t>Rentabilité portefeuille</t>
  </si>
  <si>
    <t>Buy &amp; hold</t>
  </si>
  <si>
    <t>Rebalancé</t>
  </si>
  <si>
    <t>Volatilité</t>
  </si>
  <si>
    <t>Rendement</t>
  </si>
  <si>
    <t>VAR 95%</t>
  </si>
  <si>
    <t>CVAR</t>
  </si>
  <si>
    <t>CVAR 95%</t>
  </si>
  <si>
    <t>MaxDrawdown</t>
  </si>
  <si>
    <t>STATISTIQUES PORTEFEUILLE</t>
  </si>
  <si>
    <t>Drawdow</t>
  </si>
  <si>
    <t>Prix des actifs simulés</t>
  </si>
  <si>
    <t>Analyse d'un portefeuille simulé</t>
  </si>
  <si>
    <t>S(0)</t>
  </si>
  <si>
    <t>dt</t>
  </si>
  <si>
    <t>Mu</t>
  </si>
  <si>
    <t>T</t>
  </si>
  <si>
    <t>Sigma</t>
  </si>
  <si>
    <t>k</t>
  </si>
  <si>
    <t>Dt</t>
  </si>
  <si>
    <t>Sigma^2</t>
  </si>
  <si>
    <t>Racine Dt</t>
  </si>
  <si>
    <t>Simulations d'un portefeuille</t>
  </si>
  <si>
    <t>t</t>
  </si>
  <si>
    <t>Actions</t>
  </si>
  <si>
    <t>Taux obligation</t>
  </si>
  <si>
    <t>Prix obligations</t>
  </si>
  <si>
    <t>Actifs monétaires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</si>
</sst>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0.000"/>
    <numFmt numFmtId="166" formatCode="0.00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10" fontId="0" fillId="0" borderId="0" xfId="1" applyNumberFormat="1" applyFont="1"/>
    <xf numFmtId="10" fontId="0" fillId="0" borderId="0" xfId="1" applyNumberFormat="1" applyFont="1" applyAlignment="1">
      <alignment horizontal="center"/>
    </xf>
    <xf numFmtId="2" fontId="0" fillId="0" borderId="0" xfId="0" applyNumberFormat="1"/>
    <xf numFmtId="10" fontId="0" fillId="0" borderId="0" xfId="0" applyNumberFormat="1"/>
    <xf numFmtId="164" fontId="0" fillId="0" borderId="0" xfId="0" applyNumberFormat="1" applyAlignment="1">
      <alignment horizontal="center"/>
    </xf>
    <xf numFmtId="0" fontId="1" fillId="6" borderId="0" xfId="7"/>
    <xf numFmtId="0" fontId="3" fillId="2" borderId="0" xfId="3"/>
    <xf numFmtId="0" fontId="3" fillId="7" borderId="0" xfId="8" applyAlignment="1">
      <alignment horizontal="center"/>
    </xf>
    <xf numFmtId="0" fontId="3" fillId="4" borderId="0" xfId="5"/>
    <xf numFmtId="0" fontId="3" fillId="2" borderId="0" xfId="3" applyAlignment="1">
      <alignment horizontal="center"/>
    </xf>
    <xf numFmtId="0" fontId="3" fillId="5" borderId="0" xfId="6" applyAlignment="1">
      <alignment horizontal="center"/>
    </xf>
    <xf numFmtId="0" fontId="1" fillId="8" borderId="0" xfId="9" applyAlignment="1">
      <alignment horizontal="center"/>
    </xf>
    <xf numFmtId="0" fontId="1" fillId="9" borderId="0" xfId="10" applyAlignment="1">
      <alignment horizontal="center"/>
    </xf>
    <xf numFmtId="0" fontId="1" fillId="3" borderId="0" xfId="4"/>
    <xf numFmtId="0" fontId="3" fillId="4" borderId="0" xfId="5" applyAlignment="1">
      <alignment horizontal="center"/>
    </xf>
    <xf numFmtId="0" fontId="3" fillId="4" borderId="0" xfId="5" applyAlignment="1">
      <alignment horizontal="left"/>
    </xf>
    <xf numFmtId="9" fontId="3" fillId="4" borderId="0" xfId="5" applyNumberFormat="1" applyAlignment="1">
      <alignment horizontal="center"/>
    </xf>
    <xf numFmtId="2" fontId="3" fillId="4" borderId="0" xfId="5" applyNumberFormat="1" applyAlignment="1">
      <alignment horizontal="center"/>
    </xf>
    <xf numFmtId="0" fontId="2" fillId="0" borderId="1" xfId="2"/>
    <xf numFmtId="9" fontId="0" fillId="0" borderId="0" xfId="0" applyNumberFormat="1"/>
    <xf numFmtId="0" fontId="4" fillId="0" borderId="0" xfId="0" applyFont="1"/>
    <xf numFmtId="0" fontId="3" fillId="2" borderId="0" xfId="3" applyAlignment="1">
      <alignment horizontal="center" vertical="center"/>
    </xf>
    <xf numFmtId="0" fontId="3" fillId="2" borderId="0" xfId="3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6" fontId="0" fillId="0" borderId="0" xfId="1" applyNumberFormat="1" applyFont="1"/>
    <xf numFmtId="166" fontId="3" fillId="2" borderId="0" xfId="1" applyNumberFormat="1" applyFont="1" applyFill="1"/>
    <xf numFmtId="0" fontId="0" fillId="3" borderId="0" xfId="4" applyFont="1" applyAlignment="1">
      <alignment horizontal="center"/>
    </xf>
    <xf numFmtId="0" fontId="1" fillId="9" borderId="0" xfId="10" applyAlignment="1">
      <alignment horizontal="center"/>
    </xf>
    <xf numFmtId="0" fontId="3" fillId="2" borderId="0" xfId="3" applyAlignment="1">
      <alignment horizontal="center"/>
    </xf>
    <xf numFmtId="0" fontId="3" fillId="4" borderId="0" xfId="5" applyAlignment="1">
      <alignment horizontal="center" vertical="center"/>
    </xf>
    <xf numFmtId="0" fontId="3" fillId="2" borderId="0" xfId="3" applyAlignment="1">
      <alignment horizontal="center" wrapText="1"/>
    </xf>
    <xf numFmtId="0" fontId="3" fillId="4" borderId="0" xfId="5" applyAlignment="1">
      <alignment horizontal="center" wrapText="1"/>
    </xf>
    <xf numFmtId="0" fontId="1" fillId="6" borderId="0" xfId="7" applyAlignment="1">
      <alignment horizontal="center"/>
    </xf>
    <xf numFmtId="0" fontId="3" fillId="5" borderId="0" xfId="6" applyAlignment="1">
      <alignment horizontal="center"/>
    </xf>
    <xf numFmtId="0" fontId="3" fillId="7" borderId="0" xfId="8" applyAlignment="1">
      <alignment horizontal="center"/>
    </xf>
    <xf numFmtId="0" fontId="1" fillId="8" borderId="0" xfId="9" applyAlignment="1">
      <alignment horizontal="center"/>
    </xf>
  </cellXfs>
  <cellStyles count="11">
    <cellStyle name="40 % - Accent1" xfId="4" builtinId="31"/>
    <cellStyle name="40 % - Accent3" xfId="7" builtinId="39"/>
    <cellStyle name="40 % - Accent5" xfId="9" builtinId="47"/>
    <cellStyle name="40 % - Accent6" xfId="10" builtinId="51"/>
    <cellStyle name="60 % - Accent1" xfId="5" builtinId="32"/>
    <cellStyle name="Accent1" xfId="3" builtinId="29"/>
    <cellStyle name="Accent3" xfId="6" builtinId="37"/>
    <cellStyle name="Accent5" xfId="8" builtinId="45"/>
    <cellStyle name="Normal" xfId="0" builtinId="0"/>
    <cellStyle name="Pourcentage" xfId="1" builtinId="5"/>
    <cellStyle name="Titre 1" xfId="2" builtin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Simulations!$C$12</c:f>
              <c:strCache>
                <c:ptCount val="1"/>
                <c:pt idx="0">
                  <c:v>Action</c:v>
                </c:pt>
              </c:strCache>
            </c:strRef>
          </c:tx>
          <c:marker>
            <c:symbol val="none"/>
          </c:marker>
          <c:val>
            <c:numRef>
              <c:f>Simulations!$C$13:$C$263</c:f>
              <c:numCache>
                <c:formatCode>0.00</c:formatCode>
                <c:ptCount val="251"/>
                <c:pt idx="0">
                  <c:v>100</c:v>
                </c:pt>
                <c:pt idx="1">
                  <c:v>99.59411319981028</c:v>
                </c:pt>
                <c:pt idx="2">
                  <c:v>101.16193184302686</c:v>
                </c:pt>
                <c:pt idx="3">
                  <c:v>102.65829806562596</c:v>
                </c:pt>
                <c:pt idx="4">
                  <c:v>101.18427171208324</c:v>
                </c:pt>
                <c:pt idx="5">
                  <c:v>100.37629554281425</c:v>
                </c:pt>
                <c:pt idx="6">
                  <c:v>99.92967481617714</c:v>
                </c:pt>
                <c:pt idx="7">
                  <c:v>95.420821849604721</c:v>
                </c:pt>
                <c:pt idx="8">
                  <c:v>95.776460799714698</c:v>
                </c:pt>
                <c:pt idx="9">
                  <c:v>93.854407443821884</c:v>
                </c:pt>
                <c:pt idx="10">
                  <c:v>95.437572352260005</c:v>
                </c:pt>
                <c:pt idx="11">
                  <c:v>96.936956257998403</c:v>
                </c:pt>
                <c:pt idx="12">
                  <c:v>97.460559835040172</c:v>
                </c:pt>
                <c:pt idx="13">
                  <c:v>97.806505384593791</c:v>
                </c:pt>
                <c:pt idx="14">
                  <c:v>96.911891998107265</c:v>
                </c:pt>
                <c:pt idx="15">
                  <c:v>96.18019376630015</c:v>
                </c:pt>
                <c:pt idx="16">
                  <c:v>96.645588704735303</c:v>
                </c:pt>
                <c:pt idx="17">
                  <c:v>95.518082640670571</c:v>
                </c:pt>
                <c:pt idx="18">
                  <c:v>94.648756233666347</c:v>
                </c:pt>
                <c:pt idx="19">
                  <c:v>94.057654820026642</c:v>
                </c:pt>
                <c:pt idx="20">
                  <c:v>94.013534774849504</c:v>
                </c:pt>
                <c:pt idx="21">
                  <c:v>92.885727497487977</c:v>
                </c:pt>
                <c:pt idx="22">
                  <c:v>90.753519008566769</c:v>
                </c:pt>
                <c:pt idx="23">
                  <c:v>89.932063413258348</c:v>
                </c:pt>
                <c:pt idx="24">
                  <c:v>91.617982154500851</c:v>
                </c:pt>
                <c:pt idx="25">
                  <c:v>93.326343879924508</c:v>
                </c:pt>
                <c:pt idx="26">
                  <c:v>93.191543814308474</c:v>
                </c:pt>
                <c:pt idx="27">
                  <c:v>93.247566261497454</c:v>
                </c:pt>
                <c:pt idx="28">
                  <c:v>93.103285487903335</c:v>
                </c:pt>
                <c:pt idx="29">
                  <c:v>93.401238463419503</c:v>
                </c:pt>
                <c:pt idx="30">
                  <c:v>92.058858509518743</c:v>
                </c:pt>
                <c:pt idx="31">
                  <c:v>91.506889414221376</c:v>
                </c:pt>
                <c:pt idx="32">
                  <c:v>92.117410497159852</c:v>
                </c:pt>
                <c:pt idx="33">
                  <c:v>93.715093801118655</c:v>
                </c:pt>
                <c:pt idx="34">
                  <c:v>94.665791692968455</c:v>
                </c:pt>
                <c:pt idx="35">
                  <c:v>93.904844847791878</c:v>
                </c:pt>
                <c:pt idx="36">
                  <c:v>93.628606852551925</c:v>
                </c:pt>
                <c:pt idx="37">
                  <c:v>94.038598043653707</c:v>
                </c:pt>
                <c:pt idx="38">
                  <c:v>95.779233196445205</c:v>
                </c:pt>
                <c:pt idx="39">
                  <c:v>96.193335474143197</c:v>
                </c:pt>
                <c:pt idx="40">
                  <c:v>97.776406524309451</c:v>
                </c:pt>
                <c:pt idx="41">
                  <c:v>99.122602847719676</c:v>
                </c:pt>
                <c:pt idx="42">
                  <c:v>101.95376206485186</c:v>
                </c:pt>
                <c:pt idx="43">
                  <c:v>100.58045997573143</c:v>
                </c:pt>
                <c:pt idx="44">
                  <c:v>100.64204764152413</c:v>
                </c:pt>
                <c:pt idx="45">
                  <c:v>99.813966230092362</c:v>
                </c:pt>
                <c:pt idx="46">
                  <c:v>101.44671017250658</c:v>
                </c:pt>
                <c:pt idx="47">
                  <c:v>102.19900034520241</c:v>
                </c:pt>
                <c:pt idx="48">
                  <c:v>102.11189724904651</c:v>
                </c:pt>
                <c:pt idx="49">
                  <c:v>103.62639758943116</c:v>
                </c:pt>
                <c:pt idx="50">
                  <c:v>104.06175042831686</c:v>
                </c:pt>
                <c:pt idx="51">
                  <c:v>103.58102128296966</c:v>
                </c:pt>
                <c:pt idx="52">
                  <c:v>105.57390523081618</c:v>
                </c:pt>
                <c:pt idx="53">
                  <c:v>104.76247453032128</c:v>
                </c:pt>
                <c:pt idx="54">
                  <c:v>103.52357179501843</c:v>
                </c:pt>
                <c:pt idx="55">
                  <c:v>105.18153291707809</c:v>
                </c:pt>
                <c:pt idx="56">
                  <c:v>108.81993676825935</c:v>
                </c:pt>
                <c:pt idx="57">
                  <c:v>108.60985693754245</c:v>
                </c:pt>
                <c:pt idx="58">
                  <c:v>110.99729847098862</c:v>
                </c:pt>
                <c:pt idx="59">
                  <c:v>113.69780750360704</c:v>
                </c:pt>
                <c:pt idx="60">
                  <c:v>114.96598081082661</c:v>
                </c:pt>
                <c:pt idx="61">
                  <c:v>114.47239818915681</c:v>
                </c:pt>
                <c:pt idx="62">
                  <c:v>112.70938759234768</c:v>
                </c:pt>
                <c:pt idx="63">
                  <c:v>113.25665863580825</c:v>
                </c:pt>
                <c:pt idx="64">
                  <c:v>112.11371982142384</c:v>
                </c:pt>
                <c:pt idx="65">
                  <c:v>109.73322099464806</c:v>
                </c:pt>
                <c:pt idx="66">
                  <c:v>110.84112778981944</c:v>
                </c:pt>
                <c:pt idx="67">
                  <c:v>111.71831955217208</c:v>
                </c:pt>
                <c:pt idx="68">
                  <c:v>111.98020873374467</c:v>
                </c:pt>
                <c:pt idx="69">
                  <c:v>109.33645934242494</c:v>
                </c:pt>
                <c:pt idx="70">
                  <c:v>109.05167326023577</c:v>
                </c:pt>
                <c:pt idx="71">
                  <c:v>110.28920001863445</c:v>
                </c:pt>
                <c:pt idx="72">
                  <c:v>111.94801668358012</c:v>
                </c:pt>
                <c:pt idx="73">
                  <c:v>112.26506530577497</c:v>
                </c:pt>
                <c:pt idx="74">
                  <c:v>113.41950066830076</c:v>
                </c:pt>
                <c:pt idx="75">
                  <c:v>114.85318440860742</c:v>
                </c:pt>
                <c:pt idx="76">
                  <c:v>111.60934736603582</c:v>
                </c:pt>
                <c:pt idx="77">
                  <c:v>113.42449799384664</c:v>
                </c:pt>
                <c:pt idx="78">
                  <c:v>113.11957026226166</c:v>
                </c:pt>
                <c:pt idx="79">
                  <c:v>113.89026379971199</c:v>
                </c:pt>
                <c:pt idx="80">
                  <c:v>112.55562494671308</c:v>
                </c:pt>
                <c:pt idx="81">
                  <c:v>110.93269580492401</c:v>
                </c:pt>
                <c:pt idx="82">
                  <c:v>113.33255637776077</c:v>
                </c:pt>
                <c:pt idx="83">
                  <c:v>116.34073021738456</c:v>
                </c:pt>
                <c:pt idx="84">
                  <c:v>114.93870543016051</c:v>
                </c:pt>
                <c:pt idx="85">
                  <c:v>113.33498456545556</c:v>
                </c:pt>
                <c:pt idx="86">
                  <c:v>110.16884297999617</c:v>
                </c:pt>
                <c:pt idx="87">
                  <c:v>108.30635912228944</c:v>
                </c:pt>
                <c:pt idx="88">
                  <c:v>107.08577356572358</c:v>
                </c:pt>
                <c:pt idx="89">
                  <c:v>107.78903202452943</c:v>
                </c:pt>
                <c:pt idx="90">
                  <c:v>107.48300712553392</c:v>
                </c:pt>
                <c:pt idx="91">
                  <c:v>108.60759513426332</c:v>
                </c:pt>
                <c:pt idx="92">
                  <c:v>106.71912649301069</c:v>
                </c:pt>
                <c:pt idx="93">
                  <c:v>107.58525177572339</c:v>
                </c:pt>
                <c:pt idx="94">
                  <c:v>106.77123766439232</c:v>
                </c:pt>
                <c:pt idx="95">
                  <c:v>106.94104796928104</c:v>
                </c:pt>
                <c:pt idx="96">
                  <c:v>105.09785140006302</c:v>
                </c:pt>
                <c:pt idx="97">
                  <c:v>104.63049043155753</c:v>
                </c:pt>
                <c:pt idx="98">
                  <c:v>104.26052313805653</c:v>
                </c:pt>
                <c:pt idx="99">
                  <c:v>101.55872461403563</c:v>
                </c:pt>
                <c:pt idx="100">
                  <c:v>100.84117630291641</c:v>
                </c:pt>
                <c:pt idx="101">
                  <c:v>100.34874247657727</c:v>
                </c:pt>
                <c:pt idx="102">
                  <c:v>102.606778520522</c:v>
                </c:pt>
                <c:pt idx="103">
                  <c:v>102.93916604879988</c:v>
                </c:pt>
                <c:pt idx="104">
                  <c:v>103.03001882230504</c:v>
                </c:pt>
                <c:pt idx="105">
                  <c:v>105.68597092195169</c:v>
                </c:pt>
                <c:pt idx="106">
                  <c:v>107.34515699013828</c:v>
                </c:pt>
                <c:pt idx="107">
                  <c:v>106.73935510652304</c:v>
                </c:pt>
                <c:pt idx="108">
                  <c:v>106.88901872513941</c:v>
                </c:pt>
                <c:pt idx="109">
                  <c:v>106.87462241914912</c:v>
                </c:pt>
                <c:pt idx="110">
                  <c:v>105.86323333504366</c:v>
                </c:pt>
                <c:pt idx="111">
                  <c:v>103.40684693492385</c:v>
                </c:pt>
                <c:pt idx="112">
                  <c:v>103.11154826551082</c:v>
                </c:pt>
                <c:pt idx="113">
                  <c:v>103.97210419748875</c:v>
                </c:pt>
                <c:pt idx="114">
                  <c:v>103.08433044979137</c:v>
                </c:pt>
                <c:pt idx="115">
                  <c:v>102.00447132110412</c:v>
                </c:pt>
                <c:pt idx="116">
                  <c:v>105.8576839269147</c:v>
                </c:pt>
                <c:pt idx="117">
                  <c:v>104.75404995689337</c:v>
                </c:pt>
                <c:pt idx="118">
                  <c:v>102.49363034996094</c:v>
                </c:pt>
                <c:pt idx="119">
                  <c:v>102.98373685665024</c:v>
                </c:pt>
                <c:pt idx="120">
                  <c:v>102.82148813083791</c:v>
                </c:pt>
                <c:pt idx="121">
                  <c:v>101.05783489287167</c:v>
                </c:pt>
                <c:pt idx="122">
                  <c:v>99.361993751610541</c:v>
                </c:pt>
                <c:pt idx="123">
                  <c:v>100.67502669631465</c:v>
                </c:pt>
                <c:pt idx="124">
                  <c:v>98.527433432171691</c:v>
                </c:pt>
                <c:pt idx="125">
                  <c:v>99.573692419699412</c:v>
                </c:pt>
                <c:pt idx="126">
                  <c:v>100.00080203703678</c:v>
                </c:pt>
                <c:pt idx="127">
                  <c:v>99.197244974730324</c:v>
                </c:pt>
                <c:pt idx="128">
                  <c:v>99.962648255994907</c:v>
                </c:pt>
                <c:pt idx="129">
                  <c:v>100.55606436001068</c:v>
                </c:pt>
                <c:pt idx="130">
                  <c:v>100.87629001807953</c:v>
                </c:pt>
                <c:pt idx="131">
                  <c:v>101.49902163655877</c:v>
                </c:pt>
                <c:pt idx="132">
                  <c:v>100.06139414100842</c:v>
                </c:pt>
                <c:pt idx="133">
                  <c:v>98.499067443264551</c:v>
                </c:pt>
                <c:pt idx="134">
                  <c:v>96.347359634559268</c:v>
                </c:pt>
                <c:pt idx="135">
                  <c:v>95.433513479039334</c:v>
                </c:pt>
                <c:pt idx="136">
                  <c:v>98.579760786821012</c:v>
                </c:pt>
                <c:pt idx="137">
                  <c:v>97.24402674646214</c:v>
                </c:pt>
                <c:pt idx="138">
                  <c:v>96.149041723184297</c:v>
                </c:pt>
                <c:pt idx="139">
                  <c:v>93.655601305589357</c:v>
                </c:pt>
                <c:pt idx="140">
                  <c:v>94.387927590281066</c:v>
                </c:pt>
                <c:pt idx="141">
                  <c:v>95.626773809406316</c:v>
                </c:pt>
                <c:pt idx="142">
                  <c:v>98.716627762577502</c:v>
                </c:pt>
                <c:pt idx="143">
                  <c:v>99.10356942382775</c:v>
                </c:pt>
                <c:pt idx="144">
                  <c:v>98.950566546700003</c:v>
                </c:pt>
                <c:pt idx="145">
                  <c:v>100.0316086422644</c:v>
                </c:pt>
                <c:pt idx="146">
                  <c:v>99.721038836725896</c:v>
                </c:pt>
                <c:pt idx="147">
                  <c:v>98.049360583909987</c:v>
                </c:pt>
                <c:pt idx="148">
                  <c:v>96.01031540115774</c:v>
                </c:pt>
                <c:pt idx="149">
                  <c:v>98.334603292390582</c:v>
                </c:pt>
                <c:pt idx="150">
                  <c:v>98.755696592047286</c:v>
                </c:pt>
                <c:pt idx="151">
                  <c:v>98.332461458948131</c:v>
                </c:pt>
                <c:pt idx="152">
                  <c:v>98.812954585312312</c:v>
                </c:pt>
                <c:pt idx="153">
                  <c:v>98.11003841366238</c:v>
                </c:pt>
                <c:pt idx="154">
                  <c:v>99.026556481832387</c:v>
                </c:pt>
                <c:pt idx="155">
                  <c:v>98.318107416643159</c:v>
                </c:pt>
                <c:pt idx="156">
                  <c:v>95.656293908133307</c:v>
                </c:pt>
                <c:pt idx="157">
                  <c:v>96.140418182029308</c:v>
                </c:pt>
                <c:pt idx="158">
                  <c:v>95.442954012683629</c:v>
                </c:pt>
                <c:pt idx="159">
                  <c:v>96.736466547359882</c:v>
                </c:pt>
                <c:pt idx="160">
                  <c:v>96.43807997591982</c:v>
                </c:pt>
                <c:pt idx="161">
                  <c:v>97.62287741638869</c:v>
                </c:pt>
                <c:pt idx="162">
                  <c:v>96.588379013079717</c:v>
                </c:pt>
                <c:pt idx="163">
                  <c:v>95.954033874377188</c:v>
                </c:pt>
                <c:pt idx="164">
                  <c:v>96.585890652992077</c:v>
                </c:pt>
                <c:pt idx="165">
                  <c:v>97.360647484632892</c:v>
                </c:pt>
                <c:pt idx="166">
                  <c:v>96.3033714520366</c:v>
                </c:pt>
                <c:pt idx="167">
                  <c:v>93.681655703437627</c:v>
                </c:pt>
                <c:pt idx="168">
                  <c:v>95.851061614784072</c:v>
                </c:pt>
                <c:pt idx="169">
                  <c:v>97.377958977134853</c:v>
                </c:pt>
                <c:pt idx="170">
                  <c:v>98.04215417720566</c:v>
                </c:pt>
                <c:pt idx="171">
                  <c:v>97.254774559495559</c:v>
                </c:pt>
                <c:pt idx="172">
                  <c:v>94.694271035743839</c:v>
                </c:pt>
                <c:pt idx="173">
                  <c:v>94.425240801550231</c:v>
                </c:pt>
                <c:pt idx="174">
                  <c:v>94.337253595180314</c:v>
                </c:pt>
                <c:pt idx="175">
                  <c:v>94.373926324322838</c:v>
                </c:pt>
                <c:pt idx="176">
                  <c:v>91.392712184779924</c:v>
                </c:pt>
                <c:pt idx="177">
                  <c:v>91.528005264972705</c:v>
                </c:pt>
                <c:pt idx="178">
                  <c:v>89.573117109319028</c:v>
                </c:pt>
                <c:pt idx="179">
                  <c:v>92.535407260353594</c:v>
                </c:pt>
                <c:pt idx="180">
                  <c:v>94.153366824989476</c:v>
                </c:pt>
                <c:pt idx="181">
                  <c:v>94.048617040825334</c:v>
                </c:pt>
                <c:pt idx="182">
                  <c:v>93.839604191008092</c:v>
                </c:pt>
                <c:pt idx="183">
                  <c:v>92.53008920025934</c:v>
                </c:pt>
                <c:pt idx="184">
                  <c:v>92.134722415641704</c:v>
                </c:pt>
                <c:pt idx="185">
                  <c:v>93.578775821352323</c:v>
                </c:pt>
                <c:pt idx="186">
                  <c:v>94.016991433974226</c:v>
                </c:pt>
                <c:pt idx="187">
                  <c:v>96.770834355366972</c:v>
                </c:pt>
                <c:pt idx="188">
                  <c:v>95.974145986816197</c:v>
                </c:pt>
                <c:pt idx="189">
                  <c:v>97.295342572197754</c:v>
                </c:pt>
                <c:pt idx="190">
                  <c:v>97.417777762657622</c:v>
                </c:pt>
                <c:pt idx="191">
                  <c:v>101.87917515763004</c:v>
                </c:pt>
                <c:pt idx="192">
                  <c:v>104.03132153389964</c:v>
                </c:pt>
                <c:pt idx="193">
                  <c:v>102.38854249700721</c:v>
                </c:pt>
                <c:pt idx="194">
                  <c:v>102.72298206435501</c:v>
                </c:pt>
                <c:pt idx="195">
                  <c:v>103.49689644064644</c:v>
                </c:pt>
                <c:pt idx="196">
                  <c:v>104.49289048547797</c:v>
                </c:pt>
                <c:pt idx="197">
                  <c:v>106.53462501766681</c:v>
                </c:pt>
                <c:pt idx="198">
                  <c:v>105.71151338183795</c:v>
                </c:pt>
                <c:pt idx="199">
                  <c:v>100.6742845830661</c:v>
                </c:pt>
                <c:pt idx="200">
                  <c:v>99.160818775173738</c:v>
                </c:pt>
                <c:pt idx="201">
                  <c:v>100.31314257466802</c:v>
                </c:pt>
                <c:pt idx="202">
                  <c:v>100.6086714469273</c:v>
                </c:pt>
                <c:pt idx="203">
                  <c:v>97.788682365857397</c:v>
                </c:pt>
                <c:pt idx="204">
                  <c:v>100.87838525283686</c:v>
                </c:pt>
                <c:pt idx="205">
                  <c:v>102.67095013379316</c:v>
                </c:pt>
                <c:pt idx="206">
                  <c:v>102.3536302801223</c:v>
                </c:pt>
                <c:pt idx="207">
                  <c:v>101.43891952175102</c:v>
                </c:pt>
                <c:pt idx="208">
                  <c:v>99.284251155383743</c:v>
                </c:pt>
                <c:pt idx="209">
                  <c:v>100.48847720786334</c:v>
                </c:pt>
                <c:pt idx="210">
                  <c:v>100.39221626126859</c:v>
                </c:pt>
                <c:pt idx="211">
                  <c:v>102.39360425458834</c:v>
                </c:pt>
                <c:pt idx="212">
                  <c:v>99.639140530062988</c:v>
                </c:pt>
                <c:pt idx="213">
                  <c:v>100.97876726370131</c:v>
                </c:pt>
                <c:pt idx="214">
                  <c:v>101.19977292587917</c:v>
                </c:pt>
                <c:pt idx="215">
                  <c:v>100.40339824590068</c:v>
                </c:pt>
                <c:pt idx="216">
                  <c:v>97.17343437470069</c:v>
                </c:pt>
                <c:pt idx="217">
                  <c:v>95.735908222752983</c:v>
                </c:pt>
                <c:pt idx="218">
                  <c:v>96.689435471719975</c:v>
                </c:pt>
                <c:pt idx="219">
                  <c:v>97.27313871356084</c:v>
                </c:pt>
                <c:pt idx="220">
                  <c:v>98.869132329811436</c:v>
                </c:pt>
                <c:pt idx="221">
                  <c:v>97.315731683320351</c:v>
                </c:pt>
                <c:pt idx="222">
                  <c:v>98.586363391931144</c:v>
                </c:pt>
                <c:pt idx="223">
                  <c:v>100.02713692844705</c:v>
                </c:pt>
                <c:pt idx="224">
                  <c:v>99.654082983491108</c:v>
                </c:pt>
                <c:pt idx="225">
                  <c:v>100.2329593134325</c:v>
                </c:pt>
                <c:pt idx="226">
                  <c:v>100.08291730110939</c:v>
                </c:pt>
                <c:pt idx="227">
                  <c:v>103.87426654244456</c:v>
                </c:pt>
                <c:pt idx="228">
                  <c:v>103.73147685099785</c:v>
                </c:pt>
                <c:pt idx="229">
                  <c:v>105.81700092566183</c:v>
                </c:pt>
                <c:pt idx="230">
                  <c:v>106.19784315727112</c:v>
                </c:pt>
                <c:pt idx="231">
                  <c:v>103.37588936585394</c:v>
                </c:pt>
                <c:pt idx="232">
                  <c:v>104.03348837080796</c:v>
                </c:pt>
                <c:pt idx="233">
                  <c:v>104.18302191346952</c:v>
                </c:pt>
                <c:pt idx="234">
                  <c:v>104.4262668108376</c:v>
                </c:pt>
                <c:pt idx="235">
                  <c:v>103.93384248975666</c:v>
                </c:pt>
                <c:pt idx="236">
                  <c:v>101.75069944859867</c:v>
                </c:pt>
                <c:pt idx="237">
                  <c:v>101.76792128591342</c:v>
                </c:pt>
                <c:pt idx="238">
                  <c:v>102.54100246117719</c:v>
                </c:pt>
                <c:pt idx="239">
                  <c:v>101.84695986799107</c:v>
                </c:pt>
                <c:pt idx="240">
                  <c:v>101.63511874773808</c:v>
                </c:pt>
                <c:pt idx="241">
                  <c:v>102.08098388181224</c:v>
                </c:pt>
                <c:pt idx="242">
                  <c:v>100.32668736513149</c:v>
                </c:pt>
                <c:pt idx="243">
                  <c:v>97.695615780631229</c:v>
                </c:pt>
                <c:pt idx="244">
                  <c:v>98.96640690973571</c:v>
                </c:pt>
                <c:pt idx="245">
                  <c:v>98.61943607313313</c:v>
                </c:pt>
                <c:pt idx="246">
                  <c:v>99.197016131982608</c:v>
                </c:pt>
                <c:pt idx="247">
                  <c:v>96.071967997817623</c:v>
                </c:pt>
                <c:pt idx="248">
                  <c:v>95.858749191983406</c:v>
                </c:pt>
                <c:pt idx="249">
                  <c:v>96.131872795192933</c:v>
                </c:pt>
                <c:pt idx="250">
                  <c:v>95.631556860440483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Simulations!$D$12</c:f>
              <c:strCache>
                <c:ptCount val="1"/>
                <c:pt idx="0">
                  <c:v>Obligation</c:v>
                </c:pt>
              </c:strCache>
            </c:strRef>
          </c:tx>
          <c:marker>
            <c:symbol val="none"/>
          </c:marker>
          <c:val>
            <c:numRef>
              <c:f>Simulations!$D$13:$D$263</c:f>
              <c:numCache>
                <c:formatCode>0.00</c:formatCode>
                <c:ptCount val="251"/>
                <c:pt idx="0">
                  <c:v>100</c:v>
                </c:pt>
                <c:pt idx="1">
                  <c:v>99.984610808362632</c:v>
                </c:pt>
                <c:pt idx="2">
                  <c:v>99.972951567932881</c:v>
                </c:pt>
                <c:pt idx="3">
                  <c:v>99.970290558477799</c:v>
                </c:pt>
                <c:pt idx="4">
                  <c:v>100.01365263878485</c:v>
                </c:pt>
                <c:pt idx="5">
                  <c:v>100.01577857353895</c:v>
                </c:pt>
                <c:pt idx="6">
                  <c:v>100.03208924600743</c:v>
                </c:pt>
                <c:pt idx="7">
                  <c:v>100.08072158781529</c:v>
                </c:pt>
                <c:pt idx="8">
                  <c:v>100.07708106900093</c:v>
                </c:pt>
                <c:pt idx="9">
                  <c:v>100.09636842196436</c:v>
                </c:pt>
                <c:pt idx="10">
                  <c:v>100.10550951180267</c:v>
                </c:pt>
                <c:pt idx="11">
                  <c:v>100.11949807057906</c:v>
                </c:pt>
                <c:pt idx="12">
                  <c:v>100.11242470582248</c:v>
                </c:pt>
                <c:pt idx="13">
                  <c:v>100.15382479921887</c:v>
                </c:pt>
                <c:pt idx="14">
                  <c:v>100.150408542439</c:v>
                </c:pt>
                <c:pt idx="15">
                  <c:v>100.13794555942894</c:v>
                </c:pt>
                <c:pt idx="16">
                  <c:v>100.09925869149883</c:v>
                </c:pt>
                <c:pt idx="17">
                  <c:v>100.08851266093468</c:v>
                </c:pt>
                <c:pt idx="18">
                  <c:v>100.09309579072422</c:v>
                </c:pt>
                <c:pt idx="19">
                  <c:v>100.15559073497396</c:v>
                </c:pt>
                <c:pt idx="20">
                  <c:v>100.21250622469442</c:v>
                </c:pt>
                <c:pt idx="21">
                  <c:v>100.23820125285941</c:v>
                </c:pt>
                <c:pt idx="22">
                  <c:v>100.20642636484676</c:v>
                </c:pt>
                <c:pt idx="23">
                  <c:v>100.20535282222559</c:v>
                </c:pt>
                <c:pt idx="24">
                  <c:v>100.20639031645514</c:v>
                </c:pt>
                <c:pt idx="25">
                  <c:v>100.19156404352388</c:v>
                </c:pt>
                <c:pt idx="26">
                  <c:v>100.24991550345148</c:v>
                </c:pt>
                <c:pt idx="27">
                  <c:v>100.23438037705372</c:v>
                </c:pt>
                <c:pt idx="28">
                  <c:v>100.22088700230876</c:v>
                </c:pt>
                <c:pt idx="29">
                  <c:v>100.22437310675666</c:v>
                </c:pt>
                <c:pt idx="30">
                  <c:v>100.21591889788883</c:v>
                </c:pt>
                <c:pt idx="31">
                  <c:v>100.19211802235395</c:v>
                </c:pt>
                <c:pt idx="32">
                  <c:v>100.2124487373093</c:v>
                </c:pt>
                <c:pt idx="33">
                  <c:v>100.22120224950719</c:v>
                </c:pt>
                <c:pt idx="34">
                  <c:v>100.20369846859461</c:v>
                </c:pt>
                <c:pt idx="35">
                  <c:v>100.22414474611692</c:v>
                </c:pt>
                <c:pt idx="36">
                  <c:v>100.23023580733008</c:v>
                </c:pt>
                <c:pt idx="37">
                  <c:v>100.23855501558809</c:v>
                </c:pt>
                <c:pt idx="38">
                  <c:v>100.22591361268803</c:v>
                </c:pt>
                <c:pt idx="39">
                  <c:v>100.2199315134777</c:v>
                </c:pt>
                <c:pt idx="40">
                  <c:v>100.24191178519013</c:v>
                </c:pt>
                <c:pt idx="41">
                  <c:v>100.21349169269529</c:v>
                </c:pt>
                <c:pt idx="42">
                  <c:v>100.20575422112437</c:v>
                </c:pt>
                <c:pt idx="43">
                  <c:v>100.20782285990433</c:v>
                </c:pt>
                <c:pt idx="44">
                  <c:v>100.21384819660753</c:v>
                </c:pt>
                <c:pt idx="45">
                  <c:v>100.23068541781473</c:v>
                </c:pt>
                <c:pt idx="46">
                  <c:v>100.25140504688265</c:v>
                </c:pt>
                <c:pt idx="47">
                  <c:v>100.27076593542404</c:v>
                </c:pt>
                <c:pt idx="48">
                  <c:v>100.26281349077829</c:v>
                </c:pt>
                <c:pt idx="49">
                  <c:v>100.24529198817643</c:v>
                </c:pt>
                <c:pt idx="50">
                  <c:v>100.23939288328282</c:v>
                </c:pt>
                <c:pt idx="51">
                  <c:v>100.27799819538113</c:v>
                </c:pt>
                <c:pt idx="52">
                  <c:v>100.31616095265521</c:v>
                </c:pt>
                <c:pt idx="53">
                  <c:v>100.34423491413453</c:v>
                </c:pt>
                <c:pt idx="54">
                  <c:v>100.32902564962336</c:v>
                </c:pt>
                <c:pt idx="55">
                  <c:v>100.33579302415744</c:v>
                </c:pt>
                <c:pt idx="56">
                  <c:v>100.36766027652241</c:v>
                </c:pt>
                <c:pt idx="57">
                  <c:v>100.39058267430114</c:v>
                </c:pt>
                <c:pt idx="58">
                  <c:v>100.38418065524112</c:v>
                </c:pt>
                <c:pt idx="59">
                  <c:v>100.4383422672899</c:v>
                </c:pt>
                <c:pt idx="60">
                  <c:v>100.42037325214602</c:v>
                </c:pt>
                <c:pt idx="61">
                  <c:v>100.39213120242015</c:v>
                </c:pt>
                <c:pt idx="62">
                  <c:v>100.45223015679328</c:v>
                </c:pt>
                <c:pt idx="63">
                  <c:v>100.48268537101715</c:v>
                </c:pt>
                <c:pt idx="64">
                  <c:v>100.51112000946333</c:v>
                </c:pt>
                <c:pt idx="65">
                  <c:v>100.49672075105126</c:v>
                </c:pt>
                <c:pt idx="66">
                  <c:v>100.51097344531338</c:v>
                </c:pt>
                <c:pt idx="67">
                  <c:v>100.49429753945029</c:v>
                </c:pt>
                <c:pt idx="68">
                  <c:v>100.49262446651669</c:v>
                </c:pt>
                <c:pt idx="69">
                  <c:v>100.46077178240776</c:v>
                </c:pt>
                <c:pt idx="70">
                  <c:v>100.44423032741807</c:v>
                </c:pt>
                <c:pt idx="71">
                  <c:v>100.44843031317264</c:v>
                </c:pt>
                <c:pt idx="72">
                  <c:v>100.48694762579245</c:v>
                </c:pt>
                <c:pt idx="73">
                  <c:v>100.52485784063077</c:v>
                </c:pt>
                <c:pt idx="74">
                  <c:v>100.51886094249807</c:v>
                </c:pt>
                <c:pt idx="75">
                  <c:v>100.54521662479469</c:v>
                </c:pt>
                <c:pt idx="76">
                  <c:v>100.55032225222206</c:v>
                </c:pt>
                <c:pt idx="77">
                  <c:v>100.54617444558801</c:v>
                </c:pt>
                <c:pt idx="78">
                  <c:v>100.52813411583971</c:v>
                </c:pt>
                <c:pt idx="79">
                  <c:v>100.5134249708472</c:v>
                </c:pt>
                <c:pt idx="80">
                  <c:v>100.5458954150635</c:v>
                </c:pt>
                <c:pt idx="81">
                  <c:v>100.56119027195042</c:v>
                </c:pt>
                <c:pt idx="82">
                  <c:v>100.57971193688608</c:v>
                </c:pt>
                <c:pt idx="83">
                  <c:v>100.55264211596956</c:v>
                </c:pt>
                <c:pt idx="84">
                  <c:v>100.51891640921576</c:v>
                </c:pt>
                <c:pt idx="85">
                  <c:v>100.51451808574645</c:v>
                </c:pt>
                <c:pt idx="86">
                  <c:v>100.5242296523998</c:v>
                </c:pt>
                <c:pt idx="87">
                  <c:v>100.53698770780302</c:v>
                </c:pt>
                <c:pt idx="88">
                  <c:v>100.59287187404496</c:v>
                </c:pt>
                <c:pt idx="89">
                  <c:v>100.59374642507986</c:v>
                </c:pt>
                <c:pt idx="90">
                  <c:v>100.61795503884132</c:v>
                </c:pt>
                <c:pt idx="91">
                  <c:v>100.6223990459375</c:v>
                </c:pt>
                <c:pt idx="92">
                  <c:v>100.64602734612087</c:v>
                </c:pt>
                <c:pt idx="93">
                  <c:v>100.68695720902976</c:v>
                </c:pt>
                <c:pt idx="94">
                  <c:v>100.69944747891073</c:v>
                </c:pt>
                <c:pt idx="95">
                  <c:v>100.69177874624393</c:v>
                </c:pt>
                <c:pt idx="96">
                  <c:v>100.72911454734675</c:v>
                </c:pt>
                <c:pt idx="97">
                  <c:v>100.72549823257326</c:v>
                </c:pt>
                <c:pt idx="98">
                  <c:v>100.74834491462616</c:v>
                </c:pt>
                <c:pt idx="99">
                  <c:v>100.75790523084336</c:v>
                </c:pt>
                <c:pt idx="100">
                  <c:v>100.74576311430029</c:v>
                </c:pt>
                <c:pt idx="101">
                  <c:v>100.75479566130737</c:v>
                </c:pt>
                <c:pt idx="102">
                  <c:v>100.79423786572204</c:v>
                </c:pt>
                <c:pt idx="103">
                  <c:v>100.85539746845996</c:v>
                </c:pt>
                <c:pt idx="104">
                  <c:v>100.89802887745797</c:v>
                </c:pt>
                <c:pt idx="105">
                  <c:v>100.91434605560099</c:v>
                </c:pt>
                <c:pt idx="106">
                  <c:v>100.9557376305071</c:v>
                </c:pt>
                <c:pt idx="107">
                  <c:v>100.94823387671693</c:v>
                </c:pt>
                <c:pt idx="108">
                  <c:v>100.94549293934672</c:v>
                </c:pt>
                <c:pt idx="109">
                  <c:v>100.97487068806694</c:v>
                </c:pt>
                <c:pt idx="110">
                  <c:v>100.95845506198005</c:v>
                </c:pt>
                <c:pt idx="111">
                  <c:v>100.96062908703649</c:v>
                </c:pt>
                <c:pt idx="112">
                  <c:v>100.96995726336608</c:v>
                </c:pt>
                <c:pt idx="113">
                  <c:v>100.96484665269585</c:v>
                </c:pt>
                <c:pt idx="114">
                  <c:v>100.97948366411794</c:v>
                </c:pt>
                <c:pt idx="115">
                  <c:v>100.94944543783141</c:v>
                </c:pt>
                <c:pt idx="116">
                  <c:v>100.94811535321608</c:v>
                </c:pt>
                <c:pt idx="117">
                  <c:v>100.96726240680572</c:v>
                </c:pt>
                <c:pt idx="118">
                  <c:v>100.93485496310235</c:v>
                </c:pt>
                <c:pt idx="119">
                  <c:v>100.93771967982231</c:v>
                </c:pt>
                <c:pt idx="120">
                  <c:v>100.95675403904299</c:v>
                </c:pt>
                <c:pt idx="121">
                  <c:v>100.97499180073751</c:v>
                </c:pt>
                <c:pt idx="122">
                  <c:v>100.97454902996118</c:v>
                </c:pt>
                <c:pt idx="123">
                  <c:v>100.97319171142384</c:v>
                </c:pt>
                <c:pt idx="124">
                  <c:v>101.00594522161489</c:v>
                </c:pt>
                <c:pt idx="125">
                  <c:v>101.05608048114749</c:v>
                </c:pt>
                <c:pt idx="126">
                  <c:v>100.99978385446948</c:v>
                </c:pt>
                <c:pt idx="127">
                  <c:v>101.01257864041776</c:v>
                </c:pt>
                <c:pt idx="128">
                  <c:v>101.00593933152321</c:v>
                </c:pt>
                <c:pt idx="129">
                  <c:v>101.00625987926256</c:v>
                </c:pt>
                <c:pt idx="130">
                  <c:v>101.00642518021697</c:v>
                </c:pt>
                <c:pt idx="131">
                  <c:v>101.00693795955686</c:v>
                </c:pt>
                <c:pt idx="132">
                  <c:v>101.0070709921674</c:v>
                </c:pt>
                <c:pt idx="133">
                  <c:v>101.01223600153301</c:v>
                </c:pt>
                <c:pt idx="134">
                  <c:v>100.99518764043074</c:v>
                </c:pt>
                <c:pt idx="135">
                  <c:v>101.00275682317759</c:v>
                </c:pt>
                <c:pt idx="136">
                  <c:v>101.01351601535633</c:v>
                </c:pt>
                <c:pt idx="137">
                  <c:v>101.03796749723178</c:v>
                </c:pt>
                <c:pt idx="138">
                  <c:v>101.08829362888986</c:v>
                </c:pt>
                <c:pt idx="139">
                  <c:v>101.09847472170445</c:v>
                </c:pt>
                <c:pt idx="140">
                  <c:v>101.13211591926756</c:v>
                </c:pt>
                <c:pt idx="141">
                  <c:v>101.14136839699316</c:v>
                </c:pt>
                <c:pt idx="142">
                  <c:v>101.14251103455672</c:v>
                </c:pt>
                <c:pt idx="143">
                  <c:v>101.13701305171655</c:v>
                </c:pt>
                <c:pt idx="144">
                  <c:v>101.14529912977217</c:v>
                </c:pt>
                <c:pt idx="145">
                  <c:v>101.15213379690613</c:v>
                </c:pt>
                <c:pt idx="146">
                  <c:v>101.17854482868114</c:v>
                </c:pt>
                <c:pt idx="147">
                  <c:v>101.12882901077329</c:v>
                </c:pt>
                <c:pt idx="148">
                  <c:v>101.12405036314318</c:v>
                </c:pt>
                <c:pt idx="149">
                  <c:v>101.12378342634939</c:v>
                </c:pt>
                <c:pt idx="150">
                  <c:v>101.08664056248308</c:v>
                </c:pt>
                <c:pt idx="151">
                  <c:v>101.08559863538127</c:v>
                </c:pt>
                <c:pt idx="152">
                  <c:v>101.06787571846831</c:v>
                </c:pt>
                <c:pt idx="153">
                  <c:v>101.03522693702764</c:v>
                </c:pt>
                <c:pt idx="154">
                  <c:v>101.08161138645802</c:v>
                </c:pt>
                <c:pt idx="155">
                  <c:v>101.08186593288556</c:v>
                </c:pt>
                <c:pt idx="156">
                  <c:v>101.09002359086551</c:v>
                </c:pt>
                <c:pt idx="157">
                  <c:v>101.08003496418617</c:v>
                </c:pt>
                <c:pt idx="158">
                  <c:v>101.15226144776385</c:v>
                </c:pt>
                <c:pt idx="159">
                  <c:v>101.187005188192</c:v>
                </c:pt>
                <c:pt idx="160">
                  <c:v>101.18114366136669</c:v>
                </c:pt>
                <c:pt idx="161">
                  <c:v>101.18873506978852</c:v>
                </c:pt>
                <c:pt idx="162">
                  <c:v>101.23332793399018</c:v>
                </c:pt>
                <c:pt idx="163">
                  <c:v>101.23689013415711</c:v>
                </c:pt>
                <c:pt idx="164">
                  <c:v>101.24318841598568</c:v>
                </c:pt>
                <c:pt idx="165">
                  <c:v>101.29755519493894</c:v>
                </c:pt>
                <c:pt idx="166">
                  <c:v>101.26776753231104</c:v>
                </c:pt>
                <c:pt idx="167">
                  <c:v>101.24870892092467</c:v>
                </c:pt>
                <c:pt idx="168">
                  <c:v>101.24042386367942</c:v>
                </c:pt>
                <c:pt idx="169">
                  <c:v>101.26432490303424</c:v>
                </c:pt>
                <c:pt idx="170">
                  <c:v>101.2842184107095</c:v>
                </c:pt>
                <c:pt idx="171">
                  <c:v>101.30096807557398</c:v>
                </c:pt>
                <c:pt idx="172">
                  <c:v>101.29850839205127</c:v>
                </c:pt>
                <c:pt idx="173">
                  <c:v>101.28049301923902</c:v>
                </c:pt>
                <c:pt idx="174">
                  <c:v>101.31938353767796</c:v>
                </c:pt>
                <c:pt idx="175">
                  <c:v>101.31947242784005</c:v>
                </c:pt>
                <c:pt idx="176">
                  <c:v>101.32287922800973</c:v>
                </c:pt>
                <c:pt idx="177">
                  <c:v>101.37546333506121</c:v>
                </c:pt>
                <c:pt idx="178">
                  <c:v>101.39826705399139</c:v>
                </c:pt>
                <c:pt idx="179">
                  <c:v>101.46822490002916</c:v>
                </c:pt>
                <c:pt idx="180">
                  <c:v>101.45675047189154</c:v>
                </c:pt>
                <c:pt idx="181">
                  <c:v>101.4636456017958</c:v>
                </c:pt>
                <c:pt idx="182">
                  <c:v>101.46584025606916</c:v>
                </c:pt>
                <c:pt idx="183">
                  <c:v>101.49273495339874</c:v>
                </c:pt>
                <c:pt idx="184">
                  <c:v>101.56727746689695</c:v>
                </c:pt>
                <c:pt idx="185">
                  <c:v>101.57733321127238</c:v>
                </c:pt>
                <c:pt idx="186">
                  <c:v>101.60490987211246</c:v>
                </c:pt>
                <c:pt idx="187">
                  <c:v>101.61488085141536</c:v>
                </c:pt>
                <c:pt idx="188">
                  <c:v>101.60409567169383</c:v>
                </c:pt>
                <c:pt idx="189">
                  <c:v>101.61600107769783</c:v>
                </c:pt>
                <c:pt idx="190">
                  <c:v>101.60130497120244</c:v>
                </c:pt>
                <c:pt idx="191">
                  <c:v>101.59972983770463</c:v>
                </c:pt>
                <c:pt idx="192">
                  <c:v>101.61023579975777</c:v>
                </c:pt>
                <c:pt idx="193">
                  <c:v>101.63186899319636</c:v>
                </c:pt>
                <c:pt idx="194">
                  <c:v>101.63097885062051</c:v>
                </c:pt>
                <c:pt idx="195">
                  <c:v>101.61623129181521</c:v>
                </c:pt>
                <c:pt idx="196">
                  <c:v>101.62586154149037</c:v>
                </c:pt>
                <c:pt idx="197">
                  <c:v>101.64589883347142</c:v>
                </c:pt>
                <c:pt idx="198">
                  <c:v>101.6365494197059</c:v>
                </c:pt>
                <c:pt idx="199">
                  <c:v>101.62437114558554</c:v>
                </c:pt>
                <c:pt idx="200">
                  <c:v>101.62665120153414</c:v>
                </c:pt>
                <c:pt idx="201">
                  <c:v>101.62907925099012</c:v>
                </c:pt>
                <c:pt idx="202">
                  <c:v>101.65207328870571</c:v>
                </c:pt>
                <c:pt idx="203">
                  <c:v>101.64970078713171</c:v>
                </c:pt>
                <c:pt idx="204">
                  <c:v>101.65995349079597</c:v>
                </c:pt>
                <c:pt idx="205">
                  <c:v>101.69783482084915</c:v>
                </c:pt>
                <c:pt idx="206">
                  <c:v>101.74709285111746</c:v>
                </c:pt>
                <c:pt idx="207">
                  <c:v>101.78319864805204</c:v>
                </c:pt>
                <c:pt idx="208">
                  <c:v>101.77555688267789</c:v>
                </c:pt>
                <c:pt idx="209">
                  <c:v>101.78297202775497</c:v>
                </c:pt>
                <c:pt idx="210">
                  <c:v>101.78647758427189</c:v>
                </c:pt>
                <c:pt idx="211">
                  <c:v>101.84542359413319</c:v>
                </c:pt>
                <c:pt idx="212">
                  <c:v>101.8426009652861</c:v>
                </c:pt>
                <c:pt idx="213">
                  <c:v>101.84657035197266</c:v>
                </c:pt>
                <c:pt idx="214">
                  <c:v>101.91017844278694</c:v>
                </c:pt>
                <c:pt idx="215">
                  <c:v>101.90207016172276</c:v>
                </c:pt>
                <c:pt idx="216">
                  <c:v>101.90263239636222</c:v>
                </c:pt>
                <c:pt idx="217">
                  <c:v>101.94754967851513</c:v>
                </c:pt>
                <c:pt idx="218">
                  <c:v>101.96125870328356</c:v>
                </c:pt>
                <c:pt idx="219">
                  <c:v>101.97130177283648</c:v>
                </c:pt>
                <c:pt idx="220">
                  <c:v>101.98458975176807</c:v>
                </c:pt>
                <c:pt idx="221">
                  <c:v>101.96235146767701</c:v>
                </c:pt>
                <c:pt idx="222">
                  <c:v>101.9565934004018</c:v>
                </c:pt>
                <c:pt idx="223">
                  <c:v>101.97432970644995</c:v>
                </c:pt>
                <c:pt idx="224">
                  <c:v>101.98291391762282</c:v>
                </c:pt>
                <c:pt idx="225">
                  <c:v>102.01064473058923</c:v>
                </c:pt>
                <c:pt idx="226">
                  <c:v>101.99387120836066</c:v>
                </c:pt>
                <c:pt idx="227">
                  <c:v>101.97733129440084</c:v>
                </c:pt>
                <c:pt idx="228">
                  <c:v>102.01333808911131</c:v>
                </c:pt>
                <c:pt idx="229">
                  <c:v>102.02787425203012</c:v>
                </c:pt>
                <c:pt idx="230">
                  <c:v>102.05355201013073</c:v>
                </c:pt>
                <c:pt idx="231">
                  <c:v>102.07272309924768</c:v>
                </c:pt>
                <c:pt idx="232">
                  <c:v>102.09394907614814</c:v>
                </c:pt>
                <c:pt idx="233">
                  <c:v>102.11422930805462</c:v>
                </c:pt>
                <c:pt idx="234">
                  <c:v>102.09954654148009</c:v>
                </c:pt>
                <c:pt idx="235">
                  <c:v>102.09316721754128</c:v>
                </c:pt>
                <c:pt idx="236">
                  <c:v>102.07597611014094</c:v>
                </c:pt>
                <c:pt idx="237">
                  <c:v>102.07204461845257</c:v>
                </c:pt>
                <c:pt idx="238">
                  <c:v>102.07090442064533</c:v>
                </c:pt>
                <c:pt idx="239">
                  <c:v>102.11288143825041</c:v>
                </c:pt>
                <c:pt idx="240">
                  <c:v>102.12912447647962</c:v>
                </c:pt>
                <c:pt idx="241">
                  <c:v>102.13975110841926</c:v>
                </c:pt>
                <c:pt idx="242">
                  <c:v>102.14779547304202</c:v>
                </c:pt>
                <c:pt idx="243">
                  <c:v>102.1755064789414</c:v>
                </c:pt>
                <c:pt idx="244">
                  <c:v>102.18177132211264</c:v>
                </c:pt>
                <c:pt idx="245">
                  <c:v>102.18302754446525</c:v>
                </c:pt>
                <c:pt idx="246">
                  <c:v>102.20018550978422</c:v>
                </c:pt>
                <c:pt idx="247">
                  <c:v>102.16502634114364</c:v>
                </c:pt>
                <c:pt idx="248">
                  <c:v>102.16639119905426</c:v>
                </c:pt>
                <c:pt idx="249">
                  <c:v>102.16258292211889</c:v>
                </c:pt>
                <c:pt idx="250">
                  <c:v>102.16229477309457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Simulations!$E$12</c:f>
              <c:strCache>
                <c:ptCount val="1"/>
                <c:pt idx="0">
                  <c:v>Monétaire</c:v>
                </c:pt>
              </c:strCache>
            </c:strRef>
          </c:tx>
          <c:marker>
            <c:symbol val="none"/>
          </c:marker>
          <c:val>
            <c:numRef>
              <c:f>Simulations!$E$13:$E$263</c:f>
              <c:numCache>
                <c:formatCode>0.00</c:formatCode>
                <c:ptCount val="251"/>
                <c:pt idx="0">
                  <c:v>100</c:v>
                </c:pt>
                <c:pt idx="1">
                  <c:v>100.00398021154959</c:v>
                </c:pt>
                <c:pt idx="2">
                  <c:v>100.00796058152002</c:v>
                </c:pt>
                <c:pt idx="3">
                  <c:v>100.0119411099176</c:v>
                </c:pt>
                <c:pt idx="4">
                  <c:v>100.01592179674863</c:v>
                </c:pt>
                <c:pt idx="5">
                  <c:v>100.01990264201942</c:v>
                </c:pt>
                <c:pt idx="6">
                  <c:v>100.02388364573626</c:v>
                </c:pt>
                <c:pt idx="7">
                  <c:v>100.02786480790549</c:v>
                </c:pt>
                <c:pt idx="8">
                  <c:v>100.03184612853339</c:v>
                </c:pt>
                <c:pt idx="9">
                  <c:v>100.03582760762626</c:v>
                </c:pt>
                <c:pt idx="10">
                  <c:v>100.03980924519043</c:v>
                </c:pt>
                <c:pt idx="11">
                  <c:v>100.0437910412322</c:v>
                </c:pt>
                <c:pt idx="12">
                  <c:v>100.04777299575787</c:v>
                </c:pt>
                <c:pt idx="13">
                  <c:v>100.05175510877376</c:v>
                </c:pt>
                <c:pt idx="14">
                  <c:v>100.05573738028617</c:v>
                </c:pt>
                <c:pt idx="15">
                  <c:v>100.05971981030142</c:v>
                </c:pt>
                <c:pt idx="16">
                  <c:v>100.0637023988258</c:v>
                </c:pt>
                <c:pt idx="17">
                  <c:v>100.06768514586562</c:v>
                </c:pt>
                <c:pt idx="18">
                  <c:v>100.07166805142721</c:v>
                </c:pt>
                <c:pt idx="19">
                  <c:v>100.07565111551686</c:v>
                </c:pt>
                <c:pt idx="20">
                  <c:v>100.07963433814089</c:v>
                </c:pt>
                <c:pt idx="21">
                  <c:v>100.08361771930561</c:v>
                </c:pt>
                <c:pt idx="22">
                  <c:v>100.08760125901732</c:v>
                </c:pt>
                <c:pt idx="23">
                  <c:v>100.09158495728234</c:v>
                </c:pt>
                <c:pt idx="24">
                  <c:v>100.09556881410698</c:v>
                </c:pt>
                <c:pt idx="25">
                  <c:v>100.09955282949755</c:v>
                </c:pt>
                <c:pt idx="26">
                  <c:v>100.10353700346036</c:v>
                </c:pt>
                <c:pt idx="27">
                  <c:v>100.10752133600172</c:v>
                </c:pt>
                <c:pt idx="28">
                  <c:v>100.11150582712796</c:v>
                </c:pt>
                <c:pt idx="29">
                  <c:v>100.11549047684535</c:v>
                </c:pt>
                <c:pt idx="30">
                  <c:v>100.11947528516025</c:v>
                </c:pt>
                <c:pt idx="31">
                  <c:v>100.12346025207894</c:v>
                </c:pt>
                <c:pt idx="32">
                  <c:v>100.12744537760774</c:v>
                </c:pt>
                <c:pt idx="33">
                  <c:v>100.13143066175297</c:v>
                </c:pt>
                <c:pt idx="34">
                  <c:v>100.13541610452094</c:v>
                </c:pt>
                <c:pt idx="35">
                  <c:v>100.13940170591796</c:v>
                </c:pt>
                <c:pt idx="36">
                  <c:v>100.14338746595035</c:v>
                </c:pt>
                <c:pt idx="37">
                  <c:v>100.14737338462443</c:v>
                </c:pt>
                <c:pt idx="38">
                  <c:v>100.1513594619465</c:v>
                </c:pt>
                <c:pt idx="39">
                  <c:v>100.15534569792288</c:v>
                </c:pt>
                <c:pt idx="40">
                  <c:v>100.15933209255988</c:v>
                </c:pt>
                <c:pt idx="41">
                  <c:v>100.16331864586382</c:v>
                </c:pt>
                <c:pt idx="42">
                  <c:v>100.16730535784102</c:v>
                </c:pt>
                <c:pt idx="43">
                  <c:v>100.17129222849779</c:v>
                </c:pt>
                <c:pt idx="44">
                  <c:v>100.17527925784044</c:v>
                </c:pt>
                <c:pt idx="45">
                  <c:v>100.1792664458753</c:v>
                </c:pt>
                <c:pt idx="46">
                  <c:v>100.18325379260868</c:v>
                </c:pt>
                <c:pt idx="47">
                  <c:v>100.1872412980469</c:v>
                </c:pt>
                <c:pt idx="48">
                  <c:v>100.19122896219626</c:v>
                </c:pt>
                <c:pt idx="49">
                  <c:v>100.1952167850631</c:v>
                </c:pt>
                <c:pt idx="50">
                  <c:v>100.19920476665371</c:v>
                </c:pt>
                <c:pt idx="51">
                  <c:v>100.20319290697444</c:v>
                </c:pt>
                <c:pt idx="52">
                  <c:v>100.20718120603158</c:v>
                </c:pt>
                <c:pt idx="53">
                  <c:v>100.21116966383146</c:v>
                </c:pt>
                <c:pt idx="54">
                  <c:v>100.21515828038039</c:v>
                </c:pt>
                <c:pt idx="55">
                  <c:v>100.21914705568472</c:v>
                </c:pt>
                <c:pt idx="56">
                  <c:v>100.22313598975073</c:v>
                </c:pt>
                <c:pt idx="57">
                  <c:v>100.22712508258476</c:v>
                </c:pt>
                <c:pt idx="58">
                  <c:v>100.23111433419312</c:v>
                </c:pt>
                <c:pt idx="59">
                  <c:v>100.23510374458213</c:v>
                </c:pt>
                <c:pt idx="60">
                  <c:v>100.23909331375812</c:v>
                </c:pt>
                <c:pt idx="61">
                  <c:v>100.2430830417274</c:v>
                </c:pt>
                <c:pt idx="62">
                  <c:v>100.24707292849629</c:v>
                </c:pt>
                <c:pt idx="63">
                  <c:v>100.25106297407112</c:v>
                </c:pt>
                <c:pt idx="64">
                  <c:v>100.2550531784582</c:v>
                </c:pt>
                <c:pt idx="65">
                  <c:v>100.25904354166386</c:v>
                </c:pt>
                <c:pt idx="66">
                  <c:v>100.26303406369442</c:v>
                </c:pt>
                <c:pt idx="67">
                  <c:v>100.2670247445562</c:v>
                </c:pt>
                <c:pt idx="68">
                  <c:v>100.27101558425551</c:v>
                </c:pt>
                <c:pt idx="69">
                  <c:v>100.27500658279868</c:v>
                </c:pt>
                <c:pt idx="70">
                  <c:v>100.27899774019204</c:v>
                </c:pt>
                <c:pt idx="71">
                  <c:v>100.28298905644191</c:v>
                </c:pt>
                <c:pt idx="72">
                  <c:v>100.2869805315546</c:v>
                </c:pt>
                <c:pt idx="73">
                  <c:v>100.29097216553646</c:v>
                </c:pt>
                <c:pt idx="74">
                  <c:v>100.29496395839379</c:v>
                </c:pt>
                <c:pt idx="75">
                  <c:v>100.29895591013293</c:v>
                </c:pt>
                <c:pt idx="76">
                  <c:v>100.30294802076018</c:v>
                </c:pt>
                <c:pt idx="77">
                  <c:v>100.30694029028189</c:v>
                </c:pt>
                <c:pt idx="78">
                  <c:v>100.31093271870436</c:v>
                </c:pt>
                <c:pt idx="79">
                  <c:v>100.31492530603394</c:v>
                </c:pt>
                <c:pt idx="80">
                  <c:v>100.31891805227694</c:v>
                </c:pt>
                <c:pt idx="81">
                  <c:v>100.32291095743969</c:v>
                </c:pt>
                <c:pt idx="82">
                  <c:v>100.32690402152851</c:v>
                </c:pt>
                <c:pt idx="83">
                  <c:v>100.33089724454972</c:v>
                </c:pt>
                <c:pt idx="84">
                  <c:v>100.33489062650966</c:v>
                </c:pt>
                <c:pt idx="85">
                  <c:v>100.33888416741465</c:v>
                </c:pt>
                <c:pt idx="86">
                  <c:v>100.34287786727101</c:v>
                </c:pt>
                <c:pt idx="87">
                  <c:v>100.34687172608508</c:v>
                </c:pt>
                <c:pt idx="88">
                  <c:v>100.35086574386318</c:v>
                </c:pt>
                <c:pt idx="89">
                  <c:v>100.35485992061163</c:v>
                </c:pt>
                <c:pt idx="90">
                  <c:v>100.35885425633677</c:v>
                </c:pt>
                <c:pt idx="91">
                  <c:v>100.36284875104492</c:v>
                </c:pt>
                <c:pt idx="92">
                  <c:v>100.36684340474241</c:v>
                </c:pt>
                <c:pt idx="93">
                  <c:v>100.37083821743556</c:v>
                </c:pt>
                <c:pt idx="94">
                  <c:v>100.37483318913071</c:v>
                </c:pt>
                <c:pt idx="95">
                  <c:v>100.37882831983418</c:v>
                </c:pt>
                <c:pt idx="96">
                  <c:v>100.38282360955232</c:v>
                </c:pt>
                <c:pt idx="97">
                  <c:v>100.38681905829144</c:v>
                </c:pt>
                <c:pt idx="98">
                  <c:v>100.39081466605786</c:v>
                </c:pt>
                <c:pt idx="99">
                  <c:v>100.39481043285794</c:v>
                </c:pt>
                <c:pt idx="100">
                  <c:v>100.39880635869798</c:v>
                </c:pt>
                <c:pt idx="101">
                  <c:v>100.40280244358432</c:v>
                </c:pt>
                <c:pt idx="102">
                  <c:v>100.40679868752329</c:v>
                </c:pt>
                <c:pt idx="103">
                  <c:v>100.41079509052123</c:v>
                </c:pt>
                <c:pt idx="104">
                  <c:v>100.41479165258447</c:v>
                </c:pt>
                <c:pt idx="105">
                  <c:v>100.41878837371932</c:v>
                </c:pt>
                <c:pt idx="106">
                  <c:v>100.42278525393213</c:v>
                </c:pt>
                <c:pt idx="107">
                  <c:v>100.42678229322924</c:v>
                </c:pt>
                <c:pt idx="108">
                  <c:v>100.43077949161696</c:v>
                </c:pt>
                <c:pt idx="109">
                  <c:v>100.43477684910162</c:v>
                </c:pt>
                <c:pt idx="110">
                  <c:v>100.43877436568958</c:v>
                </c:pt>
                <c:pt idx="111">
                  <c:v>100.44277204138716</c:v>
                </c:pt>
                <c:pt idx="112">
                  <c:v>100.44676987620068</c:v>
                </c:pt>
                <c:pt idx="113">
                  <c:v>100.45076787013649</c:v>
                </c:pt>
                <c:pt idx="114">
                  <c:v>100.4547660232009</c:v>
                </c:pt>
                <c:pt idx="115">
                  <c:v>100.45876433540028</c:v>
                </c:pt>
                <c:pt idx="116">
                  <c:v>100.46276280674093</c:v>
                </c:pt>
                <c:pt idx="117">
                  <c:v>100.4667614372292</c:v>
                </c:pt>
                <c:pt idx="118">
                  <c:v>100.47076022687142</c:v>
                </c:pt>
                <c:pt idx="119">
                  <c:v>100.47475917567394</c:v>
                </c:pt>
                <c:pt idx="120">
                  <c:v>100.47875828364307</c:v>
                </c:pt>
                <c:pt idx="121">
                  <c:v>100.48275755078517</c:v>
                </c:pt>
                <c:pt idx="122">
                  <c:v>100.48675697710655</c:v>
                </c:pt>
                <c:pt idx="123">
                  <c:v>100.49075656261357</c:v>
                </c:pt>
                <c:pt idx="124">
                  <c:v>100.49475630731254</c:v>
                </c:pt>
                <c:pt idx="125">
                  <c:v>100.49875621120982</c:v>
                </c:pt>
                <c:pt idx="126">
                  <c:v>100.50275627431174</c:v>
                </c:pt>
                <c:pt idx="127">
                  <c:v>100.50675649662462</c:v>
                </c:pt>
                <c:pt idx="128">
                  <c:v>100.51075687815482</c:v>
                </c:pt>
                <c:pt idx="129">
                  <c:v>100.51475741890867</c:v>
                </c:pt>
                <c:pt idx="130">
                  <c:v>100.51875811889251</c:v>
                </c:pt>
                <c:pt idx="131">
                  <c:v>100.52275897811266</c:v>
                </c:pt>
                <c:pt idx="132">
                  <c:v>100.52675999657548</c:v>
                </c:pt>
                <c:pt idx="133">
                  <c:v>100.53076117428729</c:v>
                </c:pt>
                <c:pt idx="134">
                  <c:v>100.53476251125444</c:v>
                </c:pt>
                <c:pt idx="135">
                  <c:v>100.53876400748327</c:v>
                </c:pt>
                <c:pt idx="136">
                  <c:v>100.54276566298012</c:v>
                </c:pt>
                <c:pt idx="137">
                  <c:v>100.54676747775132</c:v>
                </c:pt>
                <c:pt idx="138">
                  <c:v>100.55076945180321</c:v>
                </c:pt>
                <c:pt idx="139">
                  <c:v>100.55477158514213</c:v>
                </c:pt>
                <c:pt idx="140">
                  <c:v>100.55877387777443</c:v>
                </c:pt>
                <c:pt idx="141">
                  <c:v>100.56277632970644</c:v>
                </c:pt>
                <c:pt idx="142">
                  <c:v>100.5667789409445</c:v>
                </c:pt>
                <c:pt idx="143">
                  <c:v>100.57078171149496</c:v>
                </c:pt>
                <c:pt idx="144">
                  <c:v>100.57478464136416</c:v>
                </c:pt>
                <c:pt idx="145">
                  <c:v>100.57878773055843</c:v>
                </c:pt>
                <c:pt idx="146">
                  <c:v>100.58279097908412</c:v>
                </c:pt>
                <c:pt idx="147">
                  <c:v>100.58679438694757</c:v>
                </c:pt>
                <c:pt idx="148">
                  <c:v>100.59079795415512</c:v>
                </c:pt>
                <c:pt idx="149">
                  <c:v>100.59480168071312</c:v>
                </c:pt>
                <c:pt idx="150">
                  <c:v>100.5988055666279</c:v>
                </c:pt>
                <c:pt idx="151">
                  <c:v>100.60280961190581</c:v>
                </c:pt>
                <c:pt idx="152">
                  <c:v>100.6068138165532</c:v>
                </c:pt>
                <c:pt idx="153">
                  <c:v>100.6108181805764</c:v>
                </c:pt>
                <c:pt idx="154">
                  <c:v>100.61482270398176</c:v>
                </c:pt>
                <c:pt idx="155">
                  <c:v>100.61882738677562</c:v>
                </c:pt>
                <c:pt idx="156">
                  <c:v>100.62283222896433</c:v>
                </c:pt>
                <c:pt idx="157">
                  <c:v>100.62683723055423</c:v>
                </c:pt>
                <c:pt idx="158">
                  <c:v>100.63084239155167</c:v>
                </c:pt>
                <c:pt idx="159">
                  <c:v>100.63484771196299</c:v>
                </c:pt>
                <c:pt idx="160">
                  <c:v>100.63885319179454</c:v>
                </c:pt>
                <c:pt idx="161">
                  <c:v>100.64285883105265</c:v>
                </c:pt>
                <c:pt idx="162">
                  <c:v>100.64686462974369</c:v>
                </c:pt>
                <c:pt idx="163">
                  <c:v>100.65087058787398</c:v>
                </c:pt>
                <c:pt idx="164">
                  <c:v>100.65487670544988</c:v>
                </c:pt>
                <c:pt idx="165">
                  <c:v>100.65888298247773</c:v>
                </c:pt>
                <c:pt idx="166">
                  <c:v>100.6628894189639</c:v>
                </c:pt>
                <c:pt idx="167">
                  <c:v>100.66689601491471</c:v>
                </c:pt>
                <c:pt idx="168">
                  <c:v>100.67090277033651</c:v>
                </c:pt>
                <c:pt idx="169">
                  <c:v>100.67490968523566</c:v>
                </c:pt>
                <c:pt idx="170">
                  <c:v>100.67891675961849</c:v>
                </c:pt>
                <c:pt idx="171">
                  <c:v>100.68292399349136</c:v>
                </c:pt>
                <c:pt idx="172">
                  <c:v>100.68693138686061</c:v>
                </c:pt>
                <c:pt idx="173">
                  <c:v>100.6909389397326</c:v>
                </c:pt>
                <c:pt idx="174">
                  <c:v>100.69494665211367</c:v>
                </c:pt>
                <c:pt idx="175">
                  <c:v>100.69895452401018</c:v>
                </c:pt>
                <c:pt idx="176">
                  <c:v>100.70296255542846</c:v>
                </c:pt>
                <c:pt idx="177">
                  <c:v>100.70697074637486</c:v>
                </c:pt>
                <c:pt idx="178">
                  <c:v>100.71097909685575</c:v>
                </c:pt>
                <c:pt idx="179">
                  <c:v>100.71498760687747</c:v>
                </c:pt>
                <c:pt idx="180">
                  <c:v>100.71899627644638</c:v>
                </c:pt>
                <c:pt idx="181">
                  <c:v>100.7230051055688</c:v>
                </c:pt>
                <c:pt idx="182">
                  <c:v>100.72701409425112</c:v>
                </c:pt>
                <c:pt idx="183">
                  <c:v>100.73102324249966</c:v>
                </c:pt>
                <c:pt idx="184">
                  <c:v>100.73503255032078</c:v>
                </c:pt>
                <c:pt idx="185">
                  <c:v>100.73904201772083</c:v>
                </c:pt>
                <c:pt idx="186">
                  <c:v>100.74305164470617</c:v>
                </c:pt>
                <c:pt idx="187">
                  <c:v>100.74706143128314</c:v>
                </c:pt>
                <c:pt idx="188">
                  <c:v>100.7510713774581</c:v>
                </c:pt>
                <c:pt idx="189">
                  <c:v>100.7550814832374</c:v>
                </c:pt>
                <c:pt idx="190">
                  <c:v>100.7590917486274</c:v>
                </c:pt>
                <c:pt idx="191">
                  <c:v>100.76310217363444</c:v>
                </c:pt>
                <c:pt idx="192">
                  <c:v>100.76711275826487</c:v>
                </c:pt>
                <c:pt idx="193">
                  <c:v>100.77112350252507</c:v>
                </c:pt>
                <c:pt idx="194">
                  <c:v>100.77513440642137</c:v>
                </c:pt>
                <c:pt idx="195">
                  <c:v>100.77914546996013</c:v>
                </c:pt>
                <c:pt idx="196">
                  <c:v>100.7831566931477</c:v>
                </c:pt>
                <c:pt idx="197">
                  <c:v>100.78716807599045</c:v>
                </c:pt>
                <c:pt idx="198">
                  <c:v>100.79117961849472</c:v>
                </c:pt>
                <c:pt idx="199">
                  <c:v>100.79519132066687</c:v>
                </c:pt>
                <c:pt idx="200">
                  <c:v>100.79920318251325</c:v>
                </c:pt>
                <c:pt idx="201">
                  <c:v>100.80321520404021</c:v>
                </c:pt>
                <c:pt idx="202">
                  <c:v>100.80722738525412</c:v>
                </c:pt>
                <c:pt idx="203">
                  <c:v>100.81123972616133</c:v>
                </c:pt>
                <c:pt idx="204">
                  <c:v>100.81525222676819</c:v>
                </c:pt>
                <c:pt idx="205">
                  <c:v>100.81926488708108</c:v>
                </c:pt>
                <c:pt idx="206">
                  <c:v>100.82327770710633</c:v>
                </c:pt>
                <c:pt idx="207">
                  <c:v>100.8272906868503</c:v>
                </c:pt>
                <c:pt idx="208">
                  <c:v>100.83130382631937</c:v>
                </c:pt>
                <c:pt idx="209">
                  <c:v>100.83531712551986</c:v>
                </c:pt>
                <c:pt idx="210">
                  <c:v>100.83933058445817</c:v>
                </c:pt>
                <c:pt idx="211">
                  <c:v>100.84334420314062</c:v>
                </c:pt>
                <c:pt idx="212">
                  <c:v>100.84735798157358</c:v>
                </c:pt>
                <c:pt idx="213">
                  <c:v>100.85137191976342</c:v>
                </c:pt>
                <c:pt idx="214">
                  <c:v>100.8553860177165</c:v>
                </c:pt>
                <c:pt idx="215">
                  <c:v>100.85940027543916</c:v>
                </c:pt>
                <c:pt idx="216">
                  <c:v>100.86341469293777</c:v>
                </c:pt>
                <c:pt idx="217">
                  <c:v>100.86742927021869</c:v>
                </c:pt>
                <c:pt idx="218">
                  <c:v>100.87144400728829</c:v>
                </c:pt>
                <c:pt idx="219">
                  <c:v>100.87545890415291</c:v>
                </c:pt>
                <c:pt idx="220">
                  <c:v>100.87947396081891</c:v>
                </c:pt>
                <c:pt idx="221">
                  <c:v>100.88348917729267</c:v>
                </c:pt>
                <c:pt idx="222">
                  <c:v>100.88750455358054</c:v>
                </c:pt>
                <c:pt idx="223">
                  <c:v>100.89152008968888</c:v>
                </c:pt>
                <c:pt idx="224">
                  <c:v>100.89553578562405</c:v>
                </c:pt>
                <c:pt idx="225">
                  <c:v>100.89955164139241</c:v>
                </c:pt>
                <c:pt idx="226">
                  <c:v>100.90356765700032</c:v>
                </c:pt>
                <c:pt idx="227">
                  <c:v>100.90758383245416</c:v>
                </c:pt>
                <c:pt idx="228">
                  <c:v>100.91160016776028</c:v>
                </c:pt>
                <c:pt idx="229">
                  <c:v>100.91561666292505</c:v>
                </c:pt>
                <c:pt idx="230">
                  <c:v>100.9196333179548</c:v>
                </c:pt>
                <c:pt idx="231">
                  <c:v>100.92365013285593</c:v>
                </c:pt>
                <c:pt idx="232">
                  <c:v>100.92766710763479</c:v>
                </c:pt>
                <c:pt idx="233">
                  <c:v>100.93168424229775</c:v>
                </c:pt>
                <c:pt idx="234">
                  <c:v>100.93570153685116</c:v>
                </c:pt>
                <c:pt idx="235">
                  <c:v>100.93971899130139</c:v>
                </c:pt>
                <c:pt idx="236">
                  <c:v>100.94373660565481</c:v>
                </c:pt>
                <c:pt idx="237">
                  <c:v>100.94775437991777</c:v>
                </c:pt>
                <c:pt idx="238">
                  <c:v>100.95177231409666</c:v>
                </c:pt>
                <c:pt idx="239">
                  <c:v>100.95579040819783</c:v>
                </c:pt>
                <c:pt idx="240">
                  <c:v>100.95980866222764</c:v>
                </c:pt>
                <c:pt idx="241">
                  <c:v>100.96382707619246</c:v>
                </c:pt>
                <c:pt idx="242">
                  <c:v>100.96784565009865</c:v>
                </c:pt>
                <c:pt idx="243">
                  <c:v>100.97186438395259</c:v>
                </c:pt>
                <c:pt idx="244">
                  <c:v>100.97588327776064</c:v>
                </c:pt>
                <c:pt idx="245">
                  <c:v>100.97990233152917</c:v>
                </c:pt>
                <c:pt idx="246">
                  <c:v>100.98392154526454</c:v>
                </c:pt>
                <c:pt idx="247">
                  <c:v>100.98794091897311</c:v>
                </c:pt>
                <c:pt idx="248">
                  <c:v>100.99196045266126</c:v>
                </c:pt>
                <c:pt idx="249">
                  <c:v>100.99598014633536</c:v>
                </c:pt>
                <c:pt idx="250">
                  <c:v>101.00000000000176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371200"/>
        <c:axId val="218372736"/>
      </c:lineChart>
      <c:lineChart>
        <c:grouping val="standard"/>
        <c:varyColors val="0"/>
        <c:ser>
          <c:idx val="4"/>
          <c:order val="3"/>
          <c:tx>
            <c:strRef>
              <c:f>Simulations!$F$12</c:f>
              <c:strCache>
                <c:ptCount val="1"/>
                <c:pt idx="0">
                  <c:v>Buy &amp; hold</c:v>
                </c:pt>
              </c:strCache>
            </c:strRef>
          </c:tx>
          <c:marker>
            <c:symbol val="none"/>
          </c:marker>
          <c:val>
            <c:numRef>
              <c:f>Simulations!$F$13:$F$263</c:f>
              <c:numCache>
                <c:formatCode>0.00</c:formatCode>
                <c:ptCount val="251"/>
                <c:pt idx="0">
                  <c:v>1000</c:v>
                </c:pt>
                <c:pt idx="1">
                  <c:v>997.89362004086456</c:v>
                </c:pt>
                <c:pt idx="2">
                  <c:v>1005.6744170547988</c:v>
                </c:pt>
                <c:pt idx="3">
                  <c:v>1013.1429431205188</c:v>
                </c:pt>
                <c:pt idx="4">
                  <c:v>1005.9896217543405</c:v>
                </c:pt>
                <c:pt idx="5">
                  <c:v>1001.960370581766</c:v>
                </c:pt>
                <c:pt idx="6">
                  <c:v>999.80882031092278</c:v>
                </c:pt>
                <c:pt idx="7">
                  <c:v>977.50771718710007</c:v>
                </c:pt>
                <c:pt idx="8">
                  <c:v>979.26770934357819</c:v>
                </c:pt>
                <c:pt idx="9">
                  <c:v>969.75387932893113</c:v>
                </c:pt>
                <c:pt idx="10">
                  <c:v>977.71540932031337</c:v>
                </c:pt>
                <c:pt idx="11">
                  <c:v>985.28227164288728</c:v>
                </c:pt>
                <c:pt idx="12">
                  <c:v>987.86492270431324</c:v>
                </c:pt>
                <c:pt idx="13">
                  <c:v>989.80165091906326</c:v>
                </c:pt>
                <c:pt idx="14">
                  <c:v>985.31150270273133</c:v>
                </c:pt>
                <c:pt idx="15">
                  <c:v>981.59069662864545</c:v>
                </c:pt>
                <c:pt idx="16">
                  <c:v>983.72423698117063</c:v>
                </c:pt>
                <c:pt idx="17">
                  <c:v>978.0329765080262</c:v>
                </c:pt>
                <c:pt idx="18">
                  <c:v>973.70926012195287</c:v>
                </c:pt>
                <c:pt idx="19">
                  <c:v>971.06622777500297</c:v>
                </c:pt>
                <c:pt idx="20">
                  <c:v>971.1302049977196</c:v>
                </c:pt>
                <c:pt idx="21">
                  <c:v>965.61964375173693</c:v>
                </c:pt>
                <c:pt idx="22">
                  <c:v>954.79972686706765</c:v>
                </c:pt>
                <c:pt idx="23">
                  <c:v>950.68708117741971</c:v>
                </c:pt>
                <c:pt idx="24">
                  <c:v>959.12186235477998</c:v>
                </c:pt>
                <c:pt idx="25">
                  <c:v>967.58953961724194</c:v>
                </c:pt>
                <c:pt idx="26">
                  <c:v>967.20729658879975</c:v>
                </c:pt>
                <c:pt idx="27">
                  <c:v>967.40973319275599</c:v>
                </c:pt>
                <c:pt idx="28">
                  <c:v>966.62086245106047</c:v>
                </c:pt>
                <c:pt idx="29">
                  <c:v>968.12805785088085</c:v>
                </c:pt>
                <c:pt idx="30">
                  <c:v>961.37388703703789</c:v>
                </c:pt>
                <c:pt idx="31">
                  <c:v>958.49503718287667</c:v>
                </c:pt>
                <c:pt idx="32">
                  <c:v>961.64929617234577</c:v>
                </c:pt>
                <c:pt idx="33">
                  <c:v>969.68148025312917</c:v>
                </c:pt>
                <c:pt idx="34">
                  <c:v>974.34745080781533</c:v>
                </c:pt>
                <c:pt idx="35">
                  <c:v>970.64494796954398</c:v>
                </c:pt>
                <c:pt idx="36">
                  <c:v>969.29421329940999</c:v>
                </c:pt>
                <c:pt idx="37">
                  <c:v>971.385765296209</c:v>
                </c:pt>
                <c:pt idx="38">
                  <c:v>980.02573404566624</c:v>
                </c:pt>
                <c:pt idx="39">
                  <c:v>982.06633493810455</c:v>
                </c:pt>
                <c:pt idx="40">
                  <c:v>990.09159154749796</c:v>
                </c:pt>
                <c:pt idx="41">
                  <c:v>996.68047270207489</c:v>
                </c:pt>
                <c:pt idx="42">
                  <c:v>1010.7975814298811</c:v>
                </c:pt>
                <c:pt idx="43">
                  <c:v>1003.9414141781788</c:v>
                </c:pt>
                <c:pt idx="44">
                  <c:v>1004.2794791906583</c:v>
                </c:pt>
                <c:pt idx="45">
                  <c:v>1000.2232582395354</c:v>
                </c:pt>
                <c:pt idx="46">
                  <c:v>1008.4905760969461</c:v>
                </c:pt>
                <c:pt idx="47">
                  <c:v>1012.3488314031322</c:v>
                </c:pt>
                <c:pt idx="48">
                  <c:v>1011.8735536991239</c:v>
                </c:pt>
                <c:pt idx="49">
                  <c:v>1019.358447888038</c:v>
                </c:pt>
                <c:pt idx="50">
                  <c:v>1021.5057165579983</c:v>
                </c:pt>
                <c:pt idx="51">
                  <c:v>1019.295097391754</c:v>
                </c:pt>
                <c:pt idx="52">
                  <c:v>1029.450330917357</c:v>
                </c:pt>
                <c:pt idx="53">
                  <c:v>1025.5335472222791</c:v>
                </c:pt>
                <c:pt idx="54">
                  <c:v>1019.2629872232089</c:v>
                </c:pt>
                <c:pt idx="55">
                  <c:v>1027.5866297061775</c:v>
                </c:pt>
                <c:pt idx="56">
                  <c:v>1045.9379852239088</c:v>
                </c:pt>
                <c:pt idx="57">
                  <c:v>1045.0021980592178</c:v>
                </c:pt>
                <c:pt idx="58">
                  <c:v>1056.9073956311488</c:v>
                </c:pt>
                <c:pt idx="59">
                  <c:v>1070.6807488544846</c:v>
                </c:pt>
                <c:pt idx="60">
                  <c:v>1076.9317703148631</c:v>
                </c:pt>
                <c:pt idx="61">
                  <c:v>1074.3226469578847</c:v>
                </c:pt>
                <c:pt idx="62">
                  <c:v>1065.8080887457049</c:v>
                </c:pt>
                <c:pt idx="63">
                  <c:v>1068.6967200341271</c:v>
                </c:pt>
                <c:pt idx="64">
                  <c:v>1063.1241991544357</c:v>
                </c:pt>
                <c:pt idx="65">
                  <c:v>1051.1497087284965</c:v>
                </c:pt>
                <c:pt idx="66">
                  <c:v>1056.760506175664</c:v>
                </c:pt>
                <c:pt idx="67">
                  <c:v>1061.0630854581118</c:v>
                </c:pt>
                <c:pt idx="68">
                  <c:v>1062.3641660013068</c:v>
                </c:pt>
                <c:pt idx="69">
                  <c:v>1048.9861556241635</c:v>
                </c:pt>
                <c:pt idx="70">
                  <c:v>1047.4795179382691</c:v>
                </c:pt>
                <c:pt idx="71">
                  <c:v>1053.6881516590354</c:v>
                </c:pt>
                <c:pt idx="72">
                  <c:v>1062.1748215468629</c:v>
                </c:pt>
                <c:pt idx="73">
                  <c:v>1063.9496157320286</c:v>
                </c:pt>
                <c:pt idx="74">
                  <c:v>1069.691808053994</c:v>
                </c:pt>
                <c:pt idx="75">
                  <c:v>1076.9920051670106</c:v>
                </c:pt>
                <c:pt idx="76">
                  <c:v>1060.7983480912894</c:v>
                </c:pt>
                <c:pt idx="77">
                  <c:v>1069.8533621971733</c:v>
                </c:pt>
                <c:pt idx="78">
                  <c:v>1068.2385218905069</c:v>
                </c:pt>
                <c:pt idx="79">
                  <c:v>1072.0184438527958</c:v>
                </c:pt>
                <c:pt idx="80">
                  <c:v>1065.507601808883</c:v>
                </c:pt>
                <c:pt idx="81">
                  <c:v>1057.4694303843721</c:v>
                </c:pt>
                <c:pt idx="82">
                  <c:v>1069.5613415732341</c:v>
                </c:pt>
                <c:pt idx="83">
                  <c:v>1084.4668616667707</c:v>
                </c:pt>
                <c:pt idx="84">
                  <c:v>1077.2881091968814</c:v>
                </c:pt>
                <c:pt idx="85">
                  <c:v>1069.2475132560101</c:v>
                </c:pt>
                <c:pt idx="86">
                  <c:v>1053.4653631619799</c:v>
                </c:pt>
                <c:pt idx="87">
                  <c:v>1044.2167341504623</c:v>
                </c:pt>
                <c:pt idx="88">
                  <c:v>1038.3932271988429</c:v>
                </c:pt>
                <c:pt idx="89">
                  <c:v>1041.9138922480465</c:v>
                </c:pt>
                <c:pt idx="90">
                  <c:v>1040.5048108218762</c:v>
                </c:pt>
                <c:pt idx="91">
                  <c:v>1046.1499709010041</c:v>
                </c:pt>
                <c:pt idx="92">
                  <c:v>1036.8257691956578</c:v>
                </c:pt>
                <c:pt idx="93">
                  <c:v>1041.3610449237658</c:v>
                </c:pt>
                <c:pt idx="94">
                  <c:v>1037.3534257165152</c:v>
                </c:pt>
                <c:pt idx="95">
                  <c:v>1038.1641335776249</c:v>
                </c:pt>
                <c:pt idx="96">
                  <c:v>1029.1348297370489</c:v>
                </c:pt>
                <c:pt idx="97">
                  <c:v>1026.779943320654</c:v>
                </c:pt>
                <c:pt idx="98">
                  <c:v>1025.0443402634135</c:v>
                </c:pt>
                <c:pt idx="99">
                  <c:v>1011.5831492243949</c:v>
                </c:pt>
                <c:pt idx="100">
                  <c:v>1007.9346970860836</c:v>
                </c:pt>
                <c:pt idx="101">
                  <c:v>1005.5176906894233</c:v>
                </c:pt>
                <c:pt idx="102">
                  <c:v>1017.0050819312202</c:v>
                </c:pt>
                <c:pt idx="103">
                  <c:v>1018.9728175862991</c:v>
                </c:pt>
                <c:pt idx="104">
                  <c:v>1019.6402384988151</c:v>
                </c:pt>
                <c:pt idx="105">
                  <c:v>1033.0015848877633</c:v>
                </c:pt>
                <c:pt idx="106">
                  <c:v>1041.5044731032269</c:v>
                </c:pt>
                <c:pt idx="107">
                  <c:v>1038.4379449161997</c:v>
                </c:pt>
                <c:pt idx="108">
                  <c:v>1039.1725583224306</c:v>
                </c:pt>
                <c:pt idx="109">
                  <c:v>1039.2474655360802</c:v>
                </c:pt>
                <c:pt idx="110">
                  <c:v>1034.1084419851186</c:v>
                </c:pt>
                <c:pt idx="111">
                  <c:v>1021.8373801098018</c:v>
                </c:pt>
                <c:pt idx="112">
                  <c:v>1020.4075276443846</c:v>
                </c:pt>
                <c:pt idx="113">
                  <c:v>1024.6847542509231</c:v>
                </c:pt>
                <c:pt idx="114">
                  <c:v>1020.3190705695465</c:v>
                </c:pt>
                <c:pt idx="115">
                  <c:v>1014.7695837946776</c:v>
                </c:pt>
                <c:pt idx="116">
                  <c:v>1034.0289964006538</c:v>
                </c:pt>
                <c:pt idx="117">
                  <c:v>1028.6065618184955</c:v>
                </c:pt>
                <c:pt idx="118">
                  <c:v>1017.1424265653166</c:v>
                </c:pt>
                <c:pt idx="119">
                  <c:v>1019.6072826823627</c:v>
                </c:pt>
                <c:pt idx="120">
                  <c:v>1018.8912108494045</c:v>
                </c:pt>
                <c:pt idx="121">
                  <c:v>1010.1641334680459</c:v>
                </c:pt>
                <c:pt idx="122">
                  <c:v>1001.6827139078587</c:v>
                </c:pt>
                <c:pt idx="123">
                  <c:v>1008.2410920386924</c:v>
                </c:pt>
                <c:pt idx="124">
                  <c:v>997.66689326893288</c:v>
                </c:pt>
                <c:pt idx="125">
                  <c:v>1003.1488645042346</c:v>
                </c:pt>
                <c:pt idx="126">
                  <c:v>1005.0029294575313</c:v>
                </c:pt>
                <c:pt idx="127">
                  <c:v>1001.0491180757404</c:v>
                </c:pt>
                <c:pt idx="128">
                  <c:v>1004.8429379375906</c:v>
                </c:pt>
                <c:pt idx="129">
                  <c:v>1007.8116211963661</c:v>
                </c:pt>
                <c:pt idx="130">
                  <c:v>1009.4135759914825</c:v>
                </c:pt>
                <c:pt idx="131">
                  <c:v>1012.5297979805782</c:v>
                </c:pt>
                <c:pt idx="132">
                  <c:v>1005.3423256658791</c:v>
                </c:pt>
                <c:pt idx="133">
                  <c:v>997.55651722398784</c:v>
                </c:pt>
                <c:pt idx="134">
                  <c:v>986.71273637495005</c:v>
                </c:pt>
                <c:pt idx="135">
                  <c:v>982.18135151108459</c:v>
                </c:pt>
                <c:pt idx="136">
                  <c:v>997.96638401088671</c:v>
                </c:pt>
                <c:pt idx="137">
                  <c:v>991.40997121846954</c:v>
                </c:pt>
                <c:pt idx="138">
                  <c:v>986.1866767603708</c:v>
                </c:pt>
                <c:pt idx="139">
                  <c:v>973.77038013646904</c:v>
                </c:pt>
                <c:pt idx="140">
                  <c:v>977.60021754774311</c:v>
                </c:pt>
                <c:pt idx="141">
                  <c:v>983.84071103199733</c:v>
                </c:pt>
                <c:pt idx="142">
                  <c:v>999.29569398567105</c:v>
                </c:pt>
                <c:pt idx="143">
                  <c:v>1001.2029123777215</c:v>
                </c:pt>
                <c:pt idx="144">
                  <c:v>1000.4793283823608</c:v>
                </c:pt>
                <c:pt idx="145">
                  <c:v>1005.9187121958527</c:v>
                </c:pt>
                <c:pt idx="146">
                  <c:v>1004.4979183270352</c:v>
                </c:pt>
                <c:pt idx="147">
                  <c:v>995.89094797341636</c:v>
                </c:pt>
                <c:pt idx="148">
                  <c:v>985.67182882150462</c:v>
                </c:pt>
                <c:pt idx="149">
                  <c:v>997.29193359369992</c:v>
                </c:pt>
                <c:pt idx="150">
                  <c:v>999.21168577265189</c:v>
                </c:pt>
                <c:pt idx="151">
                  <c:v>997.09030047164708</c:v>
                </c:pt>
                <c:pt idx="152">
                  <c:v>999.40415151890306</c:v>
                </c:pt>
                <c:pt idx="153">
                  <c:v>995.72632675345017</c:v>
                </c:pt>
                <c:pt idx="154">
                  <c:v>1000.5408393414521</c:v>
                </c:pt>
                <c:pt idx="155">
                  <c:v>996.99986674764364</c:v>
                </c:pt>
                <c:pt idx="156">
                  <c:v>983.73158749499407</c:v>
                </c:pt>
                <c:pt idx="157">
                  <c:v>986.1022657310773</c:v>
                </c:pt>
                <c:pt idx="158">
                  <c:v>982.9760773022374</c:v>
                </c:pt>
                <c:pt idx="159">
                  <c:v>989.61735867775951</c:v>
                </c:pt>
                <c:pt idx="160">
                  <c:v>988.09611818643259</c:v>
                </c:pt>
                <c:pt idx="161">
                  <c:v>994.05806243088614</c:v>
                </c:pt>
                <c:pt idx="162">
                  <c:v>989.10853473534939</c:v>
                </c:pt>
                <c:pt idx="163">
                  <c:v>985.95462004267142</c:v>
                </c:pt>
                <c:pt idx="164">
                  <c:v>989.14539534488881</c:v>
                </c:pt>
                <c:pt idx="165">
                  <c:v>993.29101339785916</c:v>
                </c:pt>
                <c:pt idx="166">
                  <c:v>987.85569492173818</c:v>
                </c:pt>
                <c:pt idx="167">
                  <c:v>974.6518231218115</c:v>
                </c:pt>
                <c:pt idx="168">
                  <c:v>985.45742739231741</c:v>
                </c:pt>
                <c:pt idx="169">
                  <c:v>993.21141940084544</c:v>
                </c:pt>
                <c:pt idx="170">
                  <c:v>996.63186293957574</c:v>
                </c:pt>
                <c:pt idx="171">
                  <c:v>992.77871317534766</c:v>
                </c:pt>
                <c:pt idx="172">
                  <c:v>979.96389713897565</c:v>
                </c:pt>
                <c:pt idx="173">
                  <c:v>978.52866910394619</c:v>
                </c:pt>
                <c:pt idx="174">
                  <c:v>978.2831856642913</c:v>
                </c:pt>
                <c:pt idx="175">
                  <c:v>978.46699376081449</c:v>
                </c:pt>
                <c:pt idx="176">
                  <c:v>963.57795706394825</c:v>
                </c:pt>
                <c:pt idx="177">
                  <c:v>964.5173430001696</c:v>
                </c:pt>
                <c:pt idx="178">
                  <c:v>954.85692081655202</c:v>
                </c:pt>
                <c:pt idx="179">
                  <c:v>970.01816080191384</c:v>
                </c:pt>
                <c:pt idx="180">
                  <c:v>978.05058648440513</c:v>
                </c:pt>
                <c:pt idx="181">
                  <c:v>977.56131321310568</c:v>
                </c:pt>
                <c:pt idx="182">
                  <c:v>976.52722223538626</c:v>
                </c:pt>
                <c:pt idx="183">
                  <c:v>970.11412076829038</c:v>
                </c:pt>
                <c:pt idx="184">
                  <c:v>968.50999941269333</c:v>
                </c:pt>
                <c:pt idx="185">
                  <c:v>975.78054516312352</c:v>
                </c:pt>
                <c:pt idx="186">
                  <c:v>978.10950653043346</c:v>
                </c:pt>
                <c:pt idx="187">
                  <c:v>991.92857603391167</c:v>
                </c:pt>
                <c:pt idx="188">
                  <c:v>987.89120829255012</c:v>
                </c:pt>
                <c:pt idx="189">
                  <c:v>994.55671824947785</c:v>
                </c:pt>
                <c:pt idx="190">
                  <c:v>995.09541366930034</c:v>
                </c:pt>
                <c:pt idx="191">
                  <c:v>1017.3945249766733</c:v>
                </c:pt>
                <c:pt idx="192">
                  <c:v>1028.2077866682871</c:v>
                </c:pt>
                <c:pt idx="193">
                  <c:v>1020.1020574510178</c:v>
                </c:pt>
                <c:pt idx="194">
                  <c:v>1021.7698045748775</c:v>
                </c:pt>
                <c:pt idx="195">
                  <c:v>1025.5656386623082</c:v>
                </c:pt>
                <c:pt idx="196">
                  <c:v>1030.5937601348419</c:v>
                </c:pt>
                <c:pt idx="197">
                  <c:v>1040.9026192556912</c:v>
                </c:pt>
                <c:pt idx="198">
                  <c:v>1036.7403140077192</c:v>
                </c:pt>
                <c:pt idx="199">
                  <c:v>1011.4932786432582</c:v>
                </c:pt>
                <c:pt idx="200">
                  <c:v>1003.9373498835395</c:v>
                </c:pt>
                <c:pt idx="201">
                  <c:v>1009.7111091282907</c:v>
                </c:pt>
                <c:pt idx="202">
                  <c:v>1011.3037236781651</c:v>
                </c:pt>
                <c:pt idx="203">
                  <c:v>997.19191576494552</c:v>
                </c:pt>
                <c:pt idx="204">
                  <c:v>1012.6916937181642</c:v>
                </c:pt>
                <c:pt idx="205">
                  <c:v>1021.8439247732116</c:v>
                </c:pt>
                <c:pt idx="206">
                  <c:v>1020.5036156561988</c:v>
                </c:pt>
                <c:pt idx="207">
                  <c:v>1016.1105908490152</c:v>
                </c:pt>
                <c:pt idx="208">
                  <c:v>1005.2990401903082</c:v>
                </c:pt>
                <c:pt idx="209">
                  <c:v>1011.3572461780916</c:v>
                </c:pt>
                <c:pt idx="210">
                  <c:v>1010.8934692277023</c:v>
                </c:pt>
                <c:pt idx="211">
                  <c:v>1021.1951392436076</c:v>
                </c:pt>
                <c:pt idx="212">
                  <c:v>1007.4087074767455</c:v>
                </c:pt>
                <c:pt idx="213">
                  <c:v>1014.1266880783699</c:v>
                </c:pt>
                <c:pt idx="214">
                  <c:v>1015.5497568433307</c:v>
                </c:pt>
                <c:pt idx="215">
                  <c:v>1011.5273420381172</c:v>
                </c:pt>
                <c:pt idx="216">
                  <c:v>995.38033385531457</c:v>
                </c:pt>
                <c:pt idx="217">
                  <c:v>988.41728950634058</c:v>
                </c:pt>
                <c:pt idx="218">
                  <c:v>993.25347087501768</c:v>
                </c:pt>
                <c:pt idx="219">
                  <c:v>996.2222024319866</c:v>
                </c:pt>
                <c:pt idx="220">
                  <c:v>1004.2686104078975</c:v>
                </c:pt>
                <c:pt idx="221">
                  <c:v>996.39041575498686</c:v>
                </c:pt>
                <c:pt idx="222">
                  <c:v>1002.7147839616648</c:v>
                </c:pt>
                <c:pt idx="223">
                  <c:v>1010.007333174485</c:v>
                </c:pt>
                <c:pt idx="224">
                  <c:v>1008.1849845055697</c:v>
                </c:pt>
                <c:pt idx="225">
                  <c:v>1011.2180202201087</c:v>
                </c:pt>
                <c:pt idx="226">
                  <c:v>1010.3839425473502</c:v>
                </c:pt>
                <c:pt idx="227">
                  <c:v>1029.257989184227</c:v>
                </c:pt>
                <c:pt idx="228">
                  <c:v>1028.7240747005458</c:v>
                </c:pt>
                <c:pt idx="229">
                  <c:v>1039.2243758884597</c:v>
                </c:pt>
                <c:pt idx="230">
                  <c:v>1041.2569758370093</c:v>
                </c:pt>
                <c:pt idx="231">
                  <c:v>1027.2430623255082</c:v>
                </c:pt>
                <c:pt idx="232">
                  <c:v>1030.6371872347804</c:v>
                </c:pt>
                <c:pt idx="233">
                  <c:v>1031.4862561076206</c:v>
                </c:pt>
                <c:pt idx="234">
                  <c:v>1032.6290667615885</c:v>
                </c:pt>
                <c:pt idx="235">
                  <c:v>1030.1350485364896</c:v>
                </c:pt>
                <c:pt idx="236">
                  <c:v>1019.1333777936979</c:v>
                </c:pt>
                <c:pt idx="237">
                  <c:v>1019.1998295218299</c:v>
                </c:pt>
                <c:pt idx="238">
                  <c:v>1023.0595344091125</c:v>
                </c:pt>
                <c:pt idx="239">
                  <c:v>1019.7992065312073</c:v>
                </c:pt>
                <c:pt idx="240">
                  <c:v>1018.8212161210885</c:v>
                </c:pt>
                <c:pt idx="241">
                  <c:v>1021.1036749511575</c:v>
                </c:pt>
                <c:pt idx="242">
                  <c:v>1012.3724141908676</c:v>
                </c:pt>
                <c:pt idx="243">
                  <c:v>999.35561129786311</c:v>
                </c:pt>
                <c:pt idx="244">
                  <c:v>1005.7408911592418</c:v>
                </c:pt>
                <c:pt idx="245">
                  <c:v>1004.0123180879918</c:v>
                </c:pt>
                <c:pt idx="246">
                  <c:v>1006.9860082088342</c:v>
                </c:pt>
                <c:pt idx="247">
                  <c:v>991.18497169480634</c:v>
                </c:pt>
                <c:pt idx="248">
                  <c:v>990.12570195518833</c:v>
                </c:pt>
                <c:pt idx="249">
                  <c:v>991.47227858655901</c:v>
                </c:pt>
                <c:pt idx="250">
                  <c:v>988.96925816767521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9289472"/>
        <c:axId val="219287936"/>
      </c:lineChart>
      <c:catAx>
        <c:axId val="218371200"/>
        <c:scaling>
          <c:orientation val="minMax"/>
        </c:scaling>
        <c:delete val="0"/>
        <c:axPos val="b"/>
        <c:majorTickMark val="out"/>
        <c:minorTickMark val="none"/>
        <c:tickLblPos val="nextTo"/>
        <c:crossAx val="218372736"/>
        <c:crosses val="autoZero"/>
        <c:auto val="1"/>
        <c:lblAlgn val="ctr"/>
        <c:lblOffset val="100"/>
        <c:noMultiLvlLbl val="0"/>
      </c:catAx>
      <c:valAx>
        <c:axId val="21837273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218371200"/>
        <c:crosses val="autoZero"/>
        <c:crossBetween val="between"/>
      </c:valAx>
      <c:valAx>
        <c:axId val="219287936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crossAx val="219289472"/>
        <c:crosses val="max"/>
        <c:crossBetween val="between"/>
      </c:valAx>
      <c:catAx>
        <c:axId val="219289472"/>
        <c:scaling>
          <c:orientation val="minMax"/>
        </c:scaling>
        <c:delete val="1"/>
        <c:axPos val="b"/>
        <c:majorTickMark val="out"/>
        <c:minorTickMark val="none"/>
        <c:tickLblPos val="none"/>
        <c:crossAx val="219287936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Volatilité Buy &amp; hold</c:v>
          </c:tx>
          <c:marker>
            <c:symbol val="none"/>
          </c:marker>
          <c:val>
            <c:numRef>
              <c:f>Simulations!$M$31:$M$263</c:f>
              <c:numCache>
                <c:formatCode>0.00%</c:formatCode>
                <c:ptCount val="233"/>
                <c:pt idx="0">
                  <c:v>9.3182279106234278E-2</c:v>
                </c:pt>
                <c:pt idx="1">
                  <c:v>9.0953175212282134E-2</c:v>
                </c:pt>
                <c:pt idx="2">
                  <c:v>8.8182744263370666E-2</c:v>
                </c:pt>
                <c:pt idx="3">
                  <c:v>8.8275723328139669E-2</c:v>
                </c:pt>
                <c:pt idx="4">
                  <c:v>9.5960300627574324E-2</c:v>
                </c:pt>
                <c:pt idx="5">
                  <c:v>9.4520759741033744E-2</c:v>
                </c:pt>
                <c:pt idx="6">
                  <c:v>9.7871800036653314E-2</c:v>
                </c:pt>
                <c:pt idx="7">
                  <c:v>0.10086283445498447</c:v>
                </c:pt>
                <c:pt idx="8">
                  <c:v>9.7802114598527723E-2</c:v>
                </c:pt>
                <c:pt idx="9">
                  <c:v>9.4826133005912777E-2</c:v>
                </c:pt>
                <c:pt idx="10">
                  <c:v>9.1991576039312309E-2</c:v>
                </c:pt>
                <c:pt idx="11">
                  <c:v>8.9393353058559555E-2</c:v>
                </c:pt>
                <c:pt idx="12">
                  <c:v>9.0784250041509168E-2</c:v>
                </c:pt>
                <c:pt idx="13">
                  <c:v>8.8779390500910493E-2</c:v>
                </c:pt>
                <c:pt idx="14">
                  <c:v>8.7013322654122774E-2</c:v>
                </c:pt>
                <c:pt idx="15">
                  <c:v>9.0352118047158564E-2</c:v>
                </c:pt>
                <c:pt idx="16">
                  <c:v>8.956006211773522E-2</c:v>
                </c:pt>
                <c:pt idx="17">
                  <c:v>8.8070099343476801E-2</c:v>
                </c:pt>
                <c:pt idx="18">
                  <c:v>8.5557053915018721E-2</c:v>
                </c:pt>
                <c:pt idx="19">
                  <c:v>8.3370564445851156E-2</c:v>
                </c:pt>
                <c:pt idx="20">
                  <c:v>8.7865168764488383E-2</c:v>
                </c:pt>
                <c:pt idx="21">
                  <c:v>8.5569290097184544E-2</c:v>
                </c:pt>
                <c:pt idx="22">
                  <c:v>8.8794446125303225E-2</c:v>
                </c:pt>
                <c:pt idx="23">
                  <c:v>8.9864819851853087E-2</c:v>
                </c:pt>
                <c:pt idx="24">
                  <c:v>0.10295864253739778</c:v>
                </c:pt>
                <c:pt idx="25">
                  <c:v>0.10322099999251952</c:v>
                </c:pt>
                <c:pt idx="26">
                  <c:v>0.10008497007128664</c:v>
                </c:pt>
                <c:pt idx="27">
                  <c:v>9.8288739281745086E-2</c:v>
                </c:pt>
                <c:pt idx="28">
                  <c:v>0.10052763915331278</c:v>
                </c:pt>
                <c:pt idx="29">
                  <c:v>9.8585018458973217E-2</c:v>
                </c:pt>
                <c:pt idx="30">
                  <c:v>9.5599015095179901E-2</c:v>
                </c:pt>
                <c:pt idx="31">
                  <c:v>9.7013245942107806E-2</c:v>
                </c:pt>
                <c:pt idx="32">
                  <c:v>9.4410990964509153E-2</c:v>
                </c:pt>
                <c:pt idx="33">
                  <c:v>9.1917776718780389E-2</c:v>
                </c:pt>
                <c:pt idx="34">
                  <c:v>9.7112638293292544E-2</c:v>
                </c:pt>
                <c:pt idx="35">
                  <c:v>9.530032816721358E-2</c:v>
                </c:pt>
                <c:pt idx="36">
                  <c:v>9.5383533408726878E-2</c:v>
                </c:pt>
                <c:pt idx="37">
                  <c:v>9.7736751648933168E-2</c:v>
                </c:pt>
                <c:pt idx="38">
                  <c:v>0.11731717143372124</c:v>
                </c:pt>
                <c:pt idx="39">
                  <c:v>0.11379598659016724</c:v>
                </c:pt>
                <c:pt idx="40">
                  <c:v>0.11882505667785394</c:v>
                </c:pt>
                <c:pt idx="41">
                  <c:v>0.12577610333348227</c:v>
                </c:pt>
                <c:pt idx="42">
                  <c:v>0.12402317318527378</c:v>
                </c:pt>
                <c:pt idx="43">
                  <c:v>0.1206104784740905</c:v>
                </c:pt>
                <c:pt idx="44">
                  <c:v>0.12089781071292291</c:v>
                </c:pt>
                <c:pt idx="45">
                  <c:v>0.11768384563641948</c:v>
                </c:pt>
                <c:pt idx="46">
                  <c:v>0.11587214686495716</c:v>
                </c:pt>
                <c:pt idx="47">
                  <c:v>0.12051459156430543</c:v>
                </c:pt>
                <c:pt idx="48">
                  <c:v>0.11865798715850812</c:v>
                </c:pt>
                <c:pt idx="49">
                  <c:v>0.11611885757408984</c:v>
                </c:pt>
                <c:pt idx="50">
                  <c:v>0.11268153091245992</c:v>
                </c:pt>
                <c:pt idx="51">
                  <c:v>0.11964085019715498</c:v>
                </c:pt>
                <c:pt idx="52">
                  <c:v>0.1161294129459495</c:v>
                </c:pt>
                <c:pt idx="53">
                  <c:v>0.11490803210937557</c:v>
                </c:pt>
                <c:pt idx="54">
                  <c:v>0.11569221719025002</c:v>
                </c:pt>
                <c:pt idx="55">
                  <c:v>0.11235429083758808</c:v>
                </c:pt>
                <c:pt idx="56">
                  <c:v>0.11091889002275133</c:v>
                </c:pt>
                <c:pt idx="57">
                  <c:v>0.11074043298266992</c:v>
                </c:pt>
                <c:pt idx="58">
                  <c:v>0.12214277932535772</c:v>
                </c:pt>
                <c:pt idx="59">
                  <c:v>0.12294993282525116</c:v>
                </c:pt>
                <c:pt idx="60">
                  <c:v>0.11934764053959851</c:v>
                </c:pt>
                <c:pt idx="61">
                  <c:v>0.11652054968258095</c:v>
                </c:pt>
                <c:pt idx="62">
                  <c:v>0.11539374631545311</c:v>
                </c:pt>
                <c:pt idx="63">
                  <c:v>0.1156306573549313</c:v>
                </c:pt>
                <c:pt idx="64">
                  <c:v>0.12053849464963864</c:v>
                </c:pt>
                <c:pt idx="65">
                  <c:v>0.12872832895013109</c:v>
                </c:pt>
                <c:pt idx="66">
                  <c:v>0.1274127667812372</c:v>
                </c:pt>
                <c:pt idx="67">
                  <c:v>0.12686836907265814</c:v>
                </c:pt>
                <c:pt idx="68">
                  <c:v>0.13563825274767358</c:v>
                </c:pt>
                <c:pt idx="69">
                  <c:v>0.13583077057793658</c:v>
                </c:pt>
                <c:pt idx="70">
                  <c:v>0.13345234315129006</c:v>
                </c:pt>
                <c:pt idx="71">
                  <c:v>0.13005148160905003</c:v>
                </c:pt>
                <c:pt idx="72">
                  <c:v>0.12619833306829287</c:v>
                </c:pt>
                <c:pt idx="73">
                  <c:v>0.12414500963050035</c:v>
                </c:pt>
                <c:pt idx="74">
                  <c:v>0.12521523052785105</c:v>
                </c:pt>
                <c:pt idx="75">
                  <c:v>0.12257702128709722</c:v>
                </c:pt>
                <c:pt idx="76">
                  <c:v>0.11977385501982031</c:v>
                </c:pt>
                <c:pt idx="77">
                  <c:v>0.11616450087909005</c:v>
                </c:pt>
                <c:pt idx="78">
                  <c:v>0.1175551148747338</c:v>
                </c:pt>
                <c:pt idx="79">
                  <c:v>0.114317942425852</c:v>
                </c:pt>
                <c:pt idx="80">
                  <c:v>0.1110285322677058</c:v>
                </c:pt>
                <c:pt idx="81">
                  <c:v>0.11905693977425111</c:v>
                </c:pt>
                <c:pt idx="82">
                  <c:v>0.11627210858139651</c:v>
                </c:pt>
                <c:pt idx="83">
                  <c:v>0.11311191626256464</c:v>
                </c:pt>
                <c:pt idx="84">
                  <c:v>0.11825559451864738</c:v>
                </c:pt>
                <c:pt idx="85">
                  <c:v>0.11489767715527612</c:v>
                </c:pt>
                <c:pt idx="86">
                  <c:v>0.11142631150933663</c:v>
                </c:pt>
                <c:pt idx="87">
                  <c:v>0.11935907306579599</c:v>
                </c:pt>
                <c:pt idx="88">
                  <c:v>0.12003371909062506</c:v>
                </c:pt>
                <c:pt idx="89">
                  <c:v>0.1169343571670621</c:v>
                </c:pt>
                <c:pt idx="90">
                  <c:v>0.11340516713172762</c:v>
                </c:pt>
                <c:pt idx="91">
                  <c:v>0.1099507433205785</c:v>
                </c:pt>
                <c:pt idx="92">
                  <c:v>0.10830791060471551</c:v>
                </c:pt>
                <c:pt idx="93">
                  <c:v>0.11462508717312705</c:v>
                </c:pt>
                <c:pt idx="94">
                  <c:v>0.11126520746420246</c:v>
                </c:pt>
                <c:pt idx="95">
                  <c:v>0.10909034290926785</c:v>
                </c:pt>
                <c:pt idx="96">
                  <c:v>0.10704644051445442</c:v>
                </c:pt>
                <c:pt idx="97">
                  <c:v>0.1059015591693533</c:v>
                </c:pt>
                <c:pt idx="98">
                  <c:v>0.12627479923836474</c:v>
                </c:pt>
                <c:pt idx="99">
                  <c:v>0.12410115397212151</c:v>
                </c:pt>
                <c:pt idx="100">
                  <c:v>0.1278291767920767</c:v>
                </c:pt>
                <c:pt idx="101">
                  <c:v>0.12428985211789108</c:v>
                </c:pt>
                <c:pt idx="102">
                  <c:v>0.12053417653231066</c:v>
                </c:pt>
                <c:pt idx="103">
                  <c:v>0.12147936435899476</c:v>
                </c:pt>
                <c:pt idx="104">
                  <c:v>0.12218516427057421</c:v>
                </c:pt>
                <c:pt idx="105">
                  <c:v>0.1211465249464712</c:v>
                </c:pt>
                <c:pt idx="106">
                  <c:v>0.1242810962067909</c:v>
                </c:pt>
                <c:pt idx="107">
                  <c:v>0.12235985604705849</c:v>
                </c:pt>
                <c:pt idx="108">
                  <c:v>0.11884804776553935</c:v>
                </c:pt>
                <c:pt idx="109">
                  <c:v>0.11623049315879498</c:v>
                </c:pt>
                <c:pt idx="110">
                  <c:v>0.11364154009742256</c:v>
                </c:pt>
                <c:pt idx="111">
                  <c:v>0.11077211141715955</c:v>
                </c:pt>
                <c:pt idx="112">
                  <c:v>0.10757384668247685</c:v>
                </c:pt>
                <c:pt idx="113">
                  <c:v>0.10497982170229482</c:v>
                </c:pt>
                <c:pt idx="114">
                  <c:v>0.10542937889487911</c:v>
                </c:pt>
                <c:pt idx="115">
                  <c:v>0.10652735251735418</c:v>
                </c:pt>
                <c:pt idx="116">
                  <c:v>0.11153321193353523</c:v>
                </c:pt>
                <c:pt idx="117">
                  <c:v>0.10958846074223713</c:v>
                </c:pt>
                <c:pt idx="118">
                  <c:v>0.12313976972795562</c:v>
                </c:pt>
                <c:pt idx="119">
                  <c:v>0.12206976493589247</c:v>
                </c:pt>
                <c:pt idx="120">
                  <c:v>0.12009717057114321</c:v>
                </c:pt>
                <c:pt idx="121">
                  <c:v>0.12623640953515852</c:v>
                </c:pt>
                <c:pt idx="122">
                  <c:v>0.1233349925235625</c:v>
                </c:pt>
                <c:pt idx="123">
                  <c:v>0.12210676399239299</c:v>
                </c:pt>
                <c:pt idx="124">
                  <c:v>0.13310509575492208</c:v>
                </c:pt>
                <c:pt idx="125">
                  <c:v>0.12926170234521117</c:v>
                </c:pt>
                <c:pt idx="126">
                  <c:v>0.12535512425984816</c:v>
                </c:pt>
                <c:pt idx="127">
                  <c:v>0.12334687285090326</c:v>
                </c:pt>
                <c:pt idx="128">
                  <c:v>0.11971427872205601</c:v>
                </c:pt>
                <c:pt idx="129">
                  <c:v>0.12071821723935346</c:v>
                </c:pt>
                <c:pt idx="130">
                  <c:v>0.12360389847868301</c:v>
                </c:pt>
                <c:pt idx="131">
                  <c:v>0.12824181508893398</c:v>
                </c:pt>
                <c:pt idx="132">
                  <c:v>0.12455837069149547</c:v>
                </c:pt>
                <c:pt idx="133">
                  <c:v>0.12104342665180348</c:v>
                </c:pt>
                <c:pt idx="134">
                  <c:v>0.11769961114210746</c:v>
                </c:pt>
                <c:pt idx="135">
                  <c:v>0.11500062820280102</c:v>
                </c:pt>
                <c:pt idx="136">
                  <c:v>0.11305892181623693</c:v>
                </c:pt>
                <c:pt idx="137">
                  <c:v>0.11046834226817823</c:v>
                </c:pt>
                <c:pt idx="138">
                  <c:v>0.11885993617021492</c:v>
                </c:pt>
                <c:pt idx="139">
                  <c:v>0.11561633283022335</c:v>
                </c:pt>
                <c:pt idx="140">
                  <c:v>0.11276464555970619</c:v>
                </c:pt>
                <c:pt idx="141">
                  <c:v>0.11241720169885158</c:v>
                </c:pt>
                <c:pt idx="142">
                  <c:v>0.10915500168646784</c:v>
                </c:pt>
                <c:pt idx="143">
                  <c:v>0.10837906232095428</c:v>
                </c:pt>
                <c:pt idx="144">
                  <c:v>0.10683226767128698</c:v>
                </c:pt>
                <c:pt idx="145">
                  <c:v>0.10431134712973628</c:v>
                </c:pt>
                <c:pt idx="146">
                  <c:v>0.10190732760688788</c:v>
                </c:pt>
                <c:pt idx="147">
                  <c:v>0.10012731082995092</c:v>
                </c:pt>
                <c:pt idx="148">
                  <c:v>9.9363456049342477E-2</c:v>
                </c:pt>
                <c:pt idx="149">
                  <c:v>0.10936424518760877</c:v>
                </c:pt>
                <c:pt idx="150">
                  <c:v>0.11439670604178345</c:v>
                </c:pt>
                <c:pt idx="151">
                  <c:v>0.11502212939489549</c:v>
                </c:pt>
                <c:pt idx="152">
                  <c:v>0.11231288219089483</c:v>
                </c:pt>
                <c:pt idx="153">
                  <c:v>0.10991606676745547</c:v>
                </c:pt>
                <c:pt idx="154">
                  <c:v>0.11771111786848408</c:v>
                </c:pt>
                <c:pt idx="155">
                  <c:v>0.11426603789625987</c:v>
                </c:pt>
                <c:pt idx="156">
                  <c:v>0.1107892946430593</c:v>
                </c:pt>
                <c:pt idx="157">
                  <c:v>0.10741667128530401</c:v>
                </c:pt>
                <c:pt idx="158">
                  <c:v>0.11966310726686072</c:v>
                </c:pt>
                <c:pt idx="159">
                  <c:v>0.11607911072992909</c:v>
                </c:pt>
                <c:pt idx="160">
                  <c:v>0.11904051838591291</c:v>
                </c:pt>
                <c:pt idx="161">
                  <c:v>0.13077492286371767</c:v>
                </c:pt>
                <c:pt idx="162">
                  <c:v>0.1307841907967775</c:v>
                </c:pt>
                <c:pt idx="163">
                  <c:v>0.12681477868425986</c:v>
                </c:pt>
                <c:pt idx="164">
                  <c:v>0.12301972924679067</c:v>
                </c:pt>
                <c:pt idx="165">
                  <c:v>0.12195390425937616</c:v>
                </c:pt>
                <c:pt idx="166">
                  <c:v>0.1184120025062831</c:v>
                </c:pt>
                <c:pt idx="167">
                  <c:v>0.11842900935124452</c:v>
                </c:pt>
                <c:pt idx="168">
                  <c:v>0.11519268350268691</c:v>
                </c:pt>
                <c:pt idx="169">
                  <c:v>0.12436778308605974</c:v>
                </c:pt>
                <c:pt idx="170">
                  <c:v>0.12160511967205946</c:v>
                </c:pt>
                <c:pt idx="171">
                  <c:v>0.12076178853598053</c:v>
                </c:pt>
                <c:pt idx="172">
                  <c:v>0.1171016894211576</c:v>
                </c:pt>
                <c:pt idx="173">
                  <c:v>0.14290730850500449</c:v>
                </c:pt>
                <c:pt idx="174">
                  <c:v>0.14453922553575557</c:v>
                </c:pt>
                <c:pt idx="175">
                  <c:v>0.14342350664068781</c:v>
                </c:pt>
                <c:pt idx="176">
                  <c:v>0.13919833597920162</c:v>
                </c:pt>
                <c:pt idx="177">
                  <c:v>0.13572258495431297</c:v>
                </c:pt>
                <c:pt idx="178">
                  <c:v>0.13295089868929447</c:v>
                </c:pt>
                <c:pt idx="179">
                  <c:v>0.1345965658286114</c:v>
                </c:pt>
                <c:pt idx="180">
                  <c:v>0.13141198937583132</c:v>
                </c:pt>
                <c:pt idx="181">
                  <c:v>0.15851971198632248</c:v>
                </c:pt>
                <c:pt idx="182">
                  <c:v>0.15638995821646534</c:v>
                </c:pt>
                <c:pt idx="183">
                  <c:v>0.15325299266632095</c:v>
                </c:pt>
                <c:pt idx="184">
                  <c:v>0.14870981465411492</c:v>
                </c:pt>
                <c:pt idx="185">
                  <c:v>0.15397556797541184</c:v>
                </c:pt>
                <c:pt idx="186">
                  <c:v>0.16096564231473354</c:v>
                </c:pt>
                <c:pt idx="187">
                  <c:v>0.15993903781453755</c:v>
                </c:pt>
                <c:pt idx="188">
                  <c:v>0.15514983965168139</c:v>
                </c:pt>
                <c:pt idx="189">
                  <c:v>0.15134447122235858</c:v>
                </c:pt>
                <c:pt idx="190">
                  <c:v>0.15241071523196578</c:v>
                </c:pt>
                <c:pt idx="191">
                  <c:v>0.1495995453171465</c:v>
                </c:pt>
                <c:pt idx="192">
                  <c:v>0.14505301376631446</c:v>
                </c:pt>
                <c:pt idx="193">
                  <c:v>0.14606743980626596</c:v>
                </c:pt>
                <c:pt idx="194">
                  <c:v>0.15096166101531913</c:v>
                </c:pt>
                <c:pt idx="195">
                  <c:v>0.14862404285509273</c:v>
                </c:pt>
                <c:pt idx="196">
                  <c:v>0.14419880796641893</c:v>
                </c:pt>
                <c:pt idx="197">
                  <c:v>0.14064501576287047</c:v>
                </c:pt>
                <c:pt idx="198">
                  <c:v>0.149721135619305</c:v>
                </c:pt>
                <c:pt idx="199">
                  <c:v>0.14766671726765732</c:v>
                </c:pt>
                <c:pt idx="200">
                  <c:v>0.14441686920666813</c:v>
                </c:pt>
                <c:pt idx="201">
                  <c:v>0.1404950557674329</c:v>
                </c:pt>
                <c:pt idx="202">
                  <c:v>0.13976079147402834</c:v>
                </c:pt>
                <c:pt idx="203">
                  <c:v>0.13886751207537149</c:v>
                </c:pt>
                <c:pt idx="204">
                  <c:v>0.13686290243442067</c:v>
                </c:pt>
                <c:pt idx="205">
                  <c:v>0.1356501833146628</c:v>
                </c:pt>
                <c:pt idx="206">
                  <c:v>0.13170324966138366</c:v>
                </c:pt>
                <c:pt idx="207">
                  <c:v>0.12822152450489924</c:v>
                </c:pt>
                <c:pt idx="208">
                  <c:v>0.12435641850801764</c:v>
                </c:pt>
                <c:pt idx="209">
                  <c:v>0.14060876596240809</c:v>
                </c:pt>
                <c:pt idx="210">
                  <c:v>0.13634005972910707</c:v>
                </c:pt>
                <c:pt idx="211">
                  <c:v>0.13797127240144816</c:v>
                </c:pt>
                <c:pt idx="212">
                  <c:v>0.13398242342372965</c:v>
                </c:pt>
                <c:pt idx="213">
                  <c:v>0.13996871585560017</c:v>
                </c:pt>
                <c:pt idx="214">
                  <c:v>0.13630672821649989</c:v>
                </c:pt>
                <c:pt idx="215">
                  <c:v>0.1321927877104013</c:v>
                </c:pt>
                <c:pt idx="216">
                  <c:v>0.12823747362782756</c:v>
                </c:pt>
                <c:pt idx="217">
                  <c:v>0.12468222570518703</c:v>
                </c:pt>
                <c:pt idx="218">
                  <c:v>0.12776462968341062</c:v>
                </c:pt>
                <c:pt idx="219">
                  <c:v>0.12387266177802574</c:v>
                </c:pt>
                <c:pt idx="220">
                  <c:v>0.12099128129034174</c:v>
                </c:pt>
                <c:pt idx="221">
                  <c:v>0.11795294000086727</c:v>
                </c:pt>
                <c:pt idx="222">
                  <c:v>0.11441991780444161</c:v>
                </c:pt>
                <c:pt idx="223">
                  <c:v>0.11127302583305168</c:v>
                </c:pt>
                <c:pt idx="224">
                  <c:v>0.11285180408041587</c:v>
                </c:pt>
                <c:pt idx="225">
                  <c:v>0.12021319837750698</c:v>
                </c:pt>
                <c:pt idx="226">
                  <c:v>0.11914909237179758</c:v>
                </c:pt>
                <c:pt idx="227">
                  <c:v>0.11571095498494748</c:v>
                </c:pt>
                <c:pt idx="228">
                  <c:v>0.11277086527821094</c:v>
                </c:pt>
                <c:pt idx="229">
                  <c:v>0.12509012784820706</c:v>
                </c:pt>
                <c:pt idx="230">
                  <c:v>0.1213499862526673</c:v>
                </c:pt>
                <c:pt idx="231">
                  <c:v>0.11777102465220936</c:v>
                </c:pt>
                <c:pt idx="232">
                  <c:v>0.11460110650809445</c:v>
                </c:pt>
              </c:numCache>
            </c:numRef>
          </c:val>
          <c:smooth val="0"/>
        </c:ser>
        <c:ser>
          <c:idx val="1"/>
          <c:order val="1"/>
          <c:tx>
            <c:v>Volatilité Rebalancé</c:v>
          </c:tx>
          <c:marker>
            <c:symbol val="none"/>
          </c:marker>
          <c:val>
            <c:numRef>
              <c:f>Simulations!$N$31:$N$263</c:f>
              <c:numCache>
                <c:formatCode>0.00%</c:formatCode>
                <c:ptCount val="233"/>
                <c:pt idx="0">
                  <c:v>9.3977458377317968E-2</c:v>
                </c:pt>
                <c:pt idx="1">
                  <c:v>9.1762377539686135E-2</c:v>
                </c:pt>
                <c:pt idx="2">
                  <c:v>8.8967133231534212E-2</c:v>
                </c:pt>
                <c:pt idx="3">
                  <c:v>8.9202461510622416E-2</c:v>
                </c:pt>
                <c:pt idx="4">
                  <c:v>9.7522469042277543E-2</c:v>
                </c:pt>
                <c:pt idx="5">
                  <c:v>9.6166304136375919E-2</c:v>
                </c:pt>
                <c:pt idx="6">
                  <c:v>0.10006205754364013</c:v>
                </c:pt>
                <c:pt idx="7">
                  <c:v>0.10341622875512643</c:v>
                </c:pt>
                <c:pt idx="8">
                  <c:v>0.10027964785849022</c:v>
                </c:pt>
                <c:pt idx="9">
                  <c:v>9.7228565134357958E-2</c:v>
                </c:pt>
                <c:pt idx="10">
                  <c:v>9.4322840651057893E-2</c:v>
                </c:pt>
                <c:pt idx="11">
                  <c:v>9.1663709198750387E-2</c:v>
                </c:pt>
                <c:pt idx="12">
                  <c:v>9.3176282435853922E-2</c:v>
                </c:pt>
                <c:pt idx="13">
                  <c:v>9.1140628521907019E-2</c:v>
                </c:pt>
                <c:pt idx="14">
                  <c:v>8.9361355674743501E-2</c:v>
                </c:pt>
                <c:pt idx="15">
                  <c:v>9.2982622391134515E-2</c:v>
                </c:pt>
                <c:pt idx="16">
                  <c:v>9.2194187010843906E-2</c:v>
                </c:pt>
                <c:pt idx="17">
                  <c:v>9.0663868236788223E-2</c:v>
                </c:pt>
                <c:pt idx="18">
                  <c:v>8.8078739464675135E-2</c:v>
                </c:pt>
                <c:pt idx="19">
                  <c:v>8.5831520448985593E-2</c:v>
                </c:pt>
                <c:pt idx="20">
                  <c:v>9.0511744929670332E-2</c:v>
                </c:pt>
                <c:pt idx="21">
                  <c:v>8.8141982469760669E-2</c:v>
                </c:pt>
                <c:pt idx="22">
                  <c:v>9.1355157424579544E-2</c:v>
                </c:pt>
                <c:pt idx="23">
                  <c:v>9.2341201695710945E-2</c:v>
                </c:pt>
                <c:pt idx="24">
                  <c:v>0.10515708640691335</c:v>
                </c:pt>
                <c:pt idx="25">
                  <c:v>0.10522754653010424</c:v>
                </c:pt>
                <c:pt idx="26">
                  <c:v>0.10203020174685602</c:v>
                </c:pt>
                <c:pt idx="27">
                  <c:v>0.10014571507859757</c:v>
                </c:pt>
                <c:pt idx="28">
                  <c:v>0.102256347243153</c:v>
                </c:pt>
                <c:pt idx="29">
                  <c:v>0.10023012287584267</c:v>
                </c:pt>
                <c:pt idx="30">
                  <c:v>9.719345356650809E-2</c:v>
                </c:pt>
                <c:pt idx="31">
                  <c:v>9.8414322132966678E-2</c:v>
                </c:pt>
                <c:pt idx="32">
                  <c:v>9.5752816925429488E-2</c:v>
                </c:pt>
                <c:pt idx="33">
                  <c:v>9.3197251729446567E-2</c:v>
                </c:pt>
                <c:pt idx="34">
                  <c:v>9.8021366105595947E-2</c:v>
                </c:pt>
                <c:pt idx="35">
                  <c:v>9.6111303610557405E-2</c:v>
                </c:pt>
                <c:pt idx="36">
                  <c:v>9.6026596862891958E-2</c:v>
                </c:pt>
                <c:pt idx="37">
                  <c:v>9.8172281407135992E-2</c:v>
                </c:pt>
                <c:pt idx="38">
                  <c:v>0.11674541659415166</c:v>
                </c:pt>
                <c:pt idx="39">
                  <c:v>0.11323686500072191</c:v>
                </c:pt>
                <c:pt idx="40">
                  <c:v>0.11770613574618932</c:v>
                </c:pt>
                <c:pt idx="41">
                  <c:v>0.1238656961981031</c:v>
                </c:pt>
                <c:pt idx="42">
                  <c:v>0.12195834094058092</c:v>
                </c:pt>
                <c:pt idx="43">
                  <c:v>0.11857436680960219</c:v>
                </c:pt>
                <c:pt idx="44">
                  <c:v>0.11848193929504731</c:v>
                </c:pt>
                <c:pt idx="45">
                  <c:v>0.11530607247407744</c:v>
                </c:pt>
                <c:pt idx="46">
                  <c:v>0.11339551750203124</c:v>
                </c:pt>
                <c:pt idx="47">
                  <c:v>0.11747576699852098</c:v>
                </c:pt>
                <c:pt idx="48">
                  <c:v>0.11560968555084743</c:v>
                </c:pt>
                <c:pt idx="49">
                  <c:v>0.11308750657449365</c:v>
                </c:pt>
                <c:pt idx="50">
                  <c:v>0.10973501066011987</c:v>
                </c:pt>
                <c:pt idx="51">
                  <c:v>0.11604298507946888</c:v>
                </c:pt>
                <c:pt idx="52">
                  <c:v>0.11263558684940771</c:v>
                </c:pt>
                <c:pt idx="53">
                  <c:v>0.11140940243667741</c:v>
                </c:pt>
                <c:pt idx="54">
                  <c:v>0.11206900991537541</c:v>
                </c:pt>
                <c:pt idx="55">
                  <c:v>0.10883253389203736</c:v>
                </c:pt>
                <c:pt idx="56">
                  <c:v>0.10735826205198248</c:v>
                </c:pt>
                <c:pt idx="57">
                  <c:v>0.10704462117812516</c:v>
                </c:pt>
                <c:pt idx="58">
                  <c:v>0.11726727475252696</c:v>
                </c:pt>
                <c:pt idx="59">
                  <c:v>0.11795492060225703</c:v>
                </c:pt>
                <c:pt idx="60">
                  <c:v>0.11449629918368801</c:v>
                </c:pt>
                <c:pt idx="61">
                  <c:v>0.11175647700334967</c:v>
                </c:pt>
                <c:pt idx="62">
                  <c:v>0.110576275959822</c:v>
                </c:pt>
                <c:pt idx="63">
                  <c:v>0.11071027877540096</c:v>
                </c:pt>
                <c:pt idx="64">
                  <c:v>0.11535336761408489</c:v>
                </c:pt>
                <c:pt idx="65">
                  <c:v>0.12286854186260973</c:v>
                </c:pt>
                <c:pt idx="66">
                  <c:v>0.12151632069852149</c:v>
                </c:pt>
                <c:pt idx="67">
                  <c:v>0.12089204029996901</c:v>
                </c:pt>
                <c:pt idx="68">
                  <c:v>0.12901312959508848</c:v>
                </c:pt>
                <c:pt idx="69">
                  <c:v>0.12923411205253285</c:v>
                </c:pt>
                <c:pt idx="70">
                  <c:v>0.12700323422786014</c:v>
                </c:pt>
                <c:pt idx="71">
                  <c:v>0.12379092591890056</c:v>
                </c:pt>
                <c:pt idx="72">
                  <c:v>0.12012519125323054</c:v>
                </c:pt>
                <c:pt idx="73">
                  <c:v>0.11822967087618005</c:v>
                </c:pt>
                <c:pt idx="74">
                  <c:v>0.11934373782279671</c:v>
                </c:pt>
                <c:pt idx="75">
                  <c:v>0.11687913646727395</c:v>
                </c:pt>
                <c:pt idx="76">
                  <c:v>0.11423128242774115</c:v>
                </c:pt>
                <c:pt idx="77">
                  <c:v>0.1107901502584818</c:v>
                </c:pt>
                <c:pt idx="78">
                  <c:v>0.11227010047899581</c:v>
                </c:pt>
                <c:pt idx="79">
                  <c:v>0.10919551051356839</c:v>
                </c:pt>
                <c:pt idx="80">
                  <c:v>0.10606273371847451</c:v>
                </c:pt>
                <c:pt idx="81">
                  <c:v>0.11434237068558925</c:v>
                </c:pt>
                <c:pt idx="82">
                  <c:v>0.11172897718326893</c:v>
                </c:pt>
                <c:pt idx="83">
                  <c:v>0.10872227186848389</c:v>
                </c:pt>
                <c:pt idx="84">
                  <c:v>0.11435338509680978</c:v>
                </c:pt>
                <c:pt idx="85">
                  <c:v>0.11111961931308668</c:v>
                </c:pt>
                <c:pt idx="86">
                  <c:v>0.10776411622463845</c:v>
                </c:pt>
                <c:pt idx="87">
                  <c:v>0.11592955184623588</c:v>
                </c:pt>
                <c:pt idx="88">
                  <c:v>0.11664669319562662</c:v>
                </c:pt>
                <c:pt idx="89">
                  <c:v>0.11363390590344605</c:v>
                </c:pt>
                <c:pt idx="90">
                  <c:v>0.11020433034657542</c:v>
                </c:pt>
                <c:pt idx="91">
                  <c:v>0.1068474914127794</c:v>
                </c:pt>
                <c:pt idx="92">
                  <c:v>0.10525621195467327</c:v>
                </c:pt>
                <c:pt idx="93">
                  <c:v>0.11148714269880466</c:v>
                </c:pt>
                <c:pt idx="94">
                  <c:v>0.10822316954430913</c:v>
                </c:pt>
                <c:pt idx="95">
                  <c:v>0.10614877094333096</c:v>
                </c:pt>
                <c:pt idx="96">
                  <c:v>0.10419071525137019</c:v>
                </c:pt>
                <c:pt idx="97">
                  <c:v>0.10314831760991067</c:v>
                </c:pt>
                <c:pt idx="98">
                  <c:v>0.12388912806687867</c:v>
                </c:pt>
                <c:pt idx="99">
                  <c:v>0.12173952266646061</c:v>
                </c:pt>
                <c:pt idx="100">
                  <c:v>0.12541812692392382</c:v>
                </c:pt>
                <c:pt idx="101">
                  <c:v>0.12195364680915782</c:v>
                </c:pt>
                <c:pt idx="102">
                  <c:v>0.11826894598815757</c:v>
                </c:pt>
                <c:pt idx="103">
                  <c:v>0.11928312704910495</c:v>
                </c:pt>
                <c:pt idx="104">
                  <c:v>0.12013035795265868</c:v>
                </c:pt>
                <c:pt idx="105">
                  <c:v>0.11924321064332792</c:v>
                </c:pt>
                <c:pt idx="106">
                  <c:v>0.12255915837627428</c:v>
                </c:pt>
                <c:pt idx="107">
                  <c:v>0.12075933209108322</c:v>
                </c:pt>
                <c:pt idx="108">
                  <c:v>0.11730338879317714</c:v>
                </c:pt>
                <c:pt idx="109">
                  <c:v>0.11475644027999773</c:v>
                </c:pt>
                <c:pt idx="110">
                  <c:v>0.1122424679824628</c:v>
                </c:pt>
                <c:pt idx="111">
                  <c:v>0.10942925962052508</c:v>
                </c:pt>
                <c:pt idx="112">
                  <c:v>0.10627486177238038</c:v>
                </c:pt>
                <c:pt idx="113">
                  <c:v>0.10372959111623772</c:v>
                </c:pt>
                <c:pt idx="114">
                  <c:v>0.10424209553003581</c:v>
                </c:pt>
                <c:pt idx="115">
                  <c:v>0.10546398793017316</c:v>
                </c:pt>
                <c:pt idx="116">
                  <c:v>0.11078158676202121</c:v>
                </c:pt>
                <c:pt idx="117">
                  <c:v>0.10894154070907908</c:v>
                </c:pt>
                <c:pt idx="118">
                  <c:v>0.12352476190732019</c:v>
                </c:pt>
                <c:pt idx="119">
                  <c:v>0.12250294857661166</c:v>
                </c:pt>
                <c:pt idx="120">
                  <c:v>0.12058560634023234</c:v>
                </c:pt>
                <c:pt idx="121">
                  <c:v>0.12716466089486347</c:v>
                </c:pt>
                <c:pt idx="122">
                  <c:v>0.12429727801175361</c:v>
                </c:pt>
                <c:pt idx="123">
                  <c:v>0.12319846938081942</c:v>
                </c:pt>
                <c:pt idx="124">
                  <c:v>0.13485205661158187</c:v>
                </c:pt>
                <c:pt idx="125">
                  <c:v>0.13095801385513792</c:v>
                </c:pt>
                <c:pt idx="126">
                  <c:v>0.12700006322106674</c:v>
                </c:pt>
                <c:pt idx="127">
                  <c:v>0.1249576668982695</c:v>
                </c:pt>
                <c:pt idx="128">
                  <c:v>0.121276034096385</c:v>
                </c:pt>
                <c:pt idx="129">
                  <c:v>0.12223706070605753</c:v>
                </c:pt>
                <c:pt idx="130">
                  <c:v>0.12519806944072423</c:v>
                </c:pt>
                <c:pt idx="131">
                  <c:v>0.13012047837549454</c:v>
                </c:pt>
                <c:pt idx="132">
                  <c:v>0.1263840739164345</c:v>
                </c:pt>
                <c:pt idx="133">
                  <c:v>0.1228159850433316</c:v>
                </c:pt>
                <c:pt idx="134">
                  <c:v>0.11942348610610652</c:v>
                </c:pt>
                <c:pt idx="135">
                  <c:v>0.11667750226421281</c:v>
                </c:pt>
                <c:pt idx="136">
                  <c:v>0.11470410631268704</c:v>
                </c:pt>
                <c:pt idx="137">
                  <c:v>0.11206875573820313</c:v>
                </c:pt>
                <c:pt idx="138">
                  <c:v>0.12057416594176106</c:v>
                </c:pt>
                <c:pt idx="139">
                  <c:v>0.1172952780853582</c:v>
                </c:pt>
                <c:pt idx="140">
                  <c:v>0.11442503828876863</c:v>
                </c:pt>
                <c:pt idx="141">
                  <c:v>0.1141562366882249</c:v>
                </c:pt>
                <c:pt idx="142">
                  <c:v>0.11084574417761929</c:v>
                </c:pt>
                <c:pt idx="143">
                  <c:v>0.11010229026372342</c:v>
                </c:pt>
                <c:pt idx="144">
                  <c:v>0.10854478141913808</c:v>
                </c:pt>
                <c:pt idx="145">
                  <c:v>0.10599560608815022</c:v>
                </c:pt>
                <c:pt idx="146">
                  <c:v>0.10356958790868255</c:v>
                </c:pt>
                <c:pt idx="147">
                  <c:v>0.1017729560393234</c:v>
                </c:pt>
                <c:pt idx="148">
                  <c:v>0.10100874951548627</c:v>
                </c:pt>
                <c:pt idx="149">
                  <c:v>0.11139281073796252</c:v>
                </c:pt>
                <c:pt idx="150">
                  <c:v>0.11687870469557934</c:v>
                </c:pt>
                <c:pt idx="151">
                  <c:v>0.11756280992453676</c:v>
                </c:pt>
                <c:pt idx="152">
                  <c:v>0.11478854482456324</c:v>
                </c:pt>
                <c:pt idx="153">
                  <c:v>0.1123291262746889</c:v>
                </c:pt>
                <c:pt idx="154">
                  <c:v>0.12027003703468334</c:v>
                </c:pt>
                <c:pt idx="155">
                  <c:v>0.1167525808776491</c:v>
                </c:pt>
                <c:pt idx="156">
                  <c:v>0.11320079803800655</c:v>
                </c:pt>
                <c:pt idx="157">
                  <c:v>0.1097548390464068</c:v>
                </c:pt>
                <c:pt idx="158">
                  <c:v>0.12270892161820635</c:v>
                </c:pt>
                <c:pt idx="159">
                  <c:v>0.11903369499670147</c:v>
                </c:pt>
                <c:pt idx="160">
                  <c:v>0.12244880289812517</c:v>
                </c:pt>
                <c:pt idx="161">
                  <c:v>0.13553002743902637</c:v>
                </c:pt>
                <c:pt idx="162">
                  <c:v>0.13563901363246852</c:v>
                </c:pt>
                <c:pt idx="163">
                  <c:v>0.13152245938925053</c:v>
                </c:pt>
                <c:pt idx="164">
                  <c:v>0.12758695251664121</c:v>
                </c:pt>
                <c:pt idx="165">
                  <c:v>0.12650893414949663</c:v>
                </c:pt>
                <c:pt idx="166">
                  <c:v>0.12284620629174253</c:v>
                </c:pt>
                <c:pt idx="167">
                  <c:v>0.12295766690523605</c:v>
                </c:pt>
                <c:pt idx="168">
                  <c:v>0.11959731617302552</c:v>
                </c:pt>
                <c:pt idx="169">
                  <c:v>0.12916749224082646</c:v>
                </c:pt>
                <c:pt idx="170">
                  <c:v>0.12626935263469211</c:v>
                </c:pt>
                <c:pt idx="171">
                  <c:v>0.12533999697699133</c:v>
                </c:pt>
                <c:pt idx="172">
                  <c:v>0.1215407738452717</c:v>
                </c:pt>
                <c:pt idx="173">
                  <c:v>0.1474634480000942</c:v>
                </c:pt>
                <c:pt idx="174">
                  <c:v>0.14876350312460501</c:v>
                </c:pt>
                <c:pt idx="175">
                  <c:v>0.14735266231979272</c:v>
                </c:pt>
                <c:pt idx="176">
                  <c:v>0.14300291590632391</c:v>
                </c:pt>
                <c:pt idx="177">
                  <c:v>0.13938284518428434</c:v>
                </c:pt>
                <c:pt idx="178">
                  <c:v>0.13644077454691486</c:v>
                </c:pt>
                <c:pt idx="179">
                  <c:v>0.13769485791588695</c:v>
                </c:pt>
                <c:pt idx="180">
                  <c:v>0.13435586457716905</c:v>
                </c:pt>
                <c:pt idx="181">
                  <c:v>0.15976857574445261</c:v>
                </c:pt>
                <c:pt idx="182">
                  <c:v>0.15760523320875605</c:v>
                </c:pt>
                <c:pt idx="183">
                  <c:v>0.15445885182508731</c:v>
                </c:pt>
                <c:pt idx="184">
                  <c:v>0.14987936213790745</c:v>
                </c:pt>
                <c:pt idx="185">
                  <c:v>0.15513560270260079</c:v>
                </c:pt>
                <c:pt idx="186">
                  <c:v>0.16245169990443334</c:v>
                </c:pt>
                <c:pt idx="187">
                  <c:v>0.16137345871139339</c:v>
                </c:pt>
                <c:pt idx="188">
                  <c:v>0.15653875696046257</c:v>
                </c:pt>
                <c:pt idx="189">
                  <c:v>0.15267712323559113</c:v>
                </c:pt>
                <c:pt idx="190">
                  <c:v>0.15367367870871104</c:v>
                </c:pt>
                <c:pt idx="191">
                  <c:v>0.1508542023046561</c:v>
                </c:pt>
                <c:pt idx="192">
                  <c:v>0.14626950827001145</c:v>
                </c:pt>
                <c:pt idx="193">
                  <c:v>0.14727286658140848</c:v>
                </c:pt>
                <c:pt idx="194">
                  <c:v>0.15201059401772493</c:v>
                </c:pt>
                <c:pt idx="195">
                  <c:v>0.14967491981671521</c:v>
                </c:pt>
                <c:pt idx="196">
                  <c:v>0.14521743773742643</c:v>
                </c:pt>
                <c:pt idx="197">
                  <c:v>0.1416324874626162</c:v>
                </c:pt>
                <c:pt idx="198">
                  <c:v>0.15078368869433803</c:v>
                </c:pt>
                <c:pt idx="199">
                  <c:v>0.14880883364865891</c:v>
                </c:pt>
                <c:pt idx="200">
                  <c:v>0.14559375590161991</c:v>
                </c:pt>
                <c:pt idx="201">
                  <c:v>0.14165751082591274</c:v>
                </c:pt>
                <c:pt idx="202">
                  <c:v>0.14102638644485327</c:v>
                </c:pt>
                <c:pt idx="203">
                  <c:v>0.14016676676328196</c:v>
                </c:pt>
                <c:pt idx="204">
                  <c:v>0.13820890257252319</c:v>
                </c:pt>
                <c:pt idx="205">
                  <c:v>0.13702444751023277</c:v>
                </c:pt>
                <c:pt idx="206">
                  <c:v>0.13303754864605802</c:v>
                </c:pt>
                <c:pt idx="207">
                  <c:v>0.12952107649932293</c:v>
                </c:pt>
                <c:pt idx="208">
                  <c:v>0.12561654813811973</c:v>
                </c:pt>
                <c:pt idx="209">
                  <c:v>0.14201484545747903</c:v>
                </c:pt>
                <c:pt idx="210">
                  <c:v>0.13770271145989116</c:v>
                </c:pt>
                <c:pt idx="211">
                  <c:v>0.13914622579083158</c:v>
                </c:pt>
                <c:pt idx="212">
                  <c:v>0.13511320264128948</c:v>
                </c:pt>
                <c:pt idx="213">
                  <c:v>0.14060876730820396</c:v>
                </c:pt>
                <c:pt idx="214">
                  <c:v>0.1369175096081845</c:v>
                </c:pt>
                <c:pt idx="215">
                  <c:v>0.1327842500528949</c:v>
                </c:pt>
                <c:pt idx="216">
                  <c:v>0.12880900352447042</c:v>
                </c:pt>
                <c:pt idx="217">
                  <c:v>0.125227248432944</c:v>
                </c:pt>
                <c:pt idx="218">
                  <c:v>0.12814890714384794</c:v>
                </c:pt>
                <c:pt idx="219">
                  <c:v>0.12424523313376716</c:v>
                </c:pt>
                <c:pt idx="220">
                  <c:v>0.12135250518910184</c:v>
                </c:pt>
                <c:pt idx="221">
                  <c:v>0.11829791416722274</c:v>
                </c:pt>
                <c:pt idx="222">
                  <c:v>0.11475439003040086</c:v>
                </c:pt>
                <c:pt idx="223">
                  <c:v>0.11159788933550169</c:v>
                </c:pt>
                <c:pt idx="224">
                  <c:v>0.11315575746763985</c:v>
                </c:pt>
                <c:pt idx="225">
                  <c:v>0.12067295822771315</c:v>
                </c:pt>
                <c:pt idx="226">
                  <c:v>0.11970270551930803</c:v>
                </c:pt>
                <c:pt idx="227">
                  <c:v>0.11625310512519323</c:v>
                </c:pt>
                <c:pt idx="228">
                  <c:v>0.11331374707246733</c:v>
                </c:pt>
                <c:pt idx="229">
                  <c:v>0.12598843345403624</c:v>
                </c:pt>
                <c:pt idx="230">
                  <c:v>0.12222499530878433</c:v>
                </c:pt>
                <c:pt idx="231">
                  <c:v>0.11862657413426084</c:v>
                </c:pt>
                <c:pt idx="232">
                  <c:v>0.11545394307575056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9322624"/>
        <c:axId val="219328512"/>
      </c:lineChart>
      <c:catAx>
        <c:axId val="219322624"/>
        <c:scaling>
          <c:orientation val="minMax"/>
        </c:scaling>
        <c:delete val="0"/>
        <c:axPos val="b"/>
        <c:majorTickMark val="out"/>
        <c:minorTickMark val="none"/>
        <c:tickLblPos val="nextTo"/>
        <c:crossAx val="219328512"/>
        <c:crosses val="autoZero"/>
        <c:auto val="1"/>
        <c:lblAlgn val="ctr"/>
        <c:lblOffset val="100"/>
        <c:noMultiLvlLbl val="0"/>
      </c:catAx>
      <c:valAx>
        <c:axId val="21932851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1932262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314324</xdr:colOff>
      <xdr:row>13</xdr:row>
      <xdr:rowOff>28574</xdr:rowOff>
    </xdr:from>
    <xdr:to>
      <xdr:col>25</xdr:col>
      <xdr:colOff>542924</xdr:colOff>
      <xdr:row>33</xdr:row>
      <xdr:rowOff>152399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342899</xdr:colOff>
      <xdr:row>34</xdr:row>
      <xdr:rowOff>85724</xdr:rowOff>
    </xdr:from>
    <xdr:to>
      <xdr:col>25</xdr:col>
      <xdr:colOff>704850</xdr:colOff>
      <xdr:row>54</xdr:row>
      <xdr:rowOff>38099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261"/>
  <sheetViews>
    <sheetView workbookViewId="0">
      <selection activeCell="B8" sqref="B8:C8"/>
    </sheetView>
  </sheetViews>
  <sheetFormatPr baseColWidth="10" defaultRowHeight="15" x14ac:dyDescent="0.25"/>
  <cols>
    <col min="2" max="2" width="12.7109375" bestFit="1" customWidth="1"/>
    <col min="4" max="4" width="0" hidden="1" customWidth="1"/>
  </cols>
  <sheetData>
    <row r="2" spans="2:6" x14ac:dyDescent="0.25">
      <c r="B2" t="s">
        <v>22</v>
      </c>
      <c r="C2">
        <v>100</v>
      </c>
      <c r="E2" t="s">
        <v>23</v>
      </c>
      <c r="F2">
        <v>4.0000000000000001E-3</v>
      </c>
    </row>
    <row r="3" spans="2:6" x14ac:dyDescent="0.25">
      <c r="B3" t="s">
        <v>24</v>
      </c>
      <c r="C3" s="24">
        <v>0.06</v>
      </c>
      <c r="E3" t="s">
        <v>25</v>
      </c>
      <c r="F3" s="25">
        <v>869</v>
      </c>
    </row>
    <row r="4" spans="2:6" x14ac:dyDescent="0.25">
      <c r="B4" t="s">
        <v>26</v>
      </c>
      <c r="C4" s="24">
        <v>0.23</v>
      </c>
      <c r="E4" t="s">
        <v>27</v>
      </c>
      <c r="F4" s="25">
        <v>0.99018351740011978</v>
      </c>
    </row>
    <row r="5" spans="2:6" x14ac:dyDescent="0.25">
      <c r="B5" t="s">
        <v>25</v>
      </c>
      <c r="C5">
        <v>1</v>
      </c>
      <c r="E5" t="s">
        <v>24</v>
      </c>
      <c r="F5" s="25">
        <v>3.2580373193633071E-2</v>
      </c>
    </row>
    <row r="6" spans="2:6" x14ac:dyDescent="0.25">
      <c r="B6" t="s">
        <v>28</v>
      </c>
      <c r="C6">
        <v>4.0000000000000001E-3</v>
      </c>
      <c r="E6" t="s">
        <v>29</v>
      </c>
      <c r="F6" s="25">
        <v>2.626245737690971E-7</v>
      </c>
    </row>
    <row r="7" spans="2:6" x14ac:dyDescent="0.25">
      <c r="B7" t="s">
        <v>30</v>
      </c>
      <c r="C7">
        <v>6.3245553203367583E-2</v>
      </c>
      <c r="E7" t="s">
        <v>26</v>
      </c>
      <c r="F7" s="25">
        <v>5.1246909542829709E-4</v>
      </c>
    </row>
    <row r="8" spans="2:6" x14ac:dyDescent="0.25">
      <c r="D8" s="25"/>
    </row>
    <row r="9" spans="2:6" x14ac:dyDescent="0.25">
      <c r="B9" s="31" t="s">
        <v>31</v>
      </c>
      <c r="C9" s="31"/>
      <c r="D9" s="31"/>
      <c r="E9" s="31"/>
      <c r="F9" s="31"/>
    </row>
    <row r="10" spans="2:6" ht="30" x14ac:dyDescent="0.25">
      <c r="B10" s="26" t="s">
        <v>32</v>
      </c>
      <c r="C10" s="26" t="s">
        <v>33</v>
      </c>
      <c r="D10" s="27" t="s">
        <v>34</v>
      </c>
      <c r="E10" s="27" t="s">
        <v>35</v>
      </c>
      <c r="F10" s="27" t="s">
        <v>36</v>
      </c>
    </row>
    <row r="11" spans="2:6" x14ac:dyDescent="0.25">
      <c r="B11" s="1">
        <v>0</v>
      </c>
      <c r="C11" s="28">
        <v>100</v>
      </c>
      <c r="D11" s="29">
        <v>0.03</v>
      </c>
      <c r="E11">
        <v>100</v>
      </c>
      <c r="F11" s="4">
        <v>100</v>
      </c>
    </row>
    <row r="12" spans="2:6" x14ac:dyDescent="0.25">
      <c r="B12" s="1">
        <v>1</v>
      </c>
      <c r="C12" s="28">
        <f t="shared" ref="C12:C75" ca="1" si="0">C11*(1+$C$3*$C$6+$C$4*$C$7*NORMSINV(RAND()))</f>
        <v>99.59411319981028</v>
      </c>
      <c r="D12" s="29">
        <f ca="1">$F$4*$F$5*$F$2+(1-$F$4*$F$2)*D11+$F$7*NORMINV(RAND(),0,SQRT($F$2))</f>
        <v>3.0040044148034066E-2</v>
      </c>
      <c r="E12">
        <f ca="1">E11*((1+D11)^(1/250)-7*(D12-D11)/(1+D12))</f>
        <v>99.984610808362632</v>
      </c>
      <c r="F12" s="4">
        <v>100.00398021154959</v>
      </c>
    </row>
    <row r="13" spans="2:6" x14ac:dyDescent="0.25">
      <c r="B13" s="1">
        <v>2</v>
      </c>
      <c r="C13" s="28">
        <f t="shared" ca="1" si="0"/>
        <v>101.16193184302686</v>
      </c>
      <c r="D13" s="29">
        <f t="shared" ref="D13:D76" ca="1" si="1">$F$4*$F$5*$F$2+(1-$F$4*$F$2)*D12+$F$7*NORMINV(RAND(),0,SQRT($F$2))</f>
        <v>3.0074626413093077E-2</v>
      </c>
      <c r="E13">
        <f t="shared" ref="E13:E76" ca="1" si="2">E12*((1+D12)^(1/250)-7*(D13-D12)/(1+D13))</f>
        <v>99.972951567932881</v>
      </c>
      <c r="F13" s="4">
        <v>100.00796058152002</v>
      </c>
    </row>
    <row r="14" spans="2:6" x14ac:dyDescent="0.25">
      <c r="B14" s="1">
        <v>3</v>
      </c>
      <c r="C14" s="28">
        <f t="shared" ca="1" si="0"/>
        <v>102.65829806562596</v>
      </c>
      <c r="D14" s="29">
        <f t="shared" ca="1" si="1"/>
        <v>3.0095986090296376E-2</v>
      </c>
      <c r="E14">
        <f t="shared" ca="1" si="2"/>
        <v>99.970290558477799</v>
      </c>
      <c r="F14" s="4">
        <v>100.0119411099176</v>
      </c>
    </row>
    <row r="15" spans="2:6" x14ac:dyDescent="0.25">
      <c r="B15" s="1">
        <v>4</v>
      </c>
      <c r="C15" s="28">
        <f t="shared" ca="1" si="0"/>
        <v>101.18427171208324</v>
      </c>
      <c r="D15" s="29">
        <f t="shared" ca="1" si="1"/>
        <v>3.0049614039457197E-2</v>
      </c>
      <c r="E15">
        <f t="shared" ca="1" si="2"/>
        <v>100.01365263878485</v>
      </c>
      <c r="F15" s="4">
        <v>100.01592179674863</v>
      </c>
    </row>
    <row r="16" spans="2:6" x14ac:dyDescent="0.25">
      <c r="B16" s="1">
        <v>5</v>
      </c>
      <c r="C16" s="28">
        <f t="shared" ca="1" si="0"/>
        <v>100.37629554281425</v>
      </c>
      <c r="D16" s="29">
        <f t="shared" ca="1" si="1"/>
        <v>3.006391404118363E-2</v>
      </c>
      <c r="E16">
        <f t="shared" ca="1" si="2"/>
        <v>100.01577857353895</v>
      </c>
      <c r="F16" s="4">
        <v>100.01990264201942</v>
      </c>
    </row>
    <row r="17" spans="2:6" x14ac:dyDescent="0.25">
      <c r="B17" s="1">
        <v>6</v>
      </c>
      <c r="C17" s="28">
        <f t="shared" ca="1" si="0"/>
        <v>99.92967481617714</v>
      </c>
      <c r="D17" s="29">
        <f t="shared" ca="1" si="1"/>
        <v>3.0057352493111131E-2</v>
      </c>
      <c r="E17">
        <f t="shared" ca="1" si="2"/>
        <v>100.03208924600743</v>
      </c>
      <c r="F17" s="4">
        <v>100.02388364573626</v>
      </c>
    </row>
    <row r="18" spans="2:6" x14ac:dyDescent="0.25">
      <c r="B18" s="1">
        <v>7</v>
      </c>
      <c r="C18" s="28">
        <f t="shared" ca="1" si="0"/>
        <v>95.420821849604721</v>
      </c>
      <c r="D18" s="29">
        <f t="shared" ca="1" si="1"/>
        <v>3.000324753149184E-2</v>
      </c>
      <c r="E18">
        <f t="shared" ca="1" si="2"/>
        <v>100.08072158781529</v>
      </c>
      <c r="F18" s="4">
        <v>100.02786480790549</v>
      </c>
    </row>
    <row r="19" spans="2:6" x14ac:dyDescent="0.25">
      <c r="B19" s="1">
        <v>8</v>
      </c>
      <c r="C19" s="28">
        <f t="shared" ca="1" si="0"/>
        <v>95.776460799714698</v>
      </c>
      <c r="D19" s="29">
        <f t="shared" ca="1" si="1"/>
        <v>3.0026000899623571E-2</v>
      </c>
      <c r="E19">
        <f t="shared" ca="1" si="2"/>
        <v>100.07708106900093</v>
      </c>
      <c r="F19" s="4">
        <v>100.03184612853339</v>
      </c>
    </row>
    <row r="20" spans="2:6" x14ac:dyDescent="0.25">
      <c r="B20" s="1">
        <v>9</v>
      </c>
      <c r="C20" s="28">
        <f t="shared" ca="1" si="0"/>
        <v>93.854407443821884</v>
      </c>
      <c r="D20" s="29">
        <f t="shared" ca="1" si="1"/>
        <v>3.0015055990376953E-2</v>
      </c>
      <c r="E20">
        <f t="shared" ca="1" si="2"/>
        <v>100.09636842196436</v>
      </c>
      <c r="F20" s="4">
        <v>100.03582760762626</v>
      </c>
    </row>
    <row r="21" spans="2:6" x14ac:dyDescent="0.25">
      <c r="B21" s="1">
        <v>10</v>
      </c>
      <c r="C21" s="28">
        <f t="shared" ca="1" si="0"/>
        <v>95.437572352260005</v>
      </c>
      <c r="D21" s="29">
        <f t="shared" ca="1" si="1"/>
        <v>3.0019025651833651E-2</v>
      </c>
      <c r="E21">
        <f t="shared" ca="1" si="2"/>
        <v>100.10550951180267</v>
      </c>
      <c r="F21" s="4">
        <v>100.03980924519043</v>
      </c>
    </row>
    <row r="22" spans="2:6" x14ac:dyDescent="0.25">
      <c r="B22" s="1">
        <v>11</v>
      </c>
      <c r="C22" s="28">
        <f t="shared" ca="1" si="0"/>
        <v>96.936956257998403</v>
      </c>
      <c r="D22" s="29">
        <f t="shared" ca="1" si="1"/>
        <v>3.0015873500492573E-2</v>
      </c>
      <c r="E22">
        <f t="shared" ca="1" si="2"/>
        <v>100.11949807057906</v>
      </c>
      <c r="F22" s="4">
        <v>100.0437910412322</v>
      </c>
    </row>
    <row r="23" spans="2:6" x14ac:dyDescent="0.25">
      <c r="B23" s="1">
        <v>12</v>
      </c>
      <c r="C23" s="28">
        <f t="shared" ca="1" si="0"/>
        <v>97.460559835040172</v>
      </c>
      <c r="D23" s="29">
        <f t="shared" ca="1" si="1"/>
        <v>3.0043677774616469E-2</v>
      </c>
      <c r="E23">
        <f t="shared" ca="1" si="2"/>
        <v>100.11242470582248</v>
      </c>
      <c r="F23" s="4">
        <v>100.04777299575787</v>
      </c>
    </row>
    <row r="24" spans="2:6" x14ac:dyDescent="0.25">
      <c r="B24" s="1">
        <v>13</v>
      </c>
      <c r="C24" s="28">
        <f t="shared" ca="1" si="0"/>
        <v>97.806505384593791</v>
      </c>
      <c r="D24" s="29">
        <f t="shared" ca="1" si="1"/>
        <v>3.0000252349010013E-2</v>
      </c>
      <c r="E24">
        <f t="shared" ca="1" si="2"/>
        <v>100.15382479921887</v>
      </c>
      <c r="F24" s="4">
        <v>100.05175510877376</v>
      </c>
    </row>
    <row r="25" spans="2:6" x14ac:dyDescent="0.25">
      <c r="B25" s="1">
        <v>14</v>
      </c>
      <c r="C25" s="28">
        <f t="shared" ca="1" si="0"/>
        <v>96.911891998107265</v>
      </c>
      <c r="D25" s="29">
        <f t="shared" ca="1" si="1"/>
        <v>3.0022670538922897E-2</v>
      </c>
      <c r="E25">
        <f t="shared" ca="1" si="2"/>
        <v>100.150408542439</v>
      </c>
      <c r="F25" s="4">
        <v>100.05573738028617</v>
      </c>
    </row>
    <row r="26" spans="2:6" x14ac:dyDescent="0.25">
      <c r="B26" s="1">
        <v>15</v>
      </c>
      <c r="C26" s="28">
        <f t="shared" ca="1" si="0"/>
        <v>96.18019376630015</v>
      </c>
      <c r="D26" s="29">
        <f t="shared" ca="1" si="1"/>
        <v>3.0058394863353415E-2</v>
      </c>
      <c r="E26">
        <f t="shared" ca="1" si="2"/>
        <v>100.13794555942894</v>
      </c>
      <c r="F26" s="4">
        <v>100.05971981030142</v>
      </c>
    </row>
    <row r="27" spans="2:6" x14ac:dyDescent="0.25">
      <c r="B27" s="1">
        <v>16</v>
      </c>
      <c r="C27" s="28">
        <f t="shared" ca="1" si="0"/>
        <v>96.645588704735303</v>
      </c>
      <c r="D27" s="29">
        <f t="shared" ca="1" si="1"/>
        <v>3.0132682843793966E-2</v>
      </c>
      <c r="E27">
        <f t="shared" ca="1" si="2"/>
        <v>100.09925869149883</v>
      </c>
      <c r="F27" s="4">
        <v>100.0637023988258</v>
      </c>
    </row>
    <row r="28" spans="2:6" x14ac:dyDescent="0.25">
      <c r="B28" s="1">
        <v>17</v>
      </c>
      <c r="C28" s="28">
        <f t="shared" ca="1" si="0"/>
        <v>95.518082640670571</v>
      </c>
      <c r="D28" s="29">
        <f t="shared" ca="1" si="1"/>
        <v>3.0165958859563788E-2</v>
      </c>
      <c r="E28">
        <f t="shared" ca="1" si="2"/>
        <v>100.08851266093468</v>
      </c>
      <c r="F28" s="4">
        <v>100.06768514586562</v>
      </c>
    </row>
    <row r="29" spans="2:6" x14ac:dyDescent="0.25">
      <c r="B29" s="1">
        <v>18</v>
      </c>
      <c r="C29" s="28">
        <f t="shared" ca="1" si="0"/>
        <v>94.648756233666347</v>
      </c>
      <c r="D29" s="29">
        <f t="shared" ca="1" si="1"/>
        <v>3.0176716252794649E-2</v>
      </c>
      <c r="E29">
        <f t="shared" ca="1" si="2"/>
        <v>100.09309579072422</v>
      </c>
      <c r="F29" s="4">
        <v>100.07166805142721</v>
      </c>
    </row>
    <row r="30" spans="2:6" x14ac:dyDescent="0.25">
      <c r="B30" s="1">
        <v>19</v>
      </c>
      <c r="C30" s="28">
        <f t="shared" ca="1" si="0"/>
        <v>94.057654820026642</v>
      </c>
      <c r="D30" s="29">
        <f t="shared" ca="1" si="1"/>
        <v>3.0102337024299888E-2</v>
      </c>
      <c r="E30">
        <f t="shared" ca="1" si="2"/>
        <v>100.15559073497396</v>
      </c>
      <c r="F30" s="4">
        <v>100.07565111551686</v>
      </c>
    </row>
    <row r="31" spans="2:6" x14ac:dyDescent="0.25">
      <c r="B31" s="1">
        <v>20</v>
      </c>
      <c r="C31" s="28">
        <f t="shared" ca="1" si="0"/>
        <v>94.013534774849504</v>
      </c>
      <c r="D31" s="29">
        <f t="shared" ca="1" si="1"/>
        <v>3.0036174700548056E-2</v>
      </c>
      <c r="E31">
        <f t="shared" ca="1" si="2"/>
        <v>100.21250622469442</v>
      </c>
      <c r="F31" s="4">
        <v>100.07963433814089</v>
      </c>
    </row>
    <row r="32" spans="2:6" x14ac:dyDescent="0.25">
      <c r="B32" s="1">
        <v>21</v>
      </c>
      <c r="C32" s="28">
        <f t="shared" ca="1" si="0"/>
        <v>92.885727497487977</v>
      </c>
      <c r="D32" s="29">
        <f t="shared" ca="1" si="1"/>
        <v>3.0015865332300565E-2</v>
      </c>
      <c r="E32">
        <f t="shared" ca="1" si="2"/>
        <v>100.23820125285941</v>
      </c>
      <c r="F32" s="4">
        <v>100.08361771930561</v>
      </c>
    </row>
    <row r="33" spans="2:6" x14ac:dyDescent="0.25">
      <c r="B33" s="1">
        <v>22</v>
      </c>
      <c r="C33" s="28">
        <f t="shared" ca="1" si="0"/>
        <v>90.753519008566769</v>
      </c>
      <c r="D33" s="29">
        <f t="shared" ca="1" si="1"/>
        <v>3.0079921237115347E-2</v>
      </c>
      <c r="E33">
        <f t="shared" ca="1" si="2"/>
        <v>100.20642636484676</v>
      </c>
      <c r="F33" s="4">
        <v>100.08760125901732</v>
      </c>
    </row>
    <row r="34" spans="2:6" x14ac:dyDescent="0.25">
      <c r="B34" s="1">
        <v>23</v>
      </c>
      <c r="C34" s="28">
        <f t="shared" ca="1" si="0"/>
        <v>89.932063413258348</v>
      </c>
      <c r="D34" s="29">
        <f t="shared" ca="1" si="1"/>
        <v>3.0098943619382864E-2</v>
      </c>
      <c r="E34">
        <f t="shared" ca="1" si="2"/>
        <v>100.20535282222559</v>
      </c>
      <c r="F34" s="4">
        <v>100.09158495728234</v>
      </c>
    </row>
    <row r="35" spans="2:6" x14ac:dyDescent="0.25">
      <c r="B35" s="1">
        <v>24</v>
      </c>
      <c r="C35" s="28">
        <f t="shared" ca="1" si="0"/>
        <v>91.617982154500851</v>
      </c>
      <c r="D35" s="29">
        <f t="shared" ca="1" si="1"/>
        <v>3.0114876964274735E-2</v>
      </c>
      <c r="E35">
        <f t="shared" ca="1" si="2"/>
        <v>100.20639031645514</v>
      </c>
      <c r="F35" s="4">
        <v>100.09556881410698</v>
      </c>
    </row>
    <row r="36" spans="2:6" x14ac:dyDescent="0.25">
      <c r="B36" s="1">
        <v>25</v>
      </c>
      <c r="C36" s="28">
        <f t="shared" ca="1" si="0"/>
        <v>93.326343879924508</v>
      </c>
      <c r="D36" s="29">
        <f t="shared" ca="1" si="1"/>
        <v>3.0154117846698147E-2</v>
      </c>
      <c r="E36">
        <f t="shared" ca="1" si="2"/>
        <v>100.19156404352388</v>
      </c>
      <c r="F36" s="4">
        <v>100.09955282949755</v>
      </c>
    </row>
    <row r="37" spans="2:6" x14ac:dyDescent="0.25">
      <c r="B37" s="1">
        <v>26</v>
      </c>
      <c r="C37" s="28">
        <f t="shared" ca="1" si="0"/>
        <v>93.191543814308474</v>
      </c>
      <c r="D37" s="29">
        <f t="shared" ca="1" si="1"/>
        <v>3.0085902881276893E-2</v>
      </c>
      <c r="E37">
        <f t="shared" ca="1" si="2"/>
        <v>100.24991550345148</v>
      </c>
      <c r="F37" s="4">
        <v>100.10353700346036</v>
      </c>
    </row>
    <row r="38" spans="2:6" x14ac:dyDescent="0.25">
      <c r="B38" s="1">
        <v>27</v>
      </c>
      <c r="C38" s="28">
        <f t="shared" ca="1" si="0"/>
        <v>93.247566261497454</v>
      </c>
      <c r="D38" s="29">
        <f t="shared" ca="1" si="1"/>
        <v>3.0126157240763743E-2</v>
      </c>
      <c r="E38">
        <f t="shared" ca="1" si="2"/>
        <v>100.23438037705372</v>
      </c>
      <c r="F38" s="4">
        <v>100.10752133600172</v>
      </c>
    </row>
    <row r="39" spans="2:6" x14ac:dyDescent="0.25">
      <c r="B39" s="1">
        <v>28</v>
      </c>
      <c r="C39" s="28">
        <f t="shared" ca="1" si="0"/>
        <v>93.103285487903335</v>
      </c>
      <c r="D39" s="29">
        <f t="shared" ca="1" si="1"/>
        <v>3.0163441855978284E-2</v>
      </c>
      <c r="E39">
        <f t="shared" ca="1" si="2"/>
        <v>100.22088700230876</v>
      </c>
      <c r="F39" s="4">
        <v>100.11150582712796</v>
      </c>
    </row>
    <row r="40" spans="2:6" x14ac:dyDescent="0.25">
      <c r="B40" s="1">
        <v>29</v>
      </c>
      <c r="C40" s="28">
        <f t="shared" ca="1" si="0"/>
        <v>93.401238463419503</v>
      </c>
      <c r="D40" s="29">
        <f t="shared" ca="1" si="1"/>
        <v>3.0175817613984506E-2</v>
      </c>
      <c r="E40">
        <f t="shared" ca="1" si="2"/>
        <v>100.22437310675666</v>
      </c>
      <c r="F40" s="4">
        <v>100.11549047684535</v>
      </c>
    </row>
    <row r="41" spans="2:6" x14ac:dyDescent="0.25">
      <c r="B41" s="1">
        <v>30</v>
      </c>
      <c r="C41" s="28">
        <f t="shared" ca="1" si="0"/>
        <v>92.058858509518743</v>
      </c>
      <c r="D41" s="29">
        <f t="shared" ca="1" si="1"/>
        <v>3.0205734469472615E-2</v>
      </c>
      <c r="E41">
        <f t="shared" ca="1" si="2"/>
        <v>100.21591889788883</v>
      </c>
      <c r="F41" s="4">
        <v>100.11947528516025</v>
      </c>
    </row>
    <row r="42" spans="2:6" x14ac:dyDescent="0.25">
      <c r="B42" s="1">
        <v>31</v>
      </c>
      <c r="C42" s="28">
        <f t="shared" ca="1" si="0"/>
        <v>91.506889414221376</v>
      </c>
      <c r="D42" s="29">
        <f t="shared" ca="1" si="1"/>
        <v>3.0258209514472615E-2</v>
      </c>
      <c r="E42">
        <f t="shared" ca="1" si="2"/>
        <v>100.19211802235395</v>
      </c>
      <c r="F42" s="4">
        <v>100.12346025207894</v>
      </c>
    </row>
    <row r="43" spans="2:6" x14ac:dyDescent="0.25">
      <c r="B43" s="1">
        <v>32</v>
      </c>
      <c r="C43" s="28">
        <f t="shared" ca="1" si="0"/>
        <v>92.117410497159852</v>
      </c>
      <c r="D43" s="29">
        <f t="shared" ca="1" si="1"/>
        <v>3.0245894784979258E-2</v>
      </c>
      <c r="E43">
        <f t="shared" ca="1" si="2"/>
        <v>100.2124487373093</v>
      </c>
      <c r="F43" s="4">
        <v>100.12744537760774</v>
      </c>
    </row>
    <row r="44" spans="2:6" x14ac:dyDescent="0.25">
      <c r="B44" s="1">
        <v>33</v>
      </c>
      <c r="C44" s="28">
        <f t="shared" ca="1" si="0"/>
        <v>93.715093801118655</v>
      </c>
      <c r="D44" s="29">
        <f t="shared" ca="1" si="1"/>
        <v>3.0250582069050975E-2</v>
      </c>
      <c r="E44">
        <f t="shared" ca="1" si="2"/>
        <v>100.22120224950719</v>
      </c>
      <c r="F44" s="4">
        <v>100.13143066175297</v>
      </c>
    </row>
    <row r="45" spans="2:6" x14ac:dyDescent="0.25">
      <c r="B45" s="1">
        <v>34</v>
      </c>
      <c r="C45" s="28">
        <f t="shared" ca="1" si="0"/>
        <v>94.665791692968455</v>
      </c>
      <c r="D45" s="29">
        <f t="shared" ca="1" si="1"/>
        <v>3.0293834806060713E-2</v>
      </c>
      <c r="E45">
        <f t="shared" ca="1" si="2"/>
        <v>100.20369846859461</v>
      </c>
      <c r="F45" s="4">
        <v>100.13541610452094</v>
      </c>
    </row>
    <row r="46" spans="2:6" x14ac:dyDescent="0.25">
      <c r="B46" s="1">
        <v>35</v>
      </c>
      <c r="C46" s="28">
        <f t="shared" ca="1" si="0"/>
        <v>93.904844847791878</v>
      </c>
      <c r="D46" s="29">
        <f t="shared" ca="1" si="1"/>
        <v>3.0281373721157603E-2</v>
      </c>
      <c r="E46">
        <f t="shared" ca="1" si="2"/>
        <v>100.22414474611692</v>
      </c>
      <c r="F46" s="4">
        <v>100.13940170591796</v>
      </c>
    </row>
    <row r="47" spans="2:6" x14ac:dyDescent="0.25">
      <c r="B47" s="1">
        <v>36</v>
      </c>
      <c r="C47" s="28">
        <f t="shared" ca="1" si="0"/>
        <v>93.628606852551925</v>
      </c>
      <c r="D47" s="29">
        <f t="shared" ca="1" si="1"/>
        <v>3.028999290698171E-2</v>
      </c>
      <c r="E47">
        <f t="shared" ca="1" si="2"/>
        <v>100.23023580733008</v>
      </c>
      <c r="F47" s="4">
        <v>100.14338746595035</v>
      </c>
    </row>
    <row r="48" spans="2:6" x14ac:dyDescent="0.25">
      <c r="B48" s="1">
        <v>37</v>
      </c>
      <c r="C48" s="28">
        <f t="shared" ca="1" si="0"/>
        <v>94.038598043653707</v>
      </c>
      <c r="D48" s="29">
        <f t="shared" ca="1" si="1"/>
        <v>3.0295345640976919E-2</v>
      </c>
      <c r="E48">
        <f t="shared" ca="1" si="2"/>
        <v>100.23855501558809</v>
      </c>
      <c r="F48" s="4">
        <v>100.14737338462443</v>
      </c>
    </row>
    <row r="49" spans="2:6" x14ac:dyDescent="0.25">
      <c r="B49" s="1">
        <v>38</v>
      </c>
      <c r="C49" s="28">
        <f t="shared" ca="1" si="0"/>
        <v>95.779233196445205</v>
      </c>
      <c r="D49" s="29">
        <f t="shared" ca="1" si="1"/>
        <v>3.0331481179982148E-2</v>
      </c>
      <c r="E49">
        <f t="shared" ca="1" si="2"/>
        <v>100.22591361268803</v>
      </c>
      <c r="F49" s="4">
        <v>100.1513594619465</v>
      </c>
    </row>
    <row r="50" spans="2:6" x14ac:dyDescent="0.25">
      <c r="B50" s="1">
        <v>39</v>
      </c>
      <c r="C50" s="28">
        <f t="shared" ca="1" si="0"/>
        <v>96.193335474143197</v>
      </c>
      <c r="D50" s="29">
        <f t="shared" ca="1" si="1"/>
        <v>3.0357860637948954E-2</v>
      </c>
      <c r="E50">
        <f t="shared" ca="1" si="2"/>
        <v>100.2199315134777</v>
      </c>
      <c r="F50" s="4">
        <v>100.15534569792288</v>
      </c>
    </row>
    <row r="51" spans="2:6" x14ac:dyDescent="0.25">
      <c r="B51" s="1">
        <v>40</v>
      </c>
      <c r="C51" s="28">
        <f t="shared" ca="1" si="0"/>
        <v>97.776406524309451</v>
      </c>
      <c r="D51" s="29">
        <f t="shared" ca="1" si="1"/>
        <v>3.0343187301367008E-2</v>
      </c>
      <c r="E51">
        <f t="shared" ca="1" si="2"/>
        <v>100.24191178519013</v>
      </c>
      <c r="F51" s="4">
        <v>100.15933209255988</v>
      </c>
    </row>
    <row r="52" spans="2:6" x14ac:dyDescent="0.25">
      <c r="B52" s="1">
        <v>41</v>
      </c>
      <c r="C52" s="28">
        <f t="shared" ca="1" si="0"/>
        <v>99.122602847719676</v>
      </c>
      <c r="D52" s="29">
        <f t="shared" ca="1" si="1"/>
        <v>3.040252229023863E-2</v>
      </c>
      <c r="E52">
        <f t="shared" ca="1" si="2"/>
        <v>100.21349169269529</v>
      </c>
      <c r="F52" s="4">
        <v>100.16331864586382</v>
      </c>
    </row>
    <row r="53" spans="2:6" x14ac:dyDescent="0.25">
      <c r="B53" s="1">
        <v>42</v>
      </c>
      <c r="C53" s="28">
        <f t="shared" ca="1" si="0"/>
        <v>101.95376206485186</v>
      </c>
      <c r="D53" s="29">
        <f t="shared" ca="1" si="1"/>
        <v>3.0431523807861491E-2</v>
      </c>
      <c r="E53">
        <f t="shared" ca="1" si="2"/>
        <v>100.20575422112437</v>
      </c>
      <c r="F53" s="4">
        <v>100.16730535784102</v>
      </c>
    </row>
    <row r="54" spans="2:6" x14ac:dyDescent="0.25">
      <c r="B54" s="1">
        <v>43</v>
      </c>
      <c r="C54" s="28">
        <f t="shared" ca="1" si="0"/>
        <v>100.58045997573143</v>
      </c>
      <c r="D54" s="29">
        <f t="shared" ca="1" si="1"/>
        <v>3.0446137588525941E-2</v>
      </c>
      <c r="E54">
        <f t="shared" ca="1" si="2"/>
        <v>100.20782285990433</v>
      </c>
      <c r="F54" s="4">
        <v>100.17129222849779</v>
      </c>
    </row>
    <row r="55" spans="2:6" x14ac:dyDescent="0.25">
      <c r="B55" s="1">
        <v>44</v>
      </c>
      <c r="C55" s="28">
        <f t="shared" ca="1" si="0"/>
        <v>100.64204764152413</v>
      </c>
      <c r="D55" s="29">
        <f t="shared" ca="1" si="1"/>
        <v>3.0454947418484112E-2</v>
      </c>
      <c r="E55">
        <f t="shared" ca="1" si="2"/>
        <v>100.21384819660753</v>
      </c>
      <c r="F55" s="4">
        <v>100.17527925784044</v>
      </c>
    </row>
    <row r="56" spans="2:6" x14ac:dyDescent="0.25">
      <c r="B56" s="1">
        <v>45</v>
      </c>
      <c r="C56" s="28">
        <f t="shared" ca="1" si="0"/>
        <v>99.813966230092362</v>
      </c>
      <c r="D56" s="29">
        <f t="shared" ca="1" si="1"/>
        <v>3.0447880884547262E-2</v>
      </c>
      <c r="E56">
        <f t="shared" ca="1" si="2"/>
        <v>100.23068541781473</v>
      </c>
      <c r="F56" s="4">
        <v>100.1792664458753</v>
      </c>
    </row>
    <row r="57" spans="2:6" x14ac:dyDescent="0.25">
      <c r="B57" s="1">
        <v>46</v>
      </c>
      <c r="C57" s="28">
        <f t="shared" ca="1" si="0"/>
        <v>101.44671017250658</v>
      </c>
      <c r="D57" s="29">
        <f t="shared" ca="1" si="1"/>
        <v>3.0435112608828151E-2</v>
      </c>
      <c r="E57">
        <f t="shared" ca="1" si="2"/>
        <v>100.25140504688265</v>
      </c>
      <c r="F57" s="4">
        <v>100.18325379260868</v>
      </c>
    </row>
    <row r="58" spans="2:6" x14ac:dyDescent="0.25">
      <c r="B58" s="1">
        <v>47</v>
      </c>
      <c r="C58" s="28">
        <f t="shared" ca="1" si="0"/>
        <v>102.19900034520241</v>
      </c>
      <c r="D58" s="29">
        <f t="shared" ca="1" si="1"/>
        <v>3.042433855635647E-2</v>
      </c>
      <c r="E58">
        <f t="shared" ca="1" si="2"/>
        <v>100.27076593542404</v>
      </c>
      <c r="F58" s="4">
        <v>100.1872412980469</v>
      </c>
    </row>
    <row r="59" spans="2:6" x14ac:dyDescent="0.25">
      <c r="B59" s="1">
        <v>48</v>
      </c>
      <c r="C59" s="28">
        <f t="shared" ca="1" si="0"/>
        <v>102.11189724904651</v>
      </c>
      <c r="D59" s="29">
        <f t="shared" ca="1" si="1"/>
        <v>3.0453662275641544E-2</v>
      </c>
      <c r="E59">
        <f t="shared" ca="1" si="2"/>
        <v>100.26281349077829</v>
      </c>
      <c r="F59" s="4">
        <v>100.19122896219626</v>
      </c>
    </row>
    <row r="60" spans="2:6" x14ac:dyDescent="0.25">
      <c r="B60" s="1">
        <v>49</v>
      </c>
      <c r="C60" s="28">
        <f t="shared" ca="1" si="0"/>
        <v>103.62639758943116</v>
      </c>
      <c r="D60" s="29">
        <f t="shared" ca="1" si="1"/>
        <v>3.0497054969796527E-2</v>
      </c>
      <c r="E60">
        <f t="shared" ca="1" si="2"/>
        <v>100.24529198817643</v>
      </c>
      <c r="F60" s="4">
        <v>100.1952167850631</v>
      </c>
    </row>
    <row r="61" spans="2:6" x14ac:dyDescent="0.25">
      <c r="B61" s="1">
        <v>50</v>
      </c>
      <c r="C61" s="28">
        <f t="shared" ca="1" si="0"/>
        <v>104.06175042831686</v>
      </c>
      <c r="D61" s="29">
        <f t="shared" ca="1" si="1"/>
        <v>3.0523409719266259E-2</v>
      </c>
      <c r="E61">
        <f t="shared" ca="1" si="2"/>
        <v>100.23939288328282</v>
      </c>
      <c r="F61" s="4">
        <v>100.19920476665371</v>
      </c>
    </row>
    <row r="62" spans="2:6" x14ac:dyDescent="0.25">
      <c r="B62" s="1">
        <v>51</v>
      </c>
      <c r="C62" s="28">
        <f t="shared" ca="1" si="0"/>
        <v>103.58102128296966</v>
      </c>
      <c r="D62" s="29">
        <f t="shared" ca="1" si="1"/>
        <v>3.0484419639442144E-2</v>
      </c>
      <c r="E62">
        <f t="shared" ca="1" si="2"/>
        <v>100.27799819538113</v>
      </c>
      <c r="F62" s="4">
        <v>100.20319290697444</v>
      </c>
    </row>
    <row r="63" spans="2:6" x14ac:dyDescent="0.25">
      <c r="B63" s="1">
        <v>52</v>
      </c>
      <c r="C63" s="28">
        <f t="shared" ca="1" si="0"/>
        <v>105.57390523081618</v>
      </c>
      <c r="D63" s="29">
        <f t="shared" ca="1" si="1"/>
        <v>3.0446080218718287E-2</v>
      </c>
      <c r="E63">
        <f t="shared" ca="1" si="2"/>
        <v>100.31616095265521</v>
      </c>
      <c r="F63" s="4">
        <v>100.20718120603158</v>
      </c>
    </row>
    <row r="64" spans="2:6" x14ac:dyDescent="0.25">
      <c r="B64" s="1">
        <v>53</v>
      </c>
      <c r="C64" s="28">
        <f t="shared" ca="1" si="0"/>
        <v>104.76247453032128</v>
      </c>
      <c r="D64" s="29">
        <f t="shared" ca="1" si="1"/>
        <v>3.0422545302652128E-2</v>
      </c>
      <c r="E64">
        <f t="shared" ca="1" si="2"/>
        <v>100.34423491413453</v>
      </c>
      <c r="F64" s="4">
        <v>100.21116966383146</v>
      </c>
    </row>
    <row r="65" spans="2:6" x14ac:dyDescent="0.25">
      <c r="B65" s="1">
        <v>54</v>
      </c>
      <c r="C65" s="28">
        <f t="shared" ca="1" si="0"/>
        <v>103.52357179501843</v>
      </c>
      <c r="D65" s="29">
        <f t="shared" ca="1" si="1"/>
        <v>3.0462505740016976E-2</v>
      </c>
      <c r="E65">
        <f t="shared" ca="1" si="2"/>
        <v>100.32902564962336</v>
      </c>
      <c r="F65" s="4">
        <v>100.21515828038039</v>
      </c>
    </row>
    <row r="66" spans="2:6" x14ac:dyDescent="0.25">
      <c r="B66" s="1">
        <v>55</v>
      </c>
      <c r="C66" s="28">
        <f t="shared" ca="1" si="0"/>
        <v>105.18153291707809</v>
      </c>
      <c r="D66" s="29">
        <f t="shared" ca="1" si="1"/>
        <v>3.0470246976548189E-2</v>
      </c>
      <c r="E66">
        <f t="shared" ca="1" si="2"/>
        <v>100.33579302415744</v>
      </c>
      <c r="F66" s="4">
        <v>100.21914705568472</v>
      </c>
    </row>
    <row r="67" spans="2:6" x14ac:dyDescent="0.25">
      <c r="B67" s="1">
        <v>56</v>
      </c>
      <c r="C67" s="28">
        <f t="shared" ca="1" si="0"/>
        <v>108.81993676825935</v>
      </c>
      <c r="D67" s="29">
        <f t="shared" ca="1" si="1"/>
        <v>3.0441168247233089E-2</v>
      </c>
      <c r="E67">
        <f t="shared" ca="1" si="2"/>
        <v>100.36766027652241</v>
      </c>
      <c r="F67" s="4">
        <v>100.22313598975073</v>
      </c>
    </row>
    <row r="68" spans="2:6" x14ac:dyDescent="0.25">
      <c r="B68" s="1">
        <v>57</v>
      </c>
      <c r="C68" s="28">
        <f t="shared" ca="1" si="0"/>
        <v>108.60985693754245</v>
      </c>
      <c r="D68" s="29">
        <f t="shared" ca="1" si="1"/>
        <v>3.0425207109675299E-2</v>
      </c>
      <c r="E68">
        <f t="shared" ca="1" si="2"/>
        <v>100.39058267430114</v>
      </c>
      <c r="F68" s="4">
        <v>100.22712508258476</v>
      </c>
    </row>
    <row r="69" spans="2:6" x14ac:dyDescent="0.25">
      <c r="B69" s="1">
        <v>58</v>
      </c>
      <c r="C69" s="28">
        <f t="shared" ca="1" si="0"/>
        <v>110.99729847098862</v>
      </c>
      <c r="D69" s="29">
        <f t="shared" ca="1" si="1"/>
        <v>3.0452243888403466E-2</v>
      </c>
      <c r="E69">
        <f t="shared" ca="1" si="2"/>
        <v>100.38418065524112</v>
      </c>
      <c r="F69" s="4">
        <v>100.23111433419312</v>
      </c>
    </row>
    <row r="70" spans="2:6" x14ac:dyDescent="0.25">
      <c r="B70" s="1">
        <v>59</v>
      </c>
      <c r="C70" s="28">
        <f t="shared" ca="1" si="0"/>
        <v>113.69780750360704</v>
      </c>
      <c r="D70" s="29">
        <f t="shared" ca="1" si="1"/>
        <v>3.0390487436036479E-2</v>
      </c>
      <c r="E70">
        <f t="shared" ca="1" si="2"/>
        <v>100.4383422672899</v>
      </c>
      <c r="F70" s="4">
        <v>100.23510374458213</v>
      </c>
    </row>
    <row r="71" spans="2:6" x14ac:dyDescent="0.25">
      <c r="B71" s="1">
        <v>60</v>
      </c>
      <c r="C71" s="28">
        <f t="shared" ca="1" si="0"/>
        <v>114.96598081082661</v>
      </c>
      <c r="D71" s="29">
        <f t="shared" ca="1" si="1"/>
        <v>3.0434452317337247E-2</v>
      </c>
      <c r="E71">
        <f t="shared" ca="1" si="2"/>
        <v>100.42037325214602</v>
      </c>
      <c r="F71" s="4">
        <v>100.23909331375812</v>
      </c>
    </row>
    <row r="72" spans="2:6" x14ac:dyDescent="0.25">
      <c r="B72" s="1">
        <v>61</v>
      </c>
      <c r="C72" s="28">
        <f t="shared" ca="1" si="0"/>
        <v>114.47239818915681</v>
      </c>
      <c r="D72" s="29">
        <f t="shared" ca="1" si="1"/>
        <v>3.0493509530058215E-2</v>
      </c>
      <c r="E72">
        <f t="shared" ca="1" si="2"/>
        <v>100.39213120242015</v>
      </c>
      <c r="F72" s="4">
        <v>100.2430830417274</v>
      </c>
    </row>
    <row r="73" spans="2:6" x14ac:dyDescent="0.25">
      <c r="B73" s="1">
        <v>62</v>
      </c>
      <c r="C73" s="28">
        <f t="shared" ca="1" si="0"/>
        <v>112.70938759234768</v>
      </c>
      <c r="D73" s="29">
        <f t="shared" ca="1" si="1"/>
        <v>3.0423075171101276E-2</v>
      </c>
      <c r="E73">
        <f t="shared" ca="1" si="2"/>
        <v>100.45223015679328</v>
      </c>
      <c r="F73" s="4">
        <v>100.24707292849629</v>
      </c>
    </row>
    <row r="74" spans="2:6" x14ac:dyDescent="0.25">
      <c r="B74" s="1">
        <v>63</v>
      </c>
      <c r="C74" s="28">
        <f t="shared" ca="1" si="0"/>
        <v>113.25665863580825</v>
      </c>
      <c r="D74" s="29">
        <f t="shared" ca="1" si="1"/>
        <v>3.0396094102414496E-2</v>
      </c>
      <c r="E74">
        <f t="shared" ca="1" si="2"/>
        <v>100.48268537101715</v>
      </c>
      <c r="F74" s="4">
        <v>100.25106297407112</v>
      </c>
    </row>
    <row r="75" spans="2:6" x14ac:dyDescent="0.25">
      <c r="B75" s="1">
        <v>64</v>
      </c>
      <c r="C75" s="28">
        <f t="shared" ca="1" si="0"/>
        <v>112.11371982142384</v>
      </c>
      <c r="D75" s="29">
        <f t="shared" ca="1" si="1"/>
        <v>3.0372071689520736E-2</v>
      </c>
      <c r="E75">
        <f t="shared" ca="1" si="2"/>
        <v>100.51112000946333</v>
      </c>
      <c r="F75" s="4">
        <v>100.2550531784582</v>
      </c>
    </row>
    <row r="76" spans="2:6" x14ac:dyDescent="0.25">
      <c r="B76" s="1">
        <v>65</v>
      </c>
      <c r="C76" s="28">
        <f t="shared" ref="C76:C139" ca="1" si="3">C75*(1+$C$3*$C$6+$C$4*$C$7*NORMSINV(RAND()))</f>
        <v>109.73322099464806</v>
      </c>
      <c r="D76" s="29">
        <f t="shared" ca="1" si="1"/>
        <v>3.0410777951717042E-2</v>
      </c>
      <c r="E76">
        <f t="shared" ca="1" si="2"/>
        <v>100.49672075105126</v>
      </c>
      <c r="F76" s="4">
        <v>100.25904354166386</v>
      </c>
    </row>
    <row r="77" spans="2:6" x14ac:dyDescent="0.25">
      <c r="B77" s="1">
        <v>66</v>
      </c>
      <c r="C77" s="28">
        <f t="shared" ca="1" si="3"/>
        <v>110.84112778981944</v>
      </c>
      <c r="D77" s="29">
        <f t="shared" ref="D77:D140" ca="1" si="4">$F$4*$F$5*$F$2+(1-$F$4*$F$2)*D76+$F$7*NORMINV(RAND(),0,SQRT($F$2))</f>
        <v>3.0407541713084598E-2</v>
      </c>
      <c r="E77">
        <f t="shared" ref="E77:E140" ca="1" si="5">E76*((1+D76)^(1/250)-7*(D77-D76)/(1+D77))</f>
        <v>100.51097344531338</v>
      </c>
      <c r="F77" s="4">
        <v>100.26303406369442</v>
      </c>
    </row>
    <row r="78" spans="2:6" x14ac:dyDescent="0.25">
      <c r="B78" s="1">
        <v>67</v>
      </c>
      <c r="C78" s="28">
        <f t="shared" ca="1" si="3"/>
        <v>111.71831955217208</v>
      </c>
      <c r="D78" s="29">
        <f t="shared" ca="1" si="4"/>
        <v>3.0449604085424027E-2</v>
      </c>
      <c r="E78">
        <f t="shared" ca="1" si="5"/>
        <v>100.49429753945029</v>
      </c>
      <c r="F78" s="4">
        <v>100.2670247445562</v>
      </c>
    </row>
    <row r="79" spans="2:6" x14ac:dyDescent="0.25">
      <c r="B79" s="1">
        <v>68</v>
      </c>
      <c r="C79" s="28">
        <f t="shared" ca="1" si="3"/>
        <v>111.98020873374467</v>
      </c>
      <c r="D79" s="29">
        <f t="shared" ca="1" si="4"/>
        <v>3.046971833876665E-2</v>
      </c>
      <c r="E79">
        <f t="shared" ca="1" si="5"/>
        <v>100.49262446651669</v>
      </c>
      <c r="F79" s="4">
        <v>100.27101558425551</v>
      </c>
    </row>
    <row r="80" spans="2:6" x14ac:dyDescent="0.25">
      <c r="B80" s="1">
        <v>69</v>
      </c>
      <c r="C80" s="28">
        <f t="shared" ca="1" si="3"/>
        <v>109.33645934242494</v>
      </c>
      <c r="D80" s="29">
        <f t="shared" ca="1" si="4"/>
        <v>3.053405775130193E-2</v>
      </c>
      <c r="E80">
        <f t="shared" ca="1" si="5"/>
        <v>100.46077178240776</v>
      </c>
      <c r="F80" s="4">
        <v>100.27500658279868</v>
      </c>
    </row>
    <row r="81" spans="2:6" x14ac:dyDescent="0.25">
      <c r="B81" s="1">
        <v>70</v>
      </c>
      <c r="C81" s="28">
        <f t="shared" ca="1" si="3"/>
        <v>109.05167326023577</v>
      </c>
      <c r="D81" s="29">
        <f t="shared" ca="1" si="4"/>
        <v>3.0576012763088516E-2</v>
      </c>
      <c r="E81">
        <f t="shared" ca="1" si="5"/>
        <v>100.44423032741807</v>
      </c>
      <c r="F81" s="4">
        <v>100.27899774019204</v>
      </c>
    </row>
    <row r="82" spans="2:6" x14ac:dyDescent="0.25">
      <c r="B82" s="1">
        <v>71</v>
      </c>
      <c r="C82" s="28">
        <f t="shared" ca="1" si="3"/>
        <v>110.28920001863445</v>
      </c>
      <c r="D82" s="29">
        <f t="shared" ca="1" si="4"/>
        <v>3.0587594311672048E-2</v>
      </c>
      <c r="E82">
        <f t="shared" ca="1" si="5"/>
        <v>100.44843031317264</v>
      </c>
      <c r="F82" s="4">
        <v>100.28298905644191</v>
      </c>
    </row>
    <row r="83" spans="2:6" x14ac:dyDescent="0.25">
      <c r="B83" s="1">
        <v>72</v>
      </c>
      <c r="C83" s="28">
        <f t="shared" ca="1" si="3"/>
        <v>111.94801668358012</v>
      </c>
      <c r="D83" s="29">
        <f t="shared" ca="1" si="4"/>
        <v>3.054888544339979E-2</v>
      </c>
      <c r="E83">
        <f t="shared" ca="1" si="5"/>
        <v>100.48694762579245</v>
      </c>
      <c r="F83" s="4">
        <v>100.2869805315546</v>
      </c>
    </row>
    <row r="84" spans="2:6" x14ac:dyDescent="0.25">
      <c r="B84" s="1">
        <v>73</v>
      </c>
      <c r="C84" s="28">
        <f t="shared" ca="1" si="3"/>
        <v>112.26506530577497</v>
      </c>
      <c r="D84" s="29">
        <f t="shared" ca="1" si="4"/>
        <v>3.051106692597114E-2</v>
      </c>
      <c r="E84">
        <f t="shared" ca="1" si="5"/>
        <v>100.52485784063077</v>
      </c>
      <c r="F84" s="4">
        <v>100.29097216553646</v>
      </c>
    </row>
    <row r="85" spans="2:6" x14ac:dyDescent="0.25">
      <c r="B85" s="1">
        <v>74</v>
      </c>
      <c r="C85" s="28">
        <f t="shared" ca="1" si="3"/>
        <v>113.41950066830076</v>
      </c>
      <c r="D85" s="29">
        <f t="shared" ca="1" si="4"/>
        <v>3.0537549170840513E-2</v>
      </c>
      <c r="E85">
        <f t="shared" ca="1" si="5"/>
        <v>100.51886094249807</v>
      </c>
      <c r="F85" s="4">
        <v>100.29496395839379</v>
      </c>
    </row>
    <row r="86" spans="2:6" x14ac:dyDescent="0.25">
      <c r="B86" s="1">
        <v>75</v>
      </c>
      <c r="C86" s="28">
        <f t="shared" ca="1" si="3"/>
        <v>114.85318440860742</v>
      </c>
      <c r="D86" s="29">
        <f t="shared" ca="1" si="4"/>
        <v>3.0516663996514381E-2</v>
      </c>
      <c r="E86">
        <f t="shared" ca="1" si="5"/>
        <v>100.54521662479469</v>
      </c>
      <c r="F86" s="4">
        <v>100.29895591013293</v>
      </c>
    </row>
    <row r="87" spans="2:6" x14ac:dyDescent="0.25">
      <c r="B87" s="1">
        <v>76</v>
      </c>
      <c r="C87" s="28">
        <f t="shared" ca="1" si="3"/>
        <v>111.60934736603582</v>
      </c>
      <c r="D87" s="29">
        <f t="shared" ca="1" si="4"/>
        <v>3.0526891089776974E-2</v>
      </c>
      <c r="E87">
        <f t="shared" ca="1" si="5"/>
        <v>100.55032225222206</v>
      </c>
      <c r="F87" s="4">
        <v>100.30294802076018</v>
      </c>
    </row>
    <row r="88" spans="2:6" x14ac:dyDescent="0.25">
      <c r="B88" s="1">
        <v>77</v>
      </c>
      <c r="C88" s="28">
        <f t="shared" ca="1" si="3"/>
        <v>113.42449799384664</v>
      </c>
      <c r="D88" s="29">
        <f t="shared" ca="1" si="4"/>
        <v>3.0550673129954523E-2</v>
      </c>
      <c r="E88">
        <f t="shared" ca="1" si="5"/>
        <v>100.54617444558801</v>
      </c>
      <c r="F88" s="4">
        <v>100.30694029028189</v>
      </c>
    </row>
    <row r="89" spans="2:6" x14ac:dyDescent="0.25">
      <c r="B89" s="1">
        <v>78</v>
      </c>
      <c r="C89" s="28">
        <f t="shared" ca="1" si="3"/>
        <v>113.11957026226166</v>
      </c>
      <c r="D89" s="29">
        <f t="shared" ca="1" si="4"/>
        <v>3.0594812585921515E-2</v>
      </c>
      <c r="E89">
        <f t="shared" ca="1" si="5"/>
        <v>100.52813411583971</v>
      </c>
      <c r="F89" s="4">
        <v>100.31093271870436</v>
      </c>
    </row>
    <row r="90" spans="2:6" x14ac:dyDescent="0.25">
      <c r="B90" s="1">
        <v>79</v>
      </c>
      <c r="C90" s="28">
        <f t="shared" ca="1" si="3"/>
        <v>113.89026379971199</v>
      </c>
      <c r="D90" s="29">
        <f t="shared" ca="1" si="4"/>
        <v>3.063410484137535E-2</v>
      </c>
      <c r="E90">
        <f t="shared" ca="1" si="5"/>
        <v>100.5134249708472</v>
      </c>
      <c r="F90" s="4">
        <v>100.31492530603394</v>
      </c>
    </row>
    <row r="91" spans="2:6" x14ac:dyDescent="0.25">
      <c r="B91" s="1">
        <v>80</v>
      </c>
      <c r="C91" s="28">
        <f t="shared" ca="1" si="3"/>
        <v>112.55562494671308</v>
      </c>
      <c r="D91" s="29">
        <f t="shared" ca="1" si="4"/>
        <v>3.0604314257020728E-2</v>
      </c>
      <c r="E91">
        <f t="shared" ca="1" si="5"/>
        <v>100.5458954150635</v>
      </c>
      <c r="F91" s="4">
        <v>100.31891805227694</v>
      </c>
    </row>
    <row r="92" spans="2:6" x14ac:dyDescent="0.25">
      <c r="B92" s="1">
        <v>81</v>
      </c>
      <c r="C92" s="28">
        <f t="shared" ca="1" si="3"/>
        <v>110.93269580492401</v>
      </c>
      <c r="D92" s="29">
        <f t="shared" ca="1" si="4"/>
        <v>3.059967221226376E-2</v>
      </c>
      <c r="E92">
        <f t="shared" ca="1" si="5"/>
        <v>100.56119027195042</v>
      </c>
      <c r="F92" s="4">
        <v>100.32291095743969</v>
      </c>
    </row>
    <row r="93" spans="2:6" x14ac:dyDescent="0.25">
      <c r="B93" s="1">
        <v>82</v>
      </c>
      <c r="C93" s="28">
        <f t="shared" ca="1" si="3"/>
        <v>113.33255637776077</v>
      </c>
      <c r="D93" s="29">
        <f t="shared" ca="1" si="4"/>
        <v>3.0590306736305261E-2</v>
      </c>
      <c r="E93">
        <f t="shared" ca="1" si="5"/>
        <v>100.57971193688608</v>
      </c>
      <c r="F93" s="4">
        <v>100.32690402152851</v>
      </c>
    </row>
    <row r="94" spans="2:6" x14ac:dyDescent="0.25">
      <c r="B94" s="1">
        <v>83</v>
      </c>
      <c r="C94" s="28">
        <f t="shared" ca="1" si="3"/>
        <v>116.34073021738456</v>
      </c>
      <c r="D94" s="29">
        <f t="shared" ca="1" si="4"/>
        <v>3.064768027974784E-2</v>
      </c>
      <c r="E94">
        <f t="shared" ca="1" si="5"/>
        <v>100.55264211596956</v>
      </c>
      <c r="F94" s="4">
        <v>100.33089724454972</v>
      </c>
    </row>
    <row r="95" spans="2:6" x14ac:dyDescent="0.25">
      <c r="B95" s="1">
        <v>84</v>
      </c>
      <c r="C95" s="28">
        <f t="shared" ca="1" si="3"/>
        <v>114.93870543016051</v>
      </c>
      <c r="D95" s="29">
        <f t="shared" ca="1" si="4"/>
        <v>3.0714847616581026E-2</v>
      </c>
      <c r="E95">
        <f t="shared" ca="1" si="5"/>
        <v>100.51891640921576</v>
      </c>
      <c r="F95" s="4">
        <v>100.33489062650966</v>
      </c>
    </row>
    <row r="96" spans="2:6" x14ac:dyDescent="0.25">
      <c r="B96" s="1">
        <v>85</v>
      </c>
      <c r="C96" s="28">
        <f t="shared" ca="1" si="3"/>
        <v>113.33498456545556</v>
      </c>
      <c r="D96" s="29">
        <f t="shared" ca="1" si="4"/>
        <v>3.0739110309965255E-2</v>
      </c>
      <c r="E96">
        <f t="shared" ca="1" si="5"/>
        <v>100.51451808574645</v>
      </c>
      <c r="F96" s="4">
        <v>100.33888416741465</v>
      </c>
    </row>
    <row r="97" spans="2:6" x14ac:dyDescent="0.25">
      <c r="B97" s="1">
        <v>86</v>
      </c>
      <c r="C97" s="28">
        <f t="shared" ca="1" si="3"/>
        <v>110.16884297999617</v>
      </c>
      <c r="D97" s="29">
        <f t="shared" ca="1" si="4"/>
        <v>3.0742716922570679E-2</v>
      </c>
      <c r="E97">
        <f t="shared" ca="1" si="5"/>
        <v>100.5242296523998</v>
      </c>
      <c r="F97" s="4">
        <v>100.34287786727101</v>
      </c>
    </row>
    <row r="98" spans="2:6" x14ac:dyDescent="0.25">
      <c r="B98" s="1">
        <v>87</v>
      </c>
      <c r="C98" s="28">
        <f t="shared" ca="1" si="3"/>
        <v>108.30635912228944</v>
      </c>
      <c r="D98" s="29">
        <f t="shared" ca="1" si="4"/>
        <v>3.0741864442426627E-2</v>
      </c>
      <c r="E98">
        <f t="shared" ca="1" si="5"/>
        <v>100.53698770780302</v>
      </c>
      <c r="F98" s="4">
        <v>100.34687172608508</v>
      </c>
    </row>
    <row r="99" spans="2:6" x14ac:dyDescent="0.25">
      <c r="B99" s="1">
        <v>88</v>
      </c>
      <c r="C99" s="28">
        <f t="shared" ca="1" si="3"/>
        <v>107.08577356572358</v>
      </c>
      <c r="D99" s="29">
        <f t="shared" ca="1" si="4"/>
        <v>3.0677854305272607E-2</v>
      </c>
      <c r="E99">
        <f t="shared" ca="1" si="5"/>
        <v>100.59287187404496</v>
      </c>
      <c r="F99" s="4">
        <v>100.35086574386318</v>
      </c>
    </row>
    <row r="100" spans="2:6" x14ac:dyDescent="0.25">
      <c r="B100" s="1">
        <v>89</v>
      </c>
      <c r="C100" s="28">
        <f t="shared" ca="1" si="3"/>
        <v>107.78903202452943</v>
      </c>
      <c r="D100" s="29">
        <f t="shared" ca="1" si="4"/>
        <v>3.0694371937264101E-2</v>
      </c>
      <c r="E100">
        <f t="shared" ca="1" si="5"/>
        <v>100.59374642507986</v>
      </c>
      <c r="F100" s="4">
        <v>100.35485992061163</v>
      </c>
    </row>
    <row r="101" spans="2:6" x14ac:dyDescent="0.25">
      <c r="B101" s="1">
        <v>90</v>
      </c>
      <c r="C101" s="28">
        <f t="shared" ca="1" si="3"/>
        <v>107.48300712553392</v>
      </c>
      <c r="D101" s="29">
        <f t="shared" ca="1" si="4"/>
        <v>3.067674456135509E-2</v>
      </c>
      <c r="E101">
        <f t="shared" ca="1" si="5"/>
        <v>100.61795503884132</v>
      </c>
      <c r="F101" s="4">
        <v>100.35885425633677</v>
      </c>
    </row>
    <row r="102" spans="2:6" x14ac:dyDescent="0.25">
      <c r="B102" s="1">
        <v>91</v>
      </c>
      <c r="C102" s="28">
        <f t="shared" ca="1" si="3"/>
        <v>108.60759513426332</v>
      </c>
      <c r="D102" s="29">
        <f t="shared" ca="1" si="4"/>
        <v>3.0688038347096248E-2</v>
      </c>
      <c r="E102">
        <f t="shared" ca="1" si="5"/>
        <v>100.6223990459375</v>
      </c>
      <c r="F102" s="4">
        <v>100.36284875104492</v>
      </c>
    </row>
    <row r="103" spans="2:6" x14ac:dyDescent="0.25">
      <c r="B103" s="1">
        <v>92</v>
      </c>
      <c r="C103" s="28">
        <f t="shared" ca="1" si="3"/>
        <v>106.71912649301069</v>
      </c>
      <c r="D103" s="29">
        <f t="shared" ca="1" si="4"/>
        <v>3.0671266696602473E-2</v>
      </c>
      <c r="E103">
        <f t="shared" ca="1" si="5"/>
        <v>100.64602734612087</v>
      </c>
      <c r="F103" s="4">
        <v>100.36684340474241</v>
      </c>
    </row>
    <row r="104" spans="2:6" x14ac:dyDescent="0.25">
      <c r="B104" s="1">
        <v>93</v>
      </c>
      <c r="C104" s="28">
        <f t="shared" ca="1" si="3"/>
        <v>107.58525177572339</v>
      </c>
      <c r="D104" s="29">
        <f t="shared" ca="1" si="4"/>
        <v>3.0629184207991326E-2</v>
      </c>
      <c r="E104">
        <f t="shared" ca="1" si="5"/>
        <v>100.68695720902976</v>
      </c>
      <c r="F104" s="4">
        <v>100.37083821743556</v>
      </c>
    </row>
    <row r="105" spans="2:6" x14ac:dyDescent="0.25">
      <c r="B105" s="1">
        <v>94</v>
      </c>
      <c r="C105" s="28">
        <f t="shared" ca="1" si="3"/>
        <v>106.77123766439232</v>
      </c>
      <c r="D105" s="29">
        <f t="shared" ca="1" si="4"/>
        <v>3.0628688719096478E-2</v>
      </c>
      <c r="E105">
        <f t="shared" ca="1" si="5"/>
        <v>100.69944747891073</v>
      </c>
      <c r="F105" s="4">
        <v>100.37483318913071</v>
      </c>
    </row>
    <row r="106" spans="2:6" x14ac:dyDescent="0.25">
      <c r="B106" s="1">
        <v>95</v>
      </c>
      <c r="C106" s="28">
        <f t="shared" ca="1" si="3"/>
        <v>106.94104796928104</v>
      </c>
      <c r="D106" s="29">
        <f t="shared" ca="1" si="4"/>
        <v>3.0657670506562137E-2</v>
      </c>
      <c r="E106">
        <f t="shared" ca="1" si="5"/>
        <v>100.69177874624393</v>
      </c>
      <c r="F106" s="4">
        <v>100.37882831983418</v>
      </c>
    </row>
    <row r="107" spans="2:6" x14ac:dyDescent="0.25">
      <c r="B107" s="1">
        <v>96</v>
      </c>
      <c r="C107" s="28">
        <f t="shared" ca="1" si="3"/>
        <v>105.09785140006302</v>
      </c>
      <c r="D107" s="29">
        <f t="shared" ca="1" si="4"/>
        <v>3.0620863031596168E-2</v>
      </c>
      <c r="E107">
        <f t="shared" ca="1" si="5"/>
        <v>100.72911454734675</v>
      </c>
      <c r="F107" s="4">
        <v>100.38282360955232</v>
      </c>
    </row>
    <row r="108" spans="2:6" x14ac:dyDescent="0.25">
      <c r="B108" s="1">
        <v>97</v>
      </c>
      <c r="C108" s="28">
        <f t="shared" ca="1" si="3"/>
        <v>104.63049043155753</v>
      </c>
      <c r="D108" s="29">
        <f t="shared" ca="1" si="4"/>
        <v>3.0643913274443654E-2</v>
      </c>
      <c r="E108">
        <f t="shared" ca="1" si="5"/>
        <v>100.72549823257326</v>
      </c>
      <c r="F108" s="4">
        <v>100.38681905829144</v>
      </c>
    </row>
    <row r="109" spans="2:6" x14ac:dyDescent="0.25">
      <c r="B109" s="1">
        <v>98</v>
      </c>
      <c r="C109" s="28">
        <f t="shared" ca="1" si="3"/>
        <v>104.26052313805653</v>
      </c>
      <c r="D109" s="29">
        <f t="shared" ca="1" si="4"/>
        <v>3.0628295002816712E-2</v>
      </c>
      <c r="E109">
        <f t="shared" ca="1" si="5"/>
        <v>100.74834491462616</v>
      </c>
      <c r="F109" s="4">
        <v>100.39081466605786</v>
      </c>
    </row>
    <row r="110" spans="2:6" x14ac:dyDescent="0.25">
      <c r="B110" s="1">
        <v>99</v>
      </c>
      <c r="C110" s="28">
        <f t="shared" ca="1" si="3"/>
        <v>101.55872461403563</v>
      </c>
      <c r="D110" s="29">
        <f t="shared" ca="1" si="4"/>
        <v>3.063209195335197E-2</v>
      </c>
      <c r="E110">
        <f t="shared" ca="1" si="5"/>
        <v>100.75790523084336</v>
      </c>
      <c r="F110" s="4">
        <v>100.39481043285794</v>
      </c>
    </row>
    <row r="111" spans="2:6" x14ac:dyDescent="0.25">
      <c r="B111" s="1">
        <v>100</v>
      </c>
      <c r="C111" s="28">
        <f t="shared" ca="1" si="3"/>
        <v>100.84117630291641</v>
      </c>
      <c r="D111" s="29">
        <f t="shared" ca="1" si="4"/>
        <v>3.0667606446783634E-2</v>
      </c>
      <c r="E111">
        <f t="shared" ca="1" si="5"/>
        <v>100.74576311430029</v>
      </c>
      <c r="F111" s="4">
        <v>100.39880635869798</v>
      </c>
    </row>
    <row r="112" spans="2:6" x14ac:dyDescent="0.25">
      <c r="B112" s="1">
        <v>101</v>
      </c>
      <c r="C112" s="28">
        <f t="shared" ca="1" si="3"/>
        <v>100.34874247657727</v>
      </c>
      <c r="D112" s="29">
        <f t="shared" ca="1" si="4"/>
        <v>3.0672196983148901E-2</v>
      </c>
      <c r="E112">
        <f t="shared" ca="1" si="5"/>
        <v>100.75479566130737</v>
      </c>
      <c r="F112" s="4">
        <v>100.40280244358432</v>
      </c>
    </row>
    <row r="113" spans="2:6" x14ac:dyDescent="0.25">
      <c r="B113" s="1">
        <v>102</v>
      </c>
      <c r="C113" s="28">
        <f t="shared" ca="1" si="3"/>
        <v>102.606778520522</v>
      </c>
      <c r="D113" s="29">
        <f t="shared" ca="1" si="4"/>
        <v>3.0632353452957308E-2</v>
      </c>
      <c r="E113">
        <f t="shared" ca="1" si="5"/>
        <v>100.79423786572204</v>
      </c>
      <c r="F113" s="4">
        <v>100.40679868752329</v>
      </c>
    </row>
    <row r="114" spans="2:6" x14ac:dyDescent="0.25">
      <c r="B114" s="1">
        <v>103</v>
      </c>
      <c r="C114" s="28">
        <f t="shared" ca="1" si="3"/>
        <v>102.93916604879988</v>
      </c>
      <c r="D114" s="29">
        <f t="shared" ca="1" si="4"/>
        <v>3.0560791415231783E-2</v>
      </c>
      <c r="E114">
        <f t="shared" ca="1" si="5"/>
        <v>100.85539746845996</v>
      </c>
      <c r="F114" s="4">
        <v>100.41079509052123</v>
      </c>
    </row>
    <row r="115" spans="2:6" x14ac:dyDescent="0.25">
      <c r="B115" s="1">
        <v>104</v>
      </c>
      <c r="C115" s="28">
        <f t="shared" ca="1" si="3"/>
        <v>103.03001882230504</v>
      </c>
      <c r="D115" s="29">
        <f t="shared" ca="1" si="4"/>
        <v>3.0516290977350681E-2</v>
      </c>
      <c r="E115">
        <f t="shared" ca="1" si="5"/>
        <v>100.89802887745797</v>
      </c>
      <c r="F115" s="4">
        <v>100.41479165258447</v>
      </c>
    </row>
    <row r="116" spans="2:6" x14ac:dyDescent="0.25">
      <c r="B116" s="1">
        <v>105</v>
      </c>
      <c r="C116" s="28">
        <f t="shared" ca="1" si="3"/>
        <v>105.68597092195169</v>
      </c>
      <c r="D116" s="29">
        <f t="shared" ca="1" si="4"/>
        <v>3.0510185565994854E-2</v>
      </c>
      <c r="E116">
        <f t="shared" ca="1" si="5"/>
        <v>100.91434605560099</v>
      </c>
      <c r="F116" s="4">
        <v>100.41878837371932</v>
      </c>
    </row>
    <row r="117" spans="2:6" x14ac:dyDescent="0.25">
      <c r="B117" s="1">
        <v>106</v>
      </c>
      <c r="C117" s="28">
        <f t="shared" ca="1" si="3"/>
        <v>107.34515699013828</v>
      </c>
      <c r="D117" s="29">
        <f t="shared" ca="1" si="4"/>
        <v>3.0467503282577885E-2</v>
      </c>
      <c r="E117">
        <f t="shared" ca="1" si="5"/>
        <v>100.9557376305071</v>
      </c>
      <c r="F117" s="4">
        <v>100.42278525393213</v>
      </c>
    </row>
    <row r="118" spans="2:6" x14ac:dyDescent="0.25">
      <c r="B118" s="1">
        <v>107</v>
      </c>
      <c r="C118" s="28">
        <f t="shared" ca="1" si="3"/>
        <v>106.73935510652304</v>
      </c>
      <c r="D118" s="29">
        <f t="shared" ca="1" si="4"/>
        <v>3.0496119381838313E-2</v>
      </c>
      <c r="E118">
        <f t="shared" ca="1" si="5"/>
        <v>100.94823387671693</v>
      </c>
      <c r="F118" s="4">
        <v>100.42678229322924</v>
      </c>
    </row>
    <row r="119" spans="2:6" x14ac:dyDescent="0.25">
      <c r="B119" s="1">
        <v>108</v>
      </c>
      <c r="C119" s="28">
        <f t="shared" ca="1" si="3"/>
        <v>106.88901872513941</v>
      </c>
      <c r="D119" s="29">
        <f t="shared" ca="1" si="4"/>
        <v>3.0517807446455776E-2</v>
      </c>
      <c r="E119">
        <f t="shared" ca="1" si="5"/>
        <v>100.94549293934672</v>
      </c>
      <c r="F119" s="4">
        <v>100.43077949161696</v>
      </c>
    </row>
    <row r="120" spans="2:6" x14ac:dyDescent="0.25">
      <c r="B120" s="1">
        <v>109</v>
      </c>
      <c r="C120" s="28">
        <f t="shared" ca="1" si="3"/>
        <v>106.87462241914912</v>
      </c>
      <c r="D120" s="29">
        <f t="shared" ca="1" si="4"/>
        <v>3.0492667396876217E-2</v>
      </c>
      <c r="E120">
        <f t="shared" ca="1" si="5"/>
        <v>100.97487068806694</v>
      </c>
      <c r="F120" s="4">
        <v>100.43477684910162</v>
      </c>
    </row>
    <row r="121" spans="2:6" x14ac:dyDescent="0.25">
      <c r="B121" s="1">
        <v>110</v>
      </c>
      <c r="C121" s="28">
        <f t="shared" ca="1" si="3"/>
        <v>105.86323333504366</v>
      </c>
      <c r="D121" s="29">
        <f t="shared" ca="1" si="4"/>
        <v>3.0534290182345498E-2</v>
      </c>
      <c r="E121">
        <f t="shared" ca="1" si="5"/>
        <v>100.95845506198005</v>
      </c>
      <c r="F121" s="4">
        <v>100.43877436568958</v>
      </c>
    </row>
    <row r="122" spans="2:6" x14ac:dyDescent="0.25">
      <c r="B122" s="1">
        <v>111</v>
      </c>
      <c r="C122" s="28">
        <f t="shared" ca="1" si="3"/>
        <v>103.40684693492385</v>
      </c>
      <c r="D122" s="29">
        <f t="shared" ca="1" si="4"/>
        <v>3.0548833134898805E-2</v>
      </c>
      <c r="E122">
        <f t="shared" ca="1" si="5"/>
        <v>100.96062908703649</v>
      </c>
      <c r="F122" s="4">
        <v>100.44277204138716</v>
      </c>
    </row>
    <row r="123" spans="2:6" x14ac:dyDescent="0.25">
      <c r="B123" s="1">
        <v>112</v>
      </c>
      <c r="C123" s="28">
        <f t="shared" ca="1" si="3"/>
        <v>103.11154826551082</v>
      </c>
      <c r="D123" s="29">
        <f t="shared" ca="1" si="4"/>
        <v>3.0552952266628523E-2</v>
      </c>
      <c r="E123">
        <f t="shared" ca="1" si="5"/>
        <v>100.96995726336608</v>
      </c>
      <c r="F123" s="4">
        <v>100.44676987620068</v>
      </c>
    </row>
    <row r="124" spans="2:6" x14ac:dyDescent="0.25">
      <c r="B124" s="1">
        <v>113</v>
      </c>
      <c r="C124" s="28">
        <f t="shared" ca="1" si="3"/>
        <v>103.97210419748875</v>
      </c>
      <c r="D124" s="29">
        <f t="shared" ca="1" si="4"/>
        <v>3.0578128469919991E-2</v>
      </c>
      <c r="E124">
        <f t="shared" ca="1" si="5"/>
        <v>100.96484665269585</v>
      </c>
      <c r="F124" s="4">
        <v>100.45076787013649</v>
      </c>
    </row>
    <row r="125" spans="2:6" x14ac:dyDescent="0.25">
      <c r="B125" s="1">
        <v>114</v>
      </c>
      <c r="C125" s="28">
        <f t="shared" ca="1" si="3"/>
        <v>103.08433044979137</v>
      </c>
      <c r="D125" s="29">
        <f t="shared" ca="1" si="4"/>
        <v>3.0574523760700162E-2</v>
      </c>
      <c r="E125">
        <f t="shared" ca="1" si="5"/>
        <v>100.97948366411794</v>
      </c>
      <c r="F125" s="4">
        <v>100.4547660232009</v>
      </c>
    </row>
    <row r="126" spans="2:6" x14ac:dyDescent="0.25">
      <c r="B126" s="1">
        <v>115</v>
      </c>
      <c r="C126" s="28">
        <f t="shared" ca="1" si="3"/>
        <v>102.00447132110412</v>
      </c>
      <c r="D126" s="29">
        <f t="shared" ca="1" si="4"/>
        <v>3.0636058859797841E-2</v>
      </c>
      <c r="E126">
        <f t="shared" ca="1" si="5"/>
        <v>100.94944543783141</v>
      </c>
      <c r="F126" s="4">
        <v>100.45876433540028</v>
      </c>
    </row>
    <row r="127" spans="2:6" x14ac:dyDescent="0.25">
      <c r="B127" s="1">
        <v>116</v>
      </c>
      <c r="C127" s="28">
        <f t="shared" ca="1" si="3"/>
        <v>105.8576839269147</v>
      </c>
      <c r="D127" s="29">
        <f t="shared" ca="1" si="4"/>
        <v>3.0655772008498304E-2</v>
      </c>
      <c r="E127">
        <f t="shared" ca="1" si="5"/>
        <v>100.94811535321608</v>
      </c>
      <c r="F127" s="4">
        <v>100.46276280674093</v>
      </c>
    </row>
    <row r="128" spans="2:6" x14ac:dyDescent="0.25">
      <c r="B128" s="1">
        <v>117</v>
      </c>
      <c r="C128" s="28">
        <f t="shared" ca="1" si="3"/>
        <v>104.75404995689337</v>
      </c>
      <c r="D128" s="29">
        <f t="shared" ca="1" si="4"/>
        <v>3.0645629889518623E-2</v>
      </c>
      <c r="E128">
        <f t="shared" ca="1" si="5"/>
        <v>100.96726240680572</v>
      </c>
      <c r="F128" s="4">
        <v>100.4667614372292</v>
      </c>
    </row>
    <row r="129" spans="2:6" x14ac:dyDescent="0.25">
      <c r="B129" s="1">
        <v>118</v>
      </c>
      <c r="C129" s="28">
        <f t="shared" ca="1" si="3"/>
        <v>102.49363034996094</v>
      </c>
      <c r="D129" s="29">
        <f t="shared" ca="1" si="4"/>
        <v>3.0710670505476323E-2</v>
      </c>
      <c r="E129">
        <f t="shared" ca="1" si="5"/>
        <v>100.93485496310235</v>
      </c>
      <c r="F129" s="4">
        <v>100.47076022687142</v>
      </c>
    </row>
    <row r="130" spans="2:6" x14ac:dyDescent="0.25">
      <c r="B130" s="1">
        <v>119</v>
      </c>
      <c r="C130" s="28">
        <f t="shared" ca="1" si="3"/>
        <v>102.98373685665024</v>
      </c>
      <c r="D130" s="29">
        <f t="shared" ca="1" si="4"/>
        <v>3.0724308405271038E-2</v>
      </c>
      <c r="E130">
        <f t="shared" ca="1" si="5"/>
        <v>100.93771967982231</v>
      </c>
      <c r="F130" s="4">
        <v>100.47475917567394</v>
      </c>
    </row>
    <row r="131" spans="2:6" x14ac:dyDescent="0.25">
      <c r="B131" s="1">
        <v>120</v>
      </c>
      <c r="C131" s="28">
        <f t="shared" ca="1" si="3"/>
        <v>102.82148813083791</v>
      </c>
      <c r="D131" s="29">
        <f t="shared" ca="1" si="4"/>
        <v>3.071436629799916E-2</v>
      </c>
      <c r="E131">
        <f t="shared" ca="1" si="5"/>
        <v>100.95675403904299</v>
      </c>
      <c r="F131" s="4">
        <v>100.47875828364307</v>
      </c>
    </row>
    <row r="132" spans="2:6" x14ac:dyDescent="0.25">
      <c r="B132" s="1">
        <v>121</v>
      </c>
      <c r="C132" s="28">
        <f t="shared" ca="1" si="3"/>
        <v>101.05783489287167</v>
      </c>
      <c r="D132" s="29">
        <f t="shared" ca="1" si="4"/>
        <v>3.0705585652219564E-2</v>
      </c>
      <c r="E132">
        <f t="shared" ca="1" si="5"/>
        <v>100.97499180073751</v>
      </c>
      <c r="F132" s="4">
        <v>100.48275755078517</v>
      </c>
    </row>
    <row r="133" spans="2:6" x14ac:dyDescent="0.25">
      <c r="B133" s="1">
        <v>122</v>
      </c>
      <c r="C133" s="28">
        <f t="shared" ca="1" si="3"/>
        <v>99.361993751610541</v>
      </c>
      <c r="D133" s="29">
        <f t="shared" ca="1" si="4"/>
        <v>3.0724045431283129E-2</v>
      </c>
      <c r="E133">
        <f t="shared" ca="1" si="5"/>
        <v>100.97454902996118</v>
      </c>
      <c r="F133" s="4">
        <v>100.48675697710655</v>
      </c>
    </row>
    <row r="134" spans="2:6" x14ac:dyDescent="0.25">
      <c r="B134" s="1">
        <v>123</v>
      </c>
      <c r="C134" s="28">
        <f t="shared" ca="1" si="3"/>
        <v>100.67502669631465</v>
      </c>
      <c r="D134" s="29">
        <f t="shared" ca="1" si="4"/>
        <v>3.0743849784194238E-2</v>
      </c>
      <c r="E134">
        <f t="shared" ca="1" si="5"/>
        <v>100.97319171142384</v>
      </c>
      <c r="F134" s="4">
        <v>100.49075656261357</v>
      </c>
    </row>
    <row r="135" spans="2:6" x14ac:dyDescent="0.25">
      <c r="B135" s="1">
        <v>124</v>
      </c>
      <c r="C135" s="28">
        <f t="shared" ca="1" si="3"/>
        <v>98.527433432171691</v>
      </c>
      <c r="D135" s="29">
        <f t="shared" ca="1" si="4"/>
        <v>3.0713922557782332E-2</v>
      </c>
      <c r="E135">
        <f t="shared" ca="1" si="5"/>
        <v>101.00594522161489</v>
      </c>
      <c r="F135" s="4">
        <v>100.49475630731254</v>
      </c>
    </row>
    <row r="136" spans="2:6" x14ac:dyDescent="0.25">
      <c r="B136" s="1">
        <v>125</v>
      </c>
      <c r="C136" s="28">
        <f t="shared" ca="1" si="3"/>
        <v>99.573692419699412</v>
      </c>
      <c r="D136" s="29">
        <f t="shared" ca="1" si="4"/>
        <v>3.0658657844616601E-2</v>
      </c>
      <c r="E136">
        <f t="shared" ca="1" si="5"/>
        <v>101.05608048114749</v>
      </c>
      <c r="F136" s="4">
        <v>100.49875621120982</v>
      </c>
    </row>
    <row r="137" spans="2:6" x14ac:dyDescent="0.25">
      <c r="B137" s="1">
        <v>126</v>
      </c>
      <c r="C137" s="28">
        <f t="shared" ca="1" si="3"/>
        <v>100.00080203703678</v>
      </c>
      <c r="D137" s="29">
        <f t="shared" ca="1" si="4"/>
        <v>3.0758476878872749E-2</v>
      </c>
      <c r="E137">
        <f t="shared" ca="1" si="5"/>
        <v>100.99978385446948</v>
      </c>
      <c r="F137" s="4">
        <v>100.50275627431174</v>
      </c>
    </row>
    <row r="138" spans="2:6" x14ac:dyDescent="0.25">
      <c r="B138" s="1">
        <v>127</v>
      </c>
      <c r="C138" s="28">
        <f t="shared" ca="1" si="3"/>
        <v>99.197244974730324</v>
      </c>
      <c r="D138" s="29">
        <f t="shared" ca="1" si="4"/>
        <v>3.0757667835515836E-2</v>
      </c>
      <c r="E138">
        <f t="shared" ca="1" si="5"/>
        <v>101.01257864041776</v>
      </c>
      <c r="F138" s="4">
        <v>100.50675649662462</v>
      </c>
    </row>
    <row r="139" spans="2:6" x14ac:dyDescent="0.25">
      <c r="B139" s="1">
        <v>128</v>
      </c>
      <c r="C139" s="28">
        <f t="shared" ca="1" si="3"/>
        <v>99.962648255994907</v>
      </c>
      <c r="D139" s="29">
        <f t="shared" ca="1" si="4"/>
        <v>3.0785191480996048E-2</v>
      </c>
      <c r="E139">
        <f t="shared" ca="1" si="5"/>
        <v>101.00593933152321</v>
      </c>
      <c r="F139" s="4">
        <v>100.51075687815482</v>
      </c>
    </row>
    <row r="140" spans="2:6" x14ac:dyDescent="0.25">
      <c r="B140" s="1">
        <v>129</v>
      </c>
      <c r="C140" s="28">
        <f t="shared" ref="C140:C203" ca="1" si="6">C139*(1+$C$3*$C$6+$C$4*$C$7*NORMSINV(RAND()))</f>
        <v>100.55606436001068</v>
      </c>
      <c r="D140" s="29">
        <f t="shared" ca="1" si="4"/>
        <v>3.0802585116637096E-2</v>
      </c>
      <c r="E140">
        <f t="shared" ca="1" si="5"/>
        <v>101.00625987926256</v>
      </c>
      <c r="F140" s="4">
        <v>100.51475741890867</v>
      </c>
    </row>
    <row r="141" spans="2:6" x14ac:dyDescent="0.25">
      <c r="B141" s="1">
        <v>130</v>
      </c>
      <c r="C141" s="28">
        <f t="shared" ca="1" si="6"/>
        <v>100.87629001807953</v>
      </c>
      <c r="D141" s="29">
        <f t="shared" ref="D141:D204" ca="1" si="7">$F$4*$F$5*$F$2+(1-$F$4*$F$2)*D140+$F$7*NORMINV(RAND(),0,SQRT($F$2))</f>
        <v>3.0820215330837064E-2</v>
      </c>
      <c r="E141">
        <f t="shared" ref="E141:E204" ca="1" si="8">E140*((1+D140)^(1/250)-7*(D141-D140)/(1+D141))</f>
        <v>101.00642518021697</v>
      </c>
      <c r="F141" s="4">
        <v>100.51875811889251</v>
      </c>
    </row>
    <row r="142" spans="2:6" x14ac:dyDescent="0.25">
      <c r="B142" s="1">
        <v>131</v>
      </c>
      <c r="C142" s="28">
        <f t="shared" ca="1" si="6"/>
        <v>101.49902163655877</v>
      </c>
      <c r="D142" s="29">
        <f t="shared" ca="1" si="7"/>
        <v>3.0837349307694602E-2</v>
      </c>
      <c r="E142">
        <f t="shared" ca="1" si="8"/>
        <v>101.00693795955686</v>
      </c>
      <c r="F142" s="4">
        <v>100.52275897811266</v>
      </c>
    </row>
    <row r="143" spans="2:6" x14ac:dyDescent="0.25">
      <c r="B143" s="1">
        <v>132</v>
      </c>
      <c r="C143" s="28">
        <f t="shared" ca="1" si="6"/>
        <v>100.06139414100842</v>
      </c>
      <c r="D143" s="29">
        <f t="shared" ca="1" si="7"/>
        <v>3.0855047033834852E-2</v>
      </c>
      <c r="E143">
        <f t="shared" ca="1" si="8"/>
        <v>101.0070709921674</v>
      </c>
      <c r="F143" s="4">
        <v>100.52675999657548</v>
      </c>
    </row>
    <row r="144" spans="2:6" x14ac:dyDescent="0.25">
      <c r="B144" s="1">
        <v>133</v>
      </c>
      <c r="C144" s="28">
        <f t="shared" ca="1" si="6"/>
        <v>98.499067443264551</v>
      </c>
      <c r="D144" s="29">
        <f t="shared" ca="1" si="7"/>
        <v>3.0865418521309387E-2</v>
      </c>
      <c r="E144">
        <f t="shared" ca="1" si="8"/>
        <v>101.01223600153301</v>
      </c>
      <c r="F144" s="4">
        <v>100.53076117428729</v>
      </c>
    </row>
    <row r="145" spans="2:6" x14ac:dyDescent="0.25">
      <c r="B145" s="1">
        <v>134</v>
      </c>
      <c r="C145" s="28">
        <f t="shared" ca="1" si="6"/>
        <v>96.347359634559268</v>
      </c>
      <c r="D145" s="29">
        <f t="shared" ca="1" si="7"/>
        <v>3.090818313275746E-2</v>
      </c>
      <c r="E145">
        <f t="shared" ca="1" si="8"/>
        <v>100.99518764043074</v>
      </c>
      <c r="F145" s="4">
        <v>100.53476251125444</v>
      </c>
    </row>
    <row r="146" spans="2:6" x14ac:dyDescent="0.25">
      <c r="B146" s="1">
        <v>135</v>
      </c>
      <c r="C146" s="28">
        <f t="shared" ca="1" si="6"/>
        <v>95.433513479039334</v>
      </c>
      <c r="D146" s="29">
        <f t="shared" ca="1" si="7"/>
        <v>3.0915078779169394E-2</v>
      </c>
      <c r="E146">
        <f t="shared" ca="1" si="8"/>
        <v>101.00275682317759</v>
      </c>
      <c r="F146" s="4">
        <v>100.53876400748327</v>
      </c>
    </row>
    <row r="147" spans="2:6" x14ac:dyDescent="0.25">
      <c r="B147" s="1">
        <v>136</v>
      </c>
      <c r="C147" s="28">
        <f t="shared" ca="1" si="6"/>
        <v>98.579760786821012</v>
      </c>
      <c r="D147" s="29">
        <f t="shared" ca="1" si="7"/>
        <v>3.0917327799551142E-2</v>
      </c>
      <c r="E147">
        <f t="shared" ca="1" si="8"/>
        <v>101.01351601535633</v>
      </c>
      <c r="F147" s="4">
        <v>100.54276566298012</v>
      </c>
    </row>
    <row r="148" spans="2:6" x14ac:dyDescent="0.25">
      <c r="B148" s="1">
        <v>137</v>
      </c>
      <c r="C148" s="28">
        <f t="shared" ca="1" si="6"/>
        <v>97.24402674646214</v>
      </c>
      <c r="D148" s="29">
        <f t="shared" ca="1" si="7"/>
        <v>3.0899617237523394E-2</v>
      </c>
      <c r="E148">
        <f t="shared" ca="1" si="8"/>
        <v>101.03796749723178</v>
      </c>
      <c r="F148" s="4">
        <v>100.54676747775132</v>
      </c>
    </row>
    <row r="149" spans="2:6" x14ac:dyDescent="0.25">
      <c r="B149" s="1">
        <v>138</v>
      </c>
      <c r="C149" s="28">
        <f t="shared" ca="1" si="6"/>
        <v>96.149041723184297</v>
      </c>
      <c r="D149" s="29">
        <f t="shared" ca="1" si="7"/>
        <v>3.0844193672888803E-2</v>
      </c>
      <c r="E149">
        <f t="shared" ca="1" si="8"/>
        <v>101.08829362888986</v>
      </c>
      <c r="F149" s="4">
        <v>100.55076945180321</v>
      </c>
    </row>
    <row r="150" spans="2:6" x14ac:dyDescent="0.25">
      <c r="B150" s="1">
        <v>139</v>
      </c>
      <c r="C150" s="28">
        <f t="shared" ca="1" si="6"/>
        <v>93.655601305589357</v>
      </c>
      <c r="D150" s="29">
        <f t="shared" ca="1" si="7"/>
        <v>3.0847257471155926E-2</v>
      </c>
      <c r="E150">
        <f t="shared" ca="1" si="8"/>
        <v>101.09847472170445</v>
      </c>
      <c r="F150" s="4">
        <v>100.55477158514213</v>
      </c>
    </row>
    <row r="151" spans="2:6" x14ac:dyDescent="0.25">
      <c r="B151" s="1">
        <v>140</v>
      </c>
      <c r="C151" s="28">
        <f t="shared" ca="1" si="6"/>
        <v>94.387927590281066</v>
      </c>
      <c r="D151" s="29">
        <f t="shared" ca="1" si="7"/>
        <v>3.0816152569302802E-2</v>
      </c>
      <c r="E151">
        <f t="shared" ca="1" si="8"/>
        <v>101.13211591926756</v>
      </c>
      <c r="F151" s="4">
        <v>100.55877387777443</v>
      </c>
    </row>
    <row r="152" spans="2:6" x14ac:dyDescent="0.25">
      <c r="B152" s="1">
        <v>141</v>
      </c>
      <c r="C152" s="28">
        <f t="shared" ca="1" si="6"/>
        <v>95.626773809406316</v>
      </c>
      <c r="D152" s="29">
        <f t="shared" ca="1" si="7"/>
        <v>3.082055886075865E-2</v>
      </c>
      <c r="E152">
        <f t="shared" ca="1" si="8"/>
        <v>101.14136839699316</v>
      </c>
      <c r="F152" s="4">
        <v>100.56277632970644</v>
      </c>
    </row>
    <row r="153" spans="2:6" x14ac:dyDescent="0.25">
      <c r="B153" s="1">
        <v>142</v>
      </c>
      <c r="C153" s="28">
        <f t="shared" ca="1" si="6"/>
        <v>98.716627762577502</v>
      </c>
      <c r="D153" s="29">
        <f t="shared" ca="1" si="7"/>
        <v>3.0836776944804807E-2</v>
      </c>
      <c r="E153">
        <f t="shared" ca="1" si="8"/>
        <v>101.14251103455672</v>
      </c>
      <c r="F153" s="4">
        <v>100.5667789409445</v>
      </c>
    </row>
    <row r="154" spans="2:6" x14ac:dyDescent="0.25">
      <c r="B154" s="1">
        <v>143</v>
      </c>
      <c r="C154" s="28">
        <f t="shared" ca="1" si="6"/>
        <v>99.10356942382775</v>
      </c>
      <c r="D154" s="29">
        <f t="shared" ca="1" si="7"/>
        <v>3.0862673638010103E-2</v>
      </c>
      <c r="E154">
        <f t="shared" ca="1" si="8"/>
        <v>101.13701305171655</v>
      </c>
      <c r="F154" s="4">
        <v>100.57078171149496</v>
      </c>
    </row>
    <row r="155" spans="2:6" x14ac:dyDescent="0.25">
      <c r="B155" s="1">
        <v>144</v>
      </c>
      <c r="C155" s="28">
        <f t="shared" ca="1" si="6"/>
        <v>98.950566546700003</v>
      </c>
      <c r="D155" s="29">
        <f t="shared" ca="1" si="7"/>
        <v>3.0868514561520444E-2</v>
      </c>
      <c r="E155">
        <f t="shared" ca="1" si="8"/>
        <v>101.14529912977217</v>
      </c>
      <c r="F155" s="4">
        <v>100.57478464136416</v>
      </c>
    </row>
    <row r="156" spans="2:6" x14ac:dyDescent="0.25">
      <c r="B156" s="1">
        <v>145</v>
      </c>
      <c r="C156" s="28">
        <f t="shared" ca="1" si="6"/>
        <v>100.0316086422644</v>
      </c>
      <c r="D156" s="29">
        <f t="shared" ca="1" si="7"/>
        <v>3.0876473118326739E-2</v>
      </c>
      <c r="E156">
        <f t="shared" ca="1" si="8"/>
        <v>101.15213379690613</v>
      </c>
      <c r="F156" s="4">
        <v>100.57878773055843</v>
      </c>
    </row>
    <row r="157" spans="2:6" x14ac:dyDescent="0.25">
      <c r="B157" s="1">
        <v>146</v>
      </c>
      <c r="C157" s="28">
        <f t="shared" ca="1" si="6"/>
        <v>99.721038836725896</v>
      </c>
      <c r="D157" s="29">
        <f t="shared" ca="1" si="7"/>
        <v>3.0855935944884758E-2</v>
      </c>
      <c r="E157">
        <f t="shared" ca="1" si="8"/>
        <v>101.17854482868114</v>
      </c>
      <c r="F157" s="4">
        <v>100.58279097908412</v>
      </c>
    </row>
    <row r="158" spans="2:6" x14ac:dyDescent="0.25">
      <c r="B158" s="1">
        <v>147</v>
      </c>
      <c r="C158" s="28">
        <f t="shared" ca="1" si="6"/>
        <v>98.049360583909987</v>
      </c>
      <c r="D158" s="29">
        <f t="shared" ca="1" si="7"/>
        <v>3.0946207426434235E-2</v>
      </c>
      <c r="E158">
        <f t="shared" ca="1" si="8"/>
        <v>101.12882901077329</v>
      </c>
      <c r="F158" s="4">
        <v>100.58679438694757</v>
      </c>
    </row>
    <row r="159" spans="2:6" x14ac:dyDescent="0.25">
      <c r="B159" s="1">
        <v>148</v>
      </c>
      <c r="C159" s="28">
        <f t="shared" ca="1" si="6"/>
        <v>96.01031540115774</v>
      </c>
      <c r="D159" s="29">
        <f t="shared" ca="1" si="7"/>
        <v>3.09711228488793E-2</v>
      </c>
      <c r="E159">
        <f t="shared" ca="1" si="8"/>
        <v>101.12405036314318</v>
      </c>
      <c r="F159" s="4">
        <v>100.59079795415512</v>
      </c>
    </row>
    <row r="160" spans="2:6" x14ac:dyDescent="0.25">
      <c r="B160" s="1">
        <v>149</v>
      </c>
      <c r="C160" s="28">
        <f t="shared" ca="1" si="6"/>
        <v>98.334603292390582</v>
      </c>
      <c r="D160" s="29">
        <f t="shared" ca="1" si="7"/>
        <v>3.098948210900667E-2</v>
      </c>
      <c r="E160">
        <f t="shared" ca="1" si="8"/>
        <v>101.12378342634939</v>
      </c>
      <c r="F160" s="4">
        <v>100.59480168071312</v>
      </c>
    </row>
    <row r="161" spans="2:6" x14ac:dyDescent="0.25">
      <c r="B161" s="1">
        <v>150</v>
      </c>
      <c r="C161" s="28">
        <f t="shared" ca="1" si="6"/>
        <v>98.755696592047286</v>
      </c>
      <c r="D161" s="29">
        <f t="shared" ca="1" si="7"/>
        <v>3.1061565749437352E-2</v>
      </c>
      <c r="E161">
        <f t="shared" ca="1" si="8"/>
        <v>101.08664056248308</v>
      </c>
      <c r="F161" s="4">
        <v>100.5988055666279</v>
      </c>
    </row>
    <row r="162" spans="2:6" x14ac:dyDescent="0.25">
      <c r="B162" s="1">
        <v>151</v>
      </c>
      <c r="C162" s="28">
        <f t="shared" ca="1" si="6"/>
        <v>98.332461458948131</v>
      </c>
      <c r="D162" s="29">
        <f t="shared" ca="1" si="7"/>
        <v>3.108110774500868E-2</v>
      </c>
      <c r="E162">
        <f t="shared" ca="1" si="8"/>
        <v>101.08559863538127</v>
      </c>
      <c r="F162" s="4">
        <v>100.60280961190581</v>
      </c>
    </row>
    <row r="163" spans="2:6" x14ac:dyDescent="0.25">
      <c r="B163" s="1">
        <v>152</v>
      </c>
      <c r="C163" s="28">
        <f t="shared" ca="1" si="6"/>
        <v>98.812954585312312</v>
      </c>
      <c r="D163" s="29">
        <f t="shared" ca="1" si="7"/>
        <v>3.1124969564128083E-2</v>
      </c>
      <c r="E163">
        <f t="shared" ca="1" si="8"/>
        <v>101.06787571846831</v>
      </c>
      <c r="F163" s="4">
        <v>100.6068138165532</v>
      </c>
    </row>
    <row r="164" spans="2:6" x14ac:dyDescent="0.25">
      <c r="B164" s="1">
        <v>153</v>
      </c>
      <c r="C164" s="28">
        <f t="shared" ca="1" si="6"/>
        <v>98.11003841366238</v>
      </c>
      <c r="D164" s="29">
        <f t="shared" ca="1" si="7"/>
        <v>3.1190619183956485E-2</v>
      </c>
      <c r="E164">
        <f t="shared" ca="1" si="8"/>
        <v>101.03522693702764</v>
      </c>
      <c r="F164" s="4">
        <v>100.6108181805764</v>
      </c>
    </row>
    <row r="165" spans="2:6" x14ac:dyDescent="0.25">
      <c r="B165" s="1">
        <v>154</v>
      </c>
      <c r="C165" s="28">
        <f t="shared" ca="1" si="6"/>
        <v>99.026556481832387</v>
      </c>
      <c r="D165" s="29">
        <f t="shared" ca="1" si="7"/>
        <v>3.1141090825534744E-2</v>
      </c>
      <c r="E165">
        <f t="shared" ca="1" si="8"/>
        <v>101.08161138645802</v>
      </c>
      <c r="F165" s="4">
        <v>100.61482270398176</v>
      </c>
    </row>
    <row r="166" spans="2:6" x14ac:dyDescent="0.25">
      <c r="B166" s="1">
        <v>155</v>
      </c>
      <c r="C166" s="28">
        <f t="shared" ca="1" si="6"/>
        <v>98.318107416643159</v>
      </c>
      <c r="D166" s="29">
        <f t="shared" ca="1" si="7"/>
        <v>3.1158790441304009E-2</v>
      </c>
      <c r="E166">
        <f t="shared" ca="1" si="8"/>
        <v>101.08186593288556</v>
      </c>
      <c r="F166" s="4">
        <v>100.61882738677562</v>
      </c>
    </row>
    <row r="167" spans="2:6" x14ac:dyDescent="0.25">
      <c r="B167" s="1">
        <v>156</v>
      </c>
      <c r="C167" s="28">
        <f t="shared" ca="1" si="6"/>
        <v>95.656293908133307</v>
      </c>
      <c r="D167" s="29">
        <f t="shared" ca="1" si="7"/>
        <v>3.1164982865748696E-2</v>
      </c>
      <c r="E167">
        <f t="shared" ca="1" si="8"/>
        <v>101.09002359086551</v>
      </c>
      <c r="F167" s="4">
        <v>100.62283222896433</v>
      </c>
    </row>
    <row r="168" spans="2:6" x14ac:dyDescent="0.25">
      <c r="B168" s="1">
        <v>157</v>
      </c>
      <c r="C168" s="28">
        <f t="shared" ca="1" si="6"/>
        <v>96.140418182029308</v>
      </c>
      <c r="D168" s="29">
        <f t="shared" ca="1" si="7"/>
        <v>3.1197623749436982E-2</v>
      </c>
      <c r="E168">
        <f t="shared" ca="1" si="8"/>
        <v>101.08003496418617</v>
      </c>
      <c r="F168" s="4">
        <v>100.62683723055423</v>
      </c>
    </row>
    <row r="169" spans="2:6" x14ac:dyDescent="0.25">
      <c r="B169" s="1">
        <v>158</v>
      </c>
      <c r="C169" s="28">
        <f t="shared" ca="1" si="6"/>
        <v>95.442954012683629</v>
      </c>
      <c r="D169" s="29">
        <f t="shared" ca="1" si="7"/>
        <v>3.1110471869303179E-2</v>
      </c>
      <c r="E169">
        <f t="shared" ca="1" si="8"/>
        <v>101.15226144776385</v>
      </c>
      <c r="F169" s="4">
        <v>100.63084239155167</v>
      </c>
    </row>
    <row r="170" spans="2:6" x14ac:dyDescent="0.25">
      <c r="B170" s="1">
        <v>159</v>
      </c>
      <c r="C170" s="28">
        <f t="shared" ca="1" si="6"/>
        <v>96.736466547359882</v>
      </c>
      <c r="D170" s="29">
        <f t="shared" ca="1" si="7"/>
        <v>3.1077930060878813E-2</v>
      </c>
      <c r="E170">
        <f t="shared" ca="1" si="8"/>
        <v>101.187005188192</v>
      </c>
      <c r="F170" s="4">
        <v>100.63484771196299</v>
      </c>
    </row>
    <row r="171" spans="2:6" x14ac:dyDescent="0.25">
      <c r="B171" s="1">
        <v>160</v>
      </c>
      <c r="C171" s="28">
        <f t="shared" ca="1" si="6"/>
        <v>96.43807997591982</v>
      </c>
      <c r="D171" s="29">
        <f t="shared" ca="1" si="7"/>
        <v>3.1104496367119556E-2</v>
      </c>
      <c r="E171">
        <f t="shared" ca="1" si="8"/>
        <v>101.18114366136669</v>
      </c>
      <c r="F171" s="4">
        <v>100.63885319179454</v>
      </c>
    </row>
    <row r="172" spans="2:6" x14ac:dyDescent="0.25">
      <c r="B172" s="1">
        <v>161</v>
      </c>
      <c r="C172" s="28">
        <f t="shared" ca="1" si="6"/>
        <v>97.62287741638869</v>
      </c>
      <c r="D172" s="29">
        <f t="shared" ca="1" si="7"/>
        <v>3.1111493464128632E-2</v>
      </c>
      <c r="E172">
        <f t="shared" ca="1" si="8"/>
        <v>101.18873506978852</v>
      </c>
      <c r="F172" s="4">
        <v>100.64285883105265</v>
      </c>
    </row>
    <row r="173" spans="2:6" x14ac:dyDescent="0.25">
      <c r="B173" s="1">
        <v>162</v>
      </c>
      <c r="C173" s="28">
        <f t="shared" ca="1" si="6"/>
        <v>96.588379013079717</v>
      </c>
      <c r="D173" s="29">
        <f t="shared" ca="1" si="7"/>
        <v>3.1064634060672166E-2</v>
      </c>
      <c r="E173">
        <f t="shared" ca="1" si="8"/>
        <v>101.23332793399018</v>
      </c>
      <c r="F173" s="4">
        <v>100.64686462974369</v>
      </c>
    </row>
    <row r="174" spans="2:6" x14ac:dyDescent="0.25">
      <c r="B174" s="1">
        <v>163</v>
      </c>
      <c r="C174" s="28">
        <f t="shared" ca="1" si="6"/>
        <v>95.954033874377188</v>
      </c>
      <c r="D174" s="29">
        <f t="shared" ca="1" si="7"/>
        <v>3.1077476431728233E-2</v>
      </c>
      <c r="E174">
        <f t="shared" ca="1" si="8"/>
        <v>101.23689013415711</v>
      </c>
      <c r="F174" s="4">
        <v>100.65087058787398</v>
      </c>
    </row>
    <row r="175" spans="2:6" x14ac:dyDescent="0.25">
      <c r="B175" s="1">
        <v>164</v>
      </c>
      <c r="C175" s="28">
        <f t="shared" ca="1" si="6"/>
        <v>96.585890652992077</v>
      </c>
      <c r="D175" s="29">
        <f t="shared" ca="1" si="7"/>
        <v>3.1086345480255007E-2</v>
      </c>
      <c r="E175">
        <f t="shared" ca="1" si="8"/>
        <v>101.24318841598568</v>
      </c>
      <c r="F175" s="4">
        <v>100.65487670544988</v>
      </c>
    </row>
    <row r="176" spans="2:6" x14ac:dyDescent="0.25">
      <c r="B176" s="1">
        <v>165</v>
      </c>
      <c r="C176" s="28">
        <f t="shared" ca="1" si="6"/>
        <v>97.360647484632892</v>
      </c>
      <c r="D176" s="29">
        <f t="shared" ca="1" si="7"/>
        <v>3.1025289242707126E-2</v>
      </c>
      <c r="E176">
        <f t="shared" ca="1" si="8"/>
        <v>101.29755519493894</v>
      </c>
      <c r="F176" s="4">
        <v>100.65888298247773</v>
      </c>
    </row>
    <row r="177" spans="2:6" x14ac:dyDescent="0.25">
      <c r="B177" s="1">
        <v>166</v>
      </c>
      <c r="C177" s="28">
        <f t="shared" ca="1" si="6"/>
        <v>96.3033714520366</v>
      </c>
      <c r="D177" s="29">
        <f t="shared" ca="1" si="7"/>
        <v>3.1086606994753133E-2</v>
      </c>
      <c r="E177">
        <f t="shared" ca="1" si="8"/>
        <v>101.26776753231104</v>
      </c>
      <c r="F177" s="4">
        <v>100.6628894189639</v>
      </c>
    </row>
    <row r="178" spans="2:6" x14ac:dyDescent="0.25">
      <c r="B178" s="1">
        <v>167</v>
      </c>
      <c r="C178" s="28">
        <f t="shared" ca="1" si="6"/>
        <v>93.681655703437627</v>
      </c>
      <c r="D178" s="29">
        <f t="shared" ca="1" si="7"/>
        <v>3.1132368721230985E-2</v>
      </c>
      <c r="E178">
        <f t="shared" ca="1" si="8"/>
        <v>101.24870892092467</v>
      </c>
      <c r="F178" s="4">
        <v>100.66689601491471</v>
      </c>
    </row>
    <row r="179" spans="2:6" x14ac:dyDescent="0.25">
      <c r="B179" s="1">
        <v>168</v>
      </c>
      <c r="C179" s="28">
        <f t="shared" ca="1" si="6"/>
        <v>95.851061614784072</v>
      </c>
      <c r="D179" s="29">
        <f t="shared" ca="1" si="7"/>
        <v>3.1162488481174228E-2</v>
      </c>
      <c r="E179">
        <f t="shared" ca="1" si="8"/>
        <v>101.24042386367942</v>
      </c>
      <c r="F179" s="4">
        <v>100.67090277033651</v>
      </c>
    </row>
    <row r="180" spans="2:6" x14ac:dyDescent="0.25">
      <c r="B180" s="1">
        <v>169</v>
      </c>
      <c r="C180" s="28">
        <f t="shared" ca="1" si="6"/>
        <v>97.377958977134853</v>
      </c>
      <c r="D180" s="29">
        <f t="shared" ca="1" si="7"/>
        <v>3.1145794634233726E-2</v>
      </c>
      <c r="E180">
        <f t="shared" ca="1" si="8"/>
        <v>101.26432490303424</v>
      </c>
      <c r="F180" s="4">
        <v>100.67490968523566</v>
      </c>
    </row>
    <row r="181" spans="2:6" x14ac:dyDescent="0.25">
      <c r="B181" s="1">
        <v>170</v>
      </c>
      <c r="C181" s="28">
        <f t="shared" ca="1" si="6"/>
        <v>98.04215417720566</v>
      </c>
      <c r="D181" s="29">
        <f t="shared" ca="1" si="7"/>
        <v>3.1134929220115057E-2</v>
      </c>
      <c r="E181">
        <f t="shared" ca="1" si="8"/>
        <v>101.2842184107095</v>
      </c>
      <c r="F181" s="4">
        <v>100.67891675961849</v>
      </c>
    </row>
    <row r="182" spans="2:6" x14ac:dyDescent="0.25">
      <c r="B182" s="1">
        <v>171</v>
      </c>
      <c r="C182" s="28">
        <f t="shared" ca="1" si="6"/>
        <v>97.254774559495559</v>
      </c>
      <c r="D182" s="29">
        <f t="shared" ca="1" si="7"/>
        <v>3.1128635637489119E-2</v>
      </c>
      <c r="E182">
        <f t="shared" ca="1" si="8"/>
        <v>101.30096807557398</v>
      </c>
      <c r="F182" s="4">
        <v>100.68292399349136</v>
      </c>
    </row>
    <row r="183" spans="2:6" x14ac:dyDescent="0.25">
      <c r="B183" s="1">
        <v>172</v>
      </c>
      <c r="C183" s="28">
        <f t="shared" ca="1" si="6"/>
        <v>94.694271035743839</v>
      </c>
      <c r="D183" s="29">
        <f t="shared" ca="1" si="7"/>
        <v>3.1150275699785714E-2</v>
      </c>
      <c r="E183">
        <f t="shared" ca="1" si="8"/>
        <v>101.29850839205127</v>
      </c>
      <c r="F183" s="4">
        <v>100.68693138686061</v>
      </c>
    </row>
    <row r="184" spans="2:6" x14ac:dyDescent="0.25">
      <c r="B184" s="1">
        <v>173</v>
      </c>
      <c r="C184" s="28">
        <f t="shared" ca="1" si="6"/>
        <v>94.425240801550231</v>
      </c>
      <c r="D184" s="29">
        <f t="shared" ca="1" si="7"/>
        <v>3.1194551030447673E-2</v>
      </c>
      <c r="E184">
        <f t="shared" ca="1" si="8"/>
        <v>101.28049301923902</v>
      </c>
      <c r="F184" s="4">
        <v>100.6909389397326</v>
      </c>
    </row>
    <row r="185" spans="2:6" x14ac:dyDescent="0.25">
      <c r="B185" s="1">
        <v>174</v>
      </c>
      <c r="C185" s="28">
        <f t="shared" ca="1" si="6"/>
        <v>94.337253595180314</v>
      </c>
      <c r="D185" s="29">
        <f t="shared" ca="1" si="7"/>
        <v>3.1156087562185682E-2</v>
      </c>
      <c r="E185">
        <f t="shared" ca="1" si="8"/>
        <v>101.31938353767796</v>
      </c>
      <c r="F185" s="4">
        <v>100.69494665211367</v>
      </c>
    </row>
    <row r="186" spans="2:6" x14ac:dyDescent="0.25">
      <c r="B186" s="1">
        <v>175</v>
      </c>
      <c r="C186" s="28">
        <f t="shared" ca="1" si="6"/>
        <v>94.373926324322838</v>
      </c>
      <c r="D186" s="29">
        <f t="shared" ca="1" si="7"/>
        <v>3.1174037732501075E-2</v>
      </c>
      <c r="E186">
        <f t="shared" ca="1" si="8"/>
        <v>101.31947242784005</v>
      </c>
      <c r="F186" s="4">
        <v>100.69895452401018</v>
      </c>
    </row>
    <row r="187" spans="2:6" x14ac:dyDescent="0.25">
      <c r="B187" s="1">
        <v>176</v>
      </c>
      <c r="C187" s="28">
        <f t="shared" ca="1" si="6"/>
        <v>91.392712184779924</v>
      </c>
      <c r="D187" s="29">
        <f t="shared" ca="1" si="7"/>
        <v>3.118717434760224E-2</v>
      </c>
      <c r="E187">
        <f t="shared" ca="1" si="8"/>
        <v>101.32287922800973</v>
      </c>
      <c r="F187" s="4">
        <v>100.70296255542846</v>
      </c>
    </row>
    <row r="188" spans="2:6" x14ac:dyDescent="0.25">
      <c r="B188" s="1">
        <v>177</v>
      </c>
      <c r="C188" s="28">
        <f t="shared" ca="1" si="6"/>
        <v>91.528005264972705</v>
      </c>
      <c r="D188" s="29">
        <f t="shared" ca="1" si="7"/>
        <v>3.1128823479832118E-2</v>
      </c>
      <c r="E188">
        <f t="shared" ca="1" si="8"/>
        <v>101.37546333506121</v>
      </c>
      <c r="F188" s="4">
        <v>100.70697074637486</v>
      </c>
    </row>
    <row r="189" spans="2:6" x14ac:dyDescent="0.25">
      <c r="B189" s="1">
        <v>178</v>
      </c>
      <c r="C189" s="28">
        <f t="shared" ca="1" si="6"/>
        <v>89.573117109319028</v>
      </c>
      <c r="D189" s="29">
        <f t="shared" ca="1" si="7"/>
        <v>3.1113751679576251E-2</v>
      </c>
      <c r="E189">
        <f t="shared" ca="1" si="8"/>
        <v>101.39826705399139</v>
      </c>
      <c r="F189" s="4">
        <v>100.71097909685575</v>
      </c>
    </row>
    <row r="190" spans="2:6" x14ac:dyDescent="0.25">
      <c r="B190" s="1">
        <v>179</v>
      </c>
      <c r="C190" s="28">
        <f t="shared" ca="1" si="6"/>
        <v>92.535407260353594</v>
      </c>
      <c r="D190" s="29">
        <f t="shared" ca="1" si="7"/>
        <v>3.1030184364013464E-2</v>
      </c>
      <c r="E190">
        <f t="shared" ca="1" si="8"/>
        <v>101.46822490002916</v>
      </c>
      <c r="F190" s="4">
        <v>100.71498760687747</v>
      </c>
    </row>
    <row r="191" spans="2:6" x14ac:dyDescent="0.25">
      <c r="B191" s="1">
        <v>180</v>
      </c>
      <c r="C191" s="28">
        <f t="shared" ca="1" si="6"/>
        <v>94.153366824989476</v>
      </c>
      <c r="D191" s="29">
        <f t="shared" ca="1" si="7"/>
        <v>3.1064846606436273E-2</v>
      </c>
      <c r="E191">
        <f t="shared" ca="1" si="8"/>
        <v>101.45675047189154</v>
      </c>
      <c r="F191" s="4">
        <v>100.71899627644638</v>
      </c>
    </row>
    <row r="192" spans="2:6" x14ac:dyDescent="0.25">
      <c r="B192" s="1">
        <v>181</v>
      </c>
      <c r="C192" s="28">
        <f t="shared" ca="1" si="6"/>
        <v>94.048617040825334</v>
      </c>
      <c r="D192" s="29">
        <f t="shared" ca="1" si="7"/>
        <v>3.107286166810172E-2</v>
      </c>
      <c r="E192">
        <f t="shared" ca="1" si="8"/>
        <v>101.4636456017958</v>
      </c>
      <c r="F192" s="4">
        <v>100.7230051055688</v>
      </c>
    </row>
    <row r="193" spans="2:6" x14ac:dyDescent="0.25">
      <c r="B193" s="1">
        <v>182</v>
      </c>
      <c r="C193" s="28">
        <f t="shared" ca="1" si="6"/>
        <v>93.839604191008092</v>
      </c>
      <c r="D193" s="29">
        <f t="shared" ca="1" si="7"/>
        <v>3.1087705947322831E-2</v>
      </c>
      <c r="E193">
        <f t="shared" ca="1" si="8"/>
        <v>101.46584025606916</v>
      </c>
      <c r="F193" s="4">
        <v>100.72701409425112</v>
      </c>
    </row>
    <row r="194" spans="2:6" x14ac:dyDescent="0.25">
      <c r="B194" s="1">
        <v>183</v>
      </c>
      <c r="C194" s="28">
        <f t="shared" ca="1" si="6"/>
        <v>92.53008920025934</v>
      </c>
      <c r="D194" s="29">
        <f t="shared" ca="1" si="7"/>
        <v>3.1066702085376211E-2</v>
      </c>
      <c r="E194">
        <f t="shared" ca="1" si="8"/>
        <v>101.49273495339874</v>
      </c>
      <c r="F194" s="4">
        <v>100.73102324249966</v>
      </c>
    </row>
    <row r="195" spans="2:6" x14ac:dyDescent="0.25">
      <c r="B195" s="1">
        <v>184</v>
      </c>
      <c r="C195" s="28">
        <f t="shared" ca="1" si="6"/>
        <v>92.134722415641704</v>
      </c>
      <c r="D195" s="29">
        <f t="shared" ca="1" si="7"/>
        <v>3.0976553718731672E-2</v>
      </c>
      <c r="E195">
        <f t="shared" ca="1" si="8"/>
        <v>101.56727746689695</v>
      </c>
      <c r="F195" s="4">
        <v>100.73503255032078</v>
      </c>
    </row>
    <row r="196" spans="2:6" x14ac:dyDescent="0.25">
      <c r="B196" s="1">
        <v>185</v>
      </c>
      <c r="C196" s="28">
        <f t="shared" ca="1" si="6"/>
        <v>93.578775821352323</v>
      </c>
      <c r="D196" s="29">
        <f t="shared" ca="1" si="7"/>
        <v>3.0979945281967382E-2</v>
      </c>
      <c r="E196">
        <f t="shared" ca="1" si="8"/>
        <v>101.57733321127238</v>
      </c>
      <c r="F196" s="4">
        <v>100.73904201772083</v>
      </c>
    </row>
    <row r="197" spans="2:6" x14ac:dyDescent="0.25">
      <c r="B197" s="1">
        <v>186</v>
      </c>
      <c r="C197" s="28">
        <f t="shared" ca="1" si="6"/>
        <v>94.016991433974226</v>
      </c>
      <c r="D197" s="29">
        <f t="shared" ca="1" si="7"/>
        <v>3.0957936106918334E-2</v>
      </c>
      <c r="E197">
        <f t="shared" ca="1" si="8"/>
        <v>101.60490987211246</v>
      </c>
      <c r="F197" s="4">
        <v>100.74305164470617</v>
      </c>
    </row>
    <row r="198" spans="2:6" x14ac:dyDescent="0.25">
      <c r="B198" s="1">
        <v>187</v>
      </c>
      <c r="C198" s="28">
        <f t="shared" ca="1" si="6"/>
        <v>96.770834355366972</v>
      </c>
      <c r="D198" s="29">
        <f t="shared" ca="1" si="7"/>
        <v>3.0961445240364822E-2</v>
      </c>
      <c r="E198">
        <f t="shared" ca="1" si="8"/>
        <v>101.61488085141536</v>
      </c>
      <c r="F198" s="4">
        <v>100.74706143128314</v>
      </c>
    </row>
    <row r="199" spans="2:6" x14ac:dyDescent="0.25">
      <c r="B199" s="1">
        <v>188</v>
      </c>
      <c r="C199" s="28">
        <f t="shared" ca="1" si="6"/>
        <v>95.974145986816197</v>
      </c>
      <c r="D199" s="29">
        <f t="shared" ca="1" si="7"/>
        <v>3.0995042787181012E-2</v>
      </c>
      <c r="E199">
        <f t="shared" ca="1" si="8"/>
        <v>101.60409567169383</v>
      </c>
      <c r="F199" s="4">
        <v>100.7510713774581</v>
      </c>
    </row>
    <row r="200" spans="2:6" x14ac:dyDescent="0.25">
      <c r="B200" s="1">
        <v>189</v>
      </c>
      <c r="C200" s="28">
        <f t="shared" ca="1" si="6"/>
        <v>97.295342572197754</v>
      </c>
      <c r="D200" s="29">
        <f t="shared" ca="1" si="7"/>
        <v>3.09957689870521E-2</v>
      </c>
      <c r="E200">
        <f t="shared" ca="1" si="8"/>
        <v>101.61600107769783</v>
      </c>
      <c r="F200" s="4">
        <v>100.7550814832374</v>
      </c>
    </row>
    <row r="201" spans="2:6" x14ac:dyDescent="0.25">
      <c r="B201" s="1">
        <v>190</v>
      </c>
      <c r="C201" s="28">
        <f t="shared" ca="1" si="6"/>
        <v>97.417777762657622</v>
      </c>
      <c r="D201" s="29">
        <f t="shared" ca="1" si="7"/>
        <v>3.103505610653454E-2</v>
      </c>
      <c r="E201">
        <f t="shared" ca="1" si="8"/>
        <v>101.60130497120244</v>
      </c>
      <c r="F201" s="4">
        <v>100.7590917486274</v>
      </c>
    </row>
    <row r="202" spans="2:6" x14ac:dyDescent="0.25">
      <c r="B202" s="1">
        <v>191</v>
      </c>
      <c r="C202" s="28">
        <f t="shared" ca="1" si="6"/>
        <v>101.87917515763004</v>
      </c>
      <c r="D202" s="29">
        <f t="shared" ca="1" si="7"/>
        <v>3.1055347774001613E-2</v>
      </c>
      <c r="E202">
        <f t="shared" ca="1" si="8"/>
        <v>101.59972983770463</v>
      </c>
      <c r="F202" s="4">
        <v>100.76310217363444</v>
      </c>
    </row>
    <row r="203" spans="2:6" x14ac:dyDescent="0.25">
      <c r="B203" s="1">
        <v>192</v>
      </c>
      <c r="C203" s="28">
        <f t="shared" ca="1" si="6"/>
        <v>104.03132153389964</v>
      </c>
      <c r="D203" s="29">
        <f t="shared" ca="1" si="7"/>
        <v>3.105813658273535E-2</v>
      </c>
      <c r="E203">
        <f t="shared" ca="1" si="8"/>
        <v>101.61023579975777</v>
      </c>
      <c r="F203" s="4">
        <v>100.76711275826487</v>
      </c>
    </row>
    <row r="204" spans="2:6" x14ac:dyDescent="0.25">
      <c r="B204" s="1">
        <v>193</v>
      </c>
      <c r="C204" s="28">
        <f t="shared" ref="C204:C261" ca="1" si="9">C203*(1+$C$3*$C$6+$C$4*$C$7*NORMSINV(RAND()))</f>
        <v>102.38854249700721</v>
      </c>
      <c r="D204" s="29">
        <f t="shared" ca="1" si="7"/>
        <v>3.1044798717527699E-2</v>
      </c>
      <c r="E204">
        <f t="shared" ca="1" si="8"/>
        <v>101.63186899319636</v>
      </c>
      <c r="F204" s="4">
        <v>100.77112350252507</v>
      </c>
    </row>
    <row r="205" spans="2:6" x14ac:dyDescent="0.25">
      <c r="B205" s="1">
        <v>194</v>
      </c>
      <c r="C205" s="28">
        <f t="shared" ca="1" si="9"/>
        <v>102.72298206435501</v>
      </c>
      <c r="D205" s="29">
        <f t="shared" ref="D205:D261" ca="1" si="10">$F$4*$F$5*$F$2+(1-$F$4*$F$2)*D204+$F$7*NORMINV(RAND(),0,SQRT($F$2))</f>
        <v>3.1064102682560053E-2</v>
      </c>
      <c r="E205">
        <f t="shared" ref="E205:E261" ca="1" si="11">E204*((1+D204)^(1/250)-7*(D205-D204)/(1+D205))</f>
        <v>101.63097885062051</v>
      </c>
      <c r="F205" s="4">
        <v>100.77513440642137</v>
      </c>
    </row>
    <row r="206" spans="2:6" x14ac:dyDescent="0.25">
      <c r="B206" s="1">
        <v>195</v>
      </c>
      <c r="C206" s="28">
        <f t="shared" ca="1" si="9"/>
        <v>103.49689644064644</v>
      </c>
      <c r="D206" s="29">
        <f t="shared" ca="1" si="10"/>
        <v>3.1103502899261691E-2</v>
      </c>
      <c r="E206">
        <f t="shared" ca="1" si="11"/>
        <v>101.61623129181521</v>
      </c>
      <c r="F206" s="4">
        <v>100.77914546996013</v>
      </c>
    </row>
    <row r="207" spans="2:6" x14ac:dyDescent="0.25">
      <c r="B207" s="1">
        <v>196</v>
      </c>
      <c r="C207" s="28">
        <f t="shared" ca="1" si="9"/>
        <v>104.49289048547797</v>
      </c>
      <c r="D207" s="29">
        <f t="shared" ca="1" si="10"/>
        <v>3.1107591253688456E-2</v>
      </c>
      <c r="E207">
        <f t="shared" ca="1" si="11"/>
        <v>101.62586154149037</v>
      </c>
      <c r="F207" s="4">
        <v>100.7831566931477</v>
      </c>
    </row>
    <row r="208" spans="2:6" x14ac:dyDescent="0.25">
      <c r="B208" s="1">
        <v>197</v>
      </c>
      <c r="C208" s="28">
        <f t="shared" ca="1" si="9"/>
        <v>106.53462501766681</v>
      </c>
      <c r="D208" s="29">
        <f t="shared" ca="1" si="10"/>
        <v>3.1096598950491258E-2</v>
      </c>
      <c r="E208">
        <f t="shared" ca="1" si="11"/>
        <v>101.64589883347142</v>
      </c>
      <c r="F208" s="4">
        <v>100.78716807599045</v>
      </c>
    </row>
    <row r="209" spans="2:6" x14ac:dyDescent="0.25">
      <c r="B209" s="1">
        <v>198</v>
      </c>
      <c r="C209" s="28">
        <f t="shared" ca="1" si="9"/>
        <v>105.71151338183795</v>
      </c>
      <c r="D209" s="29">
        <f t="shared" ca="1" si="10"/>
        <v>3.1128192617954829E-2</v>
      </c>
      <c r="E209">
        <f t="shared" ca="1" si="11"/>
        <v>101.6365494197059</v>
      </c>
      <c r="F209" s="4">
        <v>100.79117961849472</v>
      </c>
    </row>
    <row r="210" spans="2:6" x14ac:dyDescent="0.25">
      <c r="B210" s="1">
        <v>199</v>
      </c>
      <c r="C210" s="28">
        <f t="shared" ca="1" si="9"/>
        <v>100.6742845830661</v>
      </c>
      <c r="D210" s="29">
        <f t="shared" ca="1" si="10"/>
        <v>3.1163906752632843E-2</v>
      </c>
      <c r="E210">
        <f t="shared" ca="1" si="11"/>
        <v>101.62437114558554</v>
      </c>
      <c r="F210" s="4">
        <v>100.79519132066687</v>
      </c>
    </row>
    <row r="211" spans="2:6" x14ac:dyDescent="0.25">
      <c r="B211" s="1">
        <v>200</v>
      </c>
      <c r="C211" s="28">
        <f t="shared" ca="1" si="9"/>
        <v>99.160818775173738</v>
      </c>
      <c r="D211" s="29">
        <f t="shared" ca="1" si="10"/>
        <v>3.1178685620871588E-2</v>
      </c>
      <c r="E211">
        <f t="shared" ca="1" si="11"/>
        <v>101.62665120153414</v>
      </c>
      <c r="F211" s="4">
        <v>100.79920318251325</v>
      </c>
    </row>
    <row r="212" spans="2:6" x14ac:dyDescent="0.25">
      <c r="B212" s="1">
        <v>201</v>
      </c>
      <c r="C212" s="28">
        <f t="shared" ca="1" si="9"/>
        <v>100.31314257466802</v>
      </c>
      <c r="D212" s="29">
        <f t="shared" ca="1" si="10"/>
        <v>3.1193258693822726E-2</v>
      </c>
      <c r="E212">
        <f t="shared" ca="1" si="11"/>
        <v>101.62907925099012</v>
      </c>
      <c r="F212" s="4">
        <v>100.80321520404021</v>
      </c>
    </row>
    <row r="213" spans="2:6" x14ac:dyDescent="0.25">
      <c r="B213" s="1">
        <v>202</v>
      </c>
      <c r="C213" s="28">
        <f t="shared" ca="1" si="9"/>
        <v>100.6086714469273</v>
      </c>
      <c r="D213" s="29">
        <f t="shared" ca="1" si="10"/>
        <v>3.1178029605223759E-2</v>
      </c>
      <c r="E213">
        <f t="shared" ca="1" si="11"/>
        <v>101.65207328870571</v>
      </c>
      <c r="F213" s="4">
        <v>100.80722738525412</v>
      </c>
    </row>
    <row r="214" spans="2:6" x14ac:dyDescent="0.25">
      <c r="B214" s="1">
        <v>203</v>
      </c>
      <c r="C214" s="28">
        <f t="shared" ca="1" si="9"/>
        <v>97.788682365857397</v>
      </c>
      <c r="D214" s="29">
        <f t="shared" ca="1" si="10"/>
        <v>3.1199560232887009E-2</v>
      </c>
      <c r="E214">
        <f t="shared" ca="1" si="11"/>
        <v>101.64970078713171</v>
      </c>
      <c r="F214" s="4">
        <v>100.81123972616133</v>
      </c>
    </row>
    <row r="215" spans="2:6" x14ac:dyDescent="0.25">
      <c r="B215" s="1">
        <v>204</v>
      </c>
      <c r="C215" s="28">
        <f t="shared" ca="1" si="9"/>
        <v>100.87838525283686</v>
      </c>
      <c r="D215" s="29">
        <f t="shared" ca="1" si="10"/>
        <v>3.1202806376648375E-2</v>
      </c>
      <c r="E215">
        <f t="shared" ca="1" si="11"/>
        <v>101.65995349079597</v>
      </c>
      <c r="F215" s="4">
        <v>100.81525222676819</v>
      </c>
    </row>
    <row r="216" spans="2:6" x14ac:dyDescent="0.25">
      <c r="B216" s="1">
        <v>205</v>
      </c>
      <c r="C216" s="28">
        <f t="shared" ca="1" si="9"/>
        <v>102.67095013379316</v>
      </c>
      <c r="D216" s="29">
        <f t="shared" ca="1" si="10"/>
        <v>3.1166020748267263E-2</v>
      </c>
      <c r="E216">
        <f t="shared" ca="1" si="11"/>
        <v>101.69783482084915</v>
      </c>
      <c r="F216" s="4">
        <v>100.81926488708108</v>
      </c>
    </row>
    <row r="217" spans="2:6" x14ac:dyDescent="0.25">
      <c r="B217" s="1">
        <v>206</v>
      </c>
      <c r="C217" s="28">
        <f t="shared" ca="1" si="9"/>
        <v>102.3536302801223</v>
      </c>
      <c r="D217" s="29">
        <f t="shared" ca="1" si="10"/>
        <v>3.1112758131705085E-2</v>
      </c>
      <c r="E217">
        <f t="shared" ca="1" si="11"/>
        <v>101.74709285111746</v>
      </c>
      <c r="F217" s="4">
        <v>100.82327770710633</v>
      </c>
    </row>
    <row r="218" spans="2:6" x14ac:dyDescent="0.25">
      <c r="B218" s="1">
        <v>207</v>
      </c>
      <c r="C218" s="28">
        <f t="shared" ca="1" si="9"/>
        <v>101.43891952175102</v>
      </c>
      <c r="D218" s="29">
        <f t="shared" ca="1" si="10"/>
        <v>3.1078541571018838E-2</v>
      </c>
      <c r="E218">
        <f t="shared" ca="1" si="11"/>
        <v>101.78319864805204</v>
      </c>
      <c r="F218" s="4">
        <v>100.8272906868503</v>
      </c>
    </row>
    <row r="219" spans="2:6" x14ac:dyDescent="0.25">
      <c r="B219" s="1">
        <v>208</v>
      </c>
      <c r="C219" s="28">
        <f t="shared" ca="1" si="9"/>
        <v>99.284251155383743</v>
      </c>
      <c r="D219" s="29">
        <f t="shared" ca="1" si="10"/>
        <v>3.1107634695839909E-2</v>
      </c>
      <c r="E219">
        <f t="shared" ca="1" si="11"/>
        <v>101.77555688267789</v>
      </c>
      <c r="F219" s="4">
        <v>100.83130382631937</v>
      </c>
    </row>
    <row r="220" spans="2:6" x14ac:dyDescent="0.25">
      <c r="B220" s="1">
        <v>209</v>
      </c>
      <c r="C220" s="28">
        <f t="shared" ca="1" si="9"/>
        <v>100.48847720786334</v>
      </c>
      <c r="D220" s="29">
        <f t="shared" ca="1" si="10"/>
        <v>3.1114953267049588E-2</v>
      </c>
      <c r="E220">
        <f t="shared" ca="1" si="11"/>
        <v>101.78297202775497</v>
      </c>
      <c r="F220" s="4">
        <v>100.83531712551986</v>
      </c>
    </row>
    <row r="221" spans="2:6" x14ac:dyDescent="0.25">
      <c r="B221" s="1">
        <v>210</v>
      </c>
      <c r="C221" s="28">
        <f t="shared" ca="1" si="9"/>
        <v>100.39221626126859</v>
      </c>
      <c r="D221" s="29">
        <f t="shared" ca="1" si="10"/>
        <v>3.1127934992562709E-2</v>
      </c>
      <c r="E221">
        <f t="shared" ca="1" si="11"/>
        <v>101.78647758427189</v>
      </c>
      <c r="F221" s="4">
        <v>100.83933058445817</v>
      </c>
    </row>
    <row r="222" spans="2:6" x14ac:dyDescent="0.25">
      <c r="B222" s="1">
        <v>211</v>
      </c>
      <c r="C222" s="28">
        <f t="shared" ca="1" si="9"/>
        <v>102.39360425458834</v>
      </c>
      <c r="D222" s="29">
        <f t="shared" ca="1" si="10"/>
        <v>3.1060696035040348E-2</v>
      </c>
      <c r="E222">
        <f t="shared" ca="1" si="11"/>
        <v>101.84542359413319</v>
      </c>
      <c r="F222" s="4">
        <v>100.84334420314062</v>
      </c>
    </row>
    <row r="223" spans="2:6" x14ac:dyDescent="0.25">
      <c r="B223" s="1">
        <v>212</v>
      </c>
      <c r="C223" s="28">
        <f t="shared" ca="1" si="9"/>
        <v>99.639140530062988</v>
      </c>
      <c r="D223" s="29">
        <f t="shared" ca="1" si="10"/>
        <v>3.1082801657125642E-2</v>
      </c>
      <c r="E223">
        <f t="shared" ca="1" si="11"/>
        <v>101.8426009652861</v>
      </c>
      <c r="F223" s="4">
        <v>100.84735798157358</v>
      </c>
    </row>
    <row r="224" spans="2:6" x14ac:dyDescent="0.25">
      <c r="B224" s="1">
        <v>213</v>
      </c>
      <c r="C224" s="28">
        <f t="shared" ca="1" si="9"/>
        <v>100.97876726370131</v>
      </c>
      <c r="D224" s="29">
        <f t="shared" ca="1" si="10"/>
        <v>3.1095096707678866E-2</v>
      </c>
      <c r="E224">
        <f t="shared" ca="1" si="11"/>
        <v>101.84657035197266</v>
      </c>
      <c r="F224" s="4">
        <v>100.85137191976342</v>
      </c>
    </row>
    <row r="225" spans="2:6" x14ac:dyDescent="0.25">
      <c r="B225" s="1">
        <v>214</v>
      </c>
      <c r="C225" s="28">
        <f t="shared" ca="1" si="9"/>
        <v>101.19977292587917</v>
      </c>
      <c r="D225" s="29">
        <f t="shared" ca="1" si="10"/>
        <v>3.1021149671466765E-2</v>
      </c>
      <c r="E225">
        <f t="shared" ca="1" si="11"/>
        <v>101.91017844278694</v>
      </c>
      <c r="F225" s="4">
        <v>100.8553860177165</v>
      </c>
    </row>
    <row r="226" spans="2:6" x14ac:dyDescent="0.25">
      <c r="B226" s="1">
        <v>215</v>
      </c>
      <c r="C226" s="28">
        <f t="shared" ca="1" si="9"/>
        <v>100.40339824590068</v>
      </c>
      <c r="D226" s="29">
        <f t="shared" ca="1" si="10"/>
        <v>3.1050868881432579E-2</v>
      </c>
      <c r="E226">
        <f t="shared" ca="1" si="11"/>
        <v>101.90207016172276</v>
      </c>
      <c r="F226" s="4">
        <v>100.85940027543916</v>
      </c>
    </row>
    <row r="227" spans="2:6" x14ac:dyDescent="0.25">
      <c r="B227" s="1">
        <v>216</v>
      </c>
      <c r="C227" s="28">
        <f t="shared" ca="1" si="9"/>
        <v>97.17343437470069</v>
      </c>
      <c r="D227" s="29">
        <f t="shared" ca="1" si="10"/>
        <v>3.1068073614996593E-2</v>
      </c>
      <c r="E227">
        <f t="shared" ca="1" si="11"/>
        <v>101.90263239636222</v>
      </c>
      <c r="F227" s="4">
        <v>100.86341469293777</v>
      </c>
    </row>
    <row r="228" spans="2:6" x14ac:dyDescent="0.25">
      <c r="B228" s="1">
        <v>217</v>
      </c>
      <c r="C228" s="28">
        <f t="shared" ca="1" si="9"/>
        <v>95.735908222752983</v>
      </c>
      <c r="D228" s="29">
        <f t="shared" ca="1" si="10"/>
        <v>3.1021177193800958E-2</v>
      </c>
      <c r="E228">
        <f t="shared" ca="1" si="11"/>
        <v>101.94754967851513</v>
      </c>
      <c r="F228" s="4">
        <v>100.86742927021869</v>
      </c>
    </row>
    <row r="229" spans="2:6" x14ac:dyDescent="0.25">
      <c r="B229" s="1">
        <v>218</v>
      </c>
      <c r="C229" s="28">
        <f t="shared" ca="1" si="9"/>
        <v>96.689435471719975</v>
      </c>
      <c r="D229" s="29">
        <f t="shared" ca="1" si="10"/>
        <v>3.1019370714765002E-2</v>
      </c>
      <c r="E229">
        <f t="shared" ca="1" si="11"/>
        <v>101.96125870328356</v>
      </c>
      <c r="F229" s="4">
        <v>100.87144400728829</v>
      </c>
    </row>
    <row r="230" spans="2:6" x14ac:dyDescent="0.25">
      <c r="B230" s="1">
        <v>219</v>
      </c>
      <c r="C230" s="28">
        <f t="shared" ca="1" si="9"/>
        <v>97.27313871356084</v>
      </c>
      <c r="D230" s="29">
        <f t="shared" ca="1" si="10"/>
        <v>3.1022861546162274E-2</v>
      </c>
      <c r="E230">
        <f t="shared" ca="1" si="11"/>
        <v>101.97130177283648</v>
      </c>
      <c r="F230" s="4">
        <v>100.87545890415291</v>
      </c>
    </row>
    <row r="231" spans="2:6" x14ac:dyDescent="0.25">
      <c r="B231" s="1">
        <v>220</v>
      </c>
      <c r="C231" s="28">
        <f t="shared" ca="1" si="9"/>
        <v>98.869132329811436</v>
      </c>
      <c r="D231" s="29">
        <f t="shared" ca="1" si="10"/>
        <v>3.1021668803770722E-2</v>
      </c>
      <c r="E231">
        <f t="shared" ca="1" si="11"/>
        <v>101.98458975176807</v>
      </c>
      <c r="F231" s="4">
        <v>100.87947396081891</v>
      </c>
    </row>
    <row r="232" spans="2:6" x14ac:dyDescent="0.25">
      <c r="B232" s="1">
        <v>221</v>
      </c>
      <c r="C232" s="28">
        <f t="shared" ca="1" si="9"/>
        <v>97.315731683320351</v>
      </c>
      <c r="D232" s="29">
        <f t="shared" ca="1" si="10"/>
        <v>3.1071788274285365E-2</v>
      </c>
      <c r="E232">
        <f t="shared" ca="1" si="11"/>
        <v>101.96235146767701</v>
      </c>
      <c r="F232" s="4">
        <v>100.88348917729267</v>
      </c>
    </row>
    <row r="233" spans="2:6" x14ac:dyDescent="0.25">
      <c r="B233" s="1">
        <v>222</v>
      </c>
      <c r="C233" s="28">
        <f t="shared" ca="1" si="9"/>
        <v>98.586363391931144</v>
      </c>
      <c r="D233" s="29">
        <f t="shared" ca="1" si="10"/>
        <v>3.1098136558975788E-2</v>
      </c>
      <c r="E233">
        <f t="shared" ca="1" si="11"/>
        <v>101.9565934004018</v>
      </c>
      <c r="F233" s="4">
        <v>100.88750455358054</v>
      </c>
    </row>
    <row r="234" spans="2:6" x14ac:dyDescent="0.25">
      <c r="B234" s="1">
        <v>223</v>
      </c>
      <c r="C234" s="28">
        <f t="shared" ca="1" si="9"/>
        <v>100.02713692844705</v>
      </c>
      <c r="D234" s="29">
        <f t="shared" ca="1" si="10"/>
        <v>3.1090557404937422E-2</v>
      </c>
      <c r="E234">
        <f t="shared" ca="1" si="11"/>
        <v>101.97432970644995</v>
      </c>
      <c r="F234" s="4">
        <v>100.89152008968888</v>
      </c>
    </row>
    <row r="235" spans="2:6" x14ac:dyDescent="0.25">
      <c r="B235" s="1">
        <v>224</v>
      </c>
      <c r="C235" s="28">
        <f t="shared" ca="1" si="9"/>
        <v>99.654082983491108</v>
      </c>
      <c r="D235" s="29">
        <f t="shared" ca="1" si="10"/>
        <v>3.1096198314785748E-2</v>
      </c>
      <c r="E235">
        <f t="shared" ca="1" si="11"/>
        <v>101.98291391762282</v>
      </c>
      <c r="F235" s="4">
        <v>100.89553578562405</v>
      </c>
    </row>
    <row r="236" spans="2:6" x14ac:dyDescent="0.25">
      <c r="B236" s="1">
        <v>225</v>
      </c>
      <c r="C236" s="28">
        <f t="shared" ca="1" si="9"/>
        <v>100.2329593134325</v>
      </c>
      <c r="D236" s="29">
        <f t="shared" ca="1" si="10"/>
        <v>3.1074189485920556E-2</v>
      </c>
      <c r="E236">
        <f t="shared" ca="1" si="11"/>
        <v>102.01064473058923</v>
      </c>
      <c r="F236" s="4">
        <v>100.89955164139241</v>
      </c>
    </row>
    <row r="237" spans="2:6" x14ac:dyDescent="0.25">
      <c r="B237" s="1">
        <v>226</v>
      </c>
      <c r="C237" s="28">
        <f t="shared" ca="1" si="9"/>
        <v>100.08291730110939</v>
      </c>
      <c r="D237" s="29">
        <f t="shared" ca="1" si="10"/>
        <v>3.1116441879194115E-2</v>
      </c>
      <c r="E237">
        <f t="shared" ca="1" si="11"/>
        <v>101.99387120836066</v>
      </c>
      <c r="F237" s="4">
        <v>100.90356765700032</v>
      </c>
    </row>
    <row r="238" spans="2:6" x14ac:dyDescent="0.25">
      <c r="B238" s="1">
        <v>227</v>
      </c>
      <c r="C238" s="28">
        <f t="shared" ca="1" si="9"/>
        <v>103.87426654244456</v>
      </c>
      <c r="D238" s="29">
        <f t="shared" ca="1" si="10"/>
        <v>3.1158386726137063E-2</v>
      </c>
      <c r="E238">
        <f t="shared" ca="1" si="11"/>
        <v>101.97733129440084</v>
      </c>
      <c r="F238" s="4">
        <v>100.90758383245416</v>
      </c>
    </row>
    <row r="239" spans="2:6" x14ac:dyDescent="0.25">
      <c r="B239" s="1">
        <v>228</v>
      </c>
      <c r="C239" s="28">
        <f t="shared" ca="1" si="9"/>
        <v>103.73147685099785</v>
      </c>
      <c r="D239" s="29">
        <f t="shared" ca="1" si="10"/>
        <v>3.1124455740558471E-2</v>
      </c>
      <c r="E239">
        <f t="shared" ca="1" si="11"/>
        <v>102.01333808911131</v>
      </c>
      <c r="F239" s="4">
        <v>100.91160016776028</v>
      </c>
    </row>
    <row r="240" spans="2:6" x14ac:dyDescent="0.25">
      <c r="B240" s="1">
        <v>229</v>
      </c>
      <c r="C240" s="28">
        <f t="shared" ca="1" si="9"/>
        <v>105.81700092566183</v>
      </c>
      <c r="D240" s="29">
        <f t="shared" ca="1" si="10"/>
        <v>3.112152652950952E-2</v>
      </c>
      <c r="E240">
        <f t="shared" ca="1" si="11"/>
        <v>102.02787425203012</v>
      </c>
      <c r="F240" s="4">
        <v>100.91561666292505</v>
      </c>
    </row>
    <row r="241" spans="2:6" x14ac:dyDescent="0.25">
      <c r="B241" s="1">
        <v>230</v>
      </c>
      <c r="C241" s="28">
        <f t="shared" ca="1" si="9"/>
        <v>106.19784315727112</v>
      </c>
      <c r="D241" s="29">
        <f t="shared" ca="1" si="10"/>
        <v>3.1102513271192442E-2</v>
      </c>
      <c r="E241">
        <f t="shared" ca="1" si="11"/>
        <v>102.05355201013073</v>
      </c>
      <c r="F241" s="4">
        <v>100.9196333179548</v>
      </c>
    </row>
    <row r="242" spans="2:6" x14ac:dyDescent="0.25">
      <c r="B242" s="1">
        <v>231</v>
      </c>
      <c r="C242" s="28">
        <f t="shared" ca="1" si="9"/>
        <v>103.37588936585394</v>
      </c>
      <c r="D242" s="29">
        <f t="shared" ca="1" si="10"/>
        <v>3.1092890052053263E-2</v>
      </c>
      <c r="E242">
        <f t="shared" ca="1" si="11"/>
        <v>102.07272309924768</v>
      </c>
      <c r="F242" s="4">
        <v>100.92365013285593</v>
      </c>
    </row>
    <row r="243" spans="2:6" x14ac:dyDescent="0.25">
      <c r="B243" s="1">
        <v>232</v>
      </c>
      <c r="C243" s="28">
        <f t="shared" ca="1" si="9"/>
        <v>104.03348837080796</v>
      </c>
      <c r="D243" s="29">
        <f t="shared" ca="1" si="10"/>
        <v>3.1080301318988649E-2</v>
      </c>
      <c r="E243">
        <f t="shared" ca="1" si="11"/>
        <v>102.09394907614814</v>
      </c>
      <c r="F243" s="4">
        <v>100.92766710763479</v>
      </c>
    </row>
    <row r="244" spans="2:6" x14ac:dyDescent="0.25">
      <c r="B244" s="1">
        <v>233</v>
      </c>
      <c r="C244" s="28">
        <f t="shared" ca="1" si="9"/>
        <v>104.18302191346952</v>
      </c>
      <c r="D244" s="29">
        <f t="shared" ca="1" si="10"/>
        <v>3.1069076366136865E-2</v>
      </c>
      <c r="E244">
        <f t="shared" ca="1" si="11"/>
        <v>102.11422930805462</v>
      </c>
      <c r="F244" s="4">
        <v>100.93168424229775</v>
      </c>
    </row>
    <row r="245" spans="2:6" x14ac:dyDescent="0.25">
      <c r="B245" s="1">
        <v>234</v>
      </c>
      <c r="C245" s="28">
        <f t="shared" ca="1" si="9"/>
        <v>104.4262668108376</v>
      </c>
      <c r="D245" s="29">
        <f t="shared" ca="1" si="10"/>
        <v>3.1108284989703403E-2</v>
      </c>
      <c r="E245">
        <f t="shared" ca="1" si="11"/>
        <v>102.09954654148009</v>
      </c>
      <c r="F245" s="4">
        <v>100.93570153685116</v>
      </c>
    </row>
    <row r="246" spans="2:6" x14ac:dyDescent="0.25">
      <c r="B246" s="1">
        <v>235</v>
      </c>
      <c r="C246" s="28">
        <f t="shared" ca="1" si="9"/>
        <v>103.93384248975666</v>
      </c>
      <c r="D246" s="29">
        <f t="shared" ca="1" si="10"/>
        <v>3.1135540234670519E-2</v>
      </c>
      <c r="E246">
        <f t="shared" ca="1" si="11"/>
        <v>102.09316721754128</v>
      </c>
      <c r="F246" s="4">
        <v>100.93971899130139</v>
      </c>
    </row>
    <row r="247" spans="2:6" x14ac:dyDescent="0.25">
      <c r="B247" s="1">
        <v>236</v>
      </c>
      <c r="C247" s="28">
        <f t="shared" ca="1" si="9"/>
        <v>101.75069944859867</v>
      </c>
      <c r="D247" s="29">
        <f t="shared" ca="1" si="10"/>
        <v>3.1178413190360264E-2</v>
      </c>
      <c r="E247">
        <f t="shared" ca="1" si="11"/>
        <v>102.07597611014094</v>
      </c>
      <c r="F247" s="4">
        <v>100.94373660565481</v>
      </c>
    </row>
    <row r="248" spans="2:6" x14ac:dyDescent="0.25">
      <c r="B248" s="1">
        <v>237</v>
      </c>
      <c r="C248" s="28">
        <f t="shared" ca="1" si="9"/>
        <v>101.76792128591342</v>
      </c>
      <c r="D248" s="29">
        <f t="shared" ca="1" si="10"/>
        <v>3.1202179725926621E-2</v>
      </c>
      <c r="E248">
        <f t="shared" ca="1" si="11"/>
        <v>102.07204461845257</v>
      </c>
      <c r="F248" s="4">
        <v>100.94775437991777</v>
      </c>
    </row>
    <row r="249" spans="2:6" x14ac:dyDescent="0.25">
      <c r="B249" s="1">
        <v>238</v>
      </c>
      <c r="C249" s="28">
        <f t="shared" ca="1" si="9"/>
        <v>102.54100246117719</v>
      </c>
      <c r="D249" s="29">
        <f t="shared" ca="1" si="10"/>
        <v>3.1221931930278449E-2</v>
      </c>
      <c r="E249">
        <f t="shared" ca="1" si="11"/>
        <v>102.07090442064533</v>
      </c>
      <c r="F249" s="4">
        <v>100.95177231409666</v>
      </c>
    </row>
    <row r="250" spans="2:6" x14ac:dyDescent="0.25">
      <c r="B250" s="1">
        <v>239</v>
      </c>
      <c r="C250" s="28">
        <f t="shared" ca="1" si="9"/>
        <v>101.84695986799107</v>
      </c>
      <c r="D250" s="29">
        <f t="shared" ca="1" si="10"/>
        <v>3.1179466754273511E-2</v>
      </c>
      <c r="E250">
        <f t="shared" ca="1" si="11"/>
        <v>102.11288143825041</v>
      </c>
      <c r="F250" s="4">
        <v>100.95579040819783</v>
      </c>
    </row>
    <row r="251" spans="2:6" x14ac:dyDescent="0.25">
      <c r="B251" s="1">
        <v>240</v>
      </c>
      <c r="C251" s="28">
        <f t="shared" ca="1" si="9"/>
        <v>101.63511874773808</v>
      </c>
      <c r="D251" s="29">
        <f t="shared" ca="1" si="10"/>
        <v>3.1174126914792967E-2</v>
      </c>
      <c r="E251">
        <f t="shared" ca="1" si="11"/>
        <v>102.12912447647962</v>
      </c>
      <c r="F251" s="4">
        <v>100.95980866222764</v>
      </c>
    </row>
    <row r="252" spans="2:6" x14ac:dyDescent="0.25">
      <c r="B252" s="1">
        <v>241</v>
      </c>
      <c r="C252" s="28">
        <f t="shared" ca="1" si="9"/>
        <v>102.08098388181224</v>
      </c>
      <c r="D252" s="29">
        <f t="shared" ca="1" si="10"/>
        <v>3.1176888836983822E-2</v>
      </c>
      <c r="E252">
        <f t="shared" ca="1" si="11"/>
        <v>102.13975110841926</v>
      </c>
      <c r="F252" s="4">
        <v>100.96382707619246</v>
      </c>
    </row>
    <row r="253" spans="2:6" x14ac:dyDescent="0.25">
      <c r="B253" s="1">
        <v>242</v>
      </c>
      <c r="C253" s="28">
        <f t="shared" ca="1" si="9"/>
        <v>100.32668736513149</v>
      </c>
      <c r="D253" s="29">
        <f t="shared" ca="1" si="10"/>
        <v>3.1183378246381448E-2</v>
      </c>
      <c r="E253">
        <f t="shared" ca="1" si="11"/>
        <v>102.14779547304202</v>
      </c>
      <c r="F253" s="4">
        <v>100.96784565009865</v>
      </c>
    </row>
    <row r="254" spans="2:6" x14ac:dyDescent="0.25">
      <c r="B254" s="1">
        <v>243</v>
      </c>
      <c r="C254" s="28">
        <f t="shared" ca="1" si="9"/>
        <v>97.695615780631229</v>
      </c>
      <c r="D254" s="29">
        <f t="shared" ca="1" si="10"/>
        <v>3.1161510597632242E-2</v>
      </c>
      <c r="E254">
        <f t="shared" ca="1" si="11"/>
        <v>102.1755064789414</v>
      </c>
      <c r="F254" s="4">
        <v>100.97186438395259</v>
      </c>
    </row>
    <row r="255" spans="2:6" x14ac:dyDescent="0.25">
      <c r="B255" s="1">
        <v>244</v>
      </c>
      <c r="C255" s="28">
        <f t="shared" ca="1" si="9"/>
        <v>98.96640690973571</v>
      </c>
      <c r="D255" s="29">
        <f t="shared" ca="1" si="10"/>
        <v>3.1170560797380144E-2</v>
      </c>
      <c r="E255">
        <f t="shared" ca="1" si="11"/>
        <v>102.18177132211264</v>
      </c>
      <c r="F255" s="4">
        <v>100.97588327776064</v>
      </c>
    </row>
    <row r="256" spans="2:6" x14ac:dyDescent="0.25">
      <c r="B256" s="1">
        <v>245</v>
      </c>
      <c r="C256" s="28">
        <f t="shared" ca="1" si="9"/>
        <v>98.61943607313313</v>
      </c>
      <c r="D256" s="29">
        <f t="shared" ca="1" si="10"/>
        <v>3.1186837644969139E-2</v>
      </c>
      <c r="E256">
        <f t="shared" ca="1" si="11"/>
        <v>102.18302754446525</v>
      </c>
      <c r="F256" s="4">
        <v>100.97990233152917</v>
      </c>
    </row>
    <row r="257" spans="2:6" x14ac:dyDescent="0.25">
      <c r="B257" s="1">
        <v>246</v>
      </c>
      <c r="C257" s="28">
        <f t="shared" ca="1" si="9"/>
        <v>99.197016131982608</v>
      </c>
      <c r="D257" s="29">
        <f t="shared" ca="1" si="10"/>
        <v>3.1180199074157599E-2</v>
      </c>
      <c r="E257">
        <f t="shared" ca="1" si="11"/>
        <v>102.20018550978422</v>
      </c>
      <c r="F257" s="4">
        <v>100.98392154526454</v>
      </c>
    </row>
    <row r="258" spans="2:6" x14ac:dyDescent="0.25">
      <c r="B258" s="1">
        <v>247</v>
      </c>
      <c r="C258" s="28">
        <f t="shared" ca="1" si="9"/>
        <v>96.071967997817623</v>
      </c>
      <c r="D258" s="29">
        <f t="shared" ca="1" si="10"/>
        <v>3.1248975422045713E-2</v>
      </c>
      <c r="E258">
        <f t="shared" ca="1" si="11"/>
        <v>102.16502634114364</v>
      </c>
      <c r="F258" s="4">
        <v>100.98794091897311</v>
      </c>
    </row>
    <row r="259" spans="2:6" x14ac:dyDescent="0.25">
      <c r="B259" s="1">
        <v>248</v>
      </c>
      <c r="C259" s="28">
        <f t="shared" ca="1" si="9"/>
        <v>95.858749191983406</v>
      </c>
      <c r="D259" s="29">
        <f t="shared" ca="1" si="10"/>
        <v>3.1265141370839404E-2</v>
      </c>
      <c r="E259">
        <f t="shared" ca="1" si="11"/>
        <v>102.16639119905426</v>
      </c>
      <c r="F259" s="4">
        <v>100.99196045266126</v>
      </c>
    </row>
    <row r="260" spans="2:6" x14ac:dyDescent="0.25">
      <c r="B260" s="1">
        <v>249</v>
      </c>
      <c r="C260" s="28">
        <f t="shared" ca="1" si="9"/>
        <v>96.131872795192933</v>
      </c>
      <c r="D260" s="29">
        <f t="shared" ca="1" si="10"/>
        <v>3.128877676950928E-2</v>
      </c>
      <c r="E260">
        <f t="shared" ca="1" si="11"/>
        <v>102.16258292211889</v>
      </c>
      <c r="F260" s="4">
        <v>100.99598014633536</v>
      </c>
    </row>
    <row r="261" spans="2:6" x14ac:dyDescent="0.25">
      <c r="B261" s="1">
        <v>250</v>
      </c>
      <c r="C261" s="28">
        <f t="shared" ca="1" si="9"/>
        <v>95.631556860440483</v>
      </c>
      <c r="D261" s="29">
        <f t="shared" ca="1" si="10"/>
        <v>3.1307349897003324E-2</v>
      </c>
      <c r="E261">
        <f t="shared" ca="1" si="11"/>
        <v>102.16229477309457</v>
      </c>
      <c r="F261" s="4">
        <v>101.00000000000176</v>
      </c>
    </row>
  </sheetData>
  <mergeCells count="1">
    <mergeCell ref="B9:F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R264"/>
  <sheetViews>
    <sheetView tabSelected="1" workbookViewId="0">
      <selection activeCell="C5" sqref="C5"/>
    </sheetView>
  </sheetViews>
  <sheetFormatPr baseColWidth="10" defaultRowHeight="15" x14ac:dyDescent="0.25"/>
  <cols>
    <col min="1" max="1" width="2.85546875" customWidth="1"/>
    <col min="9" max="9" width="12" bestFit="1" customWidth="1"/>
    <col min="12" max="12" width="12.42578125" customWidth="1"/>
    <col min="13" max="13" width="14.5703125" customWidth="1"/>
  </cols>
  <sheetData>
    <row r="2" spans="1:18" ht="20.25" thickBot="1" x14ac:dyDescent="0.35">
      <c r="B2" s="23" t="s">
        <v>21</v>
      </c>
      <c r="C2" s="23"/>
      <c r="D2" s="23"/>
      <c r="E2" s="23"/>
      <c r="F2" s="23"/>
      <c r="G2" s="23"/>
      <c r="H2" s="23"/>
      <c r="I2" s="23"/>
      <c r="J2" s="23"/>
    </row>
    <row r="3" spans="1:18" ht="15.75" thickTop="1" x14ac:dyDescent="0.25">
      <c r="M3" s="33" t="s">
        <v>18</v>
      </c>
      <c r="N3" s="33"/>
      <c r="O3" s="33"/>
    </row>
    <row r="4" spans="1:18" x14ac:dyDescent="0.25">
      <c r="B4" s="11"/>
      <c r="C4" s="14" t="s">
        <v>4</v>
      </c>
      <c r="D4" s="14" t="s">
        <v>6</v>
      </c>
      <c r="E4" s="14" t="s">
        <v>7</v>
      </c>
      <c r="M4" s="13"/>
      <c r="N4" s="13" t="s">
        <v>10</v>
      </c>
      <c r="O4" s="13" t="s">
        <v>11</v>
      </c>
    </row>
    <row r="5" spans="1:18" x14ac:dyDescent="0.25">
      <c r="A5" s="24">
        <v>0.5</v>
      </c>
      <c r="B5" s="18" t="s">
        <v>1</v>
      </c>
      <c r="C5" s="2">
        <f>(C8-C7)*A5</f>
        <v>0.5</v>
      </c>
      <c r="D5" s="1">
        <f>C5/$C$8*10</f>
        <v>5</v>
      </c>
      <c r="E5" s="1">
        <f>D5*100</f>
        <v>500</v>
      </c>
      <c r="H5" s="7"/>
      <c r="I5" s="5"/>
      <c r="M5" s="11" t="s">
        <v>13</v>
      </c>
      <c r="N5" s="5">
        <f ca="1">F263/F13-1</f>
        <v>-1.1030741832324775E-2</v>
      </c>
      <c r="O5" s="5">
        <f t="array" aca="1" ref="O5" ca="1">PRODUCT(1+L14:L263)-1</f>
        <v>-4.3256727311159482E-3</v>
      </c>
    </row>
    <row r="6" spans="1:18" x14ac:dyDescent="0.25">
      <c r="B6" s="18" t="s">
        <v>2</v>
      </c>
      <c r="C6" s="2">
        <f>C8-C7-C5</f>
        <v>0.5</v>
      </c>
      <c r="D6" s="1">
        <f t="shared" ref="D6:D7" si="0">C6/$C$8*10</f>
        <v>5</v>
      </c>
      <c r="E6" s="1">
        <f>D6*100</f>
        <v>500</v>
      </c>
      <c r="H6" s="7"/>
      <c r="I6" s="5"/>
      <c r="M6" s="11" t="s">
        <v>14</v>
      </c>
      <c r="N6" s="5">
        <f ca="1">PERCENTILE(K14:K263,0.05)</f>
        <v>-1.3031378546366984E-2</v>
      </c>
      <c r="O6" s="5">
        <f ca="1">PERCENTILE(L14:L263,0.05)</f>
        <v>-1.308641585951829E-2</v>
      </c>
      <c r="P6" s="8"/>
    </row>
    <row r="7" spans="1:18" x14ac:dyDescent="0.25">
      <c r="B7" s="18" t="s">
        <v>3</v>
      </c>
      <c r="C7" s="2">
        <v>0</v>
      </c>
      <c r="D7" s="1">
        <f t="shared" si="0"/>
        <v>0</v>
      </c>
      <c r="E7" s="1">
        <f>D7*100</f>
        <v>0</v>
      </c>
      <c r="H7" s="7"/>
      <c r="I7" s="5"/>
      <c r="M7" s="11" t="s">
        <v>16</v>
      </c>
      <c r="N7" s="5">
        <f ca="1">AVERAGE(O14:O25)</f>
        <v>3.0323054115236173E-2</v>
      </c>
      <c r="O7" s="5">
        <f ca="1">AVERAGE(P14:P25)</f>
        <v>2.9966868407588849E-2</v>
      </c>
    </row>
    <row r="8" spans="1:18" x14ac:dyDescent="0.25">
      <c r="B8" s="20" t="s">
        <v>5</v>
      </c>
      <c r="C8" s="21">
        <v>1</v>
      </c>
      <c r="D8" s="19"/>
      <c r="E8" s="22">
        <f>SUM(E5:E7)</f>
        <v>1000</v>
      </c>
      <c r="H8" s="9"/>
      <c r="I8" s="8"/>
      <c r="M8" s="11" t="s">
        <v>17</v>
      </c>
      <c r="N8" s="5">
        <f ca="1">MIN(Q14:Q263)</f>
        <v>-0.12335995245049558</v>
      </c>
      <c r="O8" s="5">
        <f ca="1">MIN(R14:R263)</f>
        <v>-0.12361282792708672</v>
      </c>
    </row>
    <row r="9" spans="1:18" x14ac:dyDescent="0.25">
      <c r="B9" s="3"/>
      <c r="C9" s="2"/>
      <c r="E9" s="1"/>
    </row>
    <row r="10" spans="1:18" x14ac:dyDescent="0.25">
      <c r="C10" s="1"/>
      <c r="D10" s="1"/>
      <c r="E10" s="1"/>
    </row>
    <row r="11" spans="1:18" ht="15" customHeight="1" x14ac:dyDescent="0.25">
      <c r="B11" s="34" t="s">
        <v>0</v>
      </c>
      <c r="C11" s="35" t="s">
        <v>20</v>
      </c>
      <c r="D11" s="35"/>
      <c r="E11" s="35"/>
      <c r="F11" s="36" t="s">
        <v>4</v>
      </c>
      <c r="G11" s="36"/>
      <c r="H11" s="37" t="s">
        <v>8</v>
      </c>
      <c r="I11" s="37"/>
      <c r="J11" s="37"/>
      <c r="K11" s="38" t="s">
        <v>9</v>
      </c>
      <c r="L11" s="38"/>
      <c r="M11" s="39" t="s">
        <v>12</v>
      </c>
      <c r="N11" s="39"/>
      <c r="O11" s="40" t="s">
        <v>15</v>
      </c>
      <c r="P11" s="40"/>
      <c r="Q11" s="32" t="s">
        <v>19</v>
      </c>
      <c r="R11" s="32"/>
    </row>
    <row r="12" spans="1:18" x14ac:dyDescent="0.25">
      <c r="B12" s="34"/>
      <c r="C12" s="11" t="s">
        <v>1</v>
      </c>
      <c r="D12" s="11" t="s">
        <v>2</v>
      </c>
      <c r="E12" s="11" t="s">
        <v>3</v>
      </c>
      <c r="F12" s="19" t="s">
        <v>10</v>
      </c>
      <c r="G12" s="19" t="s">
        <v>11</v>
      </c>
      <c r="H12" s="10" t="s">
        <v>1</v>
      </c>
      <c r="I12" s="10" t="s">
        <v>2</v>
      </c>
      <c r="J12" s="10" t="s">
        <v>3</v>
      </c>
      <c r="K12" s="15" t="s">
        <v>10</v>
      </c>
      <c r="L12" s="15" t="s">
        <v>11</v>
      </c>
      <c r="M12" s="12" t="s">
        <v>10</v>
      </c>
      <c r="N12" s="12" t="s">
        <v>11</v>
      </c>
      <c r="O12" s="16" t="s">
        <v>10</v>
      </c>
      <c r="P12" s="16" t="s">
        <v>11</v>
      </c>
      <c r="Q12" s="17" t="s">
        <v>10</v>
      </c>
      <c r="R12" s="17" t="s">
        <v>11</v>
      </c>
    </row>
    <row r="13" spans="1:18" x14ac:dyDescent="0.25">
      <c r="B13" s="19">
        <v>0</v>
      </c>
      <c r="C13" s="4">
        <f>Données!C$11</f>
        <v>100</v>
      </c>
      <c r="D13" s="4">
        <f>Données!E$11</f>
        <v>100</v>
      </c>
      <c r="E13" s="4">
        <f>Données!F$11</f>
        <v>100</v>
      </c>
      <c r="F13" s="4">
        <f t="array" ref="F13">MMULT(C13:E13,$D$5:$D$7)</f>
        <v>1000</v>
      </c>
      <c r="G13" s="4">
        <v>1000</v>
      </c>
      <c r="H13" s="4"/>
      <c r="I13" s="4"/>
      <c r="J13" s="4"/>
      <c r="K13" s="4"/>
      <c r="L13" s="4"/>
      <c r="M13" s="4">
        <v>0.06</v>
      </c>
      <c r="N13" s="4">
        <v>0.06</v>
      </c>
      <c r="O13" s="4"/>
      <c r="P13" s="4"/>
    </row>
    <row r="14" spans="1:18" x14ac:dyDescent="0.25">
      <c r="B14" s="19">
        <v>1</v>
      </c>
      <c r="C14" s="4">
        <f ca="1">Données!C12</f>
        <v>99.59411319981028</v>
      </c>
      <c r="D14" s="4">
        <f ca="1">Données!E12</f>
        <v>99.984610808362632</v>
      </c>
      <c r="E14" s="4">
        <f>Données!F12</f>
        <v>100.00398021154959</v>
      </c>
      <c r="F14" s="4">
        <f t="array" aca="1" ref="F14" ca="1">MMULT(C14:E14,$D$5:$D$7)</f>
        <v>997.89362004086456</v>
      </c>
      <c r="G14" s="4">
        <f ca="1">G13*(1+L14)</f>
        <v>997.89362004086456</v>
      </c>
      <c r="H14" s="6">
        <f t="shared" ref="H14:K29" ca="1" si="1">C14/C13-1</f>
        <v>-4.0588680018971424E-3</v>
      </c>
      <c r="I14" s="6">
        <f t="shared" ca="1" si="1"/>
        <v>-1.5389191637371624E-4</v>
      </c>
      <c r="J14" s="6">
        <f t="shared" si="1"/>
        <v>3.9802115495923829E-5</v>
      </c>
      <c r="K14" s="6">
        <f ca="1">F14/F13-1</f>
        <v>-2.1063799591354293E-3</v>
      </c>
      <c r="L14" s="6">
        <f ca="1">MMULT(H14:J14,$C$5:$C$7)</f>
        <v>-2.1063799591354293E-3</v>
      </c>
      <c r="M14" s="6">
        <f ca="1">SQRT(250)*K14</f>
        <v>-3.3304791443001761E-2</v>
      </c>
      <c r="N14" s="6">
        <f ca="1">SQRT(250)*L14</f>
        <v>-3.3304791443001761E-2</v>
      </c>
      <c r="O14" s="6">
        <f ca="1">_xlfn.COVARIANCE.S(F$14:F$263,K$14:K$263)</f>
        <v>3.0434647823923903E-2</v>
      </c>
      <c r="P14" s="6">
        <f ca="1">COVAR(G$14:G$263,L$14:L$263)</f>
        <v>2.9966868407588852E-2</v>
      </c>
      <c r="Q14">
        <f t="shared" ref="Q14:Q77" ca="1" si="2">F14/MAX($F$13:$F$263)-1</f>
        <v>-7.9830232426694403E-2</v>
      </c>
      <c r="R14">
        <f ca="1">G14/MAX($G$13:$G$263)-1</f>
        <v>-7.934230627127048E-2</v>
      </c>
    </row>
    <row r="15" spans="1:18" x14ac:dyDescent="0.25">
      <c r="B15" s="19">
        <v>2</v>
      </c>
      <c r="C15" s="4">
        <f ca="1">Données!C13</f>
        <v>101.16193184302686</v>
      </c>
      <c r="D15" s="4">
        <f ca="1">Données!E13</f>
        <v>99.972951567932881</v>
      </c>
      <c r="E15" s="4">
        <f>Données!F13</f>
        <v>100.00796058152002</v>
      </c>
      <c r="F15" s="4">
        <f ca="1">MMULT(C15:E15,$D$5:$D$7)</f>
        <v>1005.6744170547988</v>
      </c>
      <c r="G15" s="4">
        <f t="shared" ref="G15:G78" ca="1" si="3">G14*(1+L15)</f>
        <v>1005.6898990078677</v>
      </c>
      <c r="H15" s="6">
        <f t="shared" ca="1" si="1"/>
        <v>1.5742081462898794E-2</v>
      </c>
      <c r="I15" s="6">
        <f t="shared" ca="1" si="1"/>
        <v>-1.1661034968768469E-4</v>
      </c>
      <c r="J15" s="6">
        <f t="shared" si="1"/>
        <v>3.9802115495923829E-5</v>
      </c>
      <c r="K15" s="6">
        <f t="shared" ca="1" si="1"/>
        <v>7.7972209238250656E-3</v>
      </c>
      <c r="L15" s="6">
        <f t="array" aca="1" ref="L15" ca="1">MMULT(H15:J15,$C$5:$C$7)</f>
        <v>7.8127355566055545E-3</v>
      </c>
      <c r="M15" s="6">
        <f ca="1">SQRT(250*$M$13*K15^2+(1-M$13)*M14^2)</f>
        <v>4.4210930742319417E-2</v>
      </c>
      <c r="N15" s="6">
        <f ca="1">SQRT(250*$M$13*L15^2+(1-N$13)*N14^2)</f>
        <v>4.4251995867303696E-2</v>
      </c>
      <c r="O15" s="6">
        <f t="shared" ref="O15:P78" ca="1" si="4">COVAR(F$14:F$263,K$14:K$263)</f>
        <v>3.0312909232628207E-2</v>
      </c>
      <c r="P15" s="6">
        <f t="shared" ca="1" si="4"/>
        <v>2.9966868407588852E-2</v>
      </c>
      <c r="Q15">
        <f t="shared" ca="1" si="2"/>
        <v>-7.2655465461500479E-2</v>
      </c>
      <c r="R15">
        <f t="shared" ref="R15:R78" ca="1" si="5">G15/MAX($G$13:$G$263)-1</f>
        <v>-7.2149451172013546E-2</v>
      </c>
    </row>
    <row r="16" spans="1:18" x14ac:dyDescent="0.25">
      <c r="B16" s="19">
        <v>3</v>
      </c>
      <c r="C16" s="4">
        <f ca="1">Données!C14</f>
        <v>102.65829806562596</v>
      </c>
      <c r="D16" s="4">
        <f ca="1">Données!E14</f>
        <v>99.970290558477799</v>
      </c>
      <c r="E16" s="4">
        <f>Données!F14</f>
        <v>100.0119411099176</v>
      </c>
      <c r="F16" s="4">
        <f t="shared" ref="F16:F79" ca="1" si="6">MMULT(C16:E16,$D$5:$D$7)</f>
        <v>1013.1429431205188</v>
      </c>
      <c r="G16" s="4">
        <f t="shared" ca="1" si="3"/>
        <v>1013.1144923804856</v>
      </c>
      <c r="H16" s="6">
        <f t="shared" ca="1" si="1"/>
        <v>1.4791791688211431E-2</v>
      </c>
      <c r="I16" s="6">
        <f t="shared" ca="1" si="1"/>
        <v>-2.6617294111574985E-5</v>
      </c>
      <c r="J16" s="6">
        <f t="shared" si="1"/>
        <v>3.9802115495923829E-5</v>
      </c>
      <c r="K16" s="6">
        <f t="shared" ca="1" si="1"/>
        <v>7.4263856562963859E-3</v>
      </c>
      <c r="L16" s="6">
        <f t="array" aca="1" ref="L16" ca="1">MMULT(H16:J16,$C$5:$C$7)</f>
        <v>7.3825871970499279E-3</v>
      </c>
      <c r="M16" s="6">
        <f t="shared" ref="M16:N31" ca="1" si="7">SQRT(250*$M$13*K16^2+(1-M$13)*M15^2)</f>
        <v>5.1619744982096767E-2</v>
      </c>
      <c r="N16" s="6">
        <f t="shared" ca="1" si="7"/>
        <v>5.1558546292308848E-2</v>
      </c>
      <c r="O16" s="6">
        <f t="shared" ca="1" si="4"/>
        <v>3.0312909232628207E-2</v>
      </c>
      <c r="P16" s="6">
        <f t="shared" ca="1" si="4"/>
        <v>2.9966868407588852E-2</v>
      </c>
      <c r="Q16">
        <f t="shared" ca="1" si="2"/>
        <v>-6.576864731175891E-2</v>
      </c>
      <c r="R16">
        <f t="shared" ca="1" si="5"/>
        <v>-6.529951358946029E-2</v>
      </c>
    </row>
    <row r="17" spans="2:18" x14ac:dyDescent="0.25">
      <c r="B17" s="19">
        <v>4</v>
      </c>
      <c r="C17" s="4">
        <f ca="1">Données!C15</f>
        <v>101.18427171208324</v>
      </c>
      <c r="D17" s="4">
        <f ca="1">Données!E15</f>
        <v>100.01365263878485</v>
      </c>
      <c r="E17" s="4">
        <f>Données!F15</f>
        <v>100.01592179674863</v>
      </c>
      <c r="F17" s="4">
        <f t="shared" ca="1" si="6"/>
        <v>1005.9896217543405</v>
      </c>
      <c r="G17" s="4">
        <f t="shared" ca="1" si="3"/>
        <v>1006.0607737654674</v>
      </c>
      <c r="H17" s="6">
        <f t="shared" ca="1" si="1"/>
        <v>-1.4358569948241473E-2</v>
      </c>
      <c r="I17" s="6">
        <f t="shared" ca="1" si="1"/>
        <v>4.3374966767428802E-4</v>
      </c>
      <c r="J17" s="6">
        <f t="shared" si="1"/>
        <v>3.9802115495923829E-5</v>
      </c>
      <c r="K17" s="6">
        <f t="shared" ca="1" si="1"/>
        <v>-7.0605252839700539E-3</v>
      </c>
      <c r="L17" s="6">
        <f t="array" aca="1" ref="L17" ca="1">MMULT(H17:J17,$C$5:$C$7)</f>
        <v>-6.9624101402835925E-3</v>
      </c>
      <c r="M17" s="6">
        <f t="shared" ca="1" si="7"/>
        <v>5.7030583435376217E-2</v>
      </c>
      <c r="N17" s="6">
        <f t="shared" ca="1" si="7"/>
        <v>5.6797130195569229E-2</v>
      </c>
      <c r="O17" s="6">
        <f t="shared" ca="1" si="4"/>
        <v>3.0312909232628207E-2</v>
      </c>
      <c r="P17" s="6">
        <f t="shared" ca="1" si="4"/>
        <v>2.9966868407588852E-2</v>
      </c>
      <c r="Q17">
        <f t="shared" ca="1" si="2"/>
        <v>-7.2364811398491824E-2</v>
      </c>
      <c r="R17">
        <f t="shared" ca="1" si="5"/>
        <v>-7.1807281734173056E-2</v>
      </c>
    </row>
    <row r="18" spans="2:18" x14ac:dyDescent="0.25">
      <c r="B18" s="19">
        <v>5</v>
      </c>
      <c r="C18" s="4">
        <f ca="1">Données!C16</f>
        <v>100.37629554281425</v>
      </c>
      <c r="D18" s="4">
        <f ca="1">Données!E16</f>
        <v>100.01577857353895</v>
      </c>
      <c r="E18" s="4">
        <f>Données!F16</f>
        <v>100.01990264201942</v>
      </c>
      <c r="F18" s="4">
        <f t="shared" ca="1" si="6"/>
        <v>1001.960370581766</v>
      </c>
      <c r="G18" s="4">
        <f t="shared" ca="1" si="3"/>
        <v>1002.0546705305198</v>
      </c>
      <c r="H18" s="6">
        <f t="shared" ca="1" si="1"/>
        <v>-7.9851952837894924E-3</v>
      </c>
      <c r="I18" s="6">
        <f t="shared" ca="1" si="1"/>
        <v>2.1256445475348329E-5</v>
      </c>
      <c r="J18" s="6">
        <f t="shared" si="1"/>
        <v>3.9802115495923829E-5</v>
      </c>
      <c r="K18" s="6">
        <f t="shared" ca="1" si="1"/>
        <v>-4.0052611731201671E-3</v>
      </c>
      <c r="L18" s="6">
        <f t="array" aca="1" ref="L18" ca="1">MMULT(H18:J18,$C$5:$C$7)</f>
        <v>-3.981969419157072E-3</v>
      </c>
      <c r="M18" s="6">
        <f t="shared" ca="1" si="7"/>
        <v>5.7427954483284555E-2</v>
      </c>
      <c r="N18" s="6">
        <f t="shared" ca="1" si="7"/>
        <v>5.7185665733397097E-2</v>
      </c>
      <c r="O18" s="6">
        <f t="shared" ca="1" si="4"/>
        <v>3.0312909232628207E-2</v>
      </c>
      <c r="P18" s="6">
        <f t="shared" ca="1" si="4"/>
        <v>2.9966868407588852E-2</v>
      </c>
      <c r="Q18">
        <f t="shared" ca="1" si="2"/>
        <v>-7.6080232602217412E-2</v>
      </c>
      <c r="R18">
        <f t="shared" ca="1" si="5"/>
        <v>-7.5503316753391836E-2</v>
      </c>
    </row>
    <row r="19" spans="2:18" x14ac:dyDescent="0.25">
      <c r="B19" s="19">
        <v>6</v>
      </c>
      <c r="C19" s="4">
        <f ca="1">Données!C17</f>
        <v>99.92967481617714</v>
      </c>
      <c r="D19" s="4">
        <f ca="1">Données!E17</f>
        <v>100.03208924600743</v>
      </c>
      <c r="E19" s="4">
        <f>Données!F17</f>
        <v>100.02388364573626</v>
      </c>
      <c r="F19" s="4">
        <f t="shared" ca="1" si="6"/>
        <v>999.80882031092278</v>
      </c>
      <c r="G19" s="4">
        <f t="shared" ca="1" si="3"/>
        <v>999.90707540879328</v>
      </c>
      <c r="H19" s="6">
        <f t="shared" ca="1" si="1"/>
        <v>-4.4494641311664251E-3</v>
      </c>
      <c r="I19" s="6">
        <f t="shared" ca="1" si="1"/>
        <v>1.630809928303556E-4</v>
      </c>
      <c r="J19" s="6">
        <f t="shared" si="1"/>
        <v>3.9802115495923829E-5</v>
      </c>
      <c r="K19" s="6">
        <f t="shared" ca="1" si="1"/>
        <v>-2.147340687330801E-3</v>
      </c>
      <c r="L19" s="6">
        <f t="array" aca="1" ref="L19" ca="1">MMULT(H19:J19,$C$5:$C$7)</f>
        <v>-2.1431915691680348E-3</v>
      </c>
      <c r="M19" s="6">
        <f t="shared" ca="1" si="7"/>
        <v>5.6296161851214555E-2</v>
      </c>
      <c r="N19" s="6">
        <f t="shared" ca="1" si="7"/>
        <v>5.6061460870921044E-2</v>
      </c>
      <c r="O19" s="6">
        <f t="shared" ca="1" si="4"/>
        <v>3.0312909232628207E-2</v>
      </c>
      <c r="P19" s="6">
        <f t="shared" ca="1" si="4"/>
        <v>2.9966868407588852E-2</v>
      </c>
      <c r="Q19">
        <f t="shared" ca="1" si="2"/>
        <v>-7.8064203110579822E-2</v>
      </c>
      <c r="R19">
        <f t="shared" ca="1" si="5"/>
        <v>-7.7484690250649857E-2</v>
      </c>
    </row>
    <row r="20" spans="2:18" x14ac:dyDescent="0.25">
      <c r="B20" s="19">
        <v>7</v>
      </c>
      <c r="C20" s="4">
        <f ca="1">Données!C18</f>
        <v>95.420821849604721</v>
      </c>
      <c r="D20" s="4">
        <f ca="1">Données!E18</f>
        <v>100.08072158781529</v>
      </c>
      <c r="E20" s="4">
        <f>Données!F18</f>
        <v>100.02786480790549</v>
      </c>
      <c r="F20" s="4">
        <f t="shared" ca="1" si="6"/>
        <v>977.50771718710007</v>
      </c>
      <c r="G20" s="4">
        <f t="shared" ca="1" si="3"/>
        <v>977.59210263057844</v>
      </c>
      <c r="H20" s="6">
        <f t="shared" ca="1" si="1"/>
        <v>-4.5120260571912763E-2</v>
      </c>
      <c r="I20" s="6">
        <f t="shared" ca="1" si="1"/>
        <v>4.8616741062224023E-4</v>
      </c>
      <c r="J20" s="6">
        <f t="shared" si="1"/>
        <v>3.9802115495923829E-5</v>
      </c>
      <c r="K20" s="6">
        <f t="shared" ca="1" si="1"/>
        <v>-2.2305367457037928E-2</v>
      </c>
      <c r="L20" s="6">
        <f t="array" aca="1" ref="L20" ca="1">MMULT(H20:J20,$C$5:$C$7)</f>
        <v>-2.2317046580645261E-2</v>
      </c>
      <c r="M20" s="6">
        <f t="shared" ca="1" si="7"/>
        <v>0.10218631821202756</v>
      </c>
      <c r="N20" s="6">
        <f t="shared" ca="1" si="7"/>
        <v>0.10210324516156799</v>
      </c>
      <c r="O20" s="6">
        <f t="shared" ca="1" si="4"/>
        <v>3.0312909232628207E-2</v>
      </c>
      <c r="P20" s="6">
        <f t="shared" ca="1" si="4"/>
        <v>2.9966868407588852E-2</v>
      </c>
      <c r="Q20">
        <f t="shared" ca="1" si="2"/>
        <v>-9.8628319831995492E-2</v>
      </c>
      <c r="R20">
        <f t="shared" ca="1" si="5"/>
        <v>-9.8072507389684538E-2</v>
      </c>
    </row>
    <row r="21" spans="2:18" x14ac:dyDescent="0.25">
      <c r="B21" s="19">
        <v>8</v>
      </c>
      <c r="C21" s="4">
        <f ca="1">Données!C19</f>
        <v>95.776460799714698</v>
      </c>
      <c r="D21" s="4">
        <f ca="1">Données!E19</f>
        <v>100.07708106900093</v>
      </c>
      <c r="E21" s="4">
        <f>Données!F19</f>
        <v>100.03184612853339</v>
      </c>
      <c r="F21" s="4">
        <f t="shared" ca="1" si="6"/>
        <v>979.26770934357819</v>
      </c>
      <c r="G21" s="4">
        <f t="shared" ca="1" si="3"/>
        <v>979.39609356927451</v>
      </c>
      <c r="H21" s="6">
        <f t="shared" ca="1" si="1"/>
        <v>3.7270581327679686E-3</v>
      </c>
      <c r="I21" s="6">
        <f t="shared" ca="1" si="1"/>
        <v>-3.6375825000156681E-5</v>
      </c>
      <c r="J21" s="6">
        <f t="shared" si="1"/>
        <v>3.9802115495923829E-5</v>
      </c>
      <c r="K21" s="6">
        <f t="shared" ca="1" si="1"/>
        <v>1.8004892703484821E-3</v>
      </c>
      <c r="L21" s="6">
        <f t="array" aca="1" ref="L21" ca="1">MMULT(H21:J21,$C$5:$C$7)</f>
        <v>1.845341153883906E-3</v>
      </c>
      <c r="M21" s="6">
        <f t="shared" ca="1" si="7"/>
        <v>9.9318414385931322E-2</v>
      </c>
      <c r="N21" s="6">
        <f t="shared" ca="1" si="7"/>
        <v>9.9250428572299515E-2</v>
      </c>
      <c r="O21" s="6">
        <f t="shared" ca="1" si="4"/>
        <v>3.0312909232628207E-2</v>
      </c>
      <c r="P21" s="6">
        <f t="shared" ca="1" si="4"/>
        <v>2.9966868407588852E-2</v>
      </c>
      <c r="Q21">
        <f t="shared" ca="1" si="2"/>
        <v>-9.7005409793257003E-2</v>
      </c>
      <c r="R21">
        <f t="shared" ca="1" si="5"/>
        <v>-9.6408143469751351E-2</v>
      </c>
    </row>
    <row r="22" spans="2:18" x14ac:dyDescent="0.25">
      <c r="B22" s="19">
        <v>9</v>
      </c>
      <c r="C22" s="4">
        <f ca="1">Données!C20</f>
        <v>93.854407443821884</v>
      </c>
      <c r="D22" s="4">
        <f ca="1">Données!E20</f>
        <v>100.09636842196436</v>
      </c>
      <c r="E22" s="4">
        <f>Données!F20</f>
        <v>100.03582760762626</v>
      </c>
      <c r="F22" s="4">
        <f t="shared" ca="1" si="6"/>
        <v>969.75387932893113</v>
      </c>
      <c r="G22" s="4">
        <f t="shared" ca="1" si="3"/>
        <v>969.66315222682852</v>
      </c>
      <c r="H22" s="6">
        <f t="shared" ca="1" si="1"/>
        <v>-2.0068118406590174E-2</v>
      </c>
      <c r="I22" s="6">
        <f t="shared" ca="1" si="1"/>
        <v>1.9272497516320541E-4</v>
      </c>
      <c r="J22" s="6">
        <f t="shared" si="1"/>
        <v>3.9802115495923829E-5</v>
      </c>
      <c r="K22" s="6">
        <f t="shared" ca="1" si="1"/>
        <v>-9.7152493887747715E-3</v>
      </c>
      <c r="L22" s="6">
        <f t="array" aca="1" ref="L22" ca="1">MMULT(H22:J22,$C$5:$C$7)</f>
        <v>-9.9376967157134843E-3</v>
      </c>
      <c r="M22" s="6">
        <f t="shared" ca="1" si="7"/>
        <v>0.10338321744973293</v>
      </c>
      <c r="N22" s="6">
        <f t="shared" ca="1" si="7"/>
        <v>0.10363867983374045</v>
      </c>
      <c r="O22" s="6">
        <f t="shared" ca="1" si="4"/>
        <v>3.0312909232628207E-2</v>
      </c>
      <c r="P22" s="6">
        <f t="shared" ca="1" si="4"/>
        <v>2.9966868407588852E-2</v>
      </c>
      <c r="Q22">
        <f t="shared" ca="1" si="2"/>
        <v>-0.10577822743383003</v>
      </c>
      <c r="R22">
        <f t="shared" ca="1" si="5"/>
        <v>-0.10538776529473748</v>
      </c>
    </row>
    <row r="23" spans="2:18" x14ac:dyDescent="0.25">
      <c r="B23" s="19">
        <v>10</v>
      </c>
      <c r="C23" s="4">
        <f ca="1">Données!C21</f>
        <v>95.437572352260005</v>
      </c>
      <c r="D23" s="4">
        <f ca="1">Données!E21</f>
        <v>100.10550951180267</v>
      </c>
      <c r="E23" s="4">
        <f>Données!F21</f>
        <v>100.03980924519043</v>
      </c>
      <c r="F23" s="4">
        <f t="shared" ca="1" si="6"/>
        <v>977.71540932031337</v>
      </c>
      <c r="G23" s="4">
        <f t="shared" ca="1" si="3"/>
        <v>977.88571606128028</v>
      </c>
      <c r="H23" s="6">
        <f t="shared" ca="1" si="1"/>
        <v>1.6868306471230499E-2</v>
      </c>
      <c r="I23" s="6">
        <f t="shared" ca="1" si="1"/>
        <v>9.1322891953238283E-5</v>
      </c>
      <c r="J23" s="6">
        <f t="shared" si="1"/>
        <v>3.9802115495923829E-5</v>
      </c>
      <c r="K23" s="6">
        <f t="shared" ca="1" si="1"/>
        <v>8.2098459836958959E-3</v>
      </c>
      <c r="L23" s="6">
        <f t="array" aca="1" ref="L23" ca="1">MMULT(H23:J23,$C$5:$C$7)</f>
        <v>8.4798146815918685E-3</v>
      </c>
      <c r="M23" s="6">
        <f t="shared" ca="1" si="7"/>
        <v>0.10515620684193279</v>
      </c>
      <c r="N23" s="6">
        <f t="shared" ca="1" si="7"/>
        <v>0.10571246972676326</v>
      </c>
      <c r="O23" s="6">
        <f t="shared" ca="1" si="4"/>
        <v>3.0312909232628207E-2</v>
      </c>
      <c r="P23" s="6">
        <f t="shared" ca="1" si="4"/>
        <v>2.9966868407588852E-2</v>
      </c>
      <c r="Q23">
        <f t="shared" ca="1" si="2"/>
        <v>-9.8436804405794165E-2</v>
      </c>
      <c r="R23">
        <f t="shared" ca="1" si="5"/>
        <v>-9.7801619332552048E-2</v>
      </c>
    </row>
    <row r="24" spans="2:18" x14ac:dyDescent="0.25">
      <c r="B24" s="19">
        <v>11</v>
      </c>
      <c r="C24" s="4">
        <f ca="1">Données!C22</f>
        <v>96.936956257998403</v>
      </c>
      <c r="D24" s="4">
        <f ca="1">Données!E22</f>
        <v>100.11949807057906</v>
      </c>
      <c r="E24" s="4">
        <f>Données!F22</f>
        <v>100.0437910412322</v>
      </c>
      <c r="F24" s="4">
        <f t="shared" ca="1" si="6"/>
        <v>985.28227164288728</v>
      </c>
      <c r="G24" s="4">
        <f t="shared" ca="1" si="3"/>
        <v>985.63563789848513</v>
      </c>
      <c r="H24" s="6">
        <f t="shared" ca="1" si="1"/>
        <v>1.5710624953914065E-2</v>
      </c>
      <c r="I24" s="6">
        <f t="shared" ca="1" si="1"/>
        <v>1.3973815072332307E-4</v>
      </c>
      <c r="J24" s="6">
        <f t="shared" si="1"/>
        <v>3.9802115495923829E-5</v>
      </c>
      <c r="K24" s="6">
        <f t="shared" ca="1" si="1"/>
        <v>7.7393301265797909E-3</v>
      </c>
      <c r="L24" s="6">
        <f t="array" aca="1" ref="L24" ca="1">MMULT(H24:J24,$C$5:$C$7)</f>
        <v>7.9251815523186941E-3</v>
      </c>
      <c r="M24" s="6">
        <f t="shared" ca="1" si="7"/>
        <v>0.10626766502216531</v>
      </c>
      <c r="N24" s="6">
        <f t="shared" ca="1" si="7"/>
        <v>0.10698946779915357</v>
      </c>
      <c r="O24" s="6">
        <f t="shared" ca="1" si="4"/>
        <v>3.0312909232628207E-2</v>
      </c>
      <c r="P24" s="6">
        <f t="shared" ca="1" si="4"/>
        <v>2.9966868407588852E-2</v>
      </c>
      <c r="Q24">
        <f t="shared" ca="1" si="2"/>
        <v>-9.1459309205116468E-2</v>
      </c>
      <c r="R24">
        <f t="shared" ca="1" si="5"/>
        <v>-9.065153336955456E-2</v>
      </c>
    </row>
    <row r="25" spans="2:18" x14ac:dyDescent="0.25">
      <c r="B25" s="19">
        <v>12</v>
      </c>
      <c r="C25" s="4">
        <f ca="1">Données!C23</f>
        <v>97.460559835040172</v>
      </c>
      <c r="D25" s="4">
        <f ca="1">Données!E23</f>
        <v>100.11242470582248</v>
      </c>
      <c r="E25" s="4">
        <f>Données!F23</f>
        <v>100.04777299575787</v>
      </c>
      <c r="F25" s="4">
        <f t="shared" ca="1" si="6"/>
        <v>987.86492270431324</v>
      </c>
      <c r="G25" s="4">
        <f t="shared" ca="1" si="3"/>
        <v>988.26276907376337</v>
      </c>
      <c r="H25" s="6">
        <f t="shared" ca="1" si="1"/>
        <v>5.4014856382347265E-3</v>
      </c>
      <c r="I25" s="6">
        <f t="shared" ca="1" si="1"/>
        <v>-7.0649223107288606E-5</v>
      </c>
      <c r="J25" s="6">
        <f t="shared" si="1"/>
        <v>3.9802115495923829E-5</v>
      </c>
      <c r="K25" s="6">
        <f t="shared" ca="1" si="1"/>
        <v>2.6212296067396057E-3</v>
      </c>
      <c r="L25" s="6">
        <f t="array" aca="1" ref="L25" ca="1">MMULT(H25:J25,$C$5:$C$7)</f>
        <v>2.6654182075637189E-3</v>
      </c>
      <c r="M25" s="6">
        <f t="shared" ca="1" si="7"/>
        <v>0.10352927267819508</v>
      </c>
      <c r="N25" s="6">
        <f t="shared" ca="1" si="7"/>
        <v>0.1042425453453029</v>
      </c>
      <c r="O25" s="6">
        <f t="shared" ca="1" si="4"/>
        <v>3.0312909232628207E-2</v>
      </c>
      <c r="P25" s="6">
        <f t="shared" ca="1" si="4"/>
        <v>2.9966868407588852E-2</v>
      </c>
      <c r="Q25">
        <f t="shared" ca="1" si="2"/>
        <v>-8.9077815447477282E-2</v>
      </c>
      <c r="R25">
        <f t="shared" ca="1" si="5"/>
        <v>-8.8227739409577732E-2</v>
      </c>
    </row>
    <row r="26" spans="2:18" x14ac:dyDescent="0.25">
      <c r="B26" s="19">
        <v>13</v>
      </c>
      <c r="C26" s="4">
        <f ca="1">Données!C24</f>
        <v>97.806505384593791</v>
      </c>
      <c r="D26" s="4">
        <f ca="1">Données!E24</f>
        <v>100.15382479921887</v>
      </c>
      <c r="E26" s="4">
        <f>Données!F24</f>
        <v>100.05175510877376</v>
      </c>
      <c r="F26" s="4">
        <f t="shared" ca="1" si="6"/>
        <v>989.80165091906326</v>
      </c>
      <c r="G26" s="4">
        <f t="shared" ca="1" si="3"/>
        <v>990.22107666113777</v>
      </c>
      <c r="H26" s="6">
        <f t="shared" ca="1" si="1"/>
        <v>3.5495953454316442E-3</v>
      </c>
      <c r="I26" s="6">
        <f t="shared" ca="1" si="1"/>
        <v>4.1353601731297651E-4</v>
      </c>
      <c r="J26" s="6">
        <f t="shared" si="1"/>
        <v>3.9802115495923829E-5</v>
      </c>
      <c r="K26" s="6">
        <f t="shared" ca="1" si="1"/>
        <v>1.96051926760199E-3</v>
      </c>
      <c r="L26" s="6">
        <f t="array" aca="1" ref="L26" ca="1">MMULT(H26:J26,$C$5:$C$7)</f>
        <v>1.9815656813723104E-3</v>
      </c>
      <c r="M26" s="6">
        <f t="shared" ca="1" si="7"/>
        <v>0.10066213896087786</v>
      </c>
      <c r="N26" s="6">
        <f t="shared" ca="1" si="7"/>
        <v>0.10135786502638741</v>
      </c>
      <c r="O26" s="6">
        <f t="shared" ca="1" si="4"/>
        <v>3.0312909232628207E-2</v>
      </c>
      <c r="P26" s="6">
        <f t="shared" ca="1" si="4"/>
        <v>2.9966868407588852E-2</v>
      </c>
      <c r="Q26">
        <f t="shared" ca="1" si="2"/>
        <v>-8.7291934953375838E-2</v>
      </c>
      <c r="R26">
        <f t="shared" ca="1" si="5"/>
        <v>-8.6421002788764523E-2</v>
      </c>
    </row>
    <row r="27" spans="2:18" x14ac:dyDescent="0.25">
      <c r="B27" s="19">
        <v>14</v>
      </c>
      <c r="C27" s="4">
        <f ca="1">Données!C25</f>
        <v>96.911891998107265</v>
      </c>
      <c r="D27" s="4">
        <f ca="1">Données!E25</f>
        <v>100.150408542439</v>
      </c>
      <c r="E27" s="4">
        <f>Données!F25</f>
        <v>100.05573738028617</v>
      </c>
      <c r="F27" s="4">
        <f t="shared" ca="1" si="6"/>
        <v>985.31150270273133</v>
      </c>
      <c r="G27" s="4">
        <f t="shared" ca="1" si="3"/>
        <v>985.67552730115847</v>
      </c>
      <c r="H27" s="6">
        <f t="shared" ca="1" si="1"/>
        <v>-9.1467677223384669E-3</v>
      </c>
      <c r="I27" s="6">
        <f t="shared" ca="1" si="1"/>
        <v>-3.4110098008910406E-5</v>
      </c>
      <c r="J27" s="6">
        <f t="shared" si="1"/>
        <v>3.9802115495923829E-5</v>
      </c>
      <c r="K27" s="6">
        <f t="shared" ca="1" si="1"/>
        <v>-4.5364121308170136E-3</v>
      </c>
      <c r="L27" s="6">
        <f t="array" aca="1" ref="L27" ca="1">MMULT(H27:J27,$C$5:$C$7)</f>
        <v>-4.5904389101736887E-3</v>
      </c>
      <c r="M27" s="6">
        <f t="shared" ca="1" si="7"/>
        <v>9.9164407789678721E-2</v>
      </c>
      <c r="N27" s="6">
        <f t="shared" ca="1" si="7"/>
        <v>9.986537806149573E-2</v>
      </c>
      <c r="O27" s="6">
        <f t="shared" ca="1" si="4"/>
        <v>3.0312909232628207E-2</v>
      </c>
      <c r="P27" s="6">
        <f t="shared" ca="1" si="4"/>
        <v>2.9966868407588852E-2</v>
      </c>
      <c r="Q27">
        <f t="shared" ca="1" si="2"/>
        <v>-9.1432354891547885E-2</v>
      </c>
      <c r="R27">
        <f t="shared" ca="1" si="5"/>
        <v>-9.061473136508047E-2</v>
      </c>
    </row>
    <row r="28" spans="2:18" x14ac:dyDescent="0.25">
      <c r="B28" s="19">
        <v>15</v>
      </c>
      <c r="C28" s="4">
        <f ca="1">Données!C26</f>
        <v>96.18019376630015</v>
      </c>
      <c r="D28" s="4">
        <f ca="1">Données!E26</f>
        <v>100.13794555942894</v>
      </c>
      <c r="E28" s="4">
        <f>Données!F26</f>
        <v>100.05971981030142</v>
      </c>
      <c r="F28" s="4">
        <f t="shared" ca="1" si="6"/>
        <v>981.59069662864545</v>
      </c>
      <c r="G28" s="4">
        <f t="shared" ca="1" si="3"/>
        <v>981.89320375968555</v>
      </c>
      <c r="H28" s="6">
        <f t="shared" ca="1" si="1"/>
        <v>-7.5501387571857981E-3</v>
      </c>
      <c r="I28" s="6">
        <f t="shared" ca="1" si="1"/>
        <v>-1.2444265771294205E-4</v>
      </c>
      <c r="J28" s="6">
        <f t="shared" si="1"/>
        <v>3.9802115495923829E-5</v>
      </c>
      <c r="K28" s="6">
        <f t="shared" ca="1" si="1"/>
        <v>-3.7762738625091163E-3</v>
      </c>
      <c r="L28" s="6">
        <f t="array" aca="1" ref="L28" ca="1">MMULT(H28:J28,$C$5:$C$7)</f>
        <v>-3.8372907074493701E-3</v>
      </c>
      <c r="M28" s="6">
        <f t="shared" ca="1" si="7"/>
        <v>9.7249517480607964E-2</v>
      </c>
      <c r="N28" s="6">
        <f t="shared" ca="1" si="7"/>
        <v>9.795703196221138E-2</v>
      </c>
      <c r="O28" s="6">
        <f t="shared" ca="1" si="4"/>
        <v>3.0312909232628207E-2</v>
      </c>
      <c r="P28" s="6">
        <f t="shared" ca="1" si="4"/>
        <v>2.9966868407588852E-2</v>
      </c>
      <c r="Q28">
        <f t="shared" ca="1" si="2"/>
        <v>-9.4863355142092431E-2</v>
      </c>
      <c r="R28">
        <f t="shared" ca="1" si="5"/>
        <v>-9.4104307005904442E-2</v>
      </c>
    </row>
    <row r="29" spans="2:18" x14ac:dyDescent="0.25">
      <c r="B29" s="19">
        <v>16</v>
      </c>
      <c r="C29" s="4">
        <f ca="1">Données!C27</f>
        <v>96.645588704735303</v>
      </c>
      <c r="D29" s="4">
        <f ca="1">Données!E27</f>
        <v>100.09925869149883</v>
      </c>
      <c r="E29" s="4">
        <f>Données!F27</f>
        <v>100.0637023988258</v>
      </c>
      <c r="F29" s="4">
        <f t="shared" ca="1" si="6"/>
        <v>983.72423698117063</v>
      </c>
      <c r="G29" s="4">
        <f t="shared" ca="1" si="3"/>
        <v>984.0791168529837</v>
      </c>
      <c r="H29" s="6">
        <f t="shared" ca="1" si="1"/>
        <v>4.8387814602035562E-3</v>
      </c>
      <c r="I29" s="6">
        <f t="shared" ca="1" si="1"/>
        <v>-3.8633574629465262E-4</v>
      </c>
      <c r="J29" s="6">
        <f t="shared" si="1"/>
        <v>3.9802115495923829E-5</v>
      </c>
      <c r="K29" s="6">
        <f t="shared" ca="1" si="1"/>
        <v>2.1735539668958914E-3</v>
      </c>
      <c r="L29" s="6">
        <f t="array" aca="1" ref="L29" ca="1">MMULT(H29:J29,$C$5:$C$7)</f>
        <v>2.2262228569544518E-3</v>
      </c>
      <c r="M29" s="6">
        <f t="shared" ca="1" si="7"/>
        <v>9.4661954257787978E-2</v>
      </c>
      <c r="N29" s="6">
        <f t="shared" ca="1" si="7"/>
        <v>9.5363443348734825E-2</v>
      </c>
      <c r="O29" s="6">
        <f t="shared" ca="1" si="4"/>
        <v>3.0312909232628207E-2</v>
      </c>
      <c r="P29" s="6">
        <f t="shared" ca="1" si="4"/>
        <v>2.9966868407588852E-2</v>
      </c>
      <c r="Q29">
        <f t="shared" ca="1" si="2"/>
        <v>-9.2895991797078747E-2</v>
      </c>
      <c r="R29">
        <f t="shared" ca="1" si="5"/>
        <v>-9.2087581308144317E-2</v>
      </c>
    </row>
    <row r="30" spans="2:18" x14ac:dyDescent="0.25">
      <c r="B30" s="19">
        <v>17</v>
      </c>
      <c r="C30" s="4">
        <f ca="1">Données!C28</f>
        <v>95.518082640670571</v>
      </c>
      <c r="D30" s="4">
        <f ca="1">Données!E28</f>
        <v>100.08851266093468</v>
      </c>
      <c r="E30" s="4">
        <f>Données!F28</f>
        <v>100.06768514586562</v>
      </c>
      <c r="F30" s="4">
        <f t="shared" ca="1" si="6"/>
        <v>978.0329765080262</v>
      </c>
      <c r="G30" s="4">
        <f t="shared" ca="1" si="3"/>
        <v>978.2859644208537</v>
      </c>
      <c r="H30" s="6">
        <f t="shared" ref="H30:K93" ca="1" si="8">C30/C29-1</f>
        <v>-1.1666399668891381E-2</v>
      </c>
      <c r="I30" s="6">
        <f t="shared" ca="1" si="8"/>
        <v>-1.0735374771619899E-4</v>
      </c>
      <c r="J30" s="6">
        <f t="shared" si="8"/>
        <v>3.9802115495923829E-5</v>
      </c>
      <c r="K30" s="6">
        <f t="shared" ca="1" si="8"/>
        <v>-5.785422641013338E-3</v>
      </c>
      <c r="L30" s="6">
        <f t="array" aca="1" ref="L30" ca="1">MMULT(H30:J30,$C$5:$C$7)</f>
        <v>-5.8868767083037898E-3</v>
      </c>
      <c r="M30" s="6">
        <f t="shared" ca="1" si="7"/>
        <v>9.4473801531940987E-2</v>
      </c>
      <c r="N30" s="6">
        <f t="shared" ca="1" si="7"/>
        <v>9.5227962848993361E-2</v>
      </c>
      <c r="O30" s="6">
        <f t="shared" ca="1" si="4"/>
        <v>3.0312909232628207E-2</v>
      </c>
      <c r="P30" s="6">
        <f t="shared" ca="1" si="4"/>
        <v>2.9966868407588852E-2</v>
      </c>
      <c r="Q30">
        <f t="shared" ca="1" si="2"/>
        <v>-9.8143971863889901E-2</v>
      </c>
      <c r="R30">
        <f t="shared" ca="1" si="5"/>
        <v>-9.7432349778921234E-2</v>
      </c>
    </row>
    <row r="31" spans="2:18" x14ac:dyDescent="0.25">
      <c r="B31" s="19">
        <v>18</v>
      </c>
      <c r="C31" s="4">
        <f ca="1">Données!C29</f>
        <v>94.648756233666347</v>
      </c>
      <c r="D31" s="4">
        <f ca="1">Données!E29</f>
        <v>100.09309579072422</v>
      </c>
      <c r="E31" s="4">
        <f>Données!F29</f>
        <v>100.07166805142721</v>
      </c>
      <c r="F31" s="4">
        <f t="shared" ca="1" si="6"/>
        <v>973.70926012195287</v>
      </c>
      <c r="G31" s="4">
        <f t="shared" ca="1" si="3"/>
        <v>973.85658871187047</v>
      </c>
      <c r="H31" s="6">
        <f t="shared" ca="1" si="8"/>
        <v>-9.1011710345416663E-3</v>
      </c>
      <c r="I31" s="6">
        <f t="shared" ca="1" si="8"/>
        <v>4.5790767268849564E-5</v>
      </c>
      <c r="J31" s="6">
        <f t="shared" si="8"/>
        <v>3.9802115495923829E-5</v>
      </c>
      <c r="K31" s="6">
        <f t="shared" ca="1" si="8"/>
        <v>-4.4208288369894655E-3</v>
      </c>
      <c r="L31" s="6">
        <f t="array" aca="1" ref="L31" ca="1">MMULT(H31:J31,$C$5:$C$7)</f>
        <v>-4.5276901336364084E-3</v>
      </c>
      <c r="M31" s="6">
        <f t="shared" ca="1" si="7"/>
        <v>9.3182279106234278E-2</v>
      </c>
      <c r="N31" s="6">
        <f t="shared" ca="1" si="7"/>
        <v>9.3977458377317968E-2</v>
      </c>
      <c r="O31" s="6">
        <f t="shared" ca="1" si="4"/>
        <v>3.0312909232628207E-2</v>
      </c>
      <c r="P31" s="6">
        <f t="shared" ca="1" si="4"/>
        <v>2.9966868407588852E-2</v>
      </c>
      <c r="Q31">
        <f t="shared" ca="1" si="2"/>
        <v>-0.1021309229998868</v>
      </c>
      <c r="R31">
        <f t="shared" ca="1" si="5"/>
        <v>-0.10151889642376655</v>
      </c>
    </row>
    <row r="32" spans="2:18" x14ac:dyDescent="0.25">
      <c r="B32" s="19">
        <v>19</v>
      </c>
      <c r="C32" s="4">
        <f ca="1">Données!C30</f>
        <v>94.057654820026642</v>
      </c>
      <c r="D32" s="4">
        <f ca="1">Données!E30</f>
        <v>100.15559073497396</v>
      </c>
      <c r="E32" s="4">
        <f>Données!F30</f>
        <v>100.07565111551686</v>
      </c>
      <c r="F32" s="4">
        <f t="shared" ca="1" si="6"/>
        <v>971.06622777500297</v>
      </c>
      <c r="G32" s="4">
        <f t="shared" ca="1" si="3"/>
        <v>971.11964151106781</v>
      </c>
      <c r="H32" s="6">
        <f t="shared" ca="1" si="8"/>
        <v>-6.2452105781549694E-3</v>
      </c>
      <c r="I32" s="6">
        <f t="shared" ca="1" si="8"/>
        <v>6.2436818200128918E-4</v>
      </c>
      <c r="J32" s="6">
        <f t="shared" si="8"/>
        <v>3.9802115495923829E-5</v>
      </c>
      <c r="K32" s="6">
        <f t="shared" ca="1" si="8"/>
        <v>-2.7143958214168595E-3</v>
      </c>
      <c r="L32" s="6">
        <f t="array" aca="1" ref="L32" ca="1">MMULT(H32:J32,$C$5:$C$7)</f>
        <v>-2.8104211980768401E-3</v>
      </c>
      <c r="M32" s="6">
        <f t="shared" ref="M32:N47" ca="1" si="9">SQRT(250*$M$13*K32^2+(1-M$13)*M31^2)</f>
        <v>9.0953175212282134E-2</v>
      </c>
      <c r="N32" s="6">
        <f t="shared" ca="1" si="9"/>
        <v>9.1762377539686135E-2</v>
      </c>
      <c r="O32" s="6">
        <f t="shared" ca="1" si="4"/>
        <v>3.0312909232628207E-2</v>
      </c>
      <c r="P32" s="6">
        <f t="shared" ca="1" si="4"/>
        <v>2.9966868407588852E-2</v>
      </c>
      <c r="Q32">
        <f t="shared" ca="1" si="2"/>
        <v>-0.10456809507067522</v>
      </c>
      <c r="R32">
        <f t="shared" ca="1" si="5"/>
        <v>-0.1040440067633287</v>
      </c>
    </row>
    <row r="33" spans="2:18" x14ac:dyDescent="0.25">
      <c r="B33" s="19">
        <v>20</v>
      </c>
      <c r="C33" s="4">
        <f ca="1">Données!C31</f>
        <v>94.013534774849504</v>
      </c>
      <c r="D33" s="4">
        <f ca="1">Données!E31</f>
        <v>100.21250622469442</v>
      </c>
      <c r="E33" s="4">
        <f>Données!F31</f>
        <v>100.07963433814089</v>
      </c>
      <c r="F33" s="4">
        <f t="shared" ca="1" si="6"/>
        <v>971.1302049977196</v>
      </c>
      <c r="G33" s="4">
        <f t="shared" ca="1" si="3"/>
        <v>971.16780722167425</v>
      </c>
      <c r="H33" s="6">
        <f t="shared" ca="1" si="8"/>
        <v>-4.690744763045096E-4</v>
      </c>
      <c r="I33" s="6">
        <f t="shared" ca="1" si="8"/>
        <v>5.6827072061382822E-4</v>
      </c>
      <c r="J33" s="6">
        <f t="shared" si="8"/>
        <v>3.9802115495923829E-5</v>
      </c>
      <c r="K33" s="6">
        <f t="shared" ca="1" si="8"/>
        <v>6.588348032998681E-5</v>
      </c>
      <c r="L33" s="6">
        <f t="array" aca="1" ref="L33" ca="1">MMULT(H33:J33,$C$5:$C$7)</f>
        <v>4.9598122154659308E-5</v>
      </c>
      <c r="M33" s="6">
        <f t="shared" ca="1" si="9"/>
        <v>8.8182744263370666E-2</v>
      </c>
      <c r="N33" s="6">
        <f t="shared" ca="1" si="9"/>
        <v>8.8967133231534212E-2</v>
      </c>
      <c r="O33" s="6">
        <f t="shared" ca="1" si="4"/>
        <v>3.0312909232628207E-2</v>
      </c>
      <c r="P33" s="6">
        <f t="shared" ca="1" si="4"/>
        <v>2.9966868407588852E-2</v>
      </c>
      <c r="Q33">
        <f t="shared" ca="1" si="2"/>
        <v>-0.10450910090038013</v>
      </c>
      <c r="R33">
        <f t="shared" ca="1" si="5"/>
        <v>-0.10399956902853091</v>
      </c>
    </row>
    <row r="34" spans="2:18" x14ac:dyDescent="0.25">
      <c r="B34" s="19">
        <v>21</v>
      </c>
      <c r="C34" s="4">
        <f ca="1">Données!C32</f>
        <v>92.885727497487977</v>
      </c>
      <c r="D34" s="4">
        <f ca="1">Données!E32</f>
        <v>100.23820125285941</v>
      </c>
      <c r="E34" s="4">
        <f>Données!F32</f>
        <v>100.08361771930561</v>
      </c>
      <c r="F34" s="4">
        <f t="shared" ca="1" si="6"/>
        <v>965.61964375173693</v>
      </c>
      <c r="G34" s="4">
        <f t="shared" ca="1" si="3"/>
        <v>965.46714102829503</v>
      </c>
      <c r="H34" s="6">
        <f t="shared" ca="1" si="8"/>
        <v>-1.1996222459483952E-2</v>
      </c>
      <c r="I34" s="6">
        <f t="shared" ca="1" si="8"/>
        <v>2.5640540420557301E-4</v>
      </c>
      <c r="J34" s="6">
        <f t="shared" si="8"/>
        <v>3.9802115495923829E-5</v>
      </c>
      <c r="K34" s="6">
        <f t="shared" ca="1" si="8"/>
        <v>-5.6743794165022843E-3</v>
      </c>
      <c r="L34" s="6">
        <f t="array" aca="1" ref="L34" ca="1">MMULT(H34:J34,$C$5:$C$7)</f>
        <v>-5.8699085276391894E-3</v>
      </c>
      <c r="M34" s="6">
        <f t="shared" ca="1" si="9"/>
        <v>8.8275723328139669E-2</v>
      </c>
      <c r="N34" s="6">
        <f t="shared" ca="1" si="9"/>
        <v>8.9202461510622416E-2</v>
      </c>
      <c r="O34" s="6">
        <f t="shared" ca="1" si="4"/>
        <v>3.0312909232628207E-2</v>
      </c>
      <c r="P34" s="6">
        <f t="shared" ca="1" si="4"/>
        <v>2.9966868407588852E-2</v>
      </c>
      <c r="Q34">
        <f t="shared" ca="1" si="2"/>
        <v>-0.10959045602589612</v>
      </c>
      <c r="R34">
        <f t="shared" ca="1" si="5"/>
        <v>-0.10925900959905877</v>
      </c>
    </row>
    <row r="35" spans="2:18" x14ac:dyDescent="0.25">
      <c r="B35" s="19">
        <v>22</v>
      </c>
      <c r="C35" s="4">
        <f ca="1">Données!C33</f>
        <v>90.753519008566769</v>
      </c>
      <c r="D35" s="4">
        <f ca="1">Données!E33</f>
        <v>100.20642636484676</v>
      </c>
      <c r="E35" s="4">
        <f>Données!F33</f>
        <v>100.08760125901732</v>
      </c>
      <c r="F35" s="4">
        <f t="shared" ca="1" si="6"/>
        <v>954.79972686706765</v>
      </c>
      <c r="G35" s="4">
        <f t="shared" ca="1" si="3"/>
        <v>954.2328820244843</v>
      </c>
      <c r="H35" s="6">
        <f t="shared" ca="1" si="8"/>
        <v>-2.2955178867268611E-2</v>
      </c>
      <c r="I35" s="6">
        <f t="shared" ca="1" si="8"/>
        <v>-3.1699379693073126E-4</v>
      </c>
      <c r="J35" s="6">
        <f t="shared" si="8"/>
        <v>3.9802115495923829E-5</v>
      </c>
      <c r="K35" s="6">
        <f t="shared" ca="1" si="8"/>
        <v>-1.1205154073534063E-2</v>
      </c>
      <c r="L35" s="6">
        <f t="array" aca="1" ref="L35" ca="1">MMULT(H35:J35,$C$5:$C$7)</f>
        <v>-1.1636086332099671E-2</v>
      </c>
      <c r="M35" s="6">
        <f t="shared" ca="1" si="9"/>
        <v>9.5960300627574324E-2</v>
      </c>
      <c r="N35" s="6">
        <f t="shared" ca="1" si="9"/>
        <v>9.7522469042277543E-2</v>
      </c>
      <c r="O35" s="6">
        <f t="shared" ca="1" si="4"/>
        <v>3.0312909232628207E-2</v>
      </c>
      <c r="P35" s="6">
        <f t="shared" ca="1" si="4"/>
        <v>2.9966868407588852E-2</v>
      </c>
      <c r="Q35">
        <f t="shared" ca="1" si="2"/>
        <v>-0.11956763215467114</v>
      </c>
      <c r="R35">
        <f t="shared" ca="1" si="5"/>
        <v>-0.11962374866290415</v>
      </c>
    </row>
    <row r="36" spans="2:18" x14ac:dyDescent="0.25">
      <c r="B36" s="19">
        <v>23</v>
      </c>
      <c r="C36" s="4">
        <f ca="1">Données!C34</f>
        <v>89.932063413258348</v>
      </c>
      <c r="D36" s="4">
        <f ca="1">Données!E34</f>
        <v>100.20535282222559</v>
      </c>
      <c r="E36" s="4">
        <f>Données!F34</f>
        <v>100.09158495728234</v>
      </c>
      <c r="F36" s="4">
        <f t="shared" ca="1" si="6"/>
        <v>950.68708117741971</v>
      </c>
      <c r="G36" s="4">
        <f t="shared" ca="1" si="3"/>
        <v>949.90915044142105</v>
      </c>
      <c r="H36" s="6">
        <f t="shared" ca="1" si="8"/>
        <v>-9.0515013002512301E-3</v>
      </c>
      <c r="I36" s="6">
        <f t="shared" ca="1" si="8"/>
        <v>-1.0713311113019763E-5</v>
      </c>
      <c r="J36" s="6">
        <f t="shared" si="8"/>
        <v>3.9802115495923829E-5</v>
      </c>
      <c r="K36" s="6">
        <f t="shared" ca="1" si="8"/>
        <v>-4.3073385694637478E-3</v>
      </c>
      <c r="L36" s="6">
        <f t="array" aca="1" ref="L36" ca="1">MMULT(H36:J36,$C$5:$C$7)</f>
        <v>-4.5311073056821249E-3</v>
      </c>
      <c r="M36" s="6">
        <f t="shared" ca="1" si="9"/>
        <v>9.4520759741033744E-2</v>
      </c>
      <c r="N36" s="6">
        <f t="shared" ca="1" si="9"/>
        <v>9.6166304136375919E-2</v>
      </c>
      <c r="O36" s="6">
        <f t="shared" ca="1" si="4"/>
        <v>3.0312909232628207E-2</v>
      </c>
      <c r="P36" s="6">
        <f t="shared" ca="1" si="4"/>
        <v>2.9966868407588852E-2</v>
      </c>
      <c r="Q36">
        <f t="shared" ca="1" si="2"/>
        <v>-0.12335995245049558</v>
      </c>
      <c r="R36">
        <f t="shared" ca="1" si="5"/>
        <v>-0.12361282792708672</v>
      </c>
    </row>
    <row r="37" spans="2:18" x14ac:dyDescent="0.25">
      <c r="B37" s="19">
        <v>24</v>
      </c>
      <c r="C37" s="4">
        <f ca="1">Données!C35</f>
        <v>91.617982154500851</v>
      </c>
      <c r="D37" s="4">
        <f ca="1">Données!E35</f>
        <v>100.20639031645514</v>
      </c>
      <c r="E37" s="4">
        <f>Données!F35</f>
        <v>100.09556881410698</v>
      </c>
      <c r="F37" s="4">
        <f t="shared" ca="1" si="6"/>
        <v>959.12186235477998</v>
      </c>
      <c r="G37" s="4">
        <f t="shared" ca="1" si="3"/>
        <v>958.81784254341756</v>
      </c>
      <c r="H37" s="6">
        <f t="shared" ca="1" si="8"/>
        <v>1.8746581333237256E-2</v>
      </c>
      <c r="I37" s="6">
        <f t="shared" ca="1" si="8"/>
        <v>1.0353680719887848E-5</v>
      </c>
      <c r="J37" s="6">
        <f t="shared" si="8"/>
        <v>3.9802115495923829E-5</v>
      </c>
      <c r="K37" s="6">
        <f t="shared" ca="1" si="8"/>
        <v>8.872300196731242E-3</v>
      </c>
      <c r="L37" s="6">
        <f t="array" aca="1" ref="L37" ca="1">MMULT(H37:J37,$C$5:$C$7)</f>
        <v>9.3784675069785717E-3</v>
      </c>
      <c r="M37" s="6">
        <f t="shared" ca="1" si="9"/>
        <v>9.7871800036653314E-2</v>
      </c>
      <c r="N37" s="6">
        <f t="shared" ca="1" si="9"/>
        <v>0.10006205754364013</v>
      </c>
      <c r="O37" s="6">
        <f t="shared" ca="1" si="4"/>
        <v>3.0312909232628207E-2</v>
      </c>
      <c r="P37" s="6">
        <f t="shared" ca="1" si="4"/>
        <v>2.9966868407588852E-2</v>
      </c>
      <c r="Q37">
        <f t="shared" ca="1" si="2"/>
        <v>-0.11558213878415957</v>
      </c>
      <c r="R37">
        <f t="shared" ca="1" si="5"/>
        <v>-0.11539365931026802</v>
      </c>
    </row>
    <row r="38" spans="2:18" x14ac:dyDescent="0.25">
      <c r="B38" s="19">
        <v>25</v>
      </c>
      <c r="C38" s="4">
        <f ca="1">Données!C36</f>
        <v>93.326343879924508</v>
      </c>
      <c r="D38" s="4">
        <f ca="1">Données!E36</f>
        <v>100.19156404352388</v>
      </c>
      <c r="E38" s="4">
        <f>Données!F36</f>
        <v>100.09955282949755</v>
      </c>
      <c r="F38" s="4">
        <f t="shared" ca="1" si="6"/>
        <v>967.58953961724194</v>
      </c>
      <c r="G38" s="4">
        <f t="shared" ca="1" si="3"/>
        <v>967.68624565541597</v>
      </c>
      <c r="H38" s="6">
        <f t="shared" ca="1" si="8"/>
        <v>1.86465766353896E-2</v>
      </c>
      <c r="I38" s="6">
        <f t="shared" ca="1" si="8"/>
        <v>-1.4795735964978629E-4</v>
      </c>
      <c r="J38" s="6">
        <f t="shared" si="8"/>
        <v>3.9802115495923829E-5</v>
      </c>
      <c r="K38" s="6">
        <f t="shared" ca="1" si="8"/>
        <v>8.8285728798556118E-3</v>
      </c>
      <c r="L38" s="6">
        <f t="array" aca="1" ref="L38" ca="1">MMULT(H38:J38,$C$5:$C$7)</f>
        <v>9.2493096378699069E-3</v>
      </c>
      <c r="M38" s="6">
        <f t="shared" ca="1" si="9"/>
        <v>0.10086283445498447</v>
      </c>
      <c r="N38" s="6">
        <f t="shared" ca="1" si="9"/>
        <v>0.10341622875512643</v>
      </c>
      <c r="O38" s="6">
        <f t="shared" ca="1" si="4"/>
        <v>3.0312909232628207E-2</v>
      </c>
      <c r="P38" s="6">
        <f t="shared" ca="1" si="4"/>
        <v>2.9966868407588852E-2</v>
      </c>
      <c r="Q38">
        <f t="shared" ca="1" si="2"/>
        <v>-0.10777399124016962</v>
      </c>
      <c r="R38">
        <f t="shared" ca="1" si="5"/>
        <v>-0.10721166135760574</v>
      </c>
    </row>
    <row r="39" spans="2:18" x14ac:dyDescent="0.25">
      <c r="B39" s="19">
        <v>26</v>
      </c>
      <c r="C39" s="4">
        <f ca="1">Données!C37</f>
        <v>93.191543814308474</v>
      </c>
      <c r="D39" s="4">
        <f ca="1">Données!E37</f>
        <v>100.24991550345148</v>
      </c>
      <c r="E39" s="4">
        <f>Données!F37</f>
        <v>100.10353700346036</v>
      </c>
      <c r="F39" s="4">
        <f t="shared" ca="1" si="6"/>
        <v>967.20729658879975</v>
      </c>
      <c r="G39" s="4">
        <f t="shared" ca="1" si="3"/>
        <v>967.26917498759735</v>
      </c>
      <c r="H39" s="6">
        <f t="shared" ca="1" si="8"/>
        <v>-1.4443945836930538E-3</v>
      </c>
      <c r="I39" s="6">
        <f t="shared" ca="1" si="8"/>
        <v>5.8239893233169582E-4</v>
      </c>
      <c r="J39" s="6">
        <f t="shared" si="8"/>
        <v>3.9802115495923829E-5</v>
      </c>
      <c r="K39" s="6">
        <f t="shared" ca="1" si="8"/>
        <v>-3.9504667298639884E-4</v>
      </c>
      <c r="L39" s="6">
        <f t="array" aca="1" ref="L39" ca="1">MMULT(H39:J39,$C$5:$C$7)</f>
        <v>-4.3099782568067901E-4</v>
      </c>
      <c r="M39" s="6">
        <f t="shared" ca="1" si="9"/>
        <v>9.7802114598527723E-2</v>
      </c>
      <c r="N39" s="6">
        <f t="shared" ca="1" si="9"/>
        <v>0.10027964785849022</v>
      </c>
      <c r="O39" s="6">
        <f t="shared" ca="1" si="4"/>
        <v>3.0312909232628207E-2</v>
      </c>
      <c r="P39" s="6">
        <f t="shared" ca="1" si="4"/>
        <v>2.9966868407588852E-2</v>
      </c>
      <c r="Q39">
        <f t="shared" ca="1" si="2"/>
        <v>-0.10812646215648203</v>
      </c>
      <c r="R39">
        <f t="shared" ca="1" si="5"/>
        <v>-0.10759645119035366</v>
      </c>
    </row>
    <row r="40" spans="2:18" x14ac:dyDescent="0.25">
      <c r="B40" s="19">
        <v>27</v>
      </c>
      <c r="C40" s="4">
        <f ca="1">Données!C38</f>
        <v>93.247566261497454</v>
      </c>
      <c r="D40" s="4">
        <f ca="1">Données!E38</f>
        <v>100.23438037705372</v>
      </c>
      <c r="E40" s="4">
        <f>Données!F38</f>
        <v>100.10752133600172</v>
      </c>
      <c r="F40" s="4">
        <f t="shared" ca="1" si="6"/>
        <v>967.40973319275599</v>
      </c>
      <c r="G40" s="4">
        <f t="shared" ca="1" si="3"/>
        <v>967.48496779656216</v>
      </c>
      <c r="H40" s="6">
        <f t="shared" ca="1" si="8"/>
        <v>6.0115376241220986E-4</v>
      </c>
      <c r="I40" s="6">
        <f t="shared" ca="1" si="8"/>
        <v>-1.5496398495429275E-4</v>
      </c>
      <c r="J40" s="6">
        <f t="shared" si="8"/>
        <v>3.9802115495923829E-5</v>
      </c>
      <c r="K40" s="6">
        <f t="shared" ca="1" si="8"/>
        <v>2.0930012073949733E-4</v>
      </c>
      <c r="L40" s="6">
        <f t="array" aca="1" ref="L40" ca="1">MMULT(H40:J40,$C$5:$C$7)</f>
        <v>2.2309488872895855E-4</v>
      </c>
      <c r="M40" s="6">
        <f t="shared" ca="1" si="9"/>
        <v>9.4826133005912777E-2</v>
      </c>
      <c r="N40" s="6">
        <f t="shared" ca="1" si="9"/>
        <v>9.7228565134357958E-2</v>
      </c>
      <c r="O40" s="6">
        <f t="shared" ca="1" si="4"/>
        <v>3.0312909232628207E-2</v>
      </c>
      <c r="P40" s="6">
        <f t="shared" ca="1" si="4"/>
        <v>2.9966868407588852E-2</v>
      </c>
      <c r="Q40">
        <f t="shared" ca="1" si="2"/>
        <v>-0.10793979291732692</v>
      </c>
      <c r="R40">
        <f t="shared" ca="1" si="5"/>
        <v>-0.10739736051993065</v>
      </c>
    </row>
    <row r="41" spans="2:18" x14ac:dyDescent="0.25">
      <c r="B41" s="19">
        <v>28</v>
      </c>
      <c r="C41" s="4">
        <f ca="1">Données!C39</f>
        <v>93.103285487903335</v>
      </c>
      <c r="D41" s="4">
        <f ca="1">Données!E39</f>
        <v>100.22088700230876</v>
      </c>
      <c r="E41" s="4">
        <f>Données!F39</f>
        <v>100.11150582712796</v>
      </c>
      <c r="F41" s="4">
        <f t="shared" ca="1" si="6"/>
        <v>966.62086245106047</v>
      </c>
      <c r="G41" s="4">
        <f t="shared" ca="1" si="3"/>
        <v>966.6713586458693</v>
      </c>
      <c r="H41" s="6">
        <f t="shared" ca="1" si="8"/>
        <v>-1.5472872845765373E-3</v>
      </c>
      <c r="I41" s="6">
        <f t="shared" ca="1" si="8"/>
        <v>-1.346182287376152E-4</v>
      </c>
      <c r="J41" s="6">
        <f t="shared" si="8"/>
        <v>3.9802115495923829E-5</v>
      </c>
      <c r="K41" s="6">
        <f t="shared" ca="1" si="8"/>
        <v>-8.1544635600472315E-4</v>
      </c>
      <c r="L41" s="6">
        <f t="array" aca="1" ref="L41" ca="1">MMULT(H41:J41,$C$5:$C$7)</f>
        <v>-8.4095275665707625E-4</v>
      </c>
      <c r="M41" s="6">
        <f t="shared" ca="1" si="9"/>
        <v>9.1991576039312309E-2</v>
      </c>
      <c r="N41" s="6">
        <f t="shared" ca="1" si="9"/>
        <v>9.4322840651057893E-2</v>
      </c>
      <c r="O41" s="6">
        <f t="shared" ca="1" si="4"/>
        <v>3.0312909232628207E-2</v>
      </c>
      <c r="P41" s="6">
        <f t="shared" ca="1" si="4"/>
        <v>2.9966868407588852E-2</v>
      </c>
      <c r="Q41">
        <f t="shared" ca="1" si="2"/>
        <v>-0.10866722016252928</v>
      </c>
      <c r="R41">
        <f t="shared" ca="1" si="5"/>
        <v>-0.10814799717020085</v>
      </c>
    </row>
    <row r="42" spans="2:18" x14ac:dyDescent="0.25">
      <c r="B42" s="19">
        <v>29</v>
      </c>
      <c r="C42" s="4">
        <f ca="1">Données!C40</f>
        <v>93.401238463419503</v>
      </c>
      <c r="D42" s="4">
        <f ca="1">Données!E40</f>
        <v>100.22437310675666</v>
      </c>
      <c r="E42" s="4">
        <f>Données!F40</f>
        <v>100.11549047684535</v>
      </c>
      <c r="F42" s="4">
        <f t="shared" ca="1" si="6"/>
        <v>968.12805785088085</v>
      </c>
      <c r="G42" s="4">
        <f t="shared" ca="1" si="3"/>
        <v>968.23496187862042</v>
      </c>
      <c r="H42" s="6">
        <f t="shared" ca="1" si="8"/>
        <v>3.2002412584557494E-3</v>
      </c>
      <c r="I42" s="6">
        <f t="shared" ca="1" si="8"/>
        <v>3.4784210678706629E-5</v>
      </c>
      <c r="J42" s="6">
        <f t="shared" si="8"/>
        <v>3.9802115495923829E-5</v>
      </c>
      <c r="K42" s="6">
        <f t="shared" ca="1" si="8"/>
        <v>1.5592415375751401E-3</v>
      </c>
      <c r="L42" s="6">
        <f t="array" aca="1" ref="L42" ca="1">MMULT(H42:J42,$C$5:$C$7)</f>
        <v>1.617512734567228E-3</v>
      </c>
      <c r="M42" s="6">
        <f t="shared" ca="1" si="9"/>
        <v>8.9393353058559555E-2</v>
      </c>
      <c r="N42" s="6">
        <f t="shared" ca="1" si="9"/>
        <v>9.1663709198750387E-2</v>
      </c>
      <c r="O42" s="6">
        <f t="shared" ca="1" si="4"/>
        <v>3.0312909232628207E-2</v>
      </c>
      <c r="P42" s="6">
        <f t="shared" ca="1" si="4"/>
        <v>2.9966868407588852E-2</v>
      </c>
      <c r="Q42">
        <f t="shared" ca="1" si="2"/>
        <v>-0.10727741706840443</v>
      </c>
      <c r="R42">
        <f t="shared" ca="1" si="5"/>
        <v>-0.10670541519827437</v>
      </c>
    </row>
    <row r="43" spans="2:18" x14ac:dyDescent="0.25">
      <c r="B43" s="19">
        <v>30</v>
      </c>
      <c r="C43" s="4">
        <f ca="1">Données!C41</f>
        <v>92.058858509518743</v>
      </c>
      <c r="D43" s="4">
        <f ca="1">Données!E41</f>
        <v>100.21591889788883</v>
      </c>
      <c r="E43" s="4">
        <f>Données!F41</f>
        <v>100.11947528516025</v>
      </c>
      <c r="F43" s="4">
        <f t="shared" ca="1" si="6"/>
        <v>961.37388703703789</v>
      </c>
      <c r="G43" s="4">
        <f t="shared" ca="1" si="3"/>
        <v>961.23629881313798</v>
      </c>
      <c r="H43" s="6">
        <f t="shared" ca="1" si="8"/>
        <v>-1.4372185808076865E-2</v>
      </c>
      <c r="I43" s="6">
        <f t="shared" ca="1" si="8"/>
        <v>-8.4352823627287243E-5</v>
      </c>
      <c r="J43" s="6">
        <f t="shared" si="8"/>
        <v>3.9802115495923829E-5</v>
      </c>
      <c r="K43" s="6">
        <f t="shared" ca="1" si="8"/>
        <v>-6.9765262550456342E-3</v>
      </c>
      <c r="L43" s="6">
        <f t="array" aca="1" ref="L43" ca="1">MMULT(H43:J43,$C$5:$C$7)</f>
        <v>-7.2282693158520761E-3</v>
      </c>
      <c r="M43" s="6">
        <f t="shared" ca="1" si="9"/>
        <v>9.0784250041509168E-2</v>
      </c>
      <c r="N43" s="6">
        <f t="shared" ca="1" si="9"/>
        <v>9.3176282435853922E-2</v>
      </c>
      <c r="O43" s="6">
        <f t="shared" ca="1" si="4"/>
        <v>3.0312909232628207E-2</v>
      </c>
      <c r="P43" s="6">
        <f t="shared" ca="1" si="4"/>
        <v>2.9966868407588852E-2</v>
      </c>
      <c r="Q43">
        <f t="shared" ca="1" si="2"/>
        <v>-0.11350551960669886</v>
      </c>
      <c r="R43">
        <f t="shared" ca="1" si="5"/>
        <v>-0.11316238903561349</v>
      </c>
    </row>
    <row r="44" spans="2:18" x14ac:dyDescent="0.25">
      <c r="B44" s="19">
        <v>31</v>
      </c>
      <c r="C44" s="4">
        <f ca="1">Données!C42</f>
        <v>91.506889414221376</v>
      </c>
      <c r="D44" s="4">
        <f ca="1">Données!E42</f>
        <v>100.19211802235395</v>
      </c>
      <c r="E44" s="4">
        <f>Données!F42</f>
        <v>100.12346025207894</v>
      </c>
      <c r="F44" s="4">
        <f t="shared" ca="1" si="6"/>
        <v>958.49503718287667</v>
      </c>
      <c r="G44" s="4">
        <f t="shared" ca="1" si="3"/>
        <v>958.24045011638293</v>
      </c>
      <c r="H44" s="6">
        <f t="shared" ca="1" si="8"/>
        <v>-5.9958281498818655E-3</v>
      </c>
      <c r="I44" s="6">
        <f t="shared" ca="1" si="8"/>
        <v>-2.3749595669653178E-4</v>
      </c>
      <c r="J44" s="6">
        <f t="shared" si="8"/>
        <v>3.9802115495923829E-5</v>
      </c>
      <c r="K44" s="6">
        <f t="shared" ca="1" si="8"/>
        <v>-2.994516382209933E-3</v>
      </c>
      <c r="L44" s="6">
        <f t="array" aca="1" ref="L44" ca="1">MMULT(H44:J44,$C$5:$C$7)</f>
        <v>-3.1166620532891987E-3</v>
      </c>
      <c r="M44" s="6">
        <f t="shared" ca="1" si="9"/>
        <v>8.8779390500910493E-2</v>
      </c>
      <c r="N44" s="6">
        <f t="shared" ca="1" si="9"/>
        <v>9.1140628521907019E-2</v>
      </c>
      <c r="O44" s="6">
        <f t="shared" ca="1" si="4"/>
        <v>3.0312909232628207E-2</v>
      </c>
      <c r="P44" s="6">
        <f t="shared" ca="1" si="4"/>
        <v>2.9966868407588852E-2</v>
      </c>
      <c r="Q44">
        <f t="shared" ca="1" si="2"/>
        <v>-0.11616014185097523</v>
      </c>
      <c r="R44">
        <f t="shared" ca="1" si="5"/>
        <v>-0.11592636216513585</v>
      </c>
    </row>
    <row r="45" spans="2:18" x14ac:dyDescent="0.25">
      <c r="B45" s="19">
        <v>32</v>
      </c>
      <c r="C45" s="4">
        <f ca="1">Données!C43</f>
        <v>92.117410497159852</v>
      </c>
      <c r="D45" s="4">
        <f ca="1">Données!E43</f>
        <v>100.2124487373093</v>
      </c>
      <c r="E45" s="4">
        <f>Données!F43</f>
        <v>100.12744537760774</v>
      </c>
      <c r="F45" s="4">
        <f t="shared" ca="1" si="6"/>
        <v>961.64929617234577</v>
      </c>
      <c r="G45" s="4">
        <f t="shared" ca="1" si="3"/>
        <v>961.53429458942458</v>
      </c>
      <c r="H45" s="6">
        <f t="shared" ca="1" si="8"/>
        <v>6.6718592102377183E-3</v>
      </c>
      <c r="I45" s="6">
        <f t="shared" ca="1" si="8"/>
        <v>2.0291730883270631E-4</v>
      </c>
      <c r="J45" s="6">
        <f t="shared" si="8"/>
        <v>3.9802115495923829E-5</v>
      </c>
      <c r="K45" s="6">
        <f t="shared" ca="1" si="8"/>
        <v>3.2908454056681524E-3</v>
      </c>
      <c r="L45" s="6">
        <f t="array" aca="1" ref="L45" ca="1">MMULT(H45:J45,$C$5:$C$7)</f>
        <v>3.4373882595352123E-3</v>
      </c>
      <c r="M45" s="6">
        <f t="shared" ca="1" si="9"/>
        <v>8.7013322654122774E-2</v>
      </c>
      <c r="N45" s="6">
        <f t="shared" ca="1" si="9"/>
        <v>8.9361355674743501E-2</v>
      </c>
      <c r="O45" s="6">
        <f t="shared" ca="1" si="4"/>
        <v>3.0312909232628207E-2</v>
      </c>
      <c r="P45" s="6">
        <f t="shared" ca="1" si="4"/>
        <v>2.9966868407588852E-2</v>
      </c>
      <c r="Q45">
        <f t="shared" ca="1" si="2"/>
        <v>-0.11325156151443905</v>
      </c>
      <c r="R45">
        <f t="shared" ca="1" si="5"/>
        <v>-0.11288745782187781</v>
      </c>
    </row>
    <row r="46" spans="2:18" x14ac:dyDescent="0.25">
      <c r="B46" s="19">
        <v>33</v>
      </c>
      <c r="C46" s="4">
        <f ca="1">Données!C44</f>
        <v>93.715093801118655</v>
      </c>
      <c r="D46" s="4">
        <f ca="1">Données!E44</f>
        <v>100.22120224950719</v>
      </c>
      <c r="E46" s="4">
        <f>Données!F44</f>
        <v>100.13143066175297</v>
      </c>
      <c r="F46" s="4">
        <f t="shared" ca="1" si="6"/>
        <v>969.68148025312917</v>
      </c>
      <c r="G46" s="4">
        <f t="shared" ca="1" si="3"/>
        <v>969.9147092340329</v>
      </c>
      <c r="H46" s="6">
        <f t="shared" ca="1" si="8"/>
        <v>1.7343988452737324E-2</v>
      </c>
      <c r="I46" s="6">
        <f t="shared" ca="1" si="8"/>
        <v>8.7349548965054424E-5</v>
      </c>
      <c r="J46" s="6">
        <f t="shared" si="8"/>
        <v>3.9802115495923829E-5</v>
      </c>
      <c r="K46" s="6">
        <f t="shared" ca="1" si="8"/>
        <v>8.3525086668849724E-3</v>
      </c>
      <c r="L46" s="6">
        <f t="array" aca="1" ref="L46" ca="1">MMULT(H46:J46,$C$5:$C$7)</f>
        <v>8.7156690008511895E-3</v>
      </c>
      <c r="M46" s="6">
        <f t="shared" ca="1" si="9"/>
        <v>9.0352118047158564E-2</v>
      </c>
      <c r="N46" s="6">
        <f t="shared" ca="1" si="9"/>
        <v>9.2982622391134515E-2</v>
      </c>
      <c r="O46" s="6">
        <f t="shared" ca="1" si="4"/>
        <v>3.0312909232628207E-2</v>
      </c>
      <c r="P46" s="6">
        <f t="shared" ca="1" si="4"/>
        <v>2.9966868407588852E-2</v>
      </c>
      <c r="Q46">
        <f t="shared" ca="1" si="2"/>
        <v>-0.10584498749664162</v>
      </c>
      <c r="R46">
        <f t="shared" ca="1" si="5"/>
        <v>-0.10515567853774965</v>
      </c>
    </row>
    <row r="47" spans="2:18" x14ac:dyDescent="0.25">
      <c r="B47" s="19">
        <v>34</v>
      </c>
      <c r="C47" s="4">
        <f ca="1">Données!C45</f>
        <v>94.665791692968455</v>
      </c>
      <c r="D47" s="4">
        <f ca="1">Données!E45</f>
        <v>100.20369846859461</v>
      </c>
      <c r="E47" s="4">
        <f>Données!F45</f>
        <v>100.13541610452094</v>
      </c>
      <c r="F47" s="4">
        <f t="shared" ca="1" si="6"/>
        <v>974.34745080781533</v>
      </c>
      <c r="G47" s="4">
        <f t="shared" ca="1" si="3"/>
        <v>974.74968710951146</v>
      </c>
      <c r="H47" s="6">
        <f t="shared" ca="1" si="8"/>
        <v>1.0144554663386041E-2</v>
      </c>
      <c r="I47" s="6">
        <f t="shared" ca="1" si="8"/>
        <v>-1.7465147613171528E-4</v>
      </c>
      <c r="J47" s="6">
        <f t="shared" si="8"/>
        <v>3.9802115495923829E-5</v>
      </c>
      <c r="K47" s="6">
        <f t="shared" ca="1" si="8"/>
        <v>4.8118589966967829E-3</v>
      </c>
      <c r="L47" s="6">
        <f t="array" aca="1" ref="L47" ca="1">MMULT(H47:J47,$C$5:$C$7)</f>
        <v>4.9849515936271627E-3</v>
      </c>
      <c r="M47" s="6">
        <f t="shared" ca="1" si="9"/>
        <v>8.956006211773522E-2</v>
      </c>
      <c r="N47" s="6">
        <f t="shared" ca="1" si="9"/>
        <v>9.2194187010843906E-2</v>
      </c>
      <c r="O47" s="6">
        <f t="shared" ca="1" si="4"/>
        <v>3.0312909232628207E-2</v>
      </c>
      <c r="P47" s="6">
        <f t="shared" ca="1" si="4"/>
        <v>2.9966868407588852E-2</v>
      </c>
      <c r="Q47">
        <f t="shared" ca="1" si="2"/>
        <v>-0.10154243965528587</v>
      </c>
      <c r="R47">
        <f t="shared" ca="1" si="5"/>
        <v>-0.10069492291142834</v>
      </c>
    </row>
    <row r="48" spans="2:18" x14ac:dyDescent="0.25">
      <c r="B48" s="19">
        <v>35</v>
      </c>
      <c r="C48" s="4">
        <f ca="1">Données!C46</f>
        <v>93.904844847791878</v>
      </c>
      <c r="D48" s="4">
        <f ca="1">Données!E46</f>
        <v>100.22414474611692</v>
      </c>
      <c r="E48" s="4">
        <f>Données!F46</f>
        <v>100.13940170591796</v>
      </c>
      <c r="F48" s="4">
        <f t="shared" ca="1" si="6"/>
        <v>970.64494796954398</v>
      </c>
      <c r="G48" s="4">
        <f t="shared" ca="1" si="3"/>
        <v>970.93149605547387</v>
      </c>
      <c r="H48" s="6">
        <f t="shared" ca="1" si="8"/>
        <v>-8.0382451946799938E-3</v>
      </c>
      <c r="I48" s="6">
        <f t="shared" ca="1" si="8"/>
        <v>2.0404713433519461E-4</v>
      </c>
      <c r="J48" s="6">
        <f t="shared" si="8"/>
        <v>3.9802115495923829E-5</v>
      </c>
      <c r="K48" s="6">
        <f t="shared" ca="1" si="8"/>
        <v>-3.7999820651264393E-3</v>
      </c>
      <c r="L48" s="6">
        <f t="array" aca="1" ref="L48" ca="1">MMULT(H48:J48,$C$5:$C$7)</f>
        <v>-3.9170990301723996E-3</v>
      </c>
      <c r="M48" s="6">
        <f t="shared" ref="M48:N63" ca="1" si="10">SQRT(250*$M$13*K48^2+(1-M$13)*M47^2)</f>
        <v>8.8070099343476801E-2</v>
      </c>
      <c r="N48" s="6">
        <f t="shared" ca="1" si="10"/>
        <v>9.0663868236788223E-2</v>
      </c>
      <c r="O48" s="6">
        <f t="shared" ca="1" si="4"/>
        <v>3.0312909232628207E-2</v>
      </c>
      <c r="P48" s="6">
        <f t="shared" ca="1" si="4"/>
        <v>2.9966868407588852E-2</v>
      </c>
      <c r="Q48">
        <f t="shared" ca="1" si="2"/>
        <v>-0.10495656227087302</v>
      </c>
      <c r="R48">
        <f t="shared" ca="1" si="5"/>
        <v>-0.10421758995672115</v>
      </c>
    </row>
    <row r="49" spans="2:18" x14ac:dyDescent="0.25">
      <c r="B49" s="19">
        <v>36</v>
      </c>
      <c r="C49" s="4">
        <f ca="1">Données!C47</f>
        <v>93.628606852551925</v>
      </c>
      <c r="D49" s="4">
        <f ca="1">Données!E47</f>
        <v>100.23023580733008</v>
      </c>
      <c r="E49" s="4">
        <f>Données!F47</f>
        <v>100.14338746595035</v>
      </c>
      <c r="F49" s="4">
        <f t="shared" ca="1" si="6"/>
        <v>969.29421329940999</v>
      </c>
      <c r="G49" s="4">
        <f t="shared" ca="1" si="3"/>
        <v>969.53291510353529</v>
      </c>
      <c r="H49" s="6">
        <f t="shared" ca="1" si="8"/>
        <v>-2.9416799068003874E-3</v>
      </c>
      <c r="I49" s="6">
        <f t="shared" ca="1" si="8"/>
        <v>6.0774389530449113E-5</v>
      </c>
      <c r="J49" s="6">
        <f t="shared" si="8"/>
        <v>3.9802115495923829E-5</v>
      </c>
      <c r="K49" s="6">
        <f t="shared" ca="1" si="8"/>
        <v>-1.3915847117522695E-3</v>
      </c>
      <c r="L49" s="6">
        <f t="array" aca="1" ref="L49" ca="1">MMULT(H49:J49,$C$5:$C$7)</f>
        <v>-1.4404527586349691E-3</v>
      </c>
      <c r="M49" s="6">
        <f t="shared" ca="1" si="10"/>
        <v>8.5557053915018721E-2</v>
      </c>
      <c r="N49" s="6">
        <f t="shared" ca="1" si="10"/>
        <v>8.8078739464675135E-2</v>
      </c>
      <c r="O49" s="6">
        <f t="shared" ca="1" si="4"/>
        <v>3.0312909232628207E-2</v>
      </c>
      <c r="P49" s="6">
        <f t="shared" ca="1" si="4"/>
        <v>2.9966868407588852E-2</v>
      </c>
      <c r="Q49">
        <f t="shared" ca="1" si="2"/>
        <v>-0.10620209103517109</v>
      </c>
      <c r="R49">
        <f t="shared" ca="1" si="5"/>
        <v>-0.1055079222004045</v>
      </c>
    </row>
    <row r="50" spans="2:18" x14ac:dyDescent="0.25">
      <c r="B50" s="19">
        <v>37</v>
      </c>
      <c r="C50" s="4">
        <f ca="1">Données!C48</f>
        <v>94.038598043653707</v>
      </c>
      <c r="D50" s="4">
        <f ca="1">Données!E48</f>
        <v>100.23855501558809</v>
      </c>
      <c r="E50" s="4">
        <f>Données!F48</f>
        <v>100.14737338462443</v>
      </c>
      <c r="F50" s="4">
        <f t="shared" ca="1" si="6"/>
        <v>971.385765296209</v>
      </c>
      <c r="G50" s="4">
        <f t="shared" ca="1" si="3"/>
        <v>971.69589961760846</v>
      </c>
      <c r="H50" s="6">
        <f t="shared" ca="1" si="8"/>
        <v>4.3789094474879775E-3</v>
      </c>
      <c r="I50" s="6">
        <f t="shared" ca="1" si="8"/>
        <v>8.300098459312899E-5</v>
      </c>
      <c r="J50" s="6">
        <f t="shared" si="8"/>
        <v>3.9802115495923829E-5</v>
      </c>
      <c r="K50" s="6">
        <f t="shared" ca="1" si="8"/>
        <v>2.1578092266532067E-3</v>
      </c>
      <c r="L50" s="6">
        <f t="array" aca="1" ref="L50" ca="1">MMULT(H50:J50,$C$5:$C$7)</f>
        <v>2.2309552160405532E-3</v>
      </c>
      <c r="M50" s="6">
        <f t="shared" ca="1" si="10"/>
        <v>8.3370564445851156E-2</v>
      </c>
      <c r="N50" s="6">
        <f t="shared" ca="1" si="10"/>
        <v>8.5831520448985593E-2</v>
      </c>
      <c r="O50" s="6">
        <f t="shared" ca="1" si="4"/>
        <v>3.0312909232628207E-2</v>
      </c>
      <c r="P50" s="6">
        <f t="shared" ca="1" si="4"/>
        <v>2.9966868407588852E-2</v>
      </c>
      <c r="Q50">
        <f t="shared" ca="1" si="2"/>
        <v>-0.1042734456604435</v>
      </c>
      <c r="R50">
        <f t="shared" ca="1" si="5"/>
        <v>-0.10351235043373064</v>
      </c>
    </row>
    <row r="51" spans="2:18" x14ac:dyDescent="0.25">
      <c r="B51" s="19">
        <v>38</v>
      </c>
      <c r="C51" s="4">
        <f ca="1">Données!C49</f>
        <v>95.779233196445205</v>
      </c>
      <c r="D51" s="4">
        <f ca="1">Données!E49</f>
        <v>100.22591361268803</v>
      </c>
      <c r="E51" s="4">
        <f>Données!F49</f>
        <v>100.1513594619465</v>
      </c>
      <c r="F51" s="4">
        <f t="shared" ca="1" si="6"/>
        <v>980.02573404566624</v>
      </c>
      <c r="G51" s="4">
        <f t="shared" ca="1" si="3"/>
        <v>980.62757364134916</v>
      </c>
      <c r="H51" s="6">
        <f t="shared" ca="1" si="8"/>
        <v>1.8509794797062717E-2</v>
      </c>
      <c r="I51" s="6">
        <f t="shared" ca="1" si="8"/>
        <v>-1.2611317968513891E-4</v>
      </c>
      <c r="J51" s="6">
        <f t="shared" si="8"/>
        <v>3.9802115495923829E-5</v>
      </c>
      <c r="K51" s="6">
        <f t="shared" ca="1" si="8"/>
        <v>8.8944774137416083E-3</v>
      </c>
      <c r="L51" s="6">
        <f t="array" aca="1" ref="L51" ca="1">MMULT(H51:J51,$C$5:$C$7)</f>
        <v>9.1918408086887893E-3</v>
      </c>
      <c r="M51" s="6">
        <f t="shared" ca="1" si="10"/>
        <v>8.7865168764488383E-2</v>
      </c>
      <c r="N51" s="6">
        <f t="shared" ca="1" si="10"/>
        <v>9.0511744929670332E-2</v>
      </c>
      <c r="O51" s="6">
        <f t="shared" ca="1" si="4"/>
        <v>3.0312909232628207E-2</v>
      </c>
      <c r="P51" s="6">
        <f t="shared" ca="1" si="4"/>
        <v>2.9966868407588852E-2</v>
      </c>
      <c r="Q51">
        <f t="shared" ca="1" si="2"/>
        <v>-9.6306426053981653E-2</v>
      </c>
      <c r="R51">
        <f t="shared" ca="1" si="5"/>
        <v>-9.527197867196191E-2</v>
      </c>
    </row>
    <row r="52" spans="2:18" x14ac:dyDescent="0.25">
      <c r="B52" s="19">
        <v>39</v>
      </c>
      <c r="C52" s="4">
        <f ca="1">Données!C50</f>
        <v>96.193335474143197</v>
      </c>
      <c r="D52" s="4">
        <f ca="1">Données!E50</f>
        <v>100.2199315134777</v>
      </c>
      <c r="E52" s="4">
        <f>Données!F50</f>
        <v>100.15534569792288</v>
      </c>
      <c r="F52" s="4">
        <f t="shared" ca="1" si="6"/>
        <v>982.06633493810455</v>
      </c>
      <c r="G52" s="4">
        <f t="shared" ca="1" si="3"/>
        <v>982.71818426080836</v>
      </c>
      <c r="H52" s="6">
        <f t="shared" ca="1" si="8"/>
        <v>4.3235079659560416E-3</v>
      </c>
      <c r="I52" s="6">
        <f t="shared" ca="1" si="8"/>
        <v>-5.9686152958815519E-5</v>
      </c>
      <c r="J52" s="6">
        <f t="shared" si="8"/>
        <v>3.9802115495923829E-5</v>
      </c>
      <c r="K52" s="6">
        <f t="shared" ca="1" si="8"/>
        <v>2.0821911318740227E-3</v>
      </c>
      <c r="L52" s="6">
        <f t="array" aca="1" ref="L52" ca="1">MMULT(H52:J52,$C$5:$C$7)</f>
        <v>2.131910906498613E-3</v>
      </c>
      <c r="M52" s="6">
        <f t="shared" ca="1" si="10"/>
        <v>8.5569290097184544E-2</v>
      </c>
      <c r="N52" s="6">
        <f t="shared" ca="1" si="10"/>
        <v>8.8141982469760669E-2</v>
      </c>
      <c r="O52" s="6">
        <f t="shared" ca="1" si="4"/>
        <v>3.0312909232628207E-2</v>
      </c>
      <c r="P52" s="6">
        <f t="shared" ca="1" si="4"/>
        <v>2.9966868407588852E-2</v>
      </c>
      <c r="Q52">
        <f t="shared" ca="1" si="2"/>
        <v>-9.4424763308379678E-2</v>
      </c>
      <c r="R52">
        <f t="shared" ca="1" si="5"/>
        <v>-9.3343179135877863E-2</v>
      </c>
    </row>
    <row r="53" spans="2:18" x14ac:dyDescent="0.25">
      <c r="B53" s="19">
        <v>40</v>
      </c>
      <c r="C53" s="4">
        <f ca="1">Données!C51</f>
        <v>97.776406524309451</v>
      </c>
      <c r="D53" s="4">
        <f ca="1">Données!E51</f>
        <v>100.24191178519013</v>
      </c>
      <c r="E53" s="4">
        <f>Données!F51</f>
        <v>100.15933209255988</v>
      </c>
      <c r="F53" s="4">
        <f t="shared" ca="1" si="6"/>
        <v>990.09159154749796</v>
      </c>
      <c r="G53" s="4">
        <f t="shared" ca="1" si="3"/>
        <v>990.9123344076487</v>
      </c>
      <c r="H53" s="6">
        <f t="shared" ca="1" si="8"/>
        <v>1.6457180140008631E-2</v>
      </c>
      <c r="I53" s="6">
        <f t="shared" ca="1" si="8"/>
        <v>2.1932036253158316E-4</v>
      </c>
      <c r="J53" s="6">
        <f t="shared" si="8"/>
        <v>3.9802115495923829E-5</v>
      </c>
      <c r="K53" s="6">
        <f t="shared" ca="1" si="8"/>
        <v>8.1718070601608517E-3</v>
      </c>
      <c r="L53" s="6">
        <f t="array" aca="1" ref="L53" ca="1">MMULT(H53:J53,$C$5:$C$7)</f>
        <v>8.3382502512701073E-3</v>
      </c>
      <c r="M53" s="6">
        <f t="shared" ca="1" si="10"/>
        <v>8.8794446125303225E-2</v>
      </c>
      <c r="N53" s="6">
        <f t="shared" ca="1" si="10"/>
        <v>9.1355157424579544E-2</v>
      </c>
      <c r="O53" s="6">
        <f t="shared" ca="1" si="4"/>
        <v>3.0312909232628207E-2</v>
      </c>
      <c r="P53" s="6">
        <f t="shared" ca="1" si="4"/>
        <v>2.9966868407588852E-2</v>
      </c>
      <c r="Q53">
        <f t="shared" ca="1" si="2"/>
        <v>-8.7024577195676356E-2</v>
      </c>
      <c r="R53">
        <f t="shared" ca="1" si="5"/>
        <v>-8.5783247671491814E-2</v>
      </c>
    </row>
    <row r="54" spans="2:18" x14ac:dyDescent="0.25">
      <c r="B54" s="19">
        <v>41</v>
      </c>
      <c r="C54" s="4">
        <f ca="1">Données!C52</f>
        <v>99.122602847719676</v>
      </c>
      <c r="D54" s="4">
        <f ca="1">Données!E52</f>
        <v>100.21349169269529</v>
      </c>
      <c r="E54" s="4">
        <f>Données!F52</f>
        <v>100.16331864586382</v>
      </c>
      <c r="F54" s="4">
        <f t="shared" ca="1" si="6"/>
        <v>996.68047270207489</v>
      </c>
      <c r="G54" s="4">
        <f t="shared" ca="1" si="3"/>
        <v>997.5933601437581</v>
      </c>
      <c r="H54" s="6">
        <f t="shared" ca="1" si="8"/>
        <v>1.376811003046563E-2</v>
      </c>
      <c r="I54" s="6">
        <f t="shared" ca="1" si="8"/>
        <v>-2.8351506858470543E-4</v>
      </c>
      <c r="J54" s="6">
        <f t="shared" si="8"/>
        <v>3.9802115495923829E-5</v>
      </c>
      <c r="K54" s="6">
        <f t="shared" ca="1" si="8"/>
        <v>6.6548198276066284E-3</v>
      </c>
      <c r="L54" s="6">
        <f t="array" aca="1" ref="L54" ca="1">MMULT(H54:J54,$C$5:$C$7)</f>
        <v>6.7422974809404623E-3</v>
      </c>
      <c r="M54" s="6">
        <f t="shared" ca="1" si="10"/>
        <v>8.9864819851853087E-2</v>
      </c>
      <c r="N54" s="6">
        <f t="shared" ca="1" si="10"/>
        <v>9.2341201695710945E-2</v>
      </c>
      <c r="O54" s="6">
        <f t="shared" ca="1" si="4"/>
        <v>3.0312909232628207E-2</v>
      </c>
      <c r="P54" s="6">
        <f t="shared" ca="1" si="4"/>
        <v>2.9966868407588852E-2</v>
      </c>
      <c r="Q54">
        <f t="shared" ca="1" si="2"/>
        <v>-8.0948890249880501E-2</v>
      </c>
      <c r="R54">
        <f t="shared" ca="1" si="5"/>
        <v>-7.9619326365233833E-2</v>
      </c>
    </row>
    <row r="55" spans="2:18" x14ac:dyDescent="0.25">
      <c r="B55" s="19">
        <v>42</v>
      </c>
      <c r="C55" s="4">
        <f ca="1">Données!C53</f>
        <v>101.95376206485186</v>
      </c>
      <c r="D55" s="4">
        <f ca="1">Données!E53</f>
        <v>100.20575422112437</v>
      </c>
      <c r="E55" s="4">
        <f>Données!F53</f>
        <v>100.16730535784102</v>
      </c>
      <c r="F55" s="4">
        <f t="shared" ca="1" si="6"/>
        <v>1010.7975814298811</v>
      </c>
      <c r="G55" s="4">
        <f t="shared" ca="1" si="3"/>
        <v>1011.8015766858289</v>
      </c>
      <c r="H55" s="6">
        <f t="shared" ca="1" si="8"/>
        <v>2.8562196066235668E-2</v>
      </c>
      <c r="I55" s="6">
        <f t="shared" ca="1" si="8"/>
        <v>-7.7209879031481243E-5</v>
      </c>
      <c r="J55" s="6">
        <f t="shared" si="8"/>
        <v>3.9802115495923829E-5</v>
      </c>
      <c r="K55" s="6">
        <f t="shared" ca="1" si="8"/>
        <v>1.4164126933814192E-2</v>
      </c>
      <c r="L55" s="6">
        <f t="array" aca="1" ref="L55" ca="1">MMULT(H55:J55,$C$5:$C$7)</f>
        <v>1.4242493093602093E-2</v>
      </c>
      <c r="M55" s="6">
        <f t="shared" ca="1" si="10"/>
        <v>0.10295864253739778</v>
      </c>
      <c r="N55" s="6">
        <f t="shared" ca="1" si="10"/>
        <v>0.10515708640691335</v>
      </c>
      <c r="O55" s="6">
        <f t="shared" ca="1" si="4"/>
        <v>3.0312909232628207E-2</v>
      </c>
      <c r="P55" s="6">
        <f t="shared" ca="1" si="4"/>
        <v>2.9966868407588852E-2</v>
      </c>
      <c r="Q55">
        <f t="shared" ca="1" si="2"/>
        <v>-6.7931333672716976E-2</v>
      </c>
      <c r="R55">
        <f t="shared" ca="1" si="5"/>
        <v>-6.6510810977505885E-2</v>
      </c>
    </row>
    <row r="56" spans="2:18" x14ac:dyDescent="0.25">
      <c r="B56" s="19">
        <v>43</v>
      </c>
      <c r="C56" s="4">
        <f ca="1">Données!C54</f>
        <v>100.58045997573143</v>
      </c>
      <c r="D56" s="4">
        <f ca="1">Données!E54</f>
        <v>100.20782285990433</v>
      </c>
      <c r="E56" s="4">
        <f>Données!F54</f>
        <v>100.17129222849779</v>
      </c>
      <c r="F56" s="4">
        <f t="shared" ca="1" si="6"/>
        <v>1003.9414141781788</v>
      </c>
      <c r="G56" s="4">
        <f t="shared" ca="1" si="3"/>
        <v>1004.9976116953674</v>
      </c>
      <c r="H56" s="6">
        <f t="shared" ca="1" si="8"/>
        <v>-1.3469852032011231E-2</v>
      </c>
      <c r="I56" s="6">
        <f t="shared" ca="1" si="8"/>
        <v>2.0643912079121307E-5</v>
      </c>
      <c r="J56" s="6">
        <f t="shared" si="8"/>
        <v>3.9802115495923829E-5</v>
      </c>
      <c r="K56" s="6">
        <f t="shared" ca="1" si="8"/>
        <v>-6.7829280339229969E-3</v>
      </c>
      <c r="L56" s="6">
        <f t="array" aca="1" ref="L56" ca="1">MMULT(H56:J56,$C$5:$C$7)</f>
        <v>-6.724604059966055E-3</v>
      </c>
      <c r="M56" s="6">
        <f t="shared" ca="1" si="10"/>
        <v>0.10322099999251952</v>
      </c>
      <c r="N56" s="6">
        <f t="shared" ca="1" si="10"/>
        <v>0.10522754653010424</v>
      </c>
      <c r="O56" s="6">
        <f t="shared" ca="1" si="4"/>
        <v>3.0312909232628207E-2</v>
      </c>
      <c r="P56" s="6">
        <f t="shared" ca="1" si="4"/>
        <v>2.9966868407588852E-2</v>
      </c>
      <c r="Q56">
        <f t="shared" ca="1" si="2"/>
        <v>-7.4253488359089515E-2</v>
      </c>
      <c r="R56">
        <f t="shared" ca="1" si="5"/>
        <v>-7.2788156167940876E-2</v>
      </c>
    </row>
    <row r="57" spans="2:18" x14ac:dyDescent="0.25">
      <c r="B57" s="19">
        <v>44</v>
      </c>
      <c r="C57" s="4">
        <f ca="1">Données!C55</f>
        <v>100.64204764152413</v>
      </c>
      <c r="D57" s="4">
        <f ca="1">Données!E55</f>
        <v>100.21384819660753</v>
      </c>
      <c r="E57" s="4">
        <f>Données!F55</f>
        <v>100.17527925784044</v>
      </c>
      <c r="F57" s="4">
        <f t="shared" ca="1" si="6"/>
        <v>1004.2794791906583</v>
      </c>
      <c r="G57" s="4">
        <f t="shared" ca="1" si="3"/>
        <v>1005.3355174083517</v>
      </c>
      <c r="H57" s="6">
        <f t="shared" ca="1" si="8"/>
        <v>6.1232237163721948E-4</v>
      </c>
      <c r="I57" s="6">
        <f t="shared" ca="1" si="8"/>
        <v>6.012840645808204E-5</v>
      </c>
      <c r="J57" s="6">
        <f t="shared" si="8"/>
        <v>3.9802115495923829E-5</v>
      </c>
      <c r="K57" s="6">
        <f t="shared" ca="1" si="8"/>
        <v>3.367377893821466E-4</v>
      </c>
      <c r="L57" s="6">
        <f t="array" aca="1" ref="L57" ca="1">MMULT(H57:J57,$C$5:$C$7)</f>
        <v>3.3622538904765076E-4</v>
      </c>
      <c r="M57" s="6">
        <f t="shared" ca="1" si="10"/>
        <v>0.10008497007128664</v>
      </c>
      <c r="N57" s="6">
        <f t="shared" ca="1" si="10"/>
        <v>0.10203020174685602</v>
      </c>
      <c r="O57" s="6">
        <f t="shared" ca="1" si="4"/>
        <v>3.0312909232628207E-2</v>
      </c>
      <c r="P57" s="6">
        <f t="shared" ca="1" si="4"/>
        <v>2.9966868407588852E-2</v>
      </c>
      <c r="Q57">
        <f t="shared" ca="1" si="2"/>
        <v>-7.3941754525231329E-2</v>
      </c>
      <c r="R57">
        <f t="shared" ca="1" si="5"/>
        <v>-7.2476404005018757E-2</v>
      </c>
    </row>
    <row r="58" spans="2:18" x14ac:dyDescent="0.25">
      <c r="B58" s="19">
        <v>45</v>
      </c>
      <c r="C58" s="4">
        <f ca="1">Données!C56</f>
        <v>99.813966230092362</v>
      </c>
      <c r="D58" s="4">
        <f ca="1">Données!E56</f>
        <v>100.23068541781473</v>
      </c>
      <c r="E58" s="4">
        <f>Données!F56</f>
        <v>100.1792664458753</v>
      </c>
      <c r="F58" s="4">
        <f t="shared" ca="1" si="6"/>
        <v>1000.2232582395354</v>
      </c>
      <c r="G58" s="4">
        <f t="shared" ca="1" si="3"/>
        <v>1001.2840285429003</v>
      </c>
      <c r="H58" s="6">
        <f t="shared" ca="1" si="8"/>
        <v>-8.2279865209151648E-3</v>
      </c>
      <c r="I58" s="6">
        <f t="shared" ca="1" si="8"/>
        <v>1.6801291947365904E-4</v>
      </c>
      <c r="J58" s="6">
        <f t="shared" si="8"/>
        <v>3.9802115495923829E-5</v>
      </c>
      <c r="K58" s="6">
        <f t="shared" ca="1" si="8"/>
        <v>-4.0389364068175171E-3</v>
      </c>
      <c r="L58" s="6">
        <f t="array" aca="1" ref="L58" ca="1">MMULT(H58:J58,$C$5:$C$7)</f>
        <v>-4.0299868007207529E-3</v>
      </c>
      <c r="M58" s="6">
        <f t="shared" ca="1" si="10"/>
        <v>9.8288739281745086E-2</v>
      </c>
      <c r="N58" s="6">
        <f t="shared" ca="1" si="10"/>
        <v>0.10014571507859757</v>
      </c>
      <c r="O58" s="6">
        <f t="shared" ca="1" si="4"/>
        <v>3.0312909232628207E-2</v>
      </c>
      <c r="P58" s="6">
        <f t="shared" ca="1" si="4"/>
        <v>2.9966868407588852E-2</v>
      </c>
      <c r="Q58">
        <f t="shared" ca="1" si="2"/>
        <v>-7.7682044887712909E-2</v>
      </c>
      <c r="R58">
        <f t="shared" ca="1" si="5"/>
        <v>-7.6214311854235661E-2</v>
      </c>
    </row>
    <row r="59" spans="2:18" x14ac:dyDescent="0.25">
      <c r="B59" s="19">
        <v>46</v>
      </c>
      <c r="C59" s="4">
        <f ca="1">Données!C57</f>
        <v>101.44671017250658</v>
      </c>
      <c r="D59" s="4">
        <f ca="1">Données!E57</f>
        <v>100.25140504688265</v>
      </c>
      <c r="E59" s="4">
        <f>Données!F57</f>
        <v>100.18325379260868</v>
      </c>
      <c r="F59" s="4">
        <f t="shared" ca="1" si="6"/>
        <v>1008.4905760969461</v>
      </c>
      <c r="G59" s="4">
        <f t="shared" ca="1" si="3"/>
        <v>1009.5769582493833</v>
      </c>
      <c r="H59" s="6">
        <f t="shared" ca="1" si="8"/>
        <v>1.6357870587472734E-2</v>
      </c>
      <c r="I59" s="6">
        <f t="shared" ca="1" si="8"/>
        <v>2.0671941912353553E-4</v>
      </c>
      <c r="J59" s="6">
        <f t="shared" si="8"/>
        <v>3.9802115495923829E-5</v>
      </c>
      <c r="K59" s="6">
        <f t="shared" ca="1" si="8"/>
        <v>8.265472522566375E-3</v>
      </c>
      <c r="L59" s="6">
        <f t="array" aca="1" ref="L59" ca="1">MMULT(H59:J59,$C$5:$C$7)</f>
        <v>8.2822950032981346E-3</v>
      </c>
      <c r="M59" s="6">
        <f t="shared" ca="1" si="10"/>
        <v>0.10052763915331278</v>
      </c>
      <c r="N59" s="6">
        <f t="shared" ca="1" si="10"/>
        <v>0.102256347243153</v>
      </c>
      <c r="O59" s="6">
        <f t="shared" ca="1" si="4"/>
        <v>3.0312909232628207E-2</v>
      </c>
      <c r="P59" s="6">
        <f t="shared" ca="1" si="4"/>
        <v>2.9966868407588852E-2</v>
      </c>
      <c r="Q59">
        <f t="shared" ca="1" si="2"/>
        <v>-7.0058651172662745E-2</v>
      </c>
      <c r="R59">
        <f t="shared" ca="1" si="5"/>
        <v>-6.8563246265187616E-2</v>
      </c>
    </row>
    <row r="60" spans="2:18" x14ac:dyDescent="0.25">
      <c r="B60" s="19">
        <v>47</v>
      </c>
      <c r="C60" s="4">
        <f ca="1">Données!C58</f>
        <v>102.19900034520241</v>
      </c>
      <c r="D60" s="4">
        <f ca="1">Données!E58</f>
        <v>100.27076593542404</v>
      </c>
      <c r="E60" s="4">
        <f>Données!F58</f>
        <v>100.1872412980469</v>
      </c>
      <c r="F60" s="4">
        <f t="shared" ca="1" si="6"/>
        <v>1012.3488314031322</v>
      </c>
      <c r="G60" s="4">
        <f t="shared" ca="1" si="3"/>
        <v>1013.4177638408751</v>
      </c>
      <c r="H60" s="6">
        <f t="shared" ca="1" si="8"/>
        <v>7.4156192095000684E-3</v>
      </c>
      <c r="I60" s="6">
        <f t="shared" ca="1" si="8"/>
        <v>1.931233635312779E-4</v>
      </c>
      <c r="J60" s="6">
        <f t="shared" si="8"/>
        <v>3.9802115495923829E-5</v>
      </c>
      <c r="K60" s="6">
        <f t="shared" ca="1" si="8"/>
        <v>3.8257722953825013E-3</v>
      </c>
      <c r="L60" s="6">
        <f t="array" aca="1" ref="L60" ca="1">MMULT(H60:J60,$C$5:$C$7)</f>
        <v>3.8043712865156731E-3</v>
      </c>
      <c r="M60" s="6">
        <f t="shared" ca="1" si="10"/>
        <v>9.8585018458973217E-2</v>
      </c>
      <c r="N60" s="6">
        <f t="shared" ca="1" si="10"/>
        <v>0.10023012287584267</v>
      </c>
      <c r="O60" s="6">
        <f t="shared" ca="1" si="4"/>
        <v>3.0312909232628207E-2</v>
      </c>
      <c r="P60" s="6">
        <f t="shared" ca="1" si="4"/>
        <v>2.9966868407588852E-2</v>
      </c>
      <c r="Q60">
        <f t="shared" ca="1" si="2"/>
        <v>-6.650090732398839E-2</v>
      </c>
      <c r="R60">
        <f t="shared" ca="1" si="5"/>
        <v>-6.5019715024073665E-2</v>
      </c>
    </row>
    <row r="61" spans="2:18" x14ac:dyDescent="0.25">
      <c r="B61" s="19">
        <v>48</v>
      </c>
      <c r="C61" s="4">
        <f ca="1">Données!C59</f>
        <v>102.11189724904651</v>
      </c>
      <c r="D61" s="4">
        <f ca="1">Données!E59</f>
        <v>100.26281349077829</v>
      </c>
      <c r="E61" s="4">
        <f>Données!F59</f>
        <v>100.19122896219626</v>
      </c>
      <c r="F61" s="4">
        <f t="shared" ca="1" si="6"/>
        <v>1011.8735536991239</v>
      </c>
      <c r="G61" s="4">
        <f t="shared" ca="1" si="3"/>
        <v>1012.9457144425457</v>
      </c>
      <c r="H61" s="6">
        <f t="shared" ca="1" si="8"/>
        <v>-8.5228912084944763E-4</v>
      </c>
      <c r="I61" s="6">
        <f t="shared" ca="1" si="8"/>
        <v>-7.9309702798902038E-5</v>
      </c>
      <c r="J61" s="6">
        <f t="shared" si="8"/>
        <v>3.9802115495923829E-5</v>
      </c>
      <c r="K61" s="6">
        <f t="shared" ca="1" si="8"/>
        <v>-4.6948017251080554E-4</v>
      </c>
      <c r="L61" s="6">
        <f t="array" aca="1" ref="L61" ca="1">MMULT(H61:J61,$C$5:$C$7)</f>
        <v>-4.6579941182417484E-4</v>
      </c>
      <c r="M61" s="6">
        <f t="shared" ca="1" si="10"/>
        <v>9.5599015095179901E-2</v>
      </c>
      <c r="N61" s="6">
        <f t="shared" ca="1" si="10"/>
        <v>9.719345356650809E-2</v>
      </c>
      <c r="O61" s="6">
        <f t="shared" ca="1" si="4"/>
        <v>3.0312909232628207E-2</v>
      </c>
      <c r="P61" s="6">
        <f t="shared" ca="1" si="4"/>
        <v>2.9966868407588852E-2</v>
      </c>
      <c r="Q61">
        <f t="shared" ca="1" si="2"/>
        <v>-6.6939166639056635E-2</v>
      </c>
      <c r="R61">
        <f t="shared" ca="1" si="5"/>
        <v>-6.5455228290882683E-2</v>
      </c>
    </row>
    <row r="62" spans="2:18" x14ac:dyDescent="0.25">
      <c r="B62" s="19">
        <v>49</v>
      </c>
      <c r="C62" s="4">
        <f ca="1">Données!C60</f>
        <v>103.62639758943116</v>
      </c>
      <c r="D62" s="4">
        <f ca="1">Données!E60</f>
        <v>100.24529198817643</v>
      </c>
      <c r="E62" s="4">
        <f>Données!F60</f>
        <v>100.1952167850631</v>
      </c>
      <c r="F62" s="4">
        <f t="shared" ca="1" si="6"/>
        <v>1019.358447888038</v>
      </c>
      <c r="G62" s="4">
        <f t="shared" ca="1" si="3"/>
        <v>1020.369095154907</v>
      </c>
      <c r="H62" s="6">
        <f t="shared" ca="1" si="8"/>
        <v>1.4831771626873769E-2</v>
      </c>
      <c r="I62" s="6">
        <f t="shared" ca="1" si="8"/>
        <v>-1.7475574434644425E-4</v>
      </c>
      <c r="J62" s="6">
        <f t="shared" si="8"/>
        <v>3.9802115495923829E-5</v>
      </c>
      <c r="K62" s="6">
        <f t="shared" ca="1" si="8"/>
        <v>7.3970647434666859E-3</v>
      </c>
      <c r="L62" s="6">
        <f t="array" aca="1" ref="L62" ca="1">MMULT(H62:J62,$C$5:$C$7)</f>
        <v>7.3285079412636622E-3</v>
      </c>
      <c r="M62" s="6">
        <f t="shared" ca="1" si="10"/>
        <v>9.7013245942107806E-2</v>
      </c>
      <c r="N62" s="6">
        <f t="shared" ca="1" si="10"/>
        <v>9.8414322132966678E-2</v>
      </c>
      <c r="O62" s="6">
        <f t="shared" ca="1" si="4"/>
        <v>3.0312909232628207E-2</v>
      </c>
      <c r="P62" s="6">
        <f t="shared" ca="1" si="4"/>
        <v>2.9966868407588852E-2</v>
      </c>
      <c r="Q62">
        <f t="shared" ca="1" si="2"/>
        <v>-6.0037255245092847E-2</v>
      </c>
      <c r="R62">
        <f t="shared" ca="1" si="5"/>
        <v>-5.8606409509945889E-2</v>
      </c>
    </row>
    <row r="63" spans="2:18" x14ac:dyDescent="0.25">
      <c r="B63" s="19">
        <v>50</v>
      </c>
      <c r="C63" s="4">
        <f ca="1">Données!C61</f>
        <v>104.06175042831686</v>
      </c>
      <c r="D63" s="4">
        <f ca="1">Données!E61</f>
        <v>100.23939288328282</v>
      </c>
      <c r="E63" s="4">
        <f>Données!F61</f>
        <v>100.19920476665371</v>
      </c>
      <c r="F63" s="4">
        <f t="shared" ca="1" si="6"/>
        <v>1021.5057165579983</v>
      </c>
      <c r="G63" s="4">
        <f t="shared" ca="1" si="3"/>
        <v>1022.4824480672007</v>
      </c>
      <c r="H63" s="6">
        <f t="shared" ca="1" si="8"/>
        <v>4.2011770071421761E-3</v>
      </c>
      <c r="I63" s="6">
        <f t="shared" ca="1" si="8"/>
        <v>-5.8846702689185904E-5</v>
      </c>
      <c r="J63" s="6">
        <f t="shared" si="8"/>
        <v>3.9802115495923829E-5</v>
      </c>
      <c r="K63" s="6">
        <f t="shared" ca="1" si="8"/>
        <v>2.1064902875029823E-3</v>
      </c>
      <c r="L63" s="6">
        <f t="array" aca="1" ref="L63" ca="1">MMULT(H63:J63,$C$5:$C$7)</f>
        <v>2.0711651522264951E-3</v>
      </c>
      <c r="M63" s="6">
        <f t="shared" ca="1" si="10"/>
        <v>9.4410990964509153E-2</v>
      </c>
      <c r="N63" s="6">
        <f t="shared" ca="1" si="10"/>
        <v>9.5752816925429488E-2</v>
      </c>
      <c r="O63" s="6">
        <f t="shared" ca="1" si="4"/>
        <v>3.0312909232628207E-2</v>
      </c>
      <c r="P63" s="6">
        <f t="shared" ca="1" si="4"/>
        <v>2.9966868407588852E-2</v>
      </c>
      <c r="Q63">
        <f t="shared" ca="1" si="2"/>
        <v>-5.8057232852651963E-2</v>
      </c>
      <c r="R63">
        <f t="shared" ca="1" si="5"/>
        <v>-5.6656627910793511E-2</v>
      </c>
    </row>
    <row r="64" spans="2:18" x14ac:dyDescent="0.25">
      <c r="B64" s="19">
        <v>51</v>
      </c>
      <c r="C64" s="4">
        <f ca="1">Données!C62</f>
        <v>103.58102128296966</v>
      </c>
      <c r="D64" s="4">
        <f ca="1">Données!E62</f>
        <v>100.27799819538113</v>
      </c>
      <c r="E64" s="4">
        <f>Données!F62</f>
        <v>100.20319290697444</v>
      </c>
      <c r="F64" s="4">
        <f t="shared" ca="1" si="6"/>
        <v>1019.295097391754</v>
      </c>
      <c r="G64" s="4">
        <f t="shared" ca="1" si="3"/>
        <v>1020.3175860887782</v>
      </c>
      <c r="H64" s="6">
        <f t="shared" ca="1" si="8"/>
        <v>-4.6196526905276647E-3</v>
      </c>
      <c r="I64" s="6">
        <f t="shared" ca="1" si="8"/>
        <v>3.8513114443206042E-4</v>
      </c>
      <c r="J64" s="6">
        <f t="shared" si="8"/>
        <v>3.9802115495923829E-5</v>
      </c>
      <c r="K64" s="6">
        <f t="shared" ca="1" si="8"/>
        <v>-2.1640790946262367E-3</v>
      </c>
      <c r="L64" s="6">
        <f t="array" aca="1" ref="L64" ca="1">MMULT(H64:J64,$C$5:$C$7)</f>
        <v>-2.1172607730478021E-3</v>
      </c>
      <c r="M64" s="6">
        <f t="shared" ref="M64:N79" ca="1" si="11">SQRT(250*$M$13*K64^2+(1-M$13)*M63^2)</f>
        <v>9.1917776718780389E-2</v>
      </c>
      <c r="N64" s="6">
        <f t="shared" ca="1" si="11"/>
        <v>9.3197251729446567E-2</v>
      </c>
      <c r="O64" s="6">
        <f t="shared" ca="1" si="4"/>
        <v>3.0312909232628207E-2</v>
      </c>
      <c r="P64" s="6">
        <f t="shared" ca="1" si="4"/>
        <v>2.9966868407588852E-2</v>
      </c>
      <c r="Q64">
        <f t="shared" ca="1" si="2"/>
        <v>-6.0095671503369918E-2</v>
      </c>
      <c r="R64">
        <f t="shared" ca="1" si="5"/>
        <v>-5.8653931828032579E-2</v>
      </c>
    </row>
    <row r="65" spans="2:18" x14ac:dyDescent="0.25">
      <c r="B65" s="19">
        <v>52</v>
      </c>
      <c r="C65" s="4">
        <f ca="1">Données!C63</f>
        <v>105.57390523081618</v>
      </c>
      <c r="D65" s="4">
        <f ca="1">Données!E63</f>
        <v>100.31616095265521</v>
      </c>
      <c r="E65" s="4">
        <f>Données!F63</f>
        <v>100.20718120603158</v>
      </c>
      <c r="F65" s="4">
        <f t="shared" ca="1" si="6"/>
        <v>1029.450330917357</v>
      </c>
      <c r="G65" s="4">
        <f t="shared" ca="1" si="3"/>
        <v>1030.3271187990149</v>
      </c>
      <c r="H65" s="6">
        <f t="shared" ca="1" si="8"/>
        <v>1.9239856135442324E-2</v>
      </c>
      <c r="I65" s="6">
        <f t="shared" ca="1" si="8"/>
        <v>3.8056959613141927E-4</v>
      </c>
      <c r="J65" s="6">
        <f t="shared" si="8"/>
        <v>3.9802115495923829E-5</v>
      </c>
      <c r="K65" s="6">
        <f t="shared" ca="1" si="8"/>
        <v>9.9629965371057505E-3</v>
      </c>
      <c r="L65" s="6">
        <f t="array" aca="1" ref="L65" ca="1">MMULT(H65:J65,$C$5:$C$7)</f>
        <v>9.8102128657868715E-3</v>
      </c>
      <c r="M65" s="6">
        <f t="shared" ca="1" si="11"/>
        <v>9.7112638293292544E-2</v>
      </c>
      <c r="N65" s="6">
        <f t="shared" ca="1" si="11"/>
        <v>9.8021366105595947E-2</v>
      </c>
      <c r="O65" s="6">
        <f t="shared" ca="1" si="4"/>
        <v>3.0312909232628207E-2</v>
      </c>
      <c r="P65" s="6">
        <f t="shared" ca="1" si="4"/>
        <v>2.9966868407588852E-2</v>
      </c>
      <c r="Q65">
        <f t="shared" ca="1" si="2"/>
        <v>-5.0731407933347183E-2</v>
      </c>
      <c r="R65">
        <f t="shared" ca="1" si="5"/>
        <v>-4.941912651889413E-2</v>
      </c>
    </row>
    <row r="66" spans="2:18" x14ac:dyDescent="0.25">
      <c r="B66" s="19">
        <v>53</v>
      </c>
      <c r="C66" s="4">
        <f ca="1">Données!C64</f>
        <v>104.76247453032128</v>
      </c>
      <c r="D66" s="4">
        <f ca="1">Données!E64</f>
        <v>100.34423491413453</v>
      </c>
      <c r="E66" s="4">
        <f>Données!F64</f>
        <v>100.21116966383146</v>
      </c>
      <c r="F66" s="4">
        <f t="shared" ca="1" si="6"/>
        <v>1025.5335472222791</v>
      </c>
      <c r="G66" s="4">
        <f t="shared" ca="1" si="3"/>
        <v>1026.5117931199641</v>
      </c>
      <c r="H66" s="6">
        <f t="shared" ca="1" si="8"/>
        <v>-7.6859021054574983E-3</v>
      </c>
      <c r="I66" s="6">
        <f t="shared" ca="1" si="8"/>
        <v>2.7985482311843057E-4</v>
      </c>
      <c r="J66" s="6">
        <f t="shared" si="8"/>
        <v>3.9802115495923829E-5</v>
      </c>
      <c r="K66" s="6">
        <f t="shared" ca="1" si="8"/>
        <v>-3.804733047768849E-3</v>
      </c>
      <c r="L66" s="6">
        <f t="array" aca="1" ref="L66" ca="1">MMULT(H66:J66,$C$5:$C$7)</f>
        <v>-3.7030236411695339E-3</v>
      </c>
      <c r="M66" s="6">
        <f t="shared" ca="1" si="11"/>
        <v>9.530032816721358E-2</v>
      </c>
      <c r="N66" s="6">
        <f t="shared" ca="1" si="11"/>
        <v>9.6111303610557405E-2</v>
      </c>
      <c r="O66" s="6">
        <f t="shared" ca="1" si="4"/>
        <v>3.0312909232628207E-2</v>
      </c>
      <c r="P66" s="6">
        <f t="shared" ca="1" si="4"/>
        <v>2.9966868407588852E-2</v>
      </c>
      <c r="Q66">
        <f t="shared" ca="1" si="2"/>
        <v>-5.4343121516792103E-2</v>
      </c>
      <c r="R66">
        <f t="shared" ca="1" si="5"/>
        <v>-5.2939149966238164E-2</v>
      </c>
    </row>
    <row r="67" spans="2:18" x14ac:dyDescent="0.25">
      <c r="B67" s="19">
        <v>54</v>
      </c>
      <c r="C67" s="4">
        <f ca="1">Données!C65</f>
        <v>103.52357179501843</v>
      </c>
      <c r="D67" s="4">
        <f ca="1">Données!E65</f>
        <v>100.32902564962336</v>
      </c>
      <c r="E67" s="4">
        <f>Données!F65</f>
        <v>100.21515828038039</v>
      </c>
      <c r="F67" s="4">
        <f t="shared" ca="1" si="6"/>
        <v>1019.2629872232089</v>
      </c>
      <c r="G67" s="4">
        <f t="shared" ca="1" si="3"/>
        <v>1020.3643238362761</v>
      </c>
      <c r="H67" s="6">
        <f t="shared" ca="1" si="8"/>
        <v>-1.182582542897348E-2</v>
      </c>
      <c r="I67" s="6">
        <f t="shared" ca="1" si="8"/>
        <v>-1.5157088520512119E-4</v>
      </c>
      <c r="J67" s="6">
        <f t="shared" si="8"/>
        <v>3.9802115495923829E-5</v>
      </c>
      <c r="K67" s="6">
        <f t="shared" ca="1" si="8"/>
        <v>-6.1144367398359156E-3</v>
      </c>
      <c r="L67" s="6">
        <f t="array" aca="1" ref="L67" ca="1">MMULT(H67:J67,$C$5:$C$7)</f>
        <v>-5.9886981570893005E-3</v>
      </c>
      <c r="M67" s="6">
        <f t="shared" ca="1" si="11"/>
        <v>9.5383533408726878E-2</v>
      </c>
      <c r="N67" s="6">
        <f t="shared" ca="1" si="11"/>
        <v>9.6026596862891958E-2</v>
      </c>
      <c r="O67" s="6">
        <f t="shared" ca="1" si="4"/>
        <v>3.0312909232628207E-2</v>
      </c>
      <c r="P67" s="6">
        <f t="shared" ca="1" si="4"/>
        <v>2.9966868407588852E-2</v>
      </c>
      <c r="Q67">
        <f t="shared" ca="1" si="2"/>
        <v>-6.0125280677868487E-2</v>
      </c>
      <c r="R67">
        <f t="shared" ca="1" si="5"/>
        <v>-5.8610811533486906E-2</v>
      </c>
    </row>
    <row r="68" spans="2:18" x14ac:dyDescent="0.25">
      <c r="B68" s="19">
        <v>55</v>
      </c>
      <c r="C68" s="4">
        <f ca="1">Données!C66</f>
        <v>105.18153291707809</v>
      </c>
      <c r="D68" s="4">
        <f ca="1">Données!E66</f>
        <v>100.33579302415744</v>
      </c>
      <c r="E68" s="4">
        <f>Données!F66</f>
        <v>100.21914705568472</v>
      </c>
      <c r="F68" s="4">
        <f t="shared" ca="1" si="6"/>
        <v>1027.5866297061775</v>
      </c>
      <c r="G68" s="4">
        <f t="shared" ca="1" si="3"/>
        <v>1028.5694572340522</v>
      </c>
      <c r="H68" s="6">
        <f t="shared" ca="1" si="8"/>
        <v>1.6015300605571214E-2</v>
      </c>
      <c r="I68" s="6">
        <f t="shared" ca="1" si="8"/>
        <v>6.7451811579521959E-5</v>
      </c>
      <c r="J68" s="6">
        <f t="shared" si="8"/>
        <v>3.9802115495923829E-5</v>
      </c>
      <c r="K68" s="6">
        <f t="shared" ca="1" si="8"/>
        <v>8.1663344861022669E-3</v>
      </c>
      <c r="L68" s="6">
        <f t="array" aca="1" ref="L68" ca="1">MMULT(H68:J68,$C$5:$C$7)</f>
        <v>8.0413762085753682E-3</v>
      </c>
      <c r="M68" s="6">
        <f t="shared" ca="1" si="11"/>
        <v>9.7736751648933168E-2</v>
      </c>
      <c r="N68" s="6">
        <f t="shared" ca="1" si="11"/>
        <v>9.8172281407135992E-2</v>
      </c>
      <c r="O68" s="6">
        <f t="shared" ca="1" si="4"/>
        <v>3.0312909232628207E-2</v>
      </c>
      <c r="P68" s="6">
        <f t="shared" ca="1" si="4"/>
        <v>2.9966868407588852E-2</v>
      </c>
      <c r="Q68">
        <f t="shared" ca="1" si="2"/>
        <v>-5.2449949344852365E-2</v>
      </c>
      <c r="R68">
        <f t="shared" ca="1" si="5"/>
        <v>-5.1040746910342216E-2</v>
      </c>
    </row>
    <row r="69" spans="2:18" x14ac:dyDescent="0.25">
      <c r="B69" s="19">
        <v>56</v>
      </c>
      <c r="C69" s="4">
        <f ca="1">Données!C67</f>
        <v>108.81993676825935</v>
      </c>
      <c r="D69" s="4">
        <f ca="1">Données!E67</f>
        <v>100.36766027652241</v>
      </c>
      <c r="E69" s="4">
        <f>Données!F67</f>
        <v>100.22313598975073</v>
      </c>
      <c r="F69" s="4">
        <f t="shared" ca="1" si="6"/>
        <v>1045.9379852239088</v>
      </c>
      <c r="G69" s="4">
        <f t="shared" ca="1" si="3"/>
        <v>1046.522759766098</v>
      </c>
      <c r="H69" s="6">
        <f t="shared" ca="1" si="8"/>
        <v>3.4591660249424949E-2</v>
      </c>
      <c r="I69" s="6">
        <f t="shared" ca="1" si="8"/>
        <v>3.1760602477426403E-4</v>
      </c>
      <c r="J69" s="6">
        <f t="shared" si="8"/>
        <v>3.9802115495923829E-5</v>
      </c>
      <c r="K69" s="6">
        <f t="shared" ca="1" si="8"/>
        <v>1.7858694330207925E-2</v>
      </c>
      <c r="L69" s="6">
        <f t="array" aca="1" ref="L69" ca="1">MMULT(H69:J69,$C$5:$C$7)</f>
        <v>1.7454633137099607E-2</v>
      </c>
      <c r="M69" s="6">
        <f t="shared" ca="1" si="11"/>
        <v>0.11731717143372124</v>
      </c>
      <c r="N69" s="6">
        <f t="shared" ca="1" si="11"/>
        <v>0.11674541659415166</v>
      </c>
      <c r="O69" s="6">
        <f t="shared" ca="1" si="4"/>
        <v>3.0312909232628207E-2</v>
      </c>
      <c r="P69" s="6">
        <f t="shared" ca="1" si="4"/>
        <v>2.9966868407588852E-2</v>
      </c>
      <c r="Q69">
        <f t="shared" ca="1" si="2"/>
        <v>-3.5527942627629039E-2</v>
      </c>
      <c r="R69">
        <f t="shared" ca="1" si="5"/>
        <v>-3.4477011285606318E-2</v>
      </c>
    </row>
    <row r="70" spans="2:18" x14ac:dyDescent="0.25">
      <c r="B70" s="19">
        <v>57</v>
      </c>
      <c r="C70" s="4">
        <f ca="1">Données!C68</f>
        <v>108.60985693754245</v>
      </c>
      <c r="D70" s="4">
        <f ca="1">Données!E68</f>
        <v>100.39058267430114</v>
      </c>
      <c r="E70" s="4">
        <f>Données!F68</f>
        <v>100.22712508258476</v>
      </c>
      <c r="F70" s="4">
        <f t="shared" ca="1" si="6"/>
        <v>1045.0021980592178</v>
      </c>
      <c r="G70" s="4">
        <f t="shared" ca="1" si="3"/>
        <v>1045.6320942054979</v>
      </c>
      <c r="H70" s="6">
        <f t="shared" ca="1" si="8"/>
        <v>-1.930527042708019E-3</v>
      </c>
      <c r="I70" s="6">
        <f t="shared" ca="1" si="8"/>
        <v>2.283842994403873E-4</v>
      </c>
      <c r="J70" s="6">
        <f t="shared" si="8"/>
        <v>3.9802115495923829E-5</v>
      </c>
      <c r="K70" s="6">
        <f t="shared" ca="1" si="8"/>
        <v>-8.9468704446238334E-4</v>
      </c>
      <c r="L70" s="6">
        <f t="array" aca="1" ref="L70" ca="1">MMULT(H70:J70,$C$5:$C$7)</f>
        <v>-8.5107137163381585E-4</v>
      </c>
      <c r="M70" s="6">
        <f t="shared" ca="1" si="11"/>
        <v>0.11379598659016724</v>
      </c>
      <c r="N70" s="6">
        <f t="shared" ca="1" si="11"/>
        <v>0.11323686500072191</v>
      </c>
      <c r="O70" s="6">
        <f t="shared" ca="1" si="4"/>
        <v>3.0312909232628207E-2</v>
      </c>
      <c r="P70" s="6">
        <f t="shared" ca="1" si="4"/>
        <v>2.9966868407588852E-2</v>
      </c>
      <c r="Q70">
        <f t="shared" ca="1" si="2"/>
        <v>-3.6390843282106067E-2</v>
      </c>
      <c r="R70">
        <f t="shared" ca="1" si="5"/>
        <v>-3.5298740259955497E-2</v>
      </c>
    </row>
    <row r="71" spans="2:18" x14ac:dyDescent="0.25">
      <c r="B71" s="19">
        <v>58</v>
      </c>
      <c r="C71" s="4">
        <f ca="1">Données!C69</f>
        <v>110.99729847098862</v>
      </c>
      <c r="D71" s="4">
        <f ca="1">Données!E69</f>
        <v>100.38418065524112</v>
      </c>
      <c r="E71" s="4">
        <f>Données!F69</f>
        <v>100.23111433419312</v>
      </c>
      <c r="F71" s="4">
        <f t="shared" ca="1" si="6"/>
        <v>1056.9073956311488</v>
      </c>
      <c r="G71" s="4">
        <f t="shared" ca="1" si="3"/>
        <v>1057.0911980731278</v>
      </c>
      <c r="H71" s="6">
        <f t="shared" ca="1" si="8"/>
        <v>2.1981812708022463E-2</v>
      </c>
      <c r="I71" s="6">
        <f t="shared" ca="1" si="8"/>
        <v>-6.3771111686761195E-5</v>
      </c>
      <c r="J71" s="6">
        <f t="shared" si="8"/>
        <v>3.9802115495923829E-5</v>
      </c>
      <c r="K71" s="6">
        <f t="shared" ca="1" si="8"/>
        <v>1.1392509598584066E-2</v>
      </c>
      <c r="L71" s="6">
        <f t="array" aca="1" ref="L71" ca="1">MMULT(H71:J71,$C$5:$C$7)</f>
        <v>1.0959020798167851E-2</v>
      </c>
      <c r="M71" s="6">
        <f t="shared" ca="1" si="11"/>
        <v>0.11882505667785394</v>
      </c>
      <c r="N71" s="6">
        <f t="shared" ca="1" si="11"/>
        <v>0.11770613574618932</v>
      </c>
      <c r="O71" s="6">
        <f t="shared" ca="1" si="4"/>
        <v>3.0312909232628207E-2</v>
      </c>
      <c r="P71" s="6">
        <f t="shared" ca="1" si="4"/>
        <v>2.9966868407588852E-2</v>
      </c>
      <c r="Q71">
        <f t="shared" ca="1" si="2"/>
        <v>-2.541291671491408E-2</v>
      </c>
      <c r="R71">
        <f t="shared" ca="1" si="5"/>
        <v>-2.4726559090445521E-2</v>
      </c>
    </row>
    <row r="72" spans="2:18" x14ac:dyDescent="0.25">
      <c r="B72" s="19">
        <v>59</v>
      </c>
      <c r="C72" s="4">
        <f ca="1">Données!C70</f>
        <v>113.69780750360704</v>
      </c>
      <c r="D72" s="4">
        <f ca="1">Données!E70</f>
        <v>100.4383422672899</v>
      </c>
      <c r="E72" s="4">
        <f>Données!F70</f>
        <v>100.23510374458213</v>
      </c>
      <c r="F72" s="4">
        <f t="shared" ca="1" si="6"/>
        <v>1070.6807488544846</v>
      </c>
      <c r="G72" s="4">
        <f t="shared" ca="1" si="3"/>
        <v>1070.2356226968645</v>
      </c>
      <c r="H72" s="6">
        <f t="shared" ca="1" si="8"/>
        <v>2.4329502337610887E-2</v>
      </c>
      <c r="I72" s="6">
        <f t="shared" ca="1" si="8"/>
        <v>5.3954329950434143E-4</v>
      </c>
      <c r="J72" s="6">
        <f t="shared" si="8"/>
        <v>3.9802115495923829E-5</v>
      </c>
      <c r="K72" s="6">
        <f t="shared" ca="1" si="8"/>
        <v>1.303175025576464E-2</v>
      </c>
      <c r="L72" s="6">
        <f t="array" aca="1" ref="L72" ca="1">MMULT(H72:J72,$C$5:$C$7)</f>
        <v>1.2434522818557614E-2</v>
      </c>
      <c r="M72" s="6">
        <f t="shared" ca="1" si="11"/>
        <v>0.12577610333348227</v>
      </c>
      <c r="N72" s="6">
        <f t="shared" ca="1" si="11"/>
        <v>0.1238656961981031</v>
      </c>
      <c r="O72" s="6">
        <f t="shared" ca="1" si="4"/>
        <v>3.0312909232628207E-2</v>
      </c>
      <c r="P72" s="6">
        <f t="shared" ca="1" si="4"/>
        <v>2.9966868407588852E-2</v>
      </c>
      <c r="Q72">
        <f t="shared" ca="1" si="2"/>
        <v>-1.2712341243048764E-2</v>
      </c>
      <c r="R72">
        <f t="shared" ca="1" si="5"/>
        <v>-1.2599499235122491E-2</v>
      </c>
    </row>
    <row r="73" spans="2:18" x14ac:dyDescent="0.25">
      <c r="B73" s="19">
        <v>60</v>
      </c>
      <c r="C73" s="4">
        <f ca="1">Données!C71</f>
        <v>114.96598081082661</v>
      </c>
      <c r="D73" s="4">
        <f ca="1">Données!E71</f>
        <v>100.42037325214602</v>
      </c>
      <c r="E73" s="4">
        <f>Données!F71</f>
        <v>100.23909331375812</v>
      </c>
      <c r="F73" s="4">
        <f t="shared" ca="1" si="6"/>
        <v>1076.9317703148631</v>
      </c>
      <c r="G73" s="4">
        <f t="shared" ca="1" si="3"/>
        <v>1076.1085343591214</v>
      </c>
      <c r="H73" s="6">
        <f t="shared" ca="1" si="8"/>
        <v>1.1153894125701003E-2</v>
      </c>
      <c r="I73" s="6">
        <f t="shared" ca="1" si="8"/>
        <v>-1.7890593112390718E-4</v>
      </c>
      <c r="J73" s="6">
        <f t="shared" si="8"/>
        <v>3.9802115495923829E-5</v>
      </c>
      <c r="K73" s="6">
        <f t="shared" ca="1" si="8"/>
        <v>5.8383616844390751E-3</v>
      </c>
      <c r="L73" s="6">
        <f t="array" aca="1" ref="L73" ca="1">MMULT(H73:J73,$C$5:$C$7)</f>
        <v>5.4874940972885478E-3</v>
      </c>
      <c r="M73" s="6">
        <f t="shared" ca="1" si="11"/>
        <v>0.12402317318527378</v>
      </c>
      <c r="N73" s="6">
        <f t="shared" ca="1" si="11"/>
        <v>0.12195834094058092</v>
      </c>
      <c r="O73" s="6">
        <f t="shared" ca="1" si="4"/>
        <v>3.0312909232628207E-2</v>
      </c>
      <c r="P73" s="6">
        <f t="shared" ca="1" si="4"/>
        <v>2.9966868407588852E-2</v>
      </c>
      <c r="Q73">
        <f t="shared" ca="1" si="2"/>
        <v>-6.9481988046425913E-3</v>
      </c>
      <c r="R73">
        <f t="shared" ca="1" si="5"/>
        <v>-7.1811448155154611E-3</v>
      </c>
    </row>
    <row r="74" spans="2:18" x14ac:dyDescent="0.25">
      <c r="B74" s="19">
        <v>61</v>
      </c>
      <c r="C74" s="4">
        <f ca="1">Données!C72</f>
        <v>114.47239818915681</v>
      </c>
      <c r="D74" s="4">
        <f ca="1">Données!E72</f>
        <v>100.39213120242015</v>
      </c>
      <c r="E74" s="4">
        <f>Données!F72</f>
        <v>100.2430830417274</v>
      </c>
      <c r="F74" s="4">
        <f t="shared" ca="1" si="6"/>
        <v>1074.3226469578847</v>
      </c>
      <c r="G74" s="4">
        <f t="shared" ca="1" si="3"/>
        <v>1073.6471883902286</v>
      </c>
      <c r="H74" s="6">
        <f t="shared" ca="1" si="8"/>
        <v>-4.2932928348776711E-3</v>
      </c>
      <c r="I74" s="6">
        <f t="shared" ca="1" si="8"/>
        <v>-2.812382468939667E-4</v>
      </c>
      <c r="J74" s="6">
        <f t="shared" si="8"/>
        <v>3.9802115495923829E-5</v>
      </c>
      <c r="K74" s="6">
        <f t="shared" ca="1" si="8"/>
        <v>-2.4227378455141668E-3</v>
      </c>
      <c r="L74" s="6">
        <f t="array" aca="1" ref="L74" ca="1">MMULT(H74:J74,$C$5:$C$7)</f>
        <v>-2.2872655408858189E-3</v>
      </c>
      <c r="M74" s="6">
        <f t="shared" ca="1" si="11"/>
        <v>0.1206104784740905</v>
      </c>
      <c r="N74" s="6">
        <f t="shared" ca="1" si="11"/>
        <v>0.11857436680960219</v>
      </c>
      <c r="O74" s="6">
        <f t="shared" ca="1" si="4"/>
        <v>3.0312909232628207E-2</v>
      </c>
      <c r="P74" s="6">
        <f t="shared" ca="1" si="4"/>
        <v>2.9966868407588852E-2</v>
      </c>
      <c r="Q74">
        <f t="shared" ca="1" si="2"/>
        <v>-9.3541029859546265E-3</v>
      </c>
      <c r="R74">
        <f t="shared" ca="1" si="5"/>
        <v>-9.4519851713207315E-3</v>
      </c>
    </row>
    <row r="75" spans="2:18" x14ac:dyDescent="0.25">
      <c r="B75" s="19">
        <v>62</v>
      </c>
      <c r="C75" s="4">
        <f ca="1">Données!C73</f>
        <v>112.70938759234768</v>
      </c>
      <c r="D75" s="4">
        <f ca="1">Données!E73</f>
        <v>100.45223015679328</v>
      </c>
      <c r="E75" s="4">
        <f>Données!F73</f>
        <v>100.24707292849629</v>
      </c>
      <c r="F75" s="4">
        <f t="shared" ca="1" si="6"/>
        <v>1065.8080887457049</v>
      </c>
      <c r="G75" s="4">
        <f t="shared" ca="1" si="3"/>
        <v>1065.7008340275117</v>
      </c>
      <c r="H75" s="6">
        <f t="shared" ca="1" si="8"/>
        <v>-1.5401185130199502E-2</v>
      </c>
      <c r="I75" s="6">
        <f t="shared" ca="1" si="8"/>
        <v>5.9864208133952879E-4</v>
      </c>
      <c r="J75" s="6">
        <f t="shared" si="8"/>
        <v>3.9802115495923829E-5</v>
      </c>
      <c r="K75" s="6">
        <f t="shared" ca="1" si="8"/>
        <v>-7.9255131000822709E-3</v>
      </c>
      <c r="L75" s="6">
        <f t="array" aca="1" ref="L75" ca="1">MMULT(H75:J75,$C$5:$C$7)</f>
        <v>-7.4012715244299865E-3</v>
      </c>
      <c r="M75" s="6">
        <f t="shared" ca="1" si="11"/>
        <v>0.12089781071292291</v>
      </c>
      <c r="N75" s="6">
        <f t="shared" ca="1" si="11"/>
        <v>0.11848193929504731</v>
      </c>
      <c r="O75" s="6">
        <f t="shared" ca="1" si="4"/>
        <v>3.0312909232628207E-2</v>
      </c>
      <c r="P75" s="6">
        <f t="shared" ca="1" si="4"/>
        <v>2.9966868407588852E-2</v>
      </c>
      <c r="Q75">
        <f t="shared" ca="1" si="2"/>
        <v>-1.7205480020282216E-2</v>
      </c>
      <c r="R75">
        <f t="shared" ca="1" si="5"/>
        <v>-1.6783299987052858E-2</v>
      </c>
    </row>
    <row r="76" spans="2:18" x14ac:dyDescent="0.25">
      <c r="B76" s="19">
        <v>63</v>
      </c>
      <c r="C76" s="4">
        <f ca="1">Données!C74</f>
        <v>113.25665863580825</v>
      </c>
      <c r="D76" s="4">
        <f ca="1">Données!E74</f>
        <v>100.48268537101715</v>
      </c>
      <c r="E76" s="4">
        <f>Données!F74</f>
        <v>100.25106297407112</v>
      </c>
      <c r="F76" s="4">
        <f t="shared" ca="1" si="6"/>
        <v>1068.6967200341271</v>
      </c>
      <c r="G76" s="4">
        <f t="shared" ca="1" si="3"/>
        <v>1068.4496895546247</v>
      </c>
      <c r="H76" s="6">
        <f t="shared" ca="1" si="8"/>
        <v>4.8555941537005154E-3</v>
      </c>
      <c r="I76" s="6">
        <f t="shared" ca="1" si="8"/>
        <v>3.0318106602855721E-4</v>
      </c>
      <c r="J76" s="6">
        <f t="shared" si="8"/>
        <v>3.9802115495923829E-5</v>
      </c>
      <c r="K76" s="6">
        <f t="shared" ca="1" si="8"/>
        <v>2.7102733774724275E-3</v>
      </c>
      <c r="L76" s="6">
        <f t="array" aca="1" ref="L76" ca="1">MMULT(H76:J76,$C$5:$C$7)</f>
        <v>2.5793876098645363E-3</v>
      </c>
      <c r="M76" s="6">
        <f t="shared" ca="1" si="11"/>
        <v>0.11768384563641948</v>
      </c>
      <c r="N76" s="6">
        <f t="shared" ca="1" si="11"/>
        <v>0.11530607247407744</v>
      </c>
      <c r="O76" s="6">
        <f t="shared" ca="1" si="4"/>
        <v>3.0312909232628207E-2</v>
      </c>
      <c r="P76" s="6">
        <f t="shared" ca="1" si="4"/>
        <v>2.9966868407588852E-2</v>
      </c>
      <c r="Q76">
        <f t="shared" ca="1" si="2"/>
        <v>-1.4541838197255408E-2</v>
      </c>
      <c r="R76">
        <f t="shared" ca="1" si="5"/>
        <v>-1.4247203013227461E-2</v>
      </c>
    </row>
    <row r="77" spans="2:18" x14ac:dyDescent="0.25">
      <c r="B77" s="19">
        <v>64</v>
      </c>
      <c r="C77" s="4">
        <f ca="1">Données!C75</f>
        <v>112.11371982142384</v>
      </c>
      <c r="D77" s="4">
        <f ca="1">Données!E75</f>
        <v>100.51112000946333</v>
      </c>
      <c r="E77" s="4">
        <f>Données!F75</f>
        <v>100.2550531784582</v>
      </c>
      <c r="F77" s="4">
        <f t="shared" ca="1" si="6"/>
        <v>1063.1241991544357</v>
      </c>
      <c r="G77" s="4">
        <f t="shared" ca="1" si="3"/>
        <v>1063.2096911338042</v>
      </c>
      <c r="H77" s="6">
        <f t="shared" ca="1" si="8"/>
        <v>-1.0091581617816203E-2</v>
      </c>
      <c r="I77" s="6">
        <f t="shared" ca="1" si="8"/>
        <v>2.829804790862589E-4</v>
      </c>
      <c r="J77" s="6">
        <f t="shared" si="8"/>
        <v>3.9802115495923829E-5</v>
      </c>
      <c r="K77" s="6">
        <f t="shared" ca="1" si="8"/>
        <v>-5.2143145714094175E-3</v>
      </c>
      <c r="L77" s="6">
        <f t="array" aca="1" ref="L77" ca="1">MMULT(H77:J77,$C$5:$C$7)</f>
        <v>-4.9043005693649722E-3</v>
      </c>
      <c r="M77" s="6">
        <f t="shared" ca="1" si="11"/>
        <v>0.11587214686495716</v>
      </c>
      <c r="N77" s="6">
        <f t="shared" ca="1" si="11"/>
        <v>0.11339551750203124</v>
      </c>
      <c r="O77" s="6">
        <f t="shared" ca="1" si="4"/>
        <v>3.0312909232628207E-2</v>
      </c>
      <c r="P77" s="6">
        <f t="shared" ca="1" si="4"/>
        <v>2.9966868407588852E-2</v>
      </c>
      <c r="Q77">
        <f t="shared" ca="1" si="2"/>
        <v>-1.9680327049857782E-2</v>
      </c>
      <c r="R77">
        <f t="shared" ca="1" si="5"/>
        <v>-1.9081631016742762E-2</v>
      </c>
    </row>
    <row r="78" spans="2:18" x14ac:dyDescent="0.25">
      <c r="B78" s="19">
        <v>65</v>
      </c>
      <c r="C78" s="4">
        <f ca="1">Données!C76</f>
        <v>109.73322099464806</v>
      </c>
      <c r="D78" s="4">
        <f ca="1">Données!E76</f>
        <v>100.49672075105126</v>
      </c>
      <c r="E78" s="4">
        <f>Données!F76</f>
        <v>100.25904354166386</v>
      </c>
      <c r="F78" s="4">
        <f t="shared" ca="1" si="6"/>
        <v>1051.1497087284965</v>
      </c>
      <c r="G78" s="4">
        <f t="shared" ca="1" si="3"/>
        <v>1051.8460234367758</v>
      </c>
      <c r="H78" s="6">
        <f t="shared" ca="1" si="8"/>
        <v>-2.1232894872879715E-2</v>
      </c>
      <c r="I78" s="6">
        <f t="shared" ca="1" si="8"/>
        <v>-1.4326035179701435E-4</v>
      </c>
      <c r="J78" s="6">
        <f t="shared" si="8"/>
        <v>3.9802115495923829E-5</v>
      </c>
      <c r="K78" s="6">
        <f t="shared" ca="1" si="8"/>
        <v>-1.1263491542628068E-2</v>
      </c>
      <c r="L78" s="6">
        <f t="array" aca="1" ref="L78" ca="1">MMULT(H78:J78,$C$5:$C$7)</f>
        <v>-1.0688077612338365E-2</v>
      </c>
      <c r="M78" s="6">
        <f t="shared" ca="1" si="11"/>
        <v>0.12051459156430543</v>
      </c>
      <c r="N78" s="6">
        <f t="shared" ca="1" si="11"/>
        <v>0.11747576699852098</v>
      </c>
      <c r="O78" s="6">
        <f t="shared" ca="1" si="4"/>
        <v>3.0312909232628207E-2</v>
      </c>
      <c r="P78" s="6">
        <f t="shared" ca="1" si="4"/>
        <v>2.9966868407588852E-2</v>
      </c>
      <c r="Q78">
        <f t="shared" ref="Q78:Q141" ca="1" si="12">F78/MAX($F$13:$F$263)-1</f>
        <v>-3.0722149395203568E-2</v>
      </c>
      <c r="R78">
        <f t="shared" ca="1" si="5"/>
        <v>-2.9565762675804241E-2</v>
      </c>
    </row>
    <row r="79" spans="2:18" x14ac:dyDescent="0.25">
      <c r="B79" s="19">
        <v>66</v>
      </c>
      <c r="C79" s="4">
        <f ca="1">Données!C77</f>
        <v>110.84112778981944</v>
      </c>
      <c r="D79" s="4">
        <f ca="1">Données!E77</f>
        <v>100.51097344531338</v>
      </c>
      <c r="E79" s="4">
        <f>Données!F77</f>
        <v>100.26303406369442</v>
      </c>
      <c r="F79" s="4">
        <f t="shared" ca="1" si="6"/>
        <v>1056.760506175664</v>
      </c>
      <c r="G79" s="4">
        <f t="shared" ref="G79:G142" ca="1" si="13">G78*(1+L79)</f>
        <v>1057.2305225184848</v>
      </c>
      <c r="H79" s="6">
        <f t="shared" ca="1" si="8"/>
        <v>1.0096366306657556E-2</v>
      </c>
      <c r="I79" s="6">
        <f t="shared" ca="1" si="8"/>
        <v>1.4182248092886596E-4</v>
      </c>
      <c r="J79" s="6">
        <f t="shared" si="8"/>
        <v>3.9802115495923829E-5</v>
      </c>
      <c r="K79" s="6">
        <f t="shared" ca="1" si="8"/>
        <v>5.3377719658549427E-3</v>
      </c>
      <c r="L79" s="6">
        <f t="array" aca="1" ref="L79" ca="1">MMULT(H79:J79,$C$5:$C$7)</f>
        <v>5.119094393793211E-3</v>
      </c>
      <c r="M79" s="6">
        <f t="shared" ca="1" si="11"/>
        <v>0.11865798715850812</v>
      </c>
      <c r="N79" s="6">
        <f t="shared" ca="1" si="11"/>
        <v>0.11560968555084743</v>
      </c>
      <c r="O79" s="6">
        <f t="shared" ref="O79:P142" ca="1" si="14">COVAR(F$14:F$263,K$14:K$263)</f>
        <v>3.0312909232628207E-2</v>
      </c>
      <c r="P79" s="6">
        <f t="shared" ca="1" si="14"/>
        <v>2.9966868407588852E-2</v>
      </c>
      <c r="Q79">
        <f t="shared" ca="1" si="12"/>
        <v>-2.5548365257121342E-2</v>
      </c>
      <c r="R79">
        <f t="shared" ref="R79:R142" ca="1" si="15">G79/MAX($G$13:$G$263)-1</f>
        <v>-2.4598018211972827E-2</v>
      </c>
    </row>
    <row r="80" spans="2:18" x14ac:dyDescent="0.25">
      <c r="B80" s="19">
        <v>67</v>
      </c>
      <c r="C80" s="4">
        <f ca="1">Données!C78</f>
        <v>111.71831955217208</v>
      </c>
      <c r="D80" s="4">
        <f ca="1">Données!E78</f>
        <v>100.49429753945029</v>
      </c>
      <c r="E80" s="4">
        <f>Données!F78</f>
        <v>100.2670247445562</v>
      </c>
      <c r="F80" s="4">
        <f t="shared" ref="F80:F143" ca="1" si="16">MMULT(C80:E80,$D$5:$D$7)</f>
        <v>1061.0630854581118</v>
      </c>
      <c r="G80" s="4">
        <f t="shared" ca="1" si="13"/>
        <v>1061.3262569747367</v>
      </c>
      <c r="H80" s="6">
        <f t="shared" ca="1" si="8"/>
        <v>7.9139555852949517E-3</v>
      </c>
      <c r="I80" s="6">
        <f t="shared" ca="1" si="8"/>
        <v>-1.6591129596577048E-4</v>
      </c>
      <c r="J80" s="6">
        <f t="shared" si="8"/>
        <v>3.9802115495923829E-5</v>
      </c>
      <c r="K80" s="6">
        <f t="shared" ca="1" si="8"/>
        <v>4.0714800158632158E-3</v>
      </c>
      <c r="L80" s="6">
        <f t="array" aca="1" ref="L80" ca="1">MMULT(H80:J80,$C$5:$C$7)</f>
        <v>3.8740221446645906E-3</v>
      </c>
      <c r="M80" s="6">
        <f t="shared" ref="M80:N95" ca="1" si="17">SQRT(250*$M$13*K80^2+(1-M$13)*M79^2)</f>
        <v>0.11611885757408984</v>
      </c>
      <c r="N80" s="6">
        <f t="shared" ca="1" si="17"/>
        <v>0.11308750657449365</v>
      </c>
      <c r="O80" s="6">
        <f t="shared" ca="1" si="14"/>
        <v>3.0312909232628207E-2</v>
      </c>
      <c r="P80" s="6">
        <f t="shared" ca="1" si="14"/>
        <v>2.9966868407588852E-2</v>
      </c>
      <c r="Q80">
        <f t="shared" ca="1" si="12"/>
        <v>-2.1580904899840325E-2</v>
      </c>
      <c r="R80">
        <f t="shared" ca="1" si="15"/>
        <v>-2.081928933457633E-2</v>
      </c>
    </row>
    <row r="81" spans="2:18" x14ac:dyDescent="0.25">
      <c r="B81" s="19">
        <v>68</v>
      </c>
      <c r="C81" s="4">
        <f ca="1">Données!C79</f>
        <v>111.98020873374467</v>
      </c>
      <c r="D81" s="4">
        <f ca="1">Données!E79</f>
        <v>100.49262446651669</v>
      </c>
      <c r="E81" s="4">
        <f>Données!F79</f>
        <v>100.27101558425551</v>
      </c>
      <c r="F81" s="4">
        <f t="shared" ca="1" si="16"/>
        <v>1062.3641660013068</v>
      </c>
      <c r="G81" s="4">
        <f t="shared" ca="1" si="13"/>
        <v>1062.5613984792901</v>
      </c>
      <c r="H81" s="6">
        <f t="shared" ca="1" si="8"/>
        <v>2.3441919160831493E-3</v>
      </c>
      <c r="I81" s="6">
        <f t="shared" ca="1" si="8"/>
        <v>-1.6648436523936105E-5</v>
      </c>
      <c r="J81" s="6">
        <f t="shared" si="8"/>
        <v>3.9802115495923829E-5</v>
      </c>
      <c r="K81" s="6">
        <f t="shared" ca="1" si="8"/>
        <v>1.2262047007631782E-3</v>
      </c>
      <c r="L81" s="6">
        <f t="array" aca="1" ref="L81" ca="1">MMULT(H81:J81,$C$5:$C$7)</f>
        <v>1.1637717397796066E-3</v>
      </c>
      <c r="M81" s="6">
        <f t="shared" ca="1" si="17"/>
        <v>0.11268153091245992</v>
      </c>
      <c r="N81" s="6">
        <f t="shared" ca="1" si="17"/>
        <v>0.10973501066011987</v>
      </c>
      <c r="O81" s="6">
        <f t="shared" ca="1" si="14"/>
        <v>3.0312909232628207E-2</v>
      </c>
      <c r="P81" s="6">
        <f t="shared" ca="1" si="14"/>
        <v>2.9966868407588852E-2</v>
      </c>
      <c r="Q81">
        <f t="shared" ca="1" si="12"/>
        <v>-2.038116280611213E-2</v>
      </c>
      <c r="R81">
        <f t="shared" ca="1" si="15"/>
        <v>-1.9679746495366413E-2</v>
      </c>
    </row>
    <row r="82" spans="2:18" x14ac:dyDescent="0.25">
      <c r="B82" s="19">
        <v>69</v>
      </c>
      <c r="C82" s="4">
        <f ca="1">Données!C80</f>
        <v>109.33645934242494</v>
      </c>
      <c r="D82" s="4">
        <f ca="1">Données!E80</f>
        <v>100.46077178240776</v>
      </c>
      <c r="E82" s="4">
        <f>Données!F80</f>
        <v>100.27500658279868</v>
      </c>
      <c r="F82" s="4">
        <f t="shared" ca="1" si="16"/>
        <v>1048.9861556241635</v>
      </c>
      <c r="G82" s="4">
        <f t="shared" ca="1" si="13"/>
        <v>1049.8499538483068</v>
      </c>
      <c r="H82" s="6">
        <f t="shared" ca="1" si="8"/>
        <v>-2.3609077186181771E-2</v>
      </c>
      <c r="I82" s="6">
        <f t="shared" ca="1" si="8"/>
        <v>-3.1696539201775398E-4</v>
      </c>
      <c r="J82" s="6">
        <f t="shared" si="8"/>
        <v>3.9802115495923829E-5</v>
      </c>
      <c r="K82" s="6">
        <f t="shared" ca="1" si="8"/>
        <v>-1.2592678485662367E-2</v>
      </c>
      <c r="L82" s="6">
        <f t="array" aca="1" ref="L82" ca="1">MMULT(H82:J82,$C$5:$C$7)</f>
        <v>-1.1963021289099762E-2</v>
      </c>
      <c r="M82" s="6">
        <f t="shared" ca="1" si="17"/>
        <v>0.11964085019715498</v>
      </c>
      <c r="N82" s="6">
        <f t="shared" ca="1" si="17"/>
        <v>0.11604298507946888</v>
      </c>
      <c r="O82" s="6">
        <f t="shared" ca="1" si="14"/>
        <v>3.0312909232628207E-2</v>
      </c>
      <c r="P82" s="6">
        <f t="shared" ca="1" si="14"/>
        <v>2.9966868407588852E-2</v>
      </c>
      <c r="Q82">
        <f t="shared" ca="1" si="12"/>
        <v>-3.2717187861393104E-2</v>
      </c>
      <c r="R82">
        <f t="shared" ca="1" si="15"/>
        <v>-3.1407338558178011E-2</v>
      </c>
    </row>
    <row r="83" spans="2:18" x14ac:dyDescent="0.25">
      <c r="B83" s="19">
        <v>70</v>
      </c>
      <c r="C83" s="4">
        <f ca="1">Données!C81</f>
        <v>109.05167326023577</v>
      </c>
      <c r="D83" s="4">
        <f ca="1">Données!E81</f>
        <v>100.44423032741807</v>
      </c>
      <c r="E83" s="4">
        <f>Données!F81</f>
        <v>100.27899774019204</v>
      </c>
      <c r="F83" s="4">
        <f t="shared" ca="1" si="16"/>
        <v>1047.4795179382691</v>
      </c>
      <c r="G83" s="4">
        <f t="shared" ca="1" si="13"/>
        <v>1048.3962622374918</v>
      </c>
      <c r="H83" s="6">
        <f t="shared" ca="1" si="8"/>
        <v>-2.6046762800070455E-3</v>
      </c>
      <c r="I83" s="6">
        <f t="shared" ca="1" si="8"/>
        <v>-1.6465586214609029E-4</v>
      </c>
      <c r="J83" s="6">
        <f t="shared" si="8"/>
        <v>3.9802115495923829E-5</v>
      </c>
      <c r="K83" s="6">
        <f t="shared" ca="1" si="8"/>
        <v>-1.4362798572856716E-3</v>
      </c>
      <c r="L83" s="6">
        <f t="array" aca="1" ref="L83" ca="1">MMULT(H83:J83,$C$5:$C$7)</f>
        <v>-1.3846660710765679E-3</v>
      </c>
      <c r="M83" s="6">
        <f t="shared" ca="1" si="17"/>
        <v>0.1161294129459495</v>
      </c>
      <c r="N83" s="6">
        <f t="shared" ca="1" si="17"/>
        <v>0.11263558684940771</v>
      </c>
      <c r="O83" s="6">
        <f t="shared" ca="1" si="14"/>
        <v>3.0312909232628207E-2</v>
      </c>
      <c r="P83" s="6">
        <f t="shared" ca="1" si="14"/>
        <v>2.9966868407588852E-2</v>
      </c>
      <c r="Q83">
        <f t="shared" ca="1" si="12"/>
        <v>-3.4106476680766384E-2</v>
      </c>
      <c r="R83">
        <f t="shared" ca="1" si="15"/>
        <v>-3.2748515953170187E-2</v>
      </c>
    </row>
    <row r="84" spans="2:18" x14ac:dyDescent="0.25">
      <c r="B84" s="19">
        <v>71</v>
      </c>
      <c r="C84" s="4">
        <f ca="1">Données!C82</f>
        <v>110.28920001863445</v>
      </c>
      <c r="D84" s="4">
        <f ca="1">Données!E82</f>
        <v>100.44843031317264</v>
      </c>
      <c r="E84" s="4">
        <f>Données!F82</f>
        <v>100.28298905644191</v>
      </c>
      <c r="F84" s="4">
        <f t="shared" ca="1" si="16"/>
        <v>1053.6881516590354</v>
      </c>
      <c r="G84" s="4">
        <f t="shared" ca="1" si="13"/>
        <v>1054.366821740696</v>
      </c>
      <c r="H84" s="6">
        <f t="shared" ca="1" si="8"/>
        <v>1.1348076754819747E-2</v>
      </c>
      <c r="I84" s="6">
        <f t="shared" ca="1" si="8"/>
        <v>4.1814106602977574E-5</v>
      </c>
      <c r="J84" s="6">
        <f t="shared" si="8"/>
        <v>3.9802115495923829E-5</v>
      </c>
      <c r="K84" s="6">
        <f t="shared" ca="1" si="8"/>
        <v>5.9272125272546994E-3</v>
      </c>
      <c r="L84" s="6">
        <f t="array" aca="1" ref="L84" ca="1">MMULT(H84:J84,$C$5:$C$7)</f>
        <v>5.6949454307113623E-3</v>
      </c>
      <c r="M84" s="6">
        <f t="shared" ca="1" si="17"/>
        <v>0.11490803210937557</v>
      </c>
      <c r="N84" s="6">
        <f t="shared" ca="1" si="17"/>
        <v>0.11140940243667741</v>
      </c>
      <c r="O84" s="6">
        <f t="shared" ca="1" si="14"/>
        <v>3.0312909232628207E-2</v>
      </c>
      <c r="P84" s="6">
        <f t="shared" ca="1" si="14"/>
        <v>2.9966868407588852E-2</v>
      </c>
      <c r="Q84">
        <f t="shared" ca="1" si="12"/>
        <v>-2.8381420489354547E-2</v>
      </c>
      <c r="R84">
        <f t="shared" ca="1" si="15"/>
        <v>-2.7240071533748966E-2</v>
      </c>
    </row>
    <row r="85" spans="2:18" x14ac:dyDescent="0.25">
      <c r="B85" s="19">
        <v>72</v>
      </c>
      <c r="C85" s="4">
        <f ca="1">Données!C83</f>
        <v>111.94801668358012</v>
      </c>
      <c r="D85" s="4">
        <f ca="1">Données!E83</f>
        <v>100.48694762579245</v>
      </c>
      <c r="E85" s="4">
        <f>Données!F83</f>
        <v>100.2869805315546</v>
      </c>
      <c r="F85" s="4">
        <f t="shared" ca="1" si="16"/>
        <v>1062.1748215468629</v>
      </c>
      <c r="G85" s="4">
        <f t="shared" ca="1" si="13"/>
        <v>1062.4981313417438</v>
      </c>
      <c r="H85" s="6">
        <f t="shared" ca="1" si="8"/>
        <v>1.5040608370224806E-2</v>
      </c>
      <c r="I85" s="6">
        <f t="shared" ca="1" si="8"/>
        <v>3.834536040008274E-4</v>
      </c>
      <c r="J85" s="6">
        <f t="shared" si="8"/>
        <v>3.9802115495923829E-5</v>
      </c>
      <c r="K85" s="6">
        <f t="shared" ca="1" si="8"/>
        <v>8.054251985718075E-3</v>
      </c>
      <c r="L85" s="6">
        <f t="array" aca="1" ref="L85" ca="1">MMULT(H85:J85,$C$5:$C$7)</f>
        <v>7.7120309871128168E-3</v>
      </c>
      <c r="M85" s="6">
        <f t="shared" ca="1" si="17"/>
        <v>0.11569221719025002</v>
      </c>
      <c r="N85" s="6">
        <f t="shared" ca="1" si="17"/>
        <v>0.11206900991537541</v>
      </c>
      <c r="O85" s="6">
        <f t="shared" ca="1" si="14"/>
        <v>3.0312909232628207E-2</v>
      </c>
      <c r="P85" s="6">
        <f t="shared" ca="1" si="14"/>
        <v>2.9966868407588852E-2</v>
      </c>
      <c r="Q85">
        <f t="shared" ca="1" si="12"/>
        <v>-2.0555759615970226E-2</v>
      </c>
      <c r="R85">
        <f t="shared" ca="1" si="15"/>
        <v>-1.9738116822395679E-2</v>
      </c>
    </row>
    <row r="86" spans="2:18" x14ac:dyDescent="0.25">
      <c r="B86" s="19">
        <v>73</v>
      </c>
      <c r="C86" s="4">
        <f ca="1">Données!C84</f>
        <v>112.26506530577497</v>
      </c>
      <c r="D86" s="4">
        <f ca="1">Données!E84</f>
        <v>100.52485784063077</v>
      </c>
      <c r="E86" s="4">
        <f>Données!F84</f>
        <v>100.29097216553646</v>
      </c>
      <c r="F86" s="4">
        <f t="shared" ca="1" si="16"/>
        <v>1063.9496157320286</v>
      </c>
      <c r="G86" s="4">
        <f t="shared" ca="1" si="13"/>
        <v>1064.2031065907679</v>
      </c>
      <c r="H86" s="6">
        <f t="shared" ca="1" si="8"/>
        <v>2.8321057539677508E-3</v>
      </c>
      <c r="I86" s="6">
        <f t="shared" ca="1" si="8"/>
        <v>3.7726506510571411E-4</v>
      </c>
      <c r="J86" s="6">
        <f t="shared" si="8"/>
        <v>3.9802115495923829E-5</v>
      </c>
      <c r="K86" s="6">
        <f t="shared" ca="1" si="8"/>
        <v>1.6709059084840661E-3</v>
      </c>
      <c r="L86" s="6">
        <f t="array" aca="1" ref="L86" ca="1">MMULT(H86:J86,$C$5:$C$7)</f>
        <v>1.6046854095367324E-3</v>
      </c>
      <c r="M86" s="6">
        <f t="shared" ca="1" si="17"/>
        <v>0.11235429083758808</v>
      </c>
      <c r="N86" s="6">
        <f t="shared" ca="1" si="17"/>
        <v>0.10883253389203736</v>
      </c>
      <c r="O86" s="6">
        <f t="shared" ca="1" si="14"/>
        <v>3.0312909232628207E-2</v>
      </c>
      <c r="P86" s="6">
        <f t="shared" ca="1" si="14"/>
        <v>2.9966868407588852E-2</v>
      </c>
      <c r="Q86">
        <f t="shared" ca="1" si="12"/>
        <v>-1.8919200447681805E-2</v>
      </c>
      <c r="R86">
        <f t="shared" ca="1" si="15"/>
        <v>-1.816510488093559E-2</v>
      </c>
    </row>
    <row r="87" spans="2:18" x14ac:dyDescent="0.25">
      <c r="B87" s="19">
        <v>74</v>
      </c>
      <c r="C87" s="4">
        <f ca="1">Données!C85</f>
        <v>113.41950066830076</v>
      </c>
      <c r="D87" s="4">
        <f ca="1">Données!E85</f>
        <v>100.51886094249807</v>
      </c>
      <c r="E87" s="4">
        <f>Données!F85</f>
        <v>100.29496395839379</v>
      </c>
      <c r="F87" s="4">
        <f t="shared" ca="1" si="16"/>
        <v>1069.691808053994</v>
      </c>
      <c r="G87" s="4">
        <f t="shared" ca="1" si="13"/>
        <v>1069.6430287954472</v>
      </c>
      <c r="H87" s="6">
        <f t="shared" ca="1" si="8"/>
        <v>1.0283121996869315E-2</v>
      </c>
      <c r="I87" s="6">
        <f t="shared" ca="1" si="8"/>
        <v>-5.9655872801323007E-5</v>
      </c>
      <c r="J87" s="6">
        <f t="shared" si="8"/>
        <v>3.9802115495923829E-5</v>
      </c>
      <c r="K87" s="6">
        <f t="shared" ca="1" si="8"/>
        <v>5.3970528651534622E-3</v>
      </c>
      <c r="L87" s="6">
        <f t="array" aca="1" ref="L87" ca="1">MMULT(H87:J87,$C$5:$C$7)</f>
        <v>5.1117330620339962E-3</v>
      </c>
      <c r="M87" s="6">
        <f t="shared" ca="1" si="17"/>
        <v>0.11091889002275133</v>
      </c>
      <c r="N87" s="6">
        <f t="shared" ca="1" si="17"/>
        <v>0.10735826205198248</v>
      </c>
      <c r="O87" s="6">
        <f t="shared" ca="1" si="14"/>
        <v>3.0312909232628207E-2</v>
      </c>
      <c r="P87" s="6">
        <f t="shared" ca="1" si="14"/>
        <v>2.9966868407588852E-2</v>
      </c>
      <c r="Q87">
        <f t="shared" ca="1" si="12"/>
        <v>-1.3624255507511007E-2</v>
      </c>
      <c r="R87">
        <f t="shared" ca="1" si="15"/>
        <v>-1.3146226986096798E-2</v>
      </c>
    </row>
    <row r="88" spans="2:18" x14ac:dyDescent="0.25">
      <c r="B88" s="19">
        <v>75</v>
      </c>
      <c r="C88" s="4">
        <f ca="1">Données!C86</f>
        <v>114.85318440860742</v>
      </c>
      <c r="D88" s="4">
        <f ca="1">Données!E86</f>
        <v>100.54521662479469</v>
      </c>
      <c r="E88" s="4">
        <f>Données!F86</f>
        <v>100.29895591013293</v>
      </c>
      <c r="F88" s="4">
        <f t="shared" ca="1" si="16"/>
        <v>1076.9920051670106</v>
      </c>
      <c r="G88" s="4">
        <f t="shared" ca="1" si="13"/>
        <v>1076.5436898356488</v>
      </c>
      <c r="H88" s="6">
        <f t="shared" ca="1" si="8"/>
        <v>1.2640540046984672E-2</v>
      </c>
      <c r="I88" s="6">
        <f t="shared" ca="1" si="8"/>
        <v>2.6219638831470604E-4</v>
      </c>
      <c r="J88" s="6">
        <f t="shared" si="8"/>
        <v>3.9802115495923829E-5</v>
      </c>
      <c r="K88" s="6">
        <f t="shared" ca="1" si="8"/>
        <v>6.8245798070540875E-3</v>
      </c>
      <c r="L88" s="6">
        <f t="array" aca="1" ref="L88" ca="1">MMULT(H88:J88,$C$5:$C$7)</f>
        <v>6.4513682176496889E-3</v>
      </c>
      <c r="M88" s="6">
        <f t="shared" ca="1" si="17"/>
        <v>0.11074043298266992</v>
      </c>
      <c r="N88" s="6">
        <f t="shared" ca="1" si="17"/>
        <v>0.10704462117812516</v>
      </c>
      <c r="O88" s="6">
        <f t="shared" ca="1" si="14"/>
        <v>3.0312909232628207E-2</v>
      </c>
      <c r="P88" s="6">
        <f t="shared" ca="1" si="14"/>
        <v>2.9966868407588852E-2</v>
      </c>
      <c r="Q88">
        <f t="shared" ca="1" si="12"/>
        <v>-6.8926555194794847E-3</v>
      </c>
      <c r="R88">
        <f t="shared" ca="1" si="15"/>
        <v>-6.7796699194071497E-3</v>
      </c>
    </row>
    <row r="89" spans="2:18" x14ac:dyDescent="0.25">
      <c r="B89" s="19">
        <v>76</v>
      </c>
      <c r="C89" s="4">
        <f ca="1">Données!C87</f>
        <v>111.60934736603582</v>
      </c>
      <c r="D89" s="4">
        <f ca="1">Données!E87</f>
        <v>100.55032225222206</v>
      </c>
      <c r="E89" s="4">
        <f>Données!F87</f>
        <v>100.30294802076018</v>
      </c>
      <c r="F89" s="4">
        <f t="shared" ca="1" si="16"/>
        <v>1060.7983480912894</v>
      </c>
      <c r="G89" s="4">
        <f t="shared" ca="1" si="13"/>
        <v>1061.3684305561476</v>
      </c>
      <c r="H89" s="6">
        <f t="shared" ca="1" si="8"/>
        <v>-2.8243335692210048E-2</v>
      </c>
      <c r="I89" s="6">
        <f t="shared" ca="1" si="8"/>
        <v>5.0779416453261561E-5</v>
      </c>
      <c r="J89" s="6">
        <f t="shared" si="8"/>
        <v>3.9802115495923829E-5</v>
      </c>
      <c r="K89" s="6">
        <f t="shared" ca="1" si="8"/>
        <v>-1.5036004908142275E-2</v>
      </c>
      <c r="L89" s="6">
        <f t="array" aca="1" ref="L89" ca="1">MMULT(H89:J89,$C$5:$C$7)</f>
        <v>-1.4096278137878393E-2</v>
      </c>
      <c r="M89" s="6">
        <f t="shared" ca="1" si="17"/>
        <v>0.12214277932535772</v>
      </c>
      <c r="N89" s="6">
        <f t="shared" ca="1" si="17"/>
        <v>0.11726727475252696</v>
      </c>
      <c r="O89" s="6">
        <f t="shared" ca="1" si="14"/>
        <v>3.0312909232628207E-2</v>
      </c>
      <c r="P89" s="6">
        <f t="shared" ca="1" si="14"/>
        <v>2.9966868407588852E-2</v>
      </c>
      <c r="Q89">
        <f t="shared" ca="1" si="12"/>
        <v>-2.1825022425400742E-2</v>
      </c>
      <c r="R89">
        <f t="shared" ca="1" si="15"/>
        <v>-2.0780379944418614E-2</v>
      </c>
    </row>
    <row r="90" spans="2:18" x14ac:dyDescent="0.25">
      <c r="B90" s="19">
        <v>77</v>
      </c>
      <c r="C90" s="4">
        <f ca="1">Données!C88</f>
        <v>113.42449799384664</v>
      </c>
      <c r="D90" s="4">
        <f ca="1">Données!E88</f>
        <v>100.54617444558801</v>
      </c>
      <c r="E90" s="4">
        <f>Données!F88</f>
        <v>100.30694029028189</v>
      </c>
      <c r="F90" s="4">
        <f t="shared" ca="1" si="16"/>
        <v>1069.8533621971733</v>
      </c>
      <c r="G90" s="4">
        <f t="shared" ca="1" si="13"/>
        <v>1069.97728400306</v>
      </c>
      <c r="H90" s="6">
        <f t="shared" ca="1" si="8"/>
        <v>1.6263428383447298E-2</v>
      </c>
      <c r="I90" s="6">
        <f t="shared" ca="1" si="8"/>
        <v>-4.1251052618651585E-5</v>
      </c>
      <c r="J90" s="6">
        <f t="shared" si="8"/>
        <v>3.9802115495923829E-5</v>
      </c>
      <c r="K90" s="6">
        <f t="shared" ca="1" si="8"/>
        <v>8.536037148037412E-3</v>
      </c>
      <c r="L90" s="6">
        <f t="array" aca="1" ref="L90" ca="1">MMULT(H90:J90,$C$5:$C$7)</f>
        <v>8.1110886654143233E-3</v>
      </c>
      <c r="M90" s="6">
        <f t="shared" ca="1" si="17"/>
        <v>0.12294993282525116</v>
      </c>
      <c r="N90" s="6">
        <f t="shared" ca="1" si="17"/>
        <v>0.11795492060225703</v>
      </c>
      <c r="O90" s="6">
        <f t="shared" ca="1" si="14"/>
        <v>3.0312909232628207E-2</v>
      </c>
      <c r="P90" s="6">
        <f t="shared" ca="1" si="14"/>
        <v>2.9966868407588852E-2</v>
      </c>
      <c r="Q90">
        <f t="shared" ca="1" si="12"/>
        <v>-1.3475284479543381E-2</v>
      </c>
      <c r="R90">
        <f t="shared" ca="1" si="15"/>
        <v>-1.2837842783234521E-2</v>
      </c>
    </row>
    <row r="91" spans="2:18" x14ac:dyDescent="0.25">
      <c r="B91" s="19">
        <v>78</v>
      </c>
      <c r="C91" s="4">
        <f ca="1">Données!C89</f>
        <v>113.11957026226166</v>
      </c>
      <c r="D91" s="4">
        <f ca="1">Données!E89</f>
        <v>100.52813411583971</v>
      </c>
      <c r="E91" s="4">
        <f>Données!F89</f>
        <v>100.31093271870436</v>
      </c>
      <c r="F91" s="4">
        <f t="shared" ca="1" si="16"/>
        <v>1068.2385218905069</v>
      </c>
      <c r="G91" s="4">
        <f t="shared" ca="1" si="13"/>
        <v>1068.4430437749397</v>
      </c>
      <c r="H91" s="6">
        <f t="shared" ca="1" si="8"/>
        <v>-2.6883762941717348E-3</v>
      </c>
      <c r="I91" s="6">
        <f t="shared" ca="1" si="8"/>
        <v>-1.7942333308829106E-4</v>
      </c>
      <c r="J91" s="6">
        <f t="shared" si="8"/>
        <v>3.9802115495923829E-5</v>
      </c>
      <c r="K91" s="6">
        <f t="shared" ca="1" si="8"/>
        <v>-1.5094034039860871E-3</v>
      </c>
      <c r="L91" s="6">
        <f t="array" aca="1" ref="L91" ca="1">MMULT(H91:J91,$C$5:$C$7)</f>
        <v>-1.433899813630013E-3</v>
      </c>
      <c r="M91" s="6">
        <f t="shared" ca="1" si="17"/>
        <v>0.11934764053959851</v>
      </c>
      <c r="N91" s="6">
        <f t="shared" ca="1" si="17"/>
        <v>0.11449629918368801</v>
      </c>
      <c r="O91" s="6">
        <f t="shared" ca="1" si="14"/>
        <v>3.0312909232628207E-2</v>
      </c>
      <c r="P91" s="6">
        <f t="shared" ca="1" si="14"/>
        <v>2.9966868407588852E-2</v>
      </c>
      <c r="Q91">
        <f t="shared" ca="1" si="12"/>
        <v>-1.4964348243266423E-2</v>
      </c>
      <c r="R91">
        <f t="shared" ca="1" si="15"/>
        <v>-1.4253334416490238E-2</v>
      </c>
    </row>
    <row r="92" spans="2:18" x14ac:dyDescent="0.25">
      <c r="B92" s="19">
        <v>79</v>
      </c>
      <c r="C92" s="4">
        <f ca="1">Données!C90</f>
        <v>113.89026379971199</v>
      </c>
      <c r="D92" s="4">
        <f ca="1">Données!E90</f>
        <v>100.5134249708472</v>
      </c>
      <c r="E92" s="4">
        <f>Données!F90</f>
        <v>100.31492530603394</v>
      </c>
      <c r="F92" s="4">
        <f t="shared" ca="1" si="16"/>
        <v>1072.0184438527958</v>
      </c>
      <c r="G92" s="4">
        <f t="shared" ca="1" si="13"/>
        <v>1072.0045751885889</v>
      </c>
      <c r="H92" s="6">
        <f t="shared" ca="1" si="8"/>
        <v>6.8130875644552003E-3</v>
      </c>
      <c r="I92" s="6">
        <f t="shared" ca="1" si="8"/>
        <v>-1.463186910000136E-4</v>
      </c>
      <c r="J92" s="6">
        <f t="shared" si="8"/>
        <v>3.9802115495923829E-5</v>
      </c>
      <c r="K92" s="6">
        <f t="shared" ca="1" si="8"/>
        <v>3.5384625107877099E-3</v>
      </c>
      <c r="L92" s="6">
        <f t="array" aca="1" ref="L92" ca="1">MMULT(H92:J92,$C$5:$C$7)</f>
        <v>3.3333844367275933E-3</v>
      </c>
      <c r="M92" s="6">
        <f t="shared" ca="1" si="17"/>
        <v>0.11652054968258095</v>
      </c>
      <c r="N92" s="6">
        <f t="shared" ca="1" si="17"/>
        <v>0.11175647700334967</v>
      </c>
      <c r="O92" s="6">
        <f t="shared" ca="1" si="14"/>
        <v>3.0312909232628207E-2</v>
      </c>
      <c r="P92" s="6">
        <f t="shared" ca="1" si="14"/>
        <v>2.9966868407588852E-2</v>
      </c>
      <c r="Q92">
        <f t="shared" ca="1" si="12"/>
        <v>-1.1478836517735846E-2</v>
      </c>
      <c r="R92">
        <f t="shared" ca="1" si="15"/>
        <v>-1.0967461822878111E-2</v>
      </c>
    </row>
    <row r="93" spans="2:18" x14ac:dyDescent="0.25">
      <c r="B93" s="19">
        <v>80</v>
      </c>
      <c r="C93" s="4">
        <f ca="1">Données!C91</f>
        <v>112.55562494671308</v>
      </c>
      <c r="D93" s="4">
        <f ca="1">Données!E91</f>
        <v>100.5458954150635</v>
      </c>
      <c r="E93" s="4">
        <f>Données!F91</f>
        <v>100.31891805227694</v>
      </c>
      <c r="F93" s="4">
        <f t="shared" ca="1" si="16"/>
        <v>1065.507601808883</v>
      </c>
      <c r="G93" s="4">
        <f t="shared" ca="1" si="13"/>
        <v>1065.8965113489626</v>
      </c>
      <c r="H93" s="6">
        <f t="shared" ca="1" si="8"/>
        <v>-1.1718638700723427E-2</v>
      </c>
      <c r="I93" s="6">
        <f t="shared" ca="1" si="8"/>
        <v>3.230458441318973E-4</v>
      </c>
      <c r="J93" s="6">
        <f t="shared" si="8"/>
        <v>3.9802115495923829E-5</v>
      </c>
      <c r="K93" s="6">
        <f t="shared" ref="K93:K156" ca="1" si="18">F93/F92-1</f>
        <v>-6.0734421886559087E-3</v>
      </c>
      <c r="L93" s="6">
        <f t="array" aca="1" ref="L93" ca="1">MMULT(H93:J93,$C$5:$C$7)</f>
        <v>-5.6977964282957649E-3</v>
      </c>
      <c r="M93" s="6">
        <f t="shared" ca="1" si="17"/>
        <v>0.11539374631545311</v>
      </c>
      <c r="N93" s="6">
        <f t="shared" ca="1" si="17"/>
        <v>0.110576275959822</v>
      </c>
      <c r="O93" s="6">
        <f t="shared" ca="1" si="14"/>
        <v>3.0312909232628207E-2</v>
      </c>
      <c r="P93" s="6">
        <f t="shared" ca="1" si="14"/>
        <v>2.9966868407588852E-2</v>
      </c>
      <c r="Q93">
        <f t="shared" ca="1" si="12"/>
        <v>-1.748256265640824E-2</v>
      </c>
      <c r="R93">
        <f t="shared" ca="1" si="15"/>
        <v>-1.660276788637205E-2</v>
      </c>
    </row>
    <row r="94" spans="2:18" x14ac:dyDescent="0.25">
      <c r="B94" s="19">
        <v>81</v>
      </c>
      <c r="C94" s="4">
        <f ca="1">Données!C92</f>
        <v>110.93269580492401</v>
      </c>
      <c r="D94" s="4">
        <f ca="1">Données!E92</f>
        <v>100.56119027195042</v>
      </c>
      <c r="E94" s="4">
        <f>Données!F92</f>
        <v>100.32291095743969</v>
      </c>
      <c r="F94" s="4">
        <f t="shared" ca="1" si="16"/>
        <v>1057.4694303843721</v>
      </c>
      <c r="G94" s="4">
        <f t="shared" ca="1" si="13"/>
        <v>1058.2930508714596</v>
      </c>
      <c r="H94" s="6">
        <f t="shared" ref="H94:K157" ca="1" si="19">C94/C93-1</f>
        <v>-1.4418907474037068E-2</v>
      </c>
      <c r="I94" s="6">
        <f t="shared" ca="1" si="19"/>
        <v>1.5211816279303569E-4</v>
      </c>
      <c r="J94" s="6">
        <f t="shared" si="19"/>
        <v>3.9802115495923829E-5</v>
      </c>
      <c r="K94" s="6">
        <f t="shared" ca="1" si="18"/>
        <v>-7.5439831784068767E-3</v>
      </c>
      <c r="L94" s="6">
        <f t="array" aca="1" ref="L94" ca="1">MMULT(H94:J94,$C$5:$C$7)</f>
        <v>-7.1333946556220162E-3</v>
      </c>
      <c r="M94" s="6">
        <f t="shared" ca="1" si="17"/>
        <v>0.1156306573549313</v>
      </c>
      <c r="N94" s="6">
        <f t="shared" ca="1" si="17"/>
        <v>0.11071027877540096</v>
      </c>
      <c r="O94" s="6">
        <f t="shared" ca="1" si="14"/>
        <v>3.0312909232628207E-2</v>
      </c>
      <c r="P94" s="6">
        <f t="shared" ca="1" si="14"/>
        <v>2.9966868407588852E-2</v>
      </c>
      <c r="Q94">
        <f t="shared" ca="1" si="12"/>
        <v>-2.4894657676219678E-2</v>
      </c>
      <c r="R94">
        <f t="shared" ca="1" si="15"/>
        <v>-2.3617728446285069E-2</v>
      </c>
    </row>
    <row r="95" spans="2:18" x14ac:dyDescent="0.25">
      <c r="B95" s="19">
        <v>82</v>
      </c>
      <c r="C95" s="4">
        <f ca="1">Données!C93</f>
        <v>113.33255637776077</v>
      </c>
      <c r="D95" s="4">
        <f ca="1">Données!E93</f>
        <v>100.57971193688608</v>
      </c>
      <c r="E95" s="4">
        <f>Données!F93</f>
        <v>100.32690402152851</v>
      </c>
      <c r="F95" s="4">
        <f t="shared" ca="1" si="16"/>
        <v>1069.5613415732341</v>
      </c>
      <c r="G95" s="4">
        <f t="shared" ca="1" si="13"/>
        <v>1069.8377929691262</v>
      </c>
      <c r="H95" s="6">
        <f t="shared" ca="1" si="19"/>
        <v>2.1633482855739183E-2</v>
      </c>
      <c r="I95" s="6">
        <f t="shared" ca="1" si="19"/>
        <v>1.8418303209788434E-4</v>
      </c>
      <c r="J95" s="6">
        <f t="shared" si="19"/>
        <v>3.9802115495923829E-5</v>
      </c>
      <c r="K95" s="6">
        <f t="shared" ca="1" si="18"/>
        <v>1.1434761933937665E-2</v>
      </c>
      <c r="L95" s="6">
        <f t="array" aca="1" ref="L95" ca="1">MMULT(H95:J95,$C$5:$C$7)</f>
        <v>1.0908832943918534E-2</v>
      </c>
      <c r="M95" s="6">
        <f t="shared" ca="1" si="17"/>
        <v>0.12053849464963864</v>
      </c>
      <c r="N95" s="6">
        <f t="shared" ca="1" si="17"/>
        <v>0.11535336761408489</v>
      </c>
      <c r="O95" s="6">
        <f t="shared" ca="1" si="14"/>
        <v>3.0312909232628207E-2</v>
      </c>
      <c r="P95" s="6">
        <f t="shared" ca="1" si="14"/>
        <v>2.9966868407588852E-2</v>
      </c>
      <c r="Q95">
        <f t="shared" ca="1" si="12"/>
        <v>-1.3744560226236491E-2</v>
      </c>
      <c r="R95">
        <f t="shared" ca="1" si="15"/>
        <v>-1.2966537356501884E-2</v>
      </c>
    </row>
    <row r="96" spans="2:18" x14ac:dyDescent="0.25">
      <c r="B96" s="19">
        <v>83</v>
      </c>
      <c r="C96" s="4">
        <f ca="1">Données!C94</f>
        <v>116.34073021738456</v>
      </c>
      <c r="D96" s="4">
        <f ca="1">Données!E94</f>
        <v>100.55264211596956</v>
      </c>
      <c r="E96" s="4">
        <f>Données!F94</f>
        <v>100.33089724454972</v>
      </c>
      <c r="F96" s="4">
        <f t="shared" ca="1" si="16"/>
        <v>1084.4668616667707</v>
      </c>
      <c r="G96" s="4">
        <f t="shared" ca="1" si="13"/>
        <v>1083.8921206418468</v>
      </c>
      <c r="H96" s="6">
        <f t="shared" ca="1" si="19"/>
        <v>2.6542892314163735E-2</v>
      </c>
      <c r="I96" s="6">
        <f t="shared" ca="1" si="19"/>
        <v>-2.6913798414440748E-4</v>
      </c>
      <c r="J96" s="6">
        <f t="shared" si="19"/>
        <v>3.9802115495923829E-5</v>
      </c>
      <c r="K96" s="6">
        <f t="shared" ca="1" si="18"/>
        <v>1.3936105872723203E-2</v>
      </c>
      <c r="L96" s="6">
        <f t="array" aca="1" ref="L96" ca="1">MMULT(H96:J96,$C$5:$C$7)</f>
        <v>1.3136877165009664E-2</v>
      </c>
      <c r="M96" s="6">
        <f t="shared" ref="M96:N111" ca="1" si="20">SQRT(250*$M$13*K96^2+(1-M$13)*M95^2)</f>
        <v>0.12872832895013109</v>
      </c>
      <c r="N96" s="6">
        <f t="shared" ca="1" si="20"/>
        <v>0.12286854186260973</v>
      </c>
      <c r="O96" s="6">
        <f t="shared" ca="1" si="14"/>
        <v>3.0312909232628207E-2</v>
      </c>
      <c r="P96" s="6">
        <f t="shared" ca="1" si="14"/>
        <v>2.9966868407588852E-2</v>
      </c>
      <c r="Q96">
        <f t="shared" ca="1" si="12"/>
        <v>0</v>
      </c>
      <c r="R96">
        <f t="shared" ca="1" si="15"/>
        <v>0</v>
      </c>
    </row>
    <row r="97" spans="2:18" x14ac:dyDescent="0.25">
      <c r="B97" s="19">
        <v>84</v>
      </c>
      <c r="C97" s="4">
        <f ca="1">Données!C95</f>
        <v>114.93870543016051</v>
      </c>
      <c r="D97" s="4">
        <f ca="1">Données!E95</f>
        <v>100.51891640921576</v>
      </c>
      <c r="E97" s="4">
        <f>Données!F95</f>
        <v>100.33489062650966</v>
      </c>
      <c r="F97" s="4">
        <f t="shared" ca="1" si="16"/>
        <v>1077.2881091968814</v>
      </c>
      <c r="G97" s="4">
        <f t="shared" ca="1" si="13"/>
        <v>1077.1793457385579</v>
      </c>
      <c r="H97" s="6">
        <f t="shared" ca="1" si="19"/>
        <v>-1.2051022755352747E-2</v>
      </c>
      <c r="I97" s="6">
        <f t="shared" ca="1" si="19"/>
        <v>-3.3540348661253994E-4</v>
      </c>
      <c r="J97" s="6">
        <f t="shared" si="19"/>
        <v>3.9802115495923829E-5</v>
      </c>
      <c r="K97" s="6">
        <f t="shared" ca="1" si="18"/>
        <v>-6.6196144148249481E-3</v>
      </c>
      <c r="L97" s="6">
        <f t="array" aca="1" ref="L97" ca="1">MMULT(H97:J97,$C$5:$C$7)</f>
        <v>-6.1932131209826435E-3</v>
      </c>
      <c r="M97" s="6">
        <f t="shared" ca="1" si="20"/>
        <v>0.1274127667812372</v>
      </c>
      <c r="N97" s="6">
        <f t="shared" ca="1" si="20"/>
        <v>0.12151632069852149</v>
      </c>
      <c r="O97" s="6">
        <f t="shared" ca="1" si="14"/>
        <v>3.0312909232628207E-2</v>
      </c>
      <c r="P97" s="6">
        <f t="shared" ca="1" si="14"/>
        <v>2.9966868407588852E-2</v>
      </c>
      <c r="Q97">
        <f t="shared" ca="1" si="12"/>
        <v>-6.6196144148249481E-3</v>
      </c>
      <c r="R97">
        <f t="shared" ca="1" si="15"/>
        <v>-6.1932131209826435E-3</v>
      </c>
    </row>
    <row r="98" spans="2:18" x14ac:dyDescent="0.25">
      <c r="B98" s="19">
        <v>85</v>
      </c>
      <c r="C98" s="4">
        <f ca="1">Données!C96</f>
        <v>113.33498456545556</v>
      </c>
      <c r="D98" s="4">
        <f ca="1">Données!E96</f>
        <v>100.51451808574645</v>
      </c>
      <c r="E98" s="4">
        <f>Données!F96</f>
        <v>100.33888416741465</v>
      </c>
      <c r="F98" s="4">
        <f t="shared" ca="1" si="16"/>
        <v>1069.2475132560101</v>
      </c>
      <c r="G98" s="4">
        <f t="shared" ca="1" si="13"/>
        <v>1069.6409259346294</v>
      </c>
      <c r="H98" s="6">
        <f t="shared" ca="1" si="19"/>
        <v>-1.3952835632722649E-2</v>
      </c>
      <c r="I98" s="6">
        <f t="shared" ca="1" si="19"/>
        <v>-4.3756176712150818E-5</v>
      </c>
      <c r="J98" s="6">
        <f t="shared" si="19"/>
        <v>3.9802115495923829E-5</v>
      </c>
      <c r="K98" s="6">
        <f t="shared" ca="1" si="18"/>
        <v>-7.4637377617261524E-3</v>
      </c>
      <c r="L98" s="6">
        <f t="array" aca="1" ref="L98" ca="1">MMULT(H98:J98,$C$5:$C$7)</f>
        <v>-6.9982959047173998E-3</v>
      </c>
      <c r="M98" s="6">
        <f t="shared" ca="1" si="20"/>
        <v>0.12686836907265814</v>
      </c>
      <c r="N98" s="6">
        <f t="shared" ca="1" si="20"/>
        <v>0.12089204029996901</v>
      </c>
      <c r="O98" s="6">
        <f t="shared" ca="1" si="14"/>
        <v>3.0312909232628207E-2</v>
      </c>
      <c r="P98" s="6">
        <f t="shared" ca="1" si="14"/>
        <v>2.9966868407588852E-2</v>
      </c>
      <c r="Q98">
        <f t="shared" ca="1" si="12"/>
        <v>-1.4033945110475066E-2</v>
      </c>
      <c r="R98">
        <f t="shared" ca="1" si="15"/>
        <v>-1.3148167087678631E-2</v>
      </c>
    </row>
    <row r="99" spans="2:18" x14ac:dyDescent="0.25">
      <c r="B99" s="19">
        <v>86</v>
      </c>
      <c r="C99" s="4">
        <f ca="1">Données!C97</f>
        <v>110.16884297999617</v>
      </c>
      <c r="D99" s="4">
        <f ca="1">Données!E97</f>
        <v>100.5242296523998</v>
      </c>
      <c r="E99" s="4">
        <f>Données!F97</f>
        <v>100.34287786727101</v>
      </c>
      <c r="F99" s="4">
        <f t="shared" ca="1" si="16"/>
        <v>1053.4653631619799</v>
      </c>
      <c r="G99" s="4">
        <f t="shared" ca="1" si="13"/>
        <v>1054.7517821181391</v>
      </c>
      <c r="H99" s="6">
        <f t="shared" ca="1" si="19"/>
        <v>-2.7936136380120158E-2</v>
      </c>
      <c r="I99" s="6">
        <f t="shared" ca="1" si="19"/>
        <v>9.6618546636895175E-5</v>
      </c>
      <c r="J99" s="6">
        <f t="shared" si="19"/>
        <v>3.9802115495923829E-5</v>
      </c>
      <c r="K99" s="6">
        <f t="shared" ca="1" si="18"/>
        <v>-1.4760053119947214E-2</v>
      </c>
      <c r="L99" s="6">
        <f t="array" aca="1" ref="L99" ca="1">MMULT(H99:J99,$C$5:$C$7)</f>
        <v>-1.3919758916741631E-2</v>
      </c>
      <c r="M99" s="6">
        <f t="shared" ca="1" si="20"/>
        <v>0.13563825274767358</v>
      </c>
      <c r="N99" s="6">
        <f t="shared" ca="1" si="20"/>
        <v>0.12901312959508848</v>
      </c>
      <c r="O99" s="6">
        <f t="shared" ca="1" si="14"/>
        <v>3.0312909232628207E-2</v>
      </c>
      <c r="P99" s="6">
        <f t="shared" ca="1" si="14"/>
        <v>2.9966868407588852E-2</v>
      </c>
      <c r="Q99">
        <f t="shared" ca="1" si="12"/>
        <v>-2.8586856455109277E-2</v>
      </c>
      <c r="R99">
        <f t="shared" ca="1" si="15"/>
        <v>-2.6884906688362742E-2</v>
      </c>
    </row>
    <row r="100" spans="2:18" x14ac:dyDescent="0.25">
      <c r="B100" s="19">
        <v>87</v>
      </c>
      <c r="C100" s="4">
        <f ca="1">Données!C98</f>
        <v>108.30635912228944</v>
      </c>
      <c r="D100" s="4">
        <f ca="1">Données!E98</f>
        <v>100.53698770780302</v>
      </c>
      <c r="E100" s="4">
        <f>Données!F98</f>
        <v>100.34687172608508</v>
      </c>
      <c r="F100" s="4">
        <f t="shared" ca="1" si="16"/>
        <v>1044.2167341504623</v>
      </c>
      <c r="G100" s="4">
        <f t="shared" ca="1" si="13"/>
        <v>1045.9030438244515</v>
      </c>
      <c r="H100" s="6">
        <f t="shared" ca="1" si="19"/>
        <v>-1.6905722228969133E-2</v>
      </c>
      <c r="I100" s="6">
        <f t="shared" ca="1" si="19"/>
        <v>1.269152267799889E-4</v>
      </c>
      <c r="J100" s="6">
        <f t="shared" si="19"/>
        <v>3.9802115495923829E-5</v>
      </c>
      <c r="K100" s="6">
        <f t="shared" ca="1" si="18"/>
        <v>-8.7792435659752588E-3</v>
      </c>
      <c r="L100" s="6">
        <f t="array" aca="1" ref="L100" ca="1">MMULT(H100:J100,$C$5:$C$7)</f>
        <v>-8.3894035010945722E-3</v>
      </c>
      <c r="M100" s="6">
        <f t="shared" ca="1" si="20"/>
        <v>0.13583077057793658</v>
      </c>
      <c r="N100" s="6">
        <f t="shared" ca="1" si="20"/>
        <v>0.12923411205253285</v>
      </c>
      <c r="O100" s="6">
        <f t="shared" ca="1" si="14"/>
        <v>3.0312909232628207E-2</v>
      </c>
      <c r="P100" s="6">
        <f t="shared" ca="1" si="14"/>
        <v>2.9966868407588852E-2</v>
      </c>
      <c r="Q100">
        <f t="shared" ca="1" si="12"/>
        <v>-3.7115129045479534E-2</v>
      </c>
      <c r="R100">
        <f t="shared" ca="1" si="15"/>
        <v>-3.5048761859159283E-2</v>
      </c>
    </row>
    <row r="101" spans="2:18" x14ac:dyDescent="0.25">
      <c r="B101" s="19">
        <v>88</v>
      </c>
      <c r="C101" s="4">
        <f ca="1">Données!C99</f>
        <v>107.08577356572358</v>
      </c>
      <c r="D101" s="4">
        <f ca="1">Données!E99</f>
        <v>100.59287187404496</v>
      </c>
      <c r="E101" s="4">
        <f>Données!F99</f>
        <v>100.35086574386318</v>
      </c>
      <c r="F101" s="4">
        <f t="shared" ca="1" si="16"/>
        <v>1038.3932271988429</v>
      </c>
      <c r="G101" s="4">
        <f t="shared" ca="1" si="13"/>
        <v>1040.3001972242669</v>
      </c>
      <c r="H101" s="6">
        <f t="shared" ca="1" si="19"/>
        <v>-1.1269749684666985E-2</v>
      </c>
      <c r="I101" s="6">
        <f t="shared" ca="1" si="19"/>
        <v>5.5585677983871484E-4</v>
      </c>
      <c r="J101" s="6">
        <f t="shared" si="19"/>
        <v>3.9802115495923829E-5</v>
      </c>
      <c r="K101" s="6">
        <f t="shared" ca="1" si="18"/>
        <v>-5.5769140267200035E-3</v>
      </c>
      <c r="L101" s="6">
        <f t="array" aca="1" ref="L101" ca="1">MMULT(H101:J101,$C$5:$C$7)</f>
        <v>-5.3569464524141353E-3</v>
      </c>
      <c r="M101" s="6">
        <f t="shared" ca="1" si="20"/>
        <v>0.13345234315129006</v>
      </c>
      <c r="N101" s="6">
        <f t="shared" ca="1" si="20"/>
        <v>0.12700323422786014</v>
      </c>
      <c r="O101" s="6">
        <f t="shared" ca="1" si="14"/>
        <v>3.0312909232628207E-2</v>
      </c>
      <c r="P101" s="6">
        <f t="shared" ca="1" si="14"/>
        <v>2.9966868407588852E-2</v>
      </c>
      <c r="Q101">
        <f t="shared" ca="1" si="12"/>
        <v>-4.2485055188422272E-2</v>
      </c>
      <c r="R101">
        <f t="shared" ca="1" si="15"/>
        <v>-4.0217953971070641E-2</v>
      </c>
    </row>
    <row r="102" spans="2:18" x14ac:dyDescent="0.25">
      <c r="B102" s="19">
        <v>89</v>
      </c>
      <c r="C102" s="4">
        <f ca="1">Données!C100</f>
        <v>107.78903202452943</v>
      </c>
      <c r="D102" s="4">
        <f ca="1">Données!E100</f>
        <v>100.59374642507986</v>
      </c>
      <c r="E102" s="4">
        <f>Données!F100</f>
        <v>100.35485992061163</v>
      </c>
      <c r="F102" s="4">
        <f t="shared" ca="1" si="16"/>
        <v>1041.9138922480465</v>
      </c>
      <c r="G102" s="4">
        <f t="shared" ca="1" si="13"/>
        <v>1043.7206722724147</v>
      </c>
      <c r="H102" s="6">
        <f t="shared" ca="1" si="19"/>
        <v>6.5672445124023149E-3</v>
      </c>
      <c r="I102" s="6">
        <f t="shared" ca="1" si="19"/>
        <v>8.6939662682361529E-6</v>
      </c>
      <c r="J102" s="6">
        <f t="shared" si="19"/>
        <v>3.9802115495923829E-5</v>
      </c>
      <c r="K102" s="6">
        <f t="shared" ca="1" si="18"/>
        <v>3.3904930781385456E-3</v>
      </c>
      <c r="L102" s="6">
        <f t="array" aca="1" ref="L102" ca="1">MMULT(H102:J102,$C$5:$C$7)</f>
        <v>3.2879692393352755E-3</v>
      </c>
      <c r="M102" s="6">
        <f t="shared" ca="1" si="20"/>
        <v>0.13005148160905003</v>
      </c>
      <c r="N102" s="6">
        <f t="shared" ca="1" si="20"/>
        <v>0.12379092591890056</v>
      </c>
      <c r="O102" s="6">
        <f t="shared" ca="1" si="14"/>
        <v>3.0312909232628207E-2</v>
      </c>
      <c r="P102" s="6">
        <f t="shared" ca="1" si="14"/>
        <v>2.9966868407588852E-2</v>
      </c>
      <c r="Q102">
        <f t="shared" ca="1" si="12"/>
        <v>-3.9238607395824299E-2</v>
      </c>
      <c r="R102">
        <f t="shared" ca="1" si="15"/>
        <v>-3.7062220127261125E-2</v>
      </c>
    </row>
    <row r="103" spans="2:18" x14ac:dyDescent="0.25">
      <c r="B103" s="19">
        <v>90</v>
      </c>
      <c r="C103" s="4">
        <f ca="1">Données!C101</f>
        <v>107.48300712553392</v>
      </c>
      <c r="D103" s="4">
        <f ca="1">Données!E101</f>
        <v>100.61795503884132</v>
      </c>
      <c r="E103" s="4">
        <f>Données!F101</f>
        <v>100.35885425633677</v>
      </c>
      <c r="F103" s="4">
        <f t="shared" ca="1" si="16"/>
        <v>1040.5048108218762</v>
      </c>
      <c r="G103" s="4">
        <f t="shared" ca="1" si="13"/>
        <v>1042.3646429391003</v>
      </c>
      <c r="H103" s="6">
        <f t="shared" ca="1" si="19"/>
        <v>-2.8391098170904572E-3</v>
      </c>
      <c r="I103" s="6">
        <f t="shared" ca="1" si="19"/>
        <v>2.4065724383270926E-4</v>
      </c>
      <c r="J103" s="6">
        <f t="shared" si="19"/>
        <v>3.9802115495923829E-5</v>
      </c>
      <c r="K103" s="6">
        <f t="shared" ca="1" si="18"/>
        <v>-1.3523971958279146E-3</v>
      </c>
      <c r="L103" s="6">
        <f t="array" aca="1" ref="L103" ca="1">MMULT(H103:J103,$C$5:$C$7)</f>
        <v>-1.299226286628874E-3</v>
      </c>
      <c r="M103" s="6">
        <f t="shared" ca="1" si="20"/>
        <v>0.12619833306829287</v>
      </c>
      <c r="N103" s="6">
        <f t="shared" ca="1" si="20"/>
        <v>0.12012519125323054</v>
      </c>
      <c r="O103" s="6">
        <f t="shared" ca="1" si="14"/>
        <v>3.0312909232628207E-2</v>
      </c>
      <c r="P103" s="6">
        <f t="shared" ca="1" si="14"/>
        <v>2.9966868407588852E-2</v>
      </c>
      <c r="Q103">
        <f t="shared" ca="1" si="12"/>
        <v>-4.0537938409041963E-2</v>
      </c>
      <c r="R103">
        <f t="shared" ca="1" si="15"/>
        <v>-3.8313294203259907E-2</v>
      </c>
    </row>
    <row r="104" spans="2:18" x14ac:dyDescent="0.25">
      <c r="B104" s="19">
        <v>91</v>
      </c>
      <c r="C104" s="4">
        <f ca="1">Données!C102</f>
        <v>108.60759513426332</v>
      </c>
      <c r="D104" s="4">
        <f ca="1">Données!E102</f>
        <v>100.6223990459375</v>
      </c>
      <c r="E104" s="4">
        <f>Données!F102</f>
        <v>100.36284875104492</v>
      </c>
      <c r="F104" s="4">
        <f t="shared" ca="1" si="16"/>
        <v>1046.1499709010041</v>
      </c>
      <c r="G104" s="4">
        <f t="shared" ca="1" si="13"/>
        <v>1047.8407602370701</v>
      </c>
      <c r="H104" s="6">
        <f t="shared" ca="1" si="19"/>
        <v>1.0462937712711673E-2</v>
      </c>
      <c r="I104" s="6">
        <f t="shared" ca="1" si="19"/>
        <v>4.416713790766913E-5</v>
      </c>
      <c r="J104" s="6">
        <f t="shared" si="19"/>
        <v>3.9802115495923829E-5</v>
      </c>
      <c r="K104" s="6">
        <f t="shared" ca="1" si="18"/>
        <v>5.4254050730133674E-3</v>
      </c>
      <c r="L104" s="6">
        <f t="array" aca="1" ref="L104" ca="1">MMULT(H104:J104,$C$5:$C$7)</f>
        <v>5.253552425309671E-3</v>
      </c>
      <c r="M104" s="6">
        <f t="shared" ca="1" si="20"/>
        <v>0.12414500963050035</v>
      </c>
      <c r="N104" s="6">
        <f t="shared" ca="1" si="20"/>
        <v>0.11822967087618005</v>
      </c>
      <c r="O104" s="6">
        <f t="shared" ca="1" si="14"/>
        <v>3.0312909232628207E-2</v>
      </c>
      <c r="P104" s="6">
        <f t="shared" ca="1" si="14"/>
        <v>2.9966868407588852E-2</v>
      </c>
      <c r="Q104">
        <f t="shared" ca="1" si="12"/>
        <v>-3.5332468072722389E-2</v>
      </c>
      <c r="R104">
        <f t="shared" ca="1" si="15"/>
        <v>-3.3261022677633423E-2</v>
      </c>
    </row>
    <row r="105" spans="2:18" x14ac:dyDescent="0.25">
      <c r="B105" s="19">
        <v>92</v>
      </c>
      <c r="C105" s="4">
        <f ca="1">Données!C103</f>
        <v>106.71912649301069</v>
      </c>
      <c r="D105" s="4">
        <f ca="1">Données!E103</f>
        <v>100.64602734612087</v>
      </c>
      <c r="E105" s="4">
        <f>Données!F103</f>
        <v>100.36684340474241</v>
      </c>
      <c r="F105" s="4">
        <f t="shared" ca="1" si="16"/>
        <v>1036.8257691956578</v>
      </c>
      <c r="G105" s="4">
        <f t="shared" ca="1" si="13"/>
        <v>1038.8538614995887</v>
      </c>
      <c r="H105" s="6">
        <f t="shared" ca="1" si="19"/>
        <v>-1.7387997947271194E-2</v>
      </c>
      <c r="I105" s="6">
        <f t="shared" ca="1" si="19"/>
        <v>2.3482147521236563E-4</v>
      </c>
      <c r="J105" s="6">
        <f t="shared" si="19"/>
        <v>3.9802115495923829E-5</v>
      </c>
      <c r="K105" s="6">
        <f t="shared" ca="1" si="18"/>
        <v>-8.9128728812329916E-3</v>
      </c>
      <c r="L105" s="6">
        <f t="array" aca="1" ref="L105" ca="1">MMULT(H105:J105,$C$5:$C$7)</f>
        <v>-8.5765882360294143E-3</v>
      </c>
      <c r="M105" s="6">
        <f t="shared" ca="1" si="20"/>
        <v>0.12521523052785105</v>
      </c>
      <c r="N105" s="6">
        <f t="shared" ca="1" si="20"/>
        <v>0.11934373782279671</v>
      </c>
      <c r="O105" s="6">
        <f t="shared" ca="1" si="14"/>
        <v>3.0312909232628207E-2</v>
      </c>
      <c r="P105" s="6">
        <f t="shared" ca="1" si="14"/>
        <v>2.9966868407588852E-2</v>
      </c>
      <c r="Q105">
        <f t="shared" ca="1" si="12"/>
        <v>-4.3930427157442997E-2</v>
      </c>
      <c r="R105">
        <f t="shared" ca="1" si="15"/>
        <v>-4.1552344817847642E-2</v>
      </c>
    </row>
    <row r="106" spans="2:18" x14ac:dyDescent="0.25">
      <c r="B106" s="19">
        <v>93</v>
      </c>
      <c r="C106" s="4">
        <f ca="1">Données!C104</f>
        <v>107.58525177572339</v>
      </c>
      <c r="D106" s="4">
        <f ca="1">Données!E104</f>
        <v>100.68695720902976</v>
      </c>
      <c r="E106" s="4">
        <f>Données!F104</f>
        <v>100.37083821743556</v>
      </c>
      <c r="F106" s="4">
        <f t="shared" ca="1" si="16"/>
        <v>1041.3610449237658</v>
      </c>
      <c r="G106" s="4">
        <f t="shared" ca="1" si="13"/>
        <v>1043.2807317668075</v>
      </c>
      <c r="H106" s="6">
        <f t="shared" ca="1" si="19"/>
        <v>8.1159330213353975E-3</v>
      </c>
      <c r="I106" s="6">
        <f t="shared" ca="1" si="19"/>
        <v>4.0667142050354599E-4</v>
      </c>
      <c r="J106" s="6">
        <f t="shared" si="19"/>
        <v>3.9802115495923829E-5</v>
      </c>
      <c r="K106" s="6">
        <f t="shared" ca="1" si="18"/>
        <v>4.3741927167053607E-3</v>
      </c>
      <c r="L106" s="6">
        <f t="array" aca="1" ref="L106" ca="1">MMULT(H106:J106,$C$5:$C$7)</f>
        <v>4.2613022209194718E-3</v>
      </c>
      <c r="M106" s="6">
        <f t="shared" ca="1" si="20"/>
        <v>0.12257702128709722</v>
      </c>
      <c r="N106" s="6">
        <f t="shared" ca="1" si="20"/>
        <v>0.11687913646727395</v>
      </c>
      <c r="O106" s="6">
        <f t="shared" ca="1" si="14"/>
        <v>3.0312909232628207E-2</v>
      </c>
      <c r="P106" s="6">
        <f t="shared" ca="1" si="14"/>
        <v>2.9966868407588852E-2</v>
      </c>
      <c r="Q106">
        <f t="shared" ca="1" si="12"/>
        <v>-3.974839459525159E-2</v>
      </c>
      <c r="R106">
        <f t="shared" ca="1" si="15"/>
        <v>-3.746810969618497E-2</v>
      </c>
    </row>
    <row r="107" spans="2:18" x14ac:dyDescent="0.25">
      <c r="B107" s="19">
        <v>94</v>
      </c>
      <c r="C107" s="4">
        <f ca="1">Données!C105</f>
        <v>106.77123766439232</v>
      </c>
      <c r="D107" s="4">
        <f ca="1">Données!E105</f>
        <v>100.69944747891073</v>
      </c>
      <c r="E107" s="4">
        <f>Données!F105</f>
        <v>100.37483318913071</v>
      </c>
      <c r="F107" s="4">
        <f t="shared" ca="1" si="16"/>
        <v>1037.3534257165152</v>
      </c>
      <c r="G107" s="4">
        <f t="shared" ca="1" si="13"/>
        <v>1039.398593685323</v>
      </c>
      <c r="H107" s="6">
        <f t="shared" ca="1" si="19"/>
        <v>-7.5662239748994775E-3</v>
      </c>
      <c r="I107" s="6">
        <f t="shared" ca="1" si="19"/>
        <v>1.2405052478681178E-4</v>
      </c>
      <c r="J107" s="6">
        <f t="shared" si="19"/>
        <v>3.9802115495923829E-5</v>
      </c>
      <c r="K107" s="6">
        <f t="shared" ca="1" si="18"/>
        <v>-3.8484435602678113E-3</v>
      </c>
      <c r="L107" s="6">
        <f t="array" aca="1" ref="L107" ca="1">MMULT(H107:J107,$C$5:$C$7)</f>
        <v>-3.7210867250563329E-3</v>
      </c>
      <c r="M107" s="6">
        <f t="shared" ca="1" si="20"/>
        <v>0.11977385501982031</v>
      </c>
      <c r="N107" s="6">
        <f t="shared" ca="1" si="20"/>
        <v>0.11423128242774115</v>
      </c>
      <c r="O107" s="6">
        <f t="shared" ca="1" si="14"/>
        <v>3.0312909232628207E-2</v>
      </c>
      <c r="P107" s="6">
        <f t="shared" ca="1" si="14"/>
        <v>2.9966868407588852E-2</v>
      </c>
      <c r="Q107">
        <f t="shared" ca="1" si="12"/>
        <v>-4.3443868702308319E-2</v>
      </c>
      <c r="R107">
        <f t="shared" ca="1" si="15"/>
        <v>-4.1049774335637834E-2</v>
      </c>
    </row>
    <row r="108" spans="2:18" x14ac:dyDescent="0.25">
      <c r="B108" s="19">
        <v>95</v>
      </c>
      <c r="C108" s="4">
        <f ca="1">Données!C106</f>
        <v>106.94104796928104</v>
      </c>
      <c r="D108" s="4">
        <f ca="1">Données!E106</f>
        <v>100.69177874624393</v>
      </c>
      <c r="E108" s="4">
        <f>Données!F106</f>
        <v>100.37882831983418</v>
      </c>
      <c r="F108" s="4">
        <f t="shared" ca="1" si="16"/>
        <v>1038.1641335776249</v>
      </c>
      <c r="G108" s="4">
        <f t="shared" ca="1" si="13"/>
        <v>1040.18555238767</v>
      </c>
      <c r="H108" s="6">
        <f t="shared" ca="1" si="19"/>
        <v>1.5904124425576427E-3</v>
      </c>
      <c r="I108" s="6">
        <f t="shared" ca="1" si="19"/>
        <v>-7.6154664785055282E-5</v>
      </c>
      <c r="J108" s="6">
        <f t="shared" si="19"/>
        <v>3.9802115495923829E-5</v>
      </c>
      <c r="K108" s="6">
        <f t="shared" ca="1" si="18"/>
        <v>7.8151557705585795E-4</v>
      </c>
      <c r="L108" s="6">
        <f t="array" aca="1" ref="L108" ca="1">MMULT(H108:J108,$C$5:$C$7)</f>
        <v>7.571288888862937E-4</v>
      </c>
      <c r="M108" s="6">
        <f t="shared" ca="1" si="20"/>
        <v>0.11616450087909005</v>
      </c>
      <c r="N108" s="6">
        <f t="shared" ca="1" si="20"/>
        <v>0.1107901502584818</v>
      </c>
      <c r="O108" s="6">
        <f t="shared" ca="1" si="14"/>
        <v>3.0312909232628207E-2</v>
      </c>
      <c r="P108" s="6">
        <f t="shared" ca="1" si="14"/>
        <v>2.9966868407588852E-2</v>
      </c>
      <c r="Q108">
        <f t="shared" ca="1" si="12"/>
        <v>-4.2696305185370931E-2</v>
      </c>
      <c r="R108">
        <f t="shared" ca="1" si="15"/>
        <v>-4.0323725416783307E-2</v>
      </c>
    </row>
    <row r="109" spans="2:18" x14ac:dyDescent="0.25">
      <c r="B109" s="19">
        <v>96</v>
      </c>
      <c r="C109" s="4">
        <f ca="1">Données!C107</f>
        <v>105.09785140006302</v>
      </c>
      <c r="D109" s="4">
        <f ca="1">Données!E107</f>
        <v>100.72911454734675</v>
      </c>
      <c r="E109" s="4">
        <f>Données!F107</f>
        <v>100.38282360955232</v>
      </c>
      <c r="F109" s="4">
        <f t="shared" ca="1" si="16"/>
        <v>1029.1348297370489</v>
      </c>
      <c r="G109" s="4">
        <f t="shared" ca="1" si="13"/>
        <v>1031.4142713223075</v>
      </c>
      <c r="H109" s="6">
        <f t="shared" ca="1" si="19"/>
        <v>-1.7235632193799755E-2</v>
      </c>
      <c r="I109" s="6">
        <f t="shared" ca="1" si="19"/>
        <v>3.7079294424735565E-4</v>
      </c>
      <c r="J109" s="6">
        <f t="shared" si="19"/>
        <v>3.9802115495923829E-5</v>
      </c>
      <c r="K109" s="6">
        <f t="shared" ca="1" si="18"/>
        <v>-8.6973760203601369E-3</v>
      </c>
      <c r="L109" s="6">
        <f t="array" aca="1" ref="L109" ca="1">MMULT(H109:J109,$C$5:$C$7)</f>
        <v>-8.4324196247761996E-3</v>
      </c>
      <c r="M109" s="6">
        <f t="shared" ca="1" si="20"/>
        <v>0.1175551148747338</v>
      </c>
      <c r="N109" s="6">
        <f t="shared" ca="1" si="20"/>
        <v>0.11227010047899581</v>
      </c>
      <c r="O109" s="6">
        <f t="shared" ca="1" si="14"/>
        <v>3.0312909232628207E-2</v>
      </c>
      <c r="P109" s="6">
        <f t="shared" ca="1" si="14"/>
        <v>2.9966868407588852E-2</v>
      </c>
      <c r="Q109">
        <f t="shared" ca="1" si="12"/>
        <v>-5.102233538485379E-2</v>
      </c>
      <c r="R109">
        <f t="shared" ca="1" si="15"/>
        <v>-4.8416118468010971E-2</v>
      </c>
    </row>
    <row r="110" spans="2:18" x14ac:dyDescent="0.25">
      <c r="B110" s="19">
        <v>97</v>
      </c>
      <c r="C110" s="4">
        <f ca="1">Données!C108</f>
        <v>104.63049043155753</v>
      </c>
      <c r="D110" s="4">
        <f ca="1">Données!E108</f>
        <v>100.72549823257326</v>
      </c>
      <c r="E110" s="4">
        <f>Données!F108</f>
        <v>100.38681905829144</v>
      </c>
      <c r="F110" s="4">
        <f t="shared" ca="1" si="16"/>
        <v>1026.779943320654</v>
      </c>
      <c r="G110" s="4">
        <f t="shared" ca="1" si="13"/>
        <v>1029.1024521185568</v>
      </c>
      <c r="H110" s="6">
        <f t="shared" ca="1" si="19"/>
        <v>-4.4469126845081419E-3</v>
      </c>
      <c r="I110" s="6">
        <f t="shared" ca="1" si="19"/>
        <v>-3.5901385510461736E-5</v>
      </c>
      <c r="J110" s="6">
        <f t="shared" si="19"/>
        <v>3.9802115495923829E-5</v>
      </c>
      <c r="K110" s="6">
        <f t="shared" ca="1" si="18"/>
        <v>-2.2882195299878116E-3</v>
      </c>
      <c r="L110" s="6">
        <f t="array" aca="1" ref="L110" ca="1">MMULT(H110:J110,$C$5:$C$7)</f>
        <v>-2.2414070350093018E-3</v>
      </c>
      <c r="M110" s="6">
        <f t="shared" ca="1" si="20"/>
        <v>0.114317942425852</v>
      </c>
      <c r="N110" s="6">
        <f t="shared" ca="1" si="20"/>
        <v>0.10919551051356839</v>
      </c>
      <c r="O110" s="6">
        <f t="shared" ca="1" si="14"/>
        <v>3.0312909232628207E-2</v>
      </c>
      <c r="P110" s="6">
        <f t="shared" ca="1" si="14"/>
        <v>2.9966868407588852E-2</v>
      </c>
      <c r="Q110">
        <f t="shared" ca="1" si="12"/>
        <v>-5.3193804610548345E-2</v>
      </c>
      <c r="R110">
        <f t="shared" ca="1" si="15"/>
        <v>-5.0549005274478032E-2</v>
      </c>
    </row>
    <row r="111" spans="2:18" x14ac:dyDescent="0.25">
      <c r="B111" s="19">
        <v>98</v>
      </c>
      <c r="C111" s="4">
        <f ca="1">Données!C109</f>
        <v>104.26052313805653</v>
      </c>
      <c r="D111" s="4">
        <f ca="1">Données!E109</f>
        <v>100.74834491462616</v>
      </c>
      <c r="E111" s="4">
        <f>Données!F109</f>
        <v>100.39081466605786</v>
      </c>
      <c r="F111" s="4">
        <f t="shared" ca="1" si="16"/>
        <v>1025.0443402634135</v>
      </c>
      <c r="G111" s="4">
        <f t="shared" ca="1" si="13"/>
        <v>1027.399740228703</v>
      </c>
      <c r="H111" s="6">
        <f t="shared" ca="1" si="19"/>
        <v>-3.5359415020902452E-3</v>
      </c>
      <c r="I111" s="6">
        <f t="shared" ca="1" si="19"/>
        <v>2.2682123646733388E-4</v>
      </c>
      <c r="J111" s="6">
        <f t="shared" si="19"/>
        <v>3.9802115495923829E-5</v>
      </c>
      <c r="K111" s="6">
        <f t="shared" ca="1" si="18"/>
        <v>-1.6903359561420972E-3</v>
      </c>
      <c r="L111" s="6">
        <f t="array" aca="1" ref="L111" ca="1">MMULT(H111:J111,$C$5:$C$7)</f>
        <v>-1.6545601328114556E-3</v>
      </c>
      <c r="M111" s="6">
        <f t="shared" ca="1" si="20"/>
        <v>0.1110285322677058</v>
      </c>
      <c r="N111" s="6">
        <f t="shared" ca="1" si="20"/>
        <v>0.10606273371847451</v>
      </c>
      <c r="O111" s="6">
        <f t="shared" ca="1" si="14"/>
        <v>3.0312909232628207E-2</v>
      </c>
      <c r="P111" s="6">
        <f t="shared" ca="1" si="14"/>
        <v>2.9966868407588852E-2</v>
      </c>
      <c r="Q111">
        <f t="shared" ca="1" si="12"/>
        <v>-5.4794225166113208E-2</v>
      </c>
      <c r="R111">
        <f t="shared" ca="1" si="15"/>
        <v>-5.2119929038409119E-2</v>
      </c>
    </row>
    <row r="112" spans="2:18" x14ac:dyDescent="0.25">
      <c r="B112" s="19">
        <v>99</v>
      </c>
      <c r="C112" s="4">
        <f ca="1">Données!C110</f>
        <v>101.55872461403563</v>
      </c>
      <c r="D112" s="4">
        <f ca="1">Données!E110</f>
        <v>100.75790523084336</v>
      </c>
      <c r="E112" s="4">
        <f>Données!F110</f>
        <v>100.39481043285794</v>
      </c>
      <c r="F112" s="4">
        <f t="shared" ca="1" si="16"/>
        <v>1011.5831492243949</v>
      </c>
      <c r="G112" s="4">
        <f t="shared" ca="1" si="13"/>
        <v>1014.1365110647821</v>
      </c>
      <c r="H112" s="6">
        <f t="shared" ca="1" si="19"/>
        <v>-2.5913916818193217E-2</v>
      </c>
      <c r="I112" s="6">
        <f t="shared" ca="1" si="19"/>
        <v>9.4893034970455759E-5</v>
      </c>
      <c r="J112" s="6">
        <f t="shared" si="19"/>
        <v>3.9802115495923829E-5</v>
      </c>
      <c r="K112" s="6">
        <f t="shared" ca="1" si="18"/>
        <v>-1.3132301218852005E-2</v>
      </c>
      <c r="L112" s="6">
        <f t="array" aca="1" ref="L112" ca="1">MMULT(H112:J112,$C$5:$C$7)</f>
        <v>-1.290951189161138E-2</v>
      </c>
      <c r="M112" s="6">
        <f t="shared" ref="M112:N127" ca="1" si="21">SQRT(250*$M$13*K112^2+(1-M$13)*M111^2)</f>
        <v>0.11905693977425111</v>
      </c>
      <c r="N112" s="6">
        <f t="shared" ca="1" si="21"/>
        <v>0.11434237068558925</v>
      </c>
      <c r="O112" s="6">
        <f t="shared" ca="1" si="14"/>
        <v>3.0312909232628207E-2</v>
      </c>
      <c r="P112" s="6">
        <f t="shared" ca="1" si="14"/>
        <v>2.9966868407588852E-2</v>
      </c>
      <c r="Q112">
        <f t="shared" ca="1" si="12"/>
        <v>-6.720695211503025E-2</v>
      </c>
      <c r="R112">
        <f t="shared" ca="1" si="15"/>
        <v>-6.4356598086309114E-2</v>
      </c>
    </row>
    <row r="113" spans="2:18" x14ac:dyDescent="0.25">
      <c r="B113" s="19">
        <v>100</v>
      </c>
      <c r="C113" s="4">
        <f ca="1">Données!C111</f>
        <v>100.84117630291641</v>
      </c>
      <c r="D113" s="4">
        <f ca="1">Données!E111</f>
        <v>100.74576311430029</v>
      </c>
      <c r="E113" s="4">
        <f>Données!F111</f>
        <v>100.39880635869798</v>
      </c>
      <c r="F113" s="4">
        <f t="shared" ca="1" si="16"/>
        <v>1007.9346970860836</v>
      </c>
      <c r="G113" s="4">
        <f t="shared" ca="1" si="13"/>
        <v>1010.492788792127</v>
      </c>
      <c r="H113" s="6">
        <f t="shared" ca="1" si="19"/>
        <v>-7.0653537039401249E-3</v>
      </c>
      <c r="I113" s="6">
        <f t="shared" ca="1" si="19"/>
        <v>-1.2050783028150214E-4</v>
      </c>
      <c r="J113" s="6">
        <f t="shared" si="19"/>
        <v>3.9802115495923829E-5</v>
      </c>
      <c r="K113" s="6">
        <f t="shared" ca="1" si="18"/>
        <v>-3.6066754780451626E-3</v>
      </c>
      <c r="L113" s="6">
        <f t="array" aca="1" ref="L113" ca="1">MMULT(H113:J113,$C$5:$C$7)</f>
        <v>-3.5929307671108135E-3</v>
      </c>
      <c r="M113" s="6">
        <f t="shared" ca="1" si="21"/>
        <v>0.11627210858139651</v>
      </c>
      <c r="N113" s="6">
        <f t="shared" ca="1" si="21"/>
        <v>0.11172897718326893</v>
      </c>
      <c r="O113" s="6">
        <f t="shared" ca="1" si="14"/>
        <v>3.0312909232628207E-2</v>
      </c>
      <c r="P113" s="6">
        <f t="shared" ca="1" si="14"/>
        <v>2.9966868407588852E-2</v>
      </c>
      <c r="Q113">
        <f t="shared" ca="1" si="12"/>
        <v>-7.057123392692799E-2</v>
      </c>
      <c r="R113">
        <f t="shared" ca="1" si="15"/>
        <v>-6.771830005208912E-2</v>
      </c>
    </row>
    <row r="114" spans="2:18" x14ac:dyDescent="0.25">
      <c r="B114" s="19">
        <v>101</v>
      </c>
      <c r="C114" s="4">
        <f ca="1">Données!C112</f>
        <v>100.34874247657727</v>
      </c>
      <c r="D114" s="4">
        <f ca="1">Données!E112</f>
        <v>100.75479566130737</v>
      </c>
      <c r="E114" s="4">
        <f>Données!F112</f>
        <v>100.40280244358432</v>
      </c>
      <c r="F114" s="4">
        <f t="shared" ca="1" si="16"/>
        <v>1005.5176906894233</v>
      </c>
      <c r="G114" s="4">
        <f t="shared" ca="1" si="13"/>
        <v>1008.0708373603753</v>
      </c>
      <c r="H114" s="6">
        <f t="shared" ca="1" si="19"/>
        <v>-4.8832614254709084E-3</v>
      </c>
      <c r="I114" s="6">
        <f t="shared" ca="1" si="19"/>
        <v>8.9656842410690274E-5</v>
      </c>
      <c r="J114" s="6">
        <f t="shared" si="19"/>
        <v>3.9802115495923829E-5</v>
      </c>
      <c r="K114" s="6">
        <f t="shared" ca="1" si="18"/>
        <v>-2.3979791584195498E-3</v>
      </c>
      <c r="L114" s="6">
        <f t="array" aca="1" ref="L114" ca="1">MMULT(H114:J114,$C$5:$C$7)</f>
        <v>-2.396802291530109E-3</v>
      </c>
      <c r="M114" s="6">
        <f t="shared" ca="1" si="21"/>
        <v>0.11311191626256464</v>
      </c>
      <c r="N114" s="6">
        <f t="shared" ca="1" si="21"/>
        <v>0.10872227186848389</v>
      </c>
      <c r="O114" s="6">
        <f t="shared" ca="1" si="14"/>
        <v>3.0312909232628207E-2</v>
      </c>
      <c r="P114" s="6">
        <f t="shared" ca="1" si="14"/>
        <v>2.9966868407588852E-2</v>
      </c>
      <c r="Q114">
        <f t="shared" ca="1" si="12"/>
        <v>-7.2799984737206724E-2</v>
      </c>
      <c r="R114">
        <f t="shared" ca="1" si="15"/>
        <v>-6.9952794966875897E-2</v>
      </c>
    </row>
    <row r="115" spans="2:18" x14ac:dyDescent="0.25">
      <c r="B115" s="19">
        <v>102</v>
      </c>
      <c r="C115" s="4">
        <f ca="1">Données!C113</f>
        <v>102.606778520522</v>
      </c>
      <c r="D115" s="4">
        <f ca="1">Données!E113</f>
        <v>100.79423786572204</v>
      </c>
      <c r="E115" s="4">
        <f>Données!F113</f>
        <v>100.40679868752329</v>
      </c>
      <c r="F115" s="4">
        <f t="shared" ca="1" si="16"/>
        <v>1017.0050819312202</v>
      </c>
      <c r="G115" s="4">
        <f t="shared" ca="1" si="13"/>
        <v>1019.6098986632063</v>
      </c>
      <c r="H115" s="6">
        <f t="shared" ca="1" si="19"/>
        <v>2.2501886802136939E-2</v>
      </c>
      <c r="I115" s="6">
        <f t="shared" ca="1" si="19"/>
        <v>3.9146726620598038E-4</v>
      </c>
      <c r="J115" s="6">
        <f t="shared" si="19"/>
        <v>3.9802115495923829E-5</v>
      </c>
      <c r="K115" s="6">
        <f t="shared" ca="1" si="18"/>
        <v>1.1424355183567769E-2</v>
      </c>
      <c r="L115" s="6">
        <f t="array" aca="1" ref="L115" ca="1">MMULT(H115:J115,$C$5:$C$7)</f>
        <v>1.144667703417146E-2</v>
      </c>
      <c r="M115" s="6">
        <f t="shared" ca="1" si="21"/>
        <v>0.11825559451864738</v>
      </c>
      <c r="N115" s="6">
        <f t="shared" ca="1" si="21"/>
        <v>0.11435338509680978</v>
      </c>
      <c r="O115" s="6">
        <f t="shared" ca="1" si="14"/>
        <v>3.0312909232628207E-2</v>
      </c>
      <c r="P115" s="6">
        <f t="shared" ca="1" si="14"/>
        <v>2.9966868407588852E-2</v>
      </c>
      <c r="Q115">
        <f t="shared" ca="1" si="12"/>
        <v>-6.2207322436635071E-2</v>
      </c>
      <c r="R115">
        <f t="shared" ca="1" si="15"/>
        <v>-5.9306844984327922E-2</v>
      </c>
    </row>
    <row r="116" spans="2:18" x14ac:dyDescent="0.25">
      <c r="B116" s="19">
        <v>103</v>
      </c>
      <c r="C116" s="4">
        <f ca="1">Données!C114</f>
        <v>102.93916604879988</v>
      </c>
      <c r="D116" s="4">
        <f ca="1">Données!E114</f>
        <v>100.85539746845996</v>
      </c>
      <c r="E116" s="4">
        <f>Données!F114</f>
        <v>100.41079509052123</v>
      </c>
      <c r="F116" s="4">
        <f t="shared" ca="1" si="16"/>
        <v>1018.9728175862991</v>
      </c>
      <c r="G116" s="4">
        <f t="shared" ca="1" si="13"/>
        <v>1021.5707141710461</v>
      </c>
      <c r="H116" s="6">
        <f t="shared" ca="1" si="19"/>
        <v>3.2394305042078297E-3</v>
      </c>
      <c r="I116" s="6">
        <f t="shared" ca="1" si="19"/>
        <v>6.0677677646014949E-4</v>
      </c>
      <c r="J116" s="6">
        <f t="shared" si="19"/>
        <v>3.9802115495923829E-5</v>
      </c>
      <c r="K116" s="6">
        <f t="shared" ca="1" si="18"/>
        <v>1.9348336503317576E-3</v>
      </c>
      <c r="L116" s="6">
        <f t="array" aca="1" ref="L116" ca="1">MMULT(H116:J116,$C$5:$C$7)</f>
        <v>1.9231036403339896E-3</v>
      </c>
      <c r="M116" s="6">
        <f t="shared" ca="1" si="21"/>
        <v>0.11489767715527612</v>
      </c>
      <c r="N116" s="6">
        <f t="shared" ca="1" si="21"/>
        <v>0.11111961931308668</v>
      </c>
      <c r="O116" s="6">
        <f t="shared" ca="1" si="14"/>
        <v>3.0312909232628207E-2</v>
      </c>
      <c r="P116" s="6">
        <f t="shared" ca="1" si="14"/>
        <v>2.9966868407588852E-2</v>
      </c>
      <c r="Q116">
        <f t="shared" ca="1" si="12"/>
        <v>-6.0392849607050714E-2</v>
      </c>
      <c r="R116">
        <f t="shared" ca="1" si="15"/>
        <v>-5.7497794553480031E-2</v>
      </c>
    </row>
    <row r="117" spans="2:18" x14ac:dyDescent="0.25">
      <c r="B117" s="19">
        <v>104</v>
      </c>
      <c r="C117" s="4">
        <f ca="1">Données!C115</f>
        <v>103.03001882230504</v>
      </c>
      <c r="D117" s="4">
        <f ca="1">Données!E115</f>
        <v>100.89802887745797</v>
      </c>
      <c r="E117" s="4">
        <f>Données!F115</f>
        <v>100.41479165258447</v>
      </c>
      <c r="F117" s="4">
        <f t="shared" ca="1" si="16"/>
        <v>1019.6402384988151</v>
      </c>
      <c r="G117" s="4">
        <f t="shared" ca="1" si="13"/>
        <v>1022.2374348277264</v>
      </c>
      <c r="H117" s="6">
        <f t="shared" ca="1" si="19"/>
        <v>8.8258703652299708E-4</v>
      </c>
      <c r="I117" s="6">
        <f t="shared" ca="1" si="19"/>
        <v>4.2269833908847865E-4</v>
      </c>
      <c r="J117" s="6">
        <f t="shared" si="19"/>
        <v>3.9802115495923829E-5</v>
      </c>
      <c r="K117" s="6">
        <f t="shared" ca="1" si="18"/>
        <v>6.5499383398370803E-4</v>
      </c>
      <c r="L117" s="6">
        <f t="array" aca="1" ref="L117" ca="1">MMULT(H117:J117,$C$5:$C$7)</f>
        <v>6.5264268780573786E-4</v>
      </c>
      <c r="M117" s="6">
        <f t="shared" ca="1" si="21"/>
        <v>0.11142631150933663</v>
      </c>
      <c r="N117" s="6">
        <f t="shared" ca="1" si="21"/>
        <v>0.10776411622463845</v>
      </c>
      <c r="O117" s="6">
        <f t="shared" ca="1" si="14"/>
        <v>3.0312909232628207E-2</v>
      </c>
      <c r="P117" s="6">
        <f t="shared" ca="1" si="14"/>
        <v>2.9966868407588852E-2</v>
      </c>
      <c r="Q117">
        <f t="shared" ca="1" si="12"/>
        <v>-5.9777412717176404E-2</v>
      </c>
      <c r="R117">
        <f t="shared" ca="1" si="15"/>
        <v>-5.6882677380854507E-2</v>
      </c>
    </row>
    <row r="118" spans="2:18" x14ac:dyDescent="0.25">
      <c r="B118" s="19">
        <v>105</v>
      </c>
      <c r="C118" s="4">
        <f ca="1">Données!C116</f>
        <v>105.68597092195169</v>
      </c>
      <c r="D118" s="4">
        <f ca="1">Données!E116</f>
        <v>100.91434605560099</v>
      </c>
      <c r="E118" s="4">
        <f>Données!F116</f>
        <v>100.41878837371932</v>
      </c>
      <c r="F118" s="4">
        <f t="shared" ca="1" si="16"/>
        <v>1033.0015848877633</v>
      </c>
      <c r="G118" s="4">
        <f t="shared" ca="1" si="13"/>
        <v>1035.4959306252579</v>
      </c>
      <c r="H118" s="6">
        <f t="shared" ca="1" si="19"/>
        <v>2.5778429723742446E-2</v>
      </c>
      <c r="I118" s="6">
        <f t="shared" ca="1" si="19"/>
        <v>1.6171949367649319E-4</v>
      </c>
      <c r="J118" s="6">
        <f t="shared" si="19"/>
        <v>3.9802115495923829E-5</v>
      </c>
      <c r="K118" s="6">
        <f t="shared" ca="1" si="18"/>
        <v>1.3103981075344606E-2</v>
      </c>
      <c r="L118" s="6">
        <f t="array" aca="1" ref="L118" ca="1">MMULT(H118:J118,$C$5:$C$7)</f>
        <v>1.297007460870947E-2</v>
      </c>
      <c r="M118" s="6">
        <f t="shared" ca="1" si="21"/>
        <v>0.11935907306579599</v>
      </c>
      <c r="N118" s="6">
        <f t="shared" ca="1" si="21"/>
        <v>0.11592955184623588</v>
      </c>
      <c r="O118" s="6">
        <f t="shared" ca="1" si="14"/>
        <v>3.0312909232628207E-2</v>
      </c>
      <c r="P118" s="6">
        <f t="shared" ca="1" si="14"/>
        <v>2.9966868407588852E-2</v>
      </c>
      <c r="Q118">
        <f t="shared" ca="1" si="12"/>
        <v>-4.7456753726810796E-2</v>
      </c>
      <c r="R118">
        <f t="shared" ca="1" si="15"/>
        <v>-4.4650375341717785E-2</v>
      </c>
    </row>
    <row r="119" spans="2:18" x14ac:dyDescent="0.25">
      <c r="B119" s="19">
        <v>106</v>
      </c>
      <c r="C119" s="4">
        <f ca="1">Données!C117</f>
        <v>107.34515699013828</v>
      </c>
      <c r="D119" s="4">
        <f ca="1">Données!E117</f>
        <v>100.9557376305071</v>
      </c>
      <c r="E119" s="4">
        <f>Données!F117</f>
        <v>100.42278525393213</v>
      </c>
      <c r="F119" s="4">
        <f t="shared" ca="1" si="16"/>
        <v>1041.5044731032269</v>
      </c>
      <c r="G119" s="4">
        <f t="shared" ca="1" si="13"/>
        <v>1043.8365260719299</v>
      </c>
      <c r="H119" s="6">
        <f t="shared" ca="1" si="19"/>
        <v>1.5699208264944531E-2</v>
      </c>
      <c r="I119" s="6">
        <f t="shared" ca="1" si="19"/>
        <v>4.1016541774263615E-4</v>
      </c>
      <c r="J119" s="6">
        <f t="shared" si="19"/>
        <v>3.9802115495923829E-5</v>
      </c>
      <c r="K119" s="6">
        <f t="shared" ca="1" si="18"/>
        <v>8.2312441141001447E-3</v>
      </c>
      <c r="L119" s="6">
        <f t="array" aca="1" ref="L119" ca="1">MMULT(H119:J119,$C$5:$C$7)</f>
        <v>8.0546868413435835E-3</v>
      </c>
      <c r="M119" s="6">
        <f t="shared" ca="1" si="21"/>
        <v>0.12003371909062506</v>
      </c>
      <c r="N119" s="6">
        <f t="shared" ca="1" si="21"/>
        <v>0.11664669319562662</v>
      </c>
      <c r="O119" s="6">
        <f t="shared" ca="1" si="14"/>
        <v>3.0312909232628207E-2</v>
      </c>
      <c r="P119" s="6">
        <f t="shared" ca="1" si="14"/>
        <v>2.9966868407588852E-2</v>
      </c>
      <c r="Q119">
        <f t="shared" ca="1" si="12"/>
        <v>-3.9616137737498724E-2</v>
      </c>
      <c r="R119">
        <f t="shared" ca="1" si="15"/>
        <v>-3.6955333291100234E-2</v>
      </c>
    </row>
    <row r="120" spans="2:18" x14ac:dyDescent="0.25">
      <c r="B120" s="19">
        <v>107</v>
      </c>
      <c r="C120" s="4">
        <f ca="1">Données!C118</f>
        <v>106.73935510652304</v>
      </c>
      <c r="D120" s="4">
        <f ca="1">Données!E118</f>
        <v>100.94823387671693</v>
      </c>
      <c r="E120" s="4">
        <f>Données!F118</f>
        <v>100.42678229322924</v>
      </c>
      <c r="F120" s="4">
        <f t="shared" ca="1" si="16"/>
        <v>1038.4379449161997</v>
      </c>
      <c r="G120" s="4">
        <f t="shared" ca="1" si="13"/>
        <v>1040.852290128483</v>
      </c>
      <c r="H120" s="6">
        <f t="shared" ca="1" si="19"/>
        <v>-5.6434952502878444E-3</v>
      </c>
      <c r="I120" s="6">
        <f t="shared" ca="1" si="19"/>
        <v>-7.4327165214160829E-5</v>
      </c>
      <c r="J120" s="6">
        <f t="shared" si="19"/>
        <v>3.9802115495923829E-5</v>
      </c>
      <c r="K120" s="6">
        <f t="shared" ca="1" si="18"/>
        <v>-2.9443255081663677E-3</v>
      </c>
      <c r="L120" s="6">
        <f t="array" aca="1" ref="L120" ca="1">MMULT(H120:J120,$C$5:$C$7)</f>
        <v>-2.8589112077510026E-3</v>
      </c>
      <c r="M120" s="6">
        <f t="shared" ca="1" si="21"/>
        <v>0.1169343571670621</v>
      </c>
      <c r="N120" s="6">
        <f t="shared" ca="1" si="21"/>
        <v>0.11363390590344605</v>
      </c>
      <c r="O120" s="6">
        <f t="shared" ca="1" si="14"/>
        <v>3.0312909232628207E-2</v>
      </c>
      <c r="P120" s="6">
        <f t="shared" ca="1" si="14"/>
        <v>2.9966868407588852E-2</v>
      </c>
      <c r="Q120">
        <f t="shared" ca="1" si="12"/>
        <v>-4.2443820440789537E-2</v>
      </c>
      <c r="R120">
        <f t="shared" ca="1" si="15"/>
        <v>-3.9708592482319172E-2</v>
      </c>
    </row>
    <row r="121" spans="2:18" x14ac:dyDescent="0.25">
      <c r="B121" s="19">
        <v>108</v>
      </c>
      <c r="C121" s="4">
        <f ca="1">Données!C119</f>
        <v>106.88901872513941</v>
      </c>
      <c r="D121" s="4">
        <f ca="1">Données!E119</f>
        <v>100.94549293934672</v>
      </c>
      <c r="E121" s="4">
        <f>Données!F119</f>
        <v>100.43077949161696</v>
      </c>
      <c r="F121" s="4">
        <f t="shared" ca="1" si="16"/>
        <v>1039.1725583224306</v>
      </c>
      <c r="G121" s="4">
        <f t="shared" ca="1" si="13"/>
        <v>1041.5678703635201</v>
      </c>
      <c r="H121" s="6">
        <f t="shared" ca="1" si="19"/>
        <v>1.4021409298099474E-3</v>
      </c>
      <c r="I121" s="6">
        <f t="shared" ca="1" si="19"/>
        <v>-2.7151910092393372E-5</v>
      </c>
      <c r="J121" s="6">
        <f t="shared" si="19"/>
        <v>3.9802115495923829E-5</v>
      </c>
      <c r="K121" s="6">
        <f t="shared" ca="1" si="18"/>
        <v>7.074215747095991E-4</v>
      </c>
      <c r="L121" s="6">
        <f t="array" aca="1" ref="L121" ca="1">MMULT(H121:J121,$C$5:$C$7)</f>
        <v>6.8749450985877703E-4</v>
      </c>
      <c r="M121" s="6">
        <f t="shared" ca="1" si="21"/>
        <v>0.11340516713172762</v>
      </c>
      <c r="N121" s="6">
        <f t="shared" ca="1" si="21"/>
        <v>0.11020433034657542</v>
      </c>
      <c r="O121" s="6">
        <f t="shared" ca="1" si="14"/>
        <v>3.0312909232628207E-2</v>
      </c>
      <c r="P121" s="6">
        <f t="shared" ca="1" si="14"/>
        <v>2.9966868407588852E-2</v>
      </c>
      <c r="Q121">
        <f t="shared" ca="1" si="12"/>
        <v>-4.1766424540372715E-2</v>
      </c>
      <c r="R121">
        <f t="shared" ca="1" si="15"/>
        <v>-3.904839741178634E-2</v>
      </c>
    </row>
    <row r="122" spans="2:18" x14ac:dyDescent="0.25">
      <c r="B122" s="19">
        <v>109</v>
      </c>
      <c r="C122" s="4">
        <f ca="1">Données!C120</f>
        <v>106.87462241914912</v>
      </c>
      <c r="D122" s="4">
        <f ca="1">Données!E120</f>
        <v>100.97487068806694</v>
      </c>
      <c r="E122" s="4">
        <f>Données!F120</f>
        <v>100.43477684910162</v>
      </c>
      <c r="F122" s="4">
        <f t="shared" ca="1" si="16"/>
        <v>1039.2474655360802</v>
      </c>
      <c r="G122" s="4">
        <f t="shared" ca="1" si="13"/>
        <v>1041.6492903730948</v>
      </c>
      <c r="H122" s="6">
        <f t="shared" ca="1" si="19"/>
        <v>-1.346846117776801E-4</v>
      </c>
      <c r="I122" s="6">
        <f t="shared" ca="1" si="19"/>
        <v>2.9102585826068506E-4</v>
      </c>
      <c r="J122" s="6">
        <f t="shared" si="19"/>
        <v>3.9802115495923829E-5</v>
      </c>
      <c r="K122" s="6">
        <f t="shared" ca="1" si="18"/>
        <v>7.2083517842713718E-5</v>
      </c>
      <c r="L122" s="6">
        <f t="array" aca="1" ref="L122" ca="1">MMULT(H122:J122,$C$5:$C$7)</f>
        <v>7.8170623241502479E-5</v>
      </c>
      <c r="M122" s="6">
        <f t="shared" ca="1" si="21"/>
        <v>0.1099507433205785</v>
      </c>
      <c r="N122" s="6">
        <f t="shared" ca="1" si="21"/>
        <v>0.1068474914127794</v>
      </c>
      <c r="O122" s="6">
        <f t="shared" ca="1" si="14"/>
        <v>3.0312909232628207E-2</v>
      </c>
      <c r="P122" s="6">
        <f t="shared" ca="1" si="14"/>
        <v>2.9966868407588852E-2</v>
      </c>
      <c r="Q122">
        <f t="shared" ca="1" si="12"/>
        <v>-4.1697351693338547E-2</v>
      </c>
      <c r="R122">
        <f t="shared" ca="1" si="15"/>
        <v>-3.8973279226107049E-2</v>
      </c>
    </row>
    <row r="123" spans="2:18" x14ac:dyDescent="0.25">
      <c r="B123" s="19">
        <v>110</v>
      </c>
      <c r="C123" s="4">
        <f ca="1">Données!C121</f>
        <v>105.86323333504366</v>
      </c>
      <c r="D123" s="4">
        <f ca="1">Données!E121</f>
        <v>100.95845506198005</v>
      </c>
      <c r="E123" s="4">
        <f>Données!F121</f>
        <v>100.43877436568958</v>
      </c>
      <c r="F123" s="4">
        <f t="shared" ca="1" si="16"/>
        <v>1034.1084419851186</v>
      </c>
      <c r="G123" s="4">
        <f t="shared" ca="1" si="13"/>
        <v>1036.6358872808678</v>
      </c>
      <c r="H123" s="6">
        <f t="shared" ca="1" si="19"/>
        <v>-9.4633231090063274E-3</v>
      </c>
      <c r="I123" s="6">
        <f t="shared" ca="1" si="19"/>
        <v>-1.6257139994368952E-4</v>
      </c>
      <c r="J123" s="6">
        <f t="shared" si="19"/>
        <v>3.9802115495923829E-5</v>
      </c>
      <c r="K123" s="6">
        <f t="shared" ca="1" si="18"/>
        <v>-4.9449469172491156E-3</v>
      </c>
      <c r="L123" s="6">
        <f t="array" aca="1" ref="L123" ca="1">MMULT(H123:J123,$C$5:$C$7)</f>
        <v>-4.8129472544750085E-3</v>
      </c>
      <c r="M123" s="6">
        <f t="shared" ca="1" si="21"/>
        <v>0.10830791060471551</v>
      </c>
      <c r="N123" s="6">
        <f t="shared" ca="1" si="21"/>
        <v>0.10525621195467327</v>
      </c>
      <c r="O123" s="6">
        <f t="shared" ca="1" si="14"/>
        <v>3.0312909232628207E-2</v>
      </c>
      <c r="P123" s="6">
        <f t="shared" ca="1" si="14"/>
        <v>2.9966868407588852E-2</v>
      </c>
      <c r="Q123">
        <f t="shared" ca="1" si="12"/>
        <v>-4.6436107419874251E-2</v>
      </c>
      <c r="R123">
        <f t="shared" ca="1" si="15"/>
        <v>-4.3598650143332862E-2</v>
      </c>
    </row>
    <row r="124" spans="2:18" x14ac:dyDescent="0.25">
      <c r="B124" s="19">
        <v>111</v>
      </c>
      <c r="C124" s="4">
        <f ca="1">Données!C122</f>
        <v>103.40684693492385</v>
      </c>
      <c r="D124" s="4">
        <f ca="1">Données!E122</f>
        <v>100.96062908703649</v>
      </c>
      <c r="E124" s="4">
        <f>Données!F122</f>
        <v>100.44277204138716</v>
      </c>
      <c r="F124" s="4">
        <f t="shared" ca="1" si="16"/>
        <v>1021.8373801098018</v>
      </c>
      <c r="G124" s="4">
        <f t="shared" ca="1" si="13"/>
        <v>1024.6203127767826</v>
      </c>
      <c r="H124" s="6">
        <f t="shared" ca="1" si="19"/>
        <v>-2.3203394821180834E-2</v>
      </c>
      <c r="I124" s="6">
        <f t="shared" ca="1" si="19"/>
        <v>2.153385821035414E-5</v>
      </c>
      <c r="J124" s="6">
        <f t="shared" si="19"/>
        <v>3.9802115495923829E-5</v>
      </c>
      <c r="K124" s="6">
        <f t="shared" ca="1" si="18"/>
        <v>-1.1866320181818435E-2</v>
      </c>
      <c r="L124" s="6">
        <f t="array" aca="1" ref="L124" ca="1">MMULT(H124:J124,$C$5:$C$7)</f>
        <v>-1.159093048148524E-2</v>
      </c>
      <c r="M124" s="6">
        <f t="shared" ca="1" si="21"/>
        <v>0.11462508717312705</v>
      </c>
      <c r="N124" s="6">
        <f t="shared" ca="1" si="21"/>
        <v>0.11148714269880466</v>
      </c>
      <c r="O124" s="6">
        <f t="shared" ca="1" si="14"/>
        <v>3.0312909232628207E-2</v>
      </c>
      <c r="P124" s="6">
        <f t="shared" ca="1" si="14"/>
        <v>2.9966868407588852E-2</v>
      </c>
      <c r="Q124">
        <f t="shared" ca="1" si="12"/>
        <v>-5.7751401883051168E-2</v>
      </c>
      <c r="R124">
        <f t="shared" ca="1" si="15"/>
        <v>-5.4684231701919939E-2</v>
      </c>
    </row>
    <row r="125" spans="2:18" x14ac:dyDescent="0.25">
      <c r="B125" s="19">
        <v>112</v>
      </c>
      <c r="C125" s="4">
        <f ca="1">Données!C123</f>
        <v>103.11154826551082</v>
      </c>
      <c r="D125" s="4">
        <f ca="1">Données!E123</f>
        <v>100.96995726336608</v>
      </c>
      <c r="E125" s="4">
        <f>Données!F123</f>
        <v>100.44676987620068</v>
      </c>
      <c r="F125" s="4">
        <f t="shared" ca="1" si="16"/>
        <v>1020.4075276443846</v>
      </c>
      <c r="G125" s="4">
        <f t="shared" ca="1" si="13"/>
        <v>1023.2046444539496</v>
      </c>
      <c r="H125" s="6">
        <f t="shared" ca="1" si="19"/>
        <v>-2.8556974529826418E-3</v>
      </c>
      <c r="I125" s="6">
        <f t="shared" ca="1" si="19"/>
        <v>9.2394197757528218E-5</v>
      </c>
      <c r="J125" s="6">
        <f t="shared" si="19"/>
        <v>3.9802115495923829E-5</v>
      </c>
      <c r="K125" s="6">
        <f t="shared" ca="1" si="18"/>
        <v>-1.3992955173195432E-3</v>
      </c>
      <c r="L125" s="6">
        <f t="array" aca="1" ref="L125" ca="1">MMULT(H125:J125,$C$5:$C$7)</f>
        <v>-1.3816516276125568E-3</v>
      </c>
      <c r="M125" s="6">
        <f t="shared" ca="1" si="21"/>
        <v>0.11126520746420246</v>
      </c>
      <c r="N125" s="6">
        <f t="shared" ca="1" si="21"/>
        <v>0.10822316954430913</v>
      </c>
      <c r="O125" s="6">
        <f t="shared" ca="1" si="14"/>
        <v>3.0312909232628207E-2</v>
      </c>
      <c r="P125" s="6">
        <f t="shared" ca="1" si="14"/>
        <v>2.9966868407588852E-2</v>
      </c>
      <c r="Q125">
        <f t="shared" ca="1" si="12"/>
        <v>-5.9069886122596782E-2</v>
      </c>
      <c r="R125">
        <f t="shared" ca="1" si="15"/>
        <v>-5.5990328771796882E-2</v>
      </c>
    </row>
    <row r="126" spans="2:18" x14ac:dyDescent="0.25">
      <c r="B126" s="19">
        <v>113</v>
      </c>
      <c r="C126" s="4">
        <f ca="1">Données!C124</f>
        <v>103.97210419748875</v>
      </c>
      <c r="D126" s="4">
        <f ca="1">Données!E124</f>
        <v>100.96484665269585</v>
      </c>
      <c r="E126" s="4">
        <f>Données!F124</f>
        <v>100.45076787013649</v>
      </c>
      <c r="F126" s="4">
        <f t="shared" ca="1" si="16"/>
        <v>1024.6847542509231</v>
      </c>
      <c r="G126" s="4">
        <f t="shared" ca="1" si="13"/>
        <v>1027.4485178525802</v>
      </c>
      <c r="H126" s="6">
        <f t="shared" ca="1" si="19"/>
        <v>8.3458734395298606E-3</v>
      </c>
      <c r="I126" s="6">
        <f t="shared" ca="1" si="19"/>
        <v>-5.0615161269251807E-5</v>
      </c>
      <c r="J126" s="6">
        <f t="shared" si="19"/>
        <v>3.9802115495923829E-5</v>
      </c>
      <c r="K126" s="6">
        <f t="shared" ca="1" si="18"/>
        <v>4.1916846854437306E-3</v>
      </c>
      <c r="L126" s="6">
        <f t="array" aca="1" ref="L126" ca="1">MMULT(H126:J126,$C$5:$C$7)</f>
        <v>4.1476291391303044E-3</v>
      </c>
      <c r="M126" s="6">
        <f t="shared" ca="1" si="21"/>
        <v>0.10909034290926785</v>
      </c>
      <c r="N126" s="6">
        <f t="shared" ca="1" si="21"/>
        <v>0.10614877094333096</v>
      </c>
      <c r="O126" s="6">
        <f t="shared" ca="1" si="14"/>
        <v>3.0312909232628207E-2</v>
      </c>
      <c r="P126" s="6">
        <f t="shared" ca="1" si="14"/>
        <v>2.9966868407588852E-2</v>
      </c>
      <c r="Q126">
        <f t="shared" ca="1" si="12"/>
        <v>-5.5125803774184079E-2</v>
      </c>
      <c r="R126">
        <f t="shared" ca="1" si="15"/>
        <v>-5.2074926751790152E-2</v>
      </c>
    </row>
    <row r="127" spans="2:18" x14ac:dyDescent="0.25">
      <c r="B127" s="19">
        <v>114</v>
      </c>
      <c r="C127" s="4">
        <f ca="1">Données!C125</f>
        <v>103.08433044979137</v>
      </c>
      <c r="D127" s="4">
        <f ca="1">Données!E125</f>
        <v>100.97948366411794</v>
      </c>
      <c r="E127" s="4">
        <f>Données!F125</f>
        <v>100.4547660232009</v>
      </c>
      <c r="F127" s="4">
        <f t="shared" ca="1" si="16"/>
        <v>1020.3190705695465</v>
      </c>
      <c r="G127" s="4">
        <f t="shared" ca="1" si="13"/>
        <v>1023.1365193620329</v>
      </c>
      <c r="H127" s="6">
        <f t="shared" ca="1" si="19"/>
        <v>-8.538576328234182E-3</v>
      </c>
      <c r="I127" s="6">
        <f t="shared" ca="1" si="19"/>
        <v>1.4497136287872081E-4</v>
      </c>
      <c r="J127" s="6">
        <f t="shared" si="19"/>
        <v>3.9802115495923829E-5</v>
      </c>
      <c r="K127" s="6">
        <f t="shared" ca="1" si="18"/>
        <v>-4.2605139417420945E-3</v>
      </c>
      <c r="L127" s="6">
        <f t="array" aca="1" ref="L127" ca="1">MMULT(H127:J127,$C$5:$C$7)</f>
        <v>-4.1968024826777306E-3</v>
      </c>
      <c r="M127" s="6">
        <f t="shared" ca="1" si="21"/>
        <v>0.10704644051445442</v>
      </c>
      <c r="N127" s="6">
        <f t="shared" ca="1" si="21"/>
        <v>0.10419071525137019</v>
      </c>
      <c r="O127" s="6">
        <f t="shared" ca="1" si="14"/>
        <v>3.0312909232628207E-2</v>
      </c>
      <c r="P127" s="6">
        <f t="shared" ca="1" si="14"/>
        <v>2.9966868407588852E-2</v>
      </c>
      <c r="Q127">
        <f t="shared" ca="1" si="12"/>
        <v>-5.9151453460396408E-2</v>
      </c>
      <c r="R127">
        <f t="shared" ca="1" si="15"/>
        <v>-5.6053181052590606E-2</v>
      </c>
    </row>
    <row r="128" spans="2:18" x14ac:dyDescent="0.25">
      <c r="B128" s="19">
        <v>115</v>
      </c>
      <c r="C128" s="4">
        <f ca="1">Données!C126</f>
        <v>102.00447132110412</v>
      </c>
      <c r="D128" s="4">
        <f ca="1">Données!E126</f>
        <v>100.94944543783141</v>
      </c>
      <c r="E128" s="4">
        <f>Données!F126</f>
        <v>100.45876433540028</v>
      </c>
      <c r="F128" s="4">
        <f t="shared" ca="1" si="16"/>
        <v>1014.7695837946776</v>
      </c>
      <c r="G128" s="4">
        <f t="shared" ca="1" si="13"/>
        <v>1017.6254144061581</v>
      </c>
      <c r="H128" s="6">
        <f t="shared" ca="1" si="19"/>
        <v>-1.0475492482470039E-2</v>
      </c>
      <c r="I128" s="6">
        <f t="shared" ca="1" si="19"/>
        <v>-2.9746860645907258E-4</v>
      </c>
      <c r="J128" s="6">
        <f t="shared" si="19"/>
        <v>3.9802115495923829E-5</v>
      </c>
      <c r="K128" s="6">
        <f t="shared" ca="1" si="18"/>
        <v>-5.438971920588731E-3</v>
      </c>
      <c r="L128" s="6">
        <f t="array" aca="1" ref="L128" ca="1">MMULT(H128:J128,$C$5:$C$7)</f>
        <v>-5.3864805444645558E-3</v>
      </c>
      <c r="M128" s="6">
        <f t="shared" ref="M128:N143" ca="1" si="22">SQRT(250*$M$13*K128^2+(1-M$13)*M127^2)</f>
        <v>0.1059015591693533</v>
      </c>
      <c r="N128" s="6">
        <f t="shared" ca="1" si="22"/>
        <v>0.10314831760991067</v>
      </c>
      <c r="O128" s="6">
        <f t="shared" ca="1" si="14"/>
        <v>3.0312909232628207E-2</v>
      </c>
      <c r="P128" s="6">
        <f t="shared" ca="1" si="14"/>
        <v>2.9966868407588852E-2</v>
      </c>
      <c r="Q128">
        <f t="shared" ca="1" si="12"/>
        <v>-6.4268702286552015E-2</v>
      </c>
      <c r="R128">
        <f t="shared" ca="1" si="15"/>
        <v>-6.1137732227860009E-2</v>
      </c>
    </row>
    <row r="129" spans="2:18" x14ac:dyDescent="0.25">
      <c r="B129" s="19">
        <v>116</v>
      </c>
      <c r="C129" s="4">
        <f ca="1">Données!C127</f>
        <v>105.8576839269147</v>
      </c>
      <c r="D129" s="4">
        <f ca="1">Données!E127</f>
        <v>100.94811535321608</v>
      </c>
      <c r="E129" s="4">
        <f>Données!F127</f>
        <v>100.46276280674093</v>
      </c>
      <c r="F129" s="4">
        <f t="shared" ca="1" si="16"/>
        <v>1034.0289964006538</v>
      </c>
      <c r="G129" s="4">
        <f t="shared" ca="1" si="13"/>
        <v>1036.8390790149012</v>
      </c>
      <c r="H129" s="6">
        <f t="shared" ca="1" si="19"/>
        <v>3.7774938254234947E-2</v>
      </c>
      <c r="I129" s="6">
        <f t="shared" ca="1" si="19"/>
        <v>-1.3175749599803055E-5</v>
      </c>
      <c r="J129" s="6">
        <f t="shared" si="19"/>
        <v>3.9802115495923829E-5</v>
      </c>
      <c r="K129" s="6">
        <f t="shared" ca="1" si="18"/>
        <v>1.897909920984886E-2</v>
      </c>
      <c r="L129" s="6">
        <f t="array" aca="1" ref="L129" ca="1">MMULT(H129:J129,$C$5:$C$7)</f>
        <v>1.8880881252317572E-2</v>
      </c>
      <c r="M129" s="6">
        <f t="shared" ca="1" si="22"/>
        <v>0.12627479923836474</v>
      </c>
      <c r="N129" s="6">
        <f t="shared" ca="1" si="22"/>
        <v>0.12388912806687867</v>
      </c>
      <c r="O129" s="6">
        <f t="shared" ca="1" si="14"/>
        <v>3.0312909232628207E-2</v>
      </c>
      <c r="P129" s="6">
        <f t="shared" ca="1" si="14"/>
        <v>2.9966868407588852E-2</v>
      </c>
      <c r="Q129">
        <f t="shared" ca="1" si="12"/>
        <v>-4.6509365153487914E-2</v>
      </c>
      <c r="R129">
        <f t="shared" ca="1" si="15"/>
        <v>-4.3411185237772765E-2</v>
      </c>
    </row>
    <row r="130" spans="2:18" x14ac:dyDescent="0.25">
      <c r="B130" s="19">
        <v>117</v>
      </c>
      <c r="C130" s="4">
        <f ca="1">Données!C128</f>
        <v>104.75404995689337</v>
      </c>
      <c r="D130" s="4">
        <f ca="1">Données!E128</f>
        <v>100.96726240680572</v>
      </c>
      <c r="E130" s="4">
        <f>Données!F128</f>
        <v>100.4667614372292</v>
      </c>
      <c r="F130" s="4">
        <f t="shared" ca="1" si="16"/>
        <v>1028.6065618184955</v>
      </c>
      <c r="G130" s="4">
        <f t="shared" ca="1" si="13"/>
        <v>1031.5325539697008</v>
      </c>
      <c r="H130" s="6">
        <f t="shared" ca="1" si="19"/>
        <v>-1.0425638735713227E-2</v>
      </c>
      <c r="I130" s="6">
        <f t="shared" ca="1" si="19"/>
        <v>1.8967222441590437E-4</v>
      </c>
      <c r="J130" s="6">
        <f t="shared" si="19"/>
        <v>3.9802115495923829E-5</v>
      </c>
      <c r="K130" s="6">
        <f t="shared" ca="1" si="18"/>
        <v>-5.2439869684827167E-3</v>
      </c>
      <c r="L130" s="6">
        <f t="array" aca="1" ref="L130" ca="1">MMULT(H130:J130,$C$5:$C$7)</f>
        <v>-5.1179832556486615E-3</v>
      </c>
      <c r="M130" s="6">
        <f t="shared" ca="1" si="22"/>
        <v>0.12410115397212151</v>
      </c>
      <c r="N130" s="6">
        <f t="shared" ca="1" si="22"/>
        <v>0.12173952266646061</v>
      </c>
      <c r="O130" s="6">
        <f t="shared" ca="1" si="14"/>
        <v>3.0312909232628207E-2</v>
      </c>
      <c r="P130" s="6">
        <f t="shared" ca="1" si="14"/>
        <v>2.9966868407588852E-2</v>
      </c>
      <c r="Q130">
        <f t="shared" ca="1" si="12"/>
        <v>-5.1509457617193388E-2</v>
      </c>
      <c r="R130">
        <f t="shared" ca="1" si="15"/>
        <v>-4.83069907742667E-2</v>
      </c>
    </row>
    <row r="131" spans="2:18" x14ac:dyDescent="0.25">
      <c r="B131" s="19">
        <v>118</v>
      </c>
      <c r="C131" s="4">
        <f ca="1">Données!C129</f>
        <v>102.49363034996094</v>
      </c>
      <c r="D131" s="4">
        <f ca="1">Données!E129</f>
        <v>100.93485496310235</v>
      </c>
      <c r="E131" s="4">
        <f>Données!F129</f>
        <v>100.47076022687142</v>
      </c>
      <c r="F131" s="4">
        <f t="shared" ca="1" si="16"/>
        <v>1017.1424265653166</v>
      </c>
      <c r="G131" s="4">
        <f t="shared" ca="1" si="13"/>
        <v>1020.2376230581891</v>
      </c>
      <c r="H131" s="6">
        <f t="shared" ca="1" si="19"/>
        <v>-2.1578350506377575E-2</v>
      </c>
      <c r="I131" s="6">
        <f t="shared" ca="1" si="19"/>
        <v>-3.2096981665985513E-4</v>
      </c>
      <c r="J131" s="6">
        <f t="shared" si="19"/>
        <v>3.9802115495923829E-5</v>
      </c>
      <c r="K131" s="6">
        <f t="shared" ca="1" si="18"/>
        <v>-1.1145306357866591E-2</v>
      </c>
      <c r="L131" s="6">
        <f t="array" aca="1" ref="L131" ca="1">MMULT(H131:J131,$C$5:$C$7)</f>
        <v>-1.0949660161518715E-2</v>
      </c>
      <c r="M131" s="6">
        <f t="shared" ca="1" si="22"/>
        <v>0.1278291767920767</v>
      </c>
      <c r="N131" s="6">
        <f t="shared" ca="1" si="22"/>
        <v>0.12541812692392382</v>
      </c>
      <c r="O131" s="6">
        <f t="shared" ca="1" si="14"/>
        <v>3.0312909232628207E-2</v>
      </c>
      <c r="P131" s="6">
        <f t="shared" ca="1" si="14"/>
        <v>2.9966868407588852E-2</v>
      </c>
      <c r="Q131">
        <f t="shared" ca="1" si="12"/>
        <v>-6.2080675289588716E-2</v>
      </c>
      <c r="R131">
        <f t="shared" ca="1" si="15"/>
        <v>-5.8727705803381491E-2</v>
      </c>
    </row>
    <row r="132" spans="2:18" x14ac:dyDescent="0.25">
      <c r="B132" s="19">
        <v>119</v>
      </c>
      <c r="C132" s="4">
        <f ca="1">Données!C130</f>
        <v>102.98373685665024</v>
      </c>
      <c r="D132" s="4">
        <f ca="1">Données!E130</f>
        <v>100.93771967982231</v>
      </c>
      <c r="E132" s="4">
        <f>Données!F130</f>
        <v>100.47475917567394</v>
      </c>
      <c r="F132" s="4">
        <f t="shared" ca="1" si="16"/>
        <v>1019.6072826823627</v>
      </c>
      <c r="G132" s="4">
        <f t="shared" ca="1" si="13"/>
        <v>1022.6913995696239</v>
      </c>
      <c r="H132" s="6">
        <f t="shared" ca="1" si="19"/>
        <v>4.7818240510737464E-3</v>
      </c>
      <c r="I132" s="6">
        <f t="shared" ca="1" si="19"/>
        <v>2.8381838176771979E-5</v>
      </c>
      <c r="J132" s="6">
        <f t="shared" si="19"/>
        <v>3.9802115495923829E-5</v>
      </c>
      <c r="K132" s="6">
        <f t="shared" ca="1" si="18"/>
        <v>2.4233146240584258E-3</v>
      </c>
      <c r="L132" s="6">
        <f t="array" aca="1" ref="L132" ca="1">MMULT(H132:J132,$C$5:$C$7)</f>
        <v>2.4051029446252592E-3</v>
      </c>
      <c r="M132" s="6">
        <f t="shared" ca="1" si="22"/>
        <v>0.12428985211789108</v>
      </c>
      <c r="N132" s="6">
        <f t="shared" ca="1" si="22"/>
        <v>0.12195364680915782</v>
      </c>
      <c r="O132" s="6">
        <f t="shared" ca="1" si="14"/>
        <v>3.0312909232628207E-2</v>
      </c>
      <c r="P132" s="6">
        <f t="shared" ca="1" si="14"/>
        <v>2.9966868407588852E-2</v>
      </c>
      <c r="Q132">
        <f t="shared" ca="1" si="12"/>
        <v>-5.9807801673830929E-2</v>
      </c>
      <c r="R132">
        <f t="shared" ca="1" si="15"/>
        <v>-5.6463849036915037E-2</v>
      </c>
    </row>
    <row r="133" spans="2:18" x14ac:dyDescent="0.25">
      <c r="B133" s="19">
        <v>120</v>
      </c>
      <c r="C133" s="4">
        <f ca="1">Données!C131</f>
        <v>102.82148813083791</v>
      </c>
      <c r="D133" s="4">
        <f ca="1">Données!E131</f>
        <v>100.95675403904299</v>
      </c>
      <c r="E133" s="4">
        <f>Données!F131</f>
        <v>100.47875828364307</v>
      </c>
      <c r="F133" s="4">
        <f t="shared" ca="1" si="16"/>
        <v>1018.8912108494045</v>
      </c>
      <c r="G133" s="4">
        <f t="shared" ca="1" si="13"/>
        <v>1021.9822122638825</v>
      </c>
      <c r="H133" s="6">
        <f t="shared" ca="1" si="19"/>
        <v>-1.5754791073291363E-3</v>
      </c>
      <c r="I133" s="6">
        <f t="shared" ca="1" si="19"/>
        <v>1.8857528465132667E-4</v>
      </c>
      <c r="J133" s="6">
        <f t="shared" si="19"/>
        <v>3.9802115495923829E-5</v>
      </c>
      <c r="K133" s="6">
        <f t="shared" ca="1" si="18"/>
        <v>-7.0230160682482889E-4</v>
      </c>
      <c r="L133" s="6">
        <f t="array" aca="1" ref="L133" ca="1">MMULT(H133:J133,$C$5:$C$7)</f>
        <v>-6.9345191133890483E-4</v>
      </c>
      <c r="M133" s="6">
        <f t="shared" ca="1" si="22"/>
        <v>0.12053417653231066</v>
      </c>
      <c r="N133" s="6">
        <f t="shared" ca="1" si="22"/>
        <v>0.11826894598815757</v>
      </c>
      <c r="O133" s="6">
        <f t="shared" ca="1" si="14"/>
        <v>3.0312909232628207E-2</v>
      </c>
      <c r="P133" s="6">
        <f t="shared" ca="1" si="14"/>
        <v>2.9966868407588852E-2</v>
      </c>
      <c r="Q133">
        <f t="shared" ca="1" si="12"/>
        <v>-6.0468100165439576E-2</v>
      </c>
      <c r="R133">
        <f t="shared" ca="1" si="15"/>
        <v>-5.7118145984217605E-2</v>
      </c>
    </row>
    <row r="134" spans="2:18" x14ac:dyDescent="0.25">
      <c r="B134" s="19">
        <v>121</v>
      </c>
      <c r="C134" s="4">
        <f ca="1">Données!C132</f>
        <v>101.05783489287167</v>
      </c>
      <c r="D134" s="4">
        <f ca="1">Données!E132</f>
        <v>100.97499180073751</v>
      </c>
      <c r="E134" s="4">
        <f>Données!F132</f>
        <v>100.48275755078517</v>
      </c>
      <c r="F134" s="4">
        <f t="shared" ca="1" si="16"/>
        <v>1010.1641334680459</v>
      </c>
      <c r="G134" s="4">
        <f t="shared" ca="1" si="13"/>
        <v>1013.3097093932314</v>
      </c>
      <c r="H134" s="6">
        <f t="shared" ca="1" si="19"/>
        <v>-1.7152574525297948E-2</v>
      </c>
      <c r="I134" s="6">
        <f t="shared" ca="1" si="19"/>
        <v>1.8064924796878934E-4</v>
      </c>
      <c r="J134" s="6">
        <f t="shared" si="19"/>
        <v>3.9802115495923829E-5</v>
      </c>
      <c r="K134" s="6">
        <f t="shared" ca="1" si="18"/>
        <v>-8.5652690772386464E-3</v>
      </c>
      <c r="L134" s="6">
        <f t="array" aca="1" ref="L134" ca="1">MMULT(H134:J134,$C$5:$C$7)</f>
        <v>-8.4859626386645792E-3</v>
      </c>
      <c r="M134" s="6">
        <f t="shared" ca="1" si="22"/>
        <v>0.12147936435899476</v>
      </c>
      <c r="N134" s="6">
        <f t="shared" ca="1" si="22"/>
        <v>0.11928312704910495</v>
      </c>
      <c r="O134" s="6">
        <f t="shared" ca="1" si="14"/>
        <v>3.0312909232628207E-2</v>
      </c>
      <c r="P134" s="6">
        <f t="shared" ca="1" si="14"/>
        <v>2.9966868407588852E-2</v>
      </c>
      <c r="Q134">
        <f t="shared" ca="1" si="12"/>
        <v>-6.851544369417184E-2</v>
      </c>
      <c r="R134">
        <f t="shared" ca="1" si="15"/>
        <v>-6.5119406170070393E-2</v>
      </c>
    </row>
    <row r="135" spans="2:18" x14ac:dyDescent="0.25">
      <c r="B135" s="19">
        <v>122</v>
      </c>
      <c r="C135" s="4">
        <f ca="1">Données!C133</f>
        <v>99.361993751610541</v>
      </c>
      <c r="D135" s="4">
        <f ca="1">Données!E133</f>
        <v>100.97454902996118</v>
      </c>
      <c r="E135" s="4">
        <f>Données!F133</f>
        <v>100.48675697710655</v>
      </c>
      <c r="F135" s="4">
        <f t="shared" ca="1" si="16"/>
        <v>1001.6827139078587</v>
      </c>
      <c r="G135" s="4">
        <f t="shared" ca="1" si="13"/>
        <v>1004.8053646886603</v>
      </c>
      <c r="H135" s="6">
        <f t="shared" ca="1" si="19"/>
        <v>-1.6780897226413294E-2</v>
      </c>
      <c r="I135" s="6">
        <f t="shared" ca="1" si="19"/>
        <v>-4.3849548133634286E-6</v>
      </c>
      <c r="J135" s="6">
        <f t="shared" si="19"/>
        <v>3.9802115495923829E-5</v>
      </c>
      <c r="K135" s="6">
        <f t="shared" ca="1" si="18"/>
        <v>-8.3960806755919437E-3</v>
      </c>
      <c r="L135" s="6">
        <f t="array" aca="1" ref="L135" ca="1">MMULT(H135:J135,$C$5:$C$7)</f>
        <v>-8.3926410906133286E-3</v>
      </c>
      <c r="M135" s="6">
        <f t="shared" ca="1" si="22"/>
        <v>0.12218516427057421</v>
      </c>
      <c r="N135" s="6">
        <f t="shared" ca="1" si="22"/>
        <v>0.12013035795265868</v>
      </c>
      <c r="O135" s="6">
        <f t="shared" ca="1" si="14"/>
        <v>3.0312909232628207E-2</v>
      </c>
      <c r="P135" s="6">
        <f t="shared" ca="1" si="14"/>
        <v>2.9966868407588852E-2</v>
      </c>
      <c r="Q135">
        <f t="shared" ca="1" si="12"/>
        <v>-7.6336263176983499E-2</v>
      </c>
      <c r="R135">
        <f t="shared" ca="1" si="15"/>
        <v>-7.2965523456664405E-2</v>
      </c>
    </row>
    <row r="136" spans="2:18" x14ac:dyDescent="0.25">
      <c r="B136" s="19">
        <v>123</v>
      </c>
      <c r="C136" s="4">
        <f ca="1">Données!C134</f>
        <v>100.67502669631465</v>
      </c>
      <c r="D136" s="4">
        <f ca="1">Données!E134</f>
        <v>100.97319171142384</v>
      </c>
      <c r="E136" s="4">
        <f>Données!F134</f>
        <v>100.49075656261357</v>
      </c>
      <c r="F136" s="4">
        <f t="shared" ca="1" si="16"/>
        <v>1008.2410920386924</v>
      </c>
      <c r="G136" s="4">
        <f t="shared" ca="1" si="13"/>
        <v>1011.4376817173763</v>
      </c>
      <c r="H136" s="6">
        <f t="shared" ca="1" si="19"/>
        <v>1.3214639673862383E-2</v>
      </c>
      <c r="I136" s="6">
        <f t="shared" ca="1" si="19"/>
        <v>-1.3442184692902259E-5</v>
      </c>
      <c r="J136" s="6">
        <f t="shared" si="19"/>
        <v>3.9802115495923829E-5</v>
      </c>
      <c r="K136" s="6">
        <f t="shared" ca="1" si="18"/>
        <v>6.5473607957629021E-3</v>
      </c>
      <c r="L136" s="6">
        <f t="array" aca="1" ref="L136" ca="1">MMULT(H136:J136,$C$5:$C$7)</f>
        <v>6.6005987445847403E-3</v>
      </c>
      <c r="M136" s="6">
        <f t="shared" ca="1" si="22"/>
        <v>0.1211465249464712</v>
      </c>
      <c r="N136" s="6">
        <f t="shared" ca="1" si="22"/>
        <v>0.11924321064332792</v>
      </c>
      <c r="O136" s="6">
        <f t="shared" ca="1" si="14"/>
        <v>3.0312909232628207E-2</v>
      </c>
      <c r="P136" s="6">
        <f t="shared" ca="1" si="14"/>
        <v>2.9966868407588852E-2</v>
      </c>
      <c r="Q136">
        <f t="shared" ca="1" si="12"/>
        <v>-7.0288703438040612E-2</v>
      </c>
      <c r="R136">
        <f t="shared" ca="1" si="15"/>
        <v>-6.6846540854605729E-2</v>
      </c>
    </row>
    <row r="137" spans="2:18" x14ac:dyDescent="0.25">
      <c r="B137" s="19">
        <v>124</v>
      </c>
      <c r="C137" s="4">
        <f ca="1">Données!C135</f>
        <v>98.527433432171691</v>
      </c>
      <c r="D137" s="4">
        <f ca="1">Données!E135</f>
        <v>101.00594522161489</v>
      </c>
      <c r="E137" s="4">
        <f>Données!F135</f>
        <v>100.49475630731254</v>
      </c>
      <c r="F137" s="4">
        <f t="shared" ca="1" si="16"/>
        <v>997.66689326893288</v>
      </c>
      <c r="G137" s="4">
        <f t="shared" ca="1" si="13"/>
        <v>1000.8137637874577</v>
      </c>
      <c r="H137" s="6">
        <f t="shared" ca="1" si="19"/>
        <v>-2.1331936376050353E-2</v>
      </c>
      <c r="I137" s="6">
        <f t="shared" ca="1" si="19"/>
        <v>3.2437827938203156E-4</v>
      </c>
      <c r="J137" s="6">
        <f t="shared" si="19"/>
        <v>3.9802115495923829E-5</v>
      </c>
      <c r="K137" s="6">
        <f t="shared" ca="1" si="18"/>
        <v>-1.0487768107505069E-2</v>
      </c>
      <c r="L137" s="6">
        <f t="array" aca="1" ref="L137" ca="1">MMULT(H137:J137,$C$5:$C$7)</f>
        <v>-1.0503779048334161E-2</v>
      </c>
      <c r="M137" s="6">
        <f t="shared" ca="1" si="22"/>
        <v>0.1242810962067909</v>
      </c>
      <c r="N137" s="6">
        <f t="shared" ca="1" si="22"/>
        <v>0.12255915837627428</v>
      </c>
      <c r="O137" s="6">
        <f t="shared" ca="1" si="14"/>
        <v>3.0312909232628207E-2</v>
      </c>
      <c r="P137" s="6">
        <f t="shared" ca="1" si="14"/>
        <v>2.9966868407588852E-2</v>
      </c>
      <c r="Q137">
        <f t="shared" ca="1" si="12"/>
        <v>-8.0039299923310381E-2</v>
      </c>
      <c r="R137">
        <f t="shared" ca="1" si="15"/>
        <v>-7.6648178607657602E-2</v>
      </c>
    </row>
    <row r="138" spans="2:18" x14ac:dyDescent="0.25">
      <c r="B138" s="19">
        <v>125</v>
      </c>
      <c r="C138" s="4">
        <f ca="1">Données!C136</f>
        <v>99.573692419699412</v>
      </c>
      <c r="D138" s="4">
        <f ca="1">Données!E136</f>
        <v>101.05608048114749</v>
      </c>
      <c r="E138" s="4">
        <f>Données!F136</f>
        <v>100.49875621120982</v>
      </c>
      <c r="F138" s="4">
        <f t="shared" ca="1" si="16"/>
        <v>1003.1488645042346</v>
      </c>
      <c r="G138" s="4">
        <f t="shared" ca="1" si="13"/>
        <v>1006.3759467290307</v>
      </c>
      <c r="H138" s="6">
        <f t="shared" ca="1" si="19"/>
        <v>1.0618961146978245E-2</v>
      </c>
      <c r="I138" s="6">
        <f t="shared" ca="1" si="19"/>
        <v>4.9635949074677832E-4</v>
      </c>
      <c r="J138" s="6">
        <f t="shared" si="19"/>
        <v>3.9802115495923829E-5</v>
      </c>
      <c r="K138" s="6">
        <f t="shared" ca="1" si="18"/>
        <v>5.4947911695650831E-3</v>
      </c>
      <c r="L138" s="6">
        <f t="array" aca="1" ref="L138" ca="1">MMULT(H138:J138,$C$5:$C$7)</f>
        <v>5.5576603188625118E-3</v>
      </c>
      <c r="M138" s="6">
        <f t="shared" ca="1" si="22"/>
        <v>0.12235985604705849</v>
      </c>
      <c r="N138" s="6">
        <f t="shared" ca="1" si="22"/>
        <v>0.12075933209108322</v>
      </c>
      <c r="O138" s="6">
        <f t="shared" ca="1" si="14"/>
        <v>3.0312909232628207E-2</v>
      </c>
      <c r="P138" s="6">
        <f t="shared" ca="1" si="14"/>
        <v>2.9966868407588852E-2</v>
      </c>
      <c r="Q138">
        <f t="shared" ca="1" si="12"/>
        <v>-7.498430799218192E-2</v>
      </c>
      <c r="R138">
        <f t="shared" ca="1" si="15"/>
        <v>-7.1516502829555906E-2</v>
      </c>
    </row>
    <row r="139" spans="2:18" x14ac:dyDescent="0.25">
      <c r="B139" s="19">
        <v>126</v>
      </c>
      <c r="C139" s="4">
        <f ca="1">Données!C137</f>
        <v>100.00080203703678</v>
      </c>
      <c r="D139" s="4">
        <f ca="1">Données!E137</f>
        <v>100.99978385446948</v>
      </c>
      <c r="E139" s="4">
        <f>Données!F137</f>
        <v>100.50275627431174</v>
      </c>
      <c r="F139" s="4">
        <f t="shared" ca="1" si="16"/>
        <v>1005.0029294575313</v>
      </c>
      <c r="G139" s="4">
        <f t="shared" ca="1" si="13"/>
        <v>1008.2539947556096</v>
      </c>
      <c r="H139" s="6">
        <f t="shared" ca="1" si="19"/>
        <v>4.2893821345613148E-3</v>
      </c>
      <c r="I139" s="6">
        <f t="shared" ca="1" si="19"/>
        <v>-5.5708302172385871E-4</v>
      </c>
      <c r="J139" s="6">
        <f t="shared" si="19"/>
        <v>3.9802115495923829E-5</v>
      </c>
      <c r="K139" s="6">
        <f t="shared" ca="1" si="18"/>
        <v>1.8482450799692796E-3</v>
      </c>
      <c r="L139" s="6">
        <f t="array" aca="1" ref="L139" ca="1">MMULT(H139:J139,$C$5:$C$7)</f>
        <v>1.866149556418728E-3</v>
      </c>
      <c r="M139" s="6">
        <f t="shared" ca="1" si="22"/>
        <v>0.11884804776553935</v>
      </c>
      <c r="N139" s="6">
        <f t="shared" ca="1" si="22"/>
        <v>0.11730338879317714</v>
      </c>
      <c r="O139" s="6">
        <f t="shared" ca="1" si="14"/>
        <v>3.0312909232628207E-2</v>
      </c>
      <c r="P139" s="6">
        <f t="shared" ca="1" si="14"/>
        <v>2.9966868407588852E-2</v>
      </c>
      <c r="Q139">
        <f t="shared" ca="1" si="12"/>
        <v>-7.3274652290534092E-2</v>
      </c>
      <c r="R139">
        <f t="shared" ca="1" si="15"/>
        <v>-6.9783813763169222E-2</v>
      </c>
    </row>
    <row r="140" spans="2:18" x14ac:dyDescent="0.25">
      <c r="B140" s="19">
        <v>127</v>
      </c>
      <c r="C140" s="4">
        <f ca="1">Données!C138</f>
        <v>99.197244974730324</v>
      </c>
      <c r="D140" s="4">
        <f ca="1">Données!E138</f>
        <v>101.01257864041776</v>
      </c>
      <c r="E140" s="4">
        <f>Données!F138</f>
        <v>100.50675649662462</v>
      </c>
      <c r="F140" s="4">
        <f t="shared" ca="1" si="16"/>
        <v>1001.0491180757404</v>
      </c>
      <c r="G140" s="4">
        <f t="shared" ca="1" si="13"/>
        <v>1004.2669426285549</v>
      </c>
      <c r="H140" s="6">
        <f t="shared" ca="1" si="19"/>
        <v>-8.0355061753288881E-3</v>
      </c>
      <c r="I140" s="6">
        <f t="shared" ca="1" si="19"/>
        <v>1.2668132009774347E-4</v>
      </c>
      <c r="J140" s="6">
        <f t="shared" si="19"/>
        <v>3.9802115495923829E-5</v>
      </c>
      <c r="K140" s="6">
        <f t="shared" ca="1" si="18"/>
        <v>-3.934129210872106E-3</v>
      </c>
      <c r="L140" s="6">
        <f t="array" aca="1" ref="L140" ca="1">MMULT(H140:J140,$C$5:$C$7)</f>
        <v>-3.9544124276155723E-3</v>
      </c>
      <c r="M140" s="6">
        <f t="shared" ca="1" si="22"/>
        <v>0.11623049315879498</v>
      </c>
      <c r="N140" s="6">
        <f t="shared" ca="1" si="22"/>
        <v>0.11475644027999773</v>
      </c>
      <c r="O140" s="6">
        <f t="shared" ca="1" si="14"/>
        <v>3.0312909232628207E-2</v>
      </c>
      <c r="P140" s="6">
        <f t="shared" ca="1" si="14"/>
        <v>2.9966868407588852E-2</v>
      </c>
      <c r="Q140">
        <f t="shared" ca="1" si="12"/>
        <v>-7.6920509551413607E-2</v>
      </c>
      <c r="R140">
        <f t="shared" ca="1" si="15"/>
        <v>-7.3462272210393365E-2</v>
      </c>
    </row>
    <row r="141" spans="2:18" x14ac:dyDescent="0.25">
      <c r="B141" s="19">
        <v>128</v>
      </c>
      <c r="C141" s="4">
        <f ca="1">Données!C139</f>
        <v>99.962648255994907</v>
      </c>
      <c r="D141" s="4">
        <f ca="1">Données!E139</f>
        <v>101.00593933152321</v>
      </c>
      <c r="E141" s="4">
        <f>Données!F139</f>
        <v>100.51075687815482</v>
      </c>
      <c r="F141" s="4">
        <f t="shared" ca="1" si="16"/>
        <v>1004.8429379375906</v>
      </c>
      <c r="G141" s="4">
        <f t="shared" ca="1" si="13"/>
        <v>1008.1083870227529</v>
      </c>
      <c r="H141" s="6">
        <f t="shared" ca="1" si="19"/>
        <v>7.7159731750571225E-3</v>
      </c>
      <c r="I141" s="6">
        <f t="shared" ca="1" si="19"/>
        <v>-6.5727545855320813E-5</v>
      </c>
      <c r="J141" s="6">
        <f t="shared" si="19"/>
        <v>3.9802115495923829E-5</v>
      </c>
      <c r="K141" s="6">
        <f t="shared" ca="1" si="18"/>
        <v>3.7898438681438495E-3</v>
      </c>
      <c r="L141" s="6">
        <f t="array" aca="1" ref="L141" ca="1">MMULT(H141:J141,$C$5:$C$7)</f>
        <v>3.8251228146009009E-3</v>
      </c>
      <c r="M141" s="6">
        <f t="shared" ca="1" si="22"/>
        <v>0.11364154009742256</v>
      </c>
      <c r="N141" s="6">
        <f t="shared" ca="1" si="22"/>
        <v>0.1122424679824628</v>
      </c>
      <c r="O141" s="6">
        <f t="shared" ca="1" si="14"/>
        <v>3.0312909232628207E-2</v>
      </c>
      <c r="P141" s="6">
        <f t="shared" ca="1" si="14"/>
        <v>2.9966868407588852E-2</v>
      </c>
      <c r="Q141">
        <f t="shared" ca="1" si="12"/>
        <v>-7.3422182404727532E-2</v>
      </c>
      <c r="R141">
        <f t="shared" ca="1" si="15"/>
        <v>-6.9918151609236756E-2</v>
      </c>
    </row>
    <row r="142" spans="2:18" x14ac:dyDescent="0.25">
      <c r="B142" s="19">
        <v>129</v>
      </c>
      <c r="C142" s="4">
        <f ca="1">Données!C140</f>
        <v>100.55606436001068</v>
      </c>
      <c r="D142" s="4">
        <f ca="1">Données!E140</f>
        <v>101.00625987926256</v>
      </c>
      <c r="E142" s="4">
        <f>Données!F140</f>
        <v>100.51475741890867</v>
      </c>
      <c r="F142" s="4">
        <f t="shared" ca="1" si="16"/>
        <v>1007.8116211963661</v>
      </c>
      <c r="G142" s="4">
        <f t="shared" ca="1" si="13"/>
        <v>1011.1022430828588</v>
      </c>
      <c r="H142" s="6">
        <f t="shared" ca="1" si="19"/>
        <v>5.936378381013796E-3</v>
      </c>
      <c r="I142" s="6">
        <f t="shared" ca="1" si="19"/>
        <v>3.1735533718713071E-6</v>
      </c>
      <c r="J142" s="6">
        <f t="shared" si="19"/>
        <v>3.9802115495923829E-5</v>
      </c>
      <c r="K142" s="6">
        <f t="shared" ca="1" si="18"/>
        <v>2.9543754020588953E-3</v>
      </c>
      <c r="L142" s="6">
        <f t="array" aca="1" ref="L142" ca="1">MMULT(H142:J142,$C$5:$C$7)</f>
        <v>2.9697759671928337E-3</v>
      </c>
      <c r="M142" s="6">
        <f t="shared" ca="1" si="22"/>
        <v>0.11077211141715955</v>
      </c>
      <c r="N142" s="6">
        <f t="shared" ca="1" si="22"/>
        <v>0.10942925962052508</v>
      </c>
      <c r="O142" s="6">
        <f t="shared" ca="1" si="14"/>
        <v>3.0312909232628207E-2</v>
      </c>
      <c r="P142" s="6">
        <f t="shared" ca="1" si="14"/>
        <v>2.9966868407588852E-2</v>
      </c>
      <c r="Q142">
        <f t="shared" ref="Q142:Q205" ca="1" si="23">F142/MAX($F$13:$F$263)-1</f>
        <v>-7.0684723692330587E-2</v>
      </c>
      <c r="R142">
        <f t="shared" ca="1" si="15"/>
        <v>-6.7156016888363479E-2</v>
      </c>
    </row>
    <row r="143" spans="2:18" x14ac:dyDescent="0.25">
      <c r="B143" s="19">
        <v>130</v>
      </c>
      <c r="C143" s="4">
        <f ca="1">Données!C141</f>
        <v>100.87629001807953</v>
      </c>
      <c r="D143" s="4">
        <f ca="1">Données!E141</f>
        <v>101.00642518021697</v>
      </c>
      <c r="E143" s="4">
        <f>Données!F141</f>
        <v>100.51875811889251</v>
      </c>
      <c r="F143" s="4">
        <f t="shared" ca="1" si="16"/>
        <v>1009.4135759914825</v>
      </c>
      <c r="G143" s="4">
        <f t="shared" ref="G143:G206" ca="1" si="24">G142*(1+L143)</f>
        <v>1012.7130224746845</v>
      </c>
      <c r="H143" s="6">
        <f t="shared" ca="1" si="19"/>
        <v>3.1845484417765135E-3</v>
      </c>
      <c r="I143" s="6">
        <f t="shared" ca="1" si="19"/>
        <v>1.6365416817265555E-6</v>
      </c>
      <c r="J143" s="6">
        <f t="shared" si="19"/>
        <v>3.9802115495923829E-5</v>
      </c>
      <c r="K143" s="6">
        <f t="shared" ca="1" si="18"/>
        <v>1.5895379269537102E-3</v>
      </c>
      <c r="L143" s="6">
        <f t="array" aca="1" ref="L143" ca="1">MMULT(H143:J143,$C$5:$C$7)</f>
        <v>1.59309249172912E-3</v>
      </c>
      <c r="M143" s="6">
        <f t="shared" ca="1" si="22"/>
        <v>0.10757384668247685</v>
      </c>
      <c r="N143" s="6">
        <f t="shared" ca="1" si="22"/>
        <v>0.10627486177238038</v>
      </c>
      <c r="O143" s="6">
        <f t="shared" ref="O143:P206" ca="1" si="25">COVAR(F$14:F$263,K$14:K$263)</f>
        <v>3.0312909232628207E-2</v>
      </c>
      <c r="P143" s="6">
        <f t="shared" ca="1" si="25"/>
        <v>2.9966868407588852E-2</v>
      </c>
      <c r="Q143">
        <f t="shared" ca="1" si="23"/>
        <v>-6.9207541814542028E-2</v>
      </c>
      <c r="R143">
        <f t="shared" ref="R143:R206" ca="1" si="26">G143/MAX($G$13:$G$263)-1</f>
        <v>-6.5669910142913679E-2</v>
      </c>
    </row>
    <row r="144" spans="2:18" x14ac:dyDescent="0.25">
      <c r="B144" s="19">
        <v>131</v>
      </c>
      <c r="C144" s="4">
        <f ca="1">Données!C142</f>
        <v>101.49902163655877</v>
      </c>
      <c r="D144" s="4">
        <f ca="1">Données!E142</f>
        <v>101.00693795955686</v>
      </c>
      <c r="E144" s="4">
        <f>Données!F142</f>
        <v>100.52275897811266</v>
      </c>
      <c r="F144" s="4">
        <f t="shared" ref="F144:F207" ca="1" si="27">MMULT(C144:E144,$D$5:$D$7)</f>
        <v>1012.5297979805782</v>
      </c>
      <c r="G144" s="4">
        <f t="shared" ca="1" si="24"/>
        <v>1015.8414436759725</v>
      </c>
      <c r="H144" s="6">
        <f t="shared" ca="1" si="19"/>
        <v>6.1732208665448152E-3</v>
      </c>
      <c r="I144" s="6">
        <f t="shared" ca="1" si="19"/>
        <v>5.0767002097718006E-6</v>
      </c>
      <c r="J144" s="6">
        <f t="shared" si="19"/>
        <v>3.9802115495923829E-5</v>
      </c>
      <c r="K144" s="6">
        <f t="shared" ca="1" si="18"/>
        <v>3.0871607666211887E-3</v>
      </c>
      <c r="L144" s="6">
        <f t="array" aca="1" ref="L144" ca="1">MMULT(H144:J144,$C$5:$C$7)</f>
        <v>3.0891487833772935E-3</v>
      </c>
      <c r="M144" s="6">
        <f t="shared" ref="M144:N159" ca="1" si="28">SQRT(250*$M$13*K144^2+(1-M$13)*M143^2)</f>
        <v>0.10497982170229482</v>
      </c>
      <c r="N144" s="6">
        <f t="shared" ca="1" si="28"/>
        <v>0.10372959111623772</v>
      </c>
      <c r="O144" s="6">
        <f t="shared" ca="1" si="25"/>
        <v>3.0312909232628207E-2</v>
      </c>
      <c r="P144" s="6">
        <f t="shared" ca="1" si="25"/>
        <v>2.9966868407588852E-2</v>
      </c>
      <c r="Q144">
        <f t="shared" ca="1" si="23"/>
        <v>-6.6334035855764917E-2</v>
      </c>
      <c r="R144">
        <f t="shared" ca="1" si="26"/>
        <v>-6.2783625482558891E-2</v>
      </c>
    </row>
    <row r="145" spans="2:18" x14ac:dyDescent="0.25">
      <c r="B145" s="19">
        <v>132</v>
      </c>
      <c r="C145" s="4">
        <f ca="1">Données!C143</f>
        <v>100.06139414100842</v>
      </c>
      <c r="D145" s="4">
        <f ca="1">Données!E143</f>
        <v>101.0070709921674</v>
      </c>
      <c r="E145" s="4">
        <f>Données!F143</f>
        <v>100.52675999657548</v>
      </c>
      <c r="F145" s="4">
        <f t="shared" ca="1" si="27"/>
        <v>1005.3423256658791</v>
      </c>
      <c r="G145" s="4">
        <f t="shared" ca="1" si="24"/>
        <v>1008.6479467900363</v>
      </c>
      <c r="H145" s="6">
        <f t="shared" ca="1" si="19"/>
        <v>-1.4163954217195407E-2</v>
      </c>
      <c r="I145" s="6">
        <f t="shared" ca="1" si="19"/>
        <v>1.3170640871251749E-6</v>
      </c>
      <c r="J145" s="6">
        <f t="shared" si="19"/>
        <v>3.9802115495923829E-5</v>
      </c>
      <c r="K145" s="6">
        <f t="shared" ca="1" si="18"/>
        <v>-7.0985291781378024E-3</v>
      </c>
      <c r="L145" s="6">
        <f t="array" aca="1" ref="L145" ca="1">MMULT(H145:J145,$C$5:$C$7)</f>
        <v>-7.0813185765541409E-3</v>
      </c>
      <c r="M145" s="6">
        <f t="shared" ca="1" si="28"/>
        <v>0.10542937889487911</v>
      </c>
      <c r="N145" s="6">
        <f t="shared" ca="1" si="28"/>
        <v>0.10424209553003581</v>
      </c>
      <c r="O145" s="6">
        <f t="shared" ca="1" si="25"/>
        <v>3.0312909232628207E-2</v>
      </c>
      <c r="P145" s="6">
        <f t="shared" ca="1" si="25"/>
        <v>2.9966868407588852E-2</v>
      </c>
      <c r="Q145">
        <f t="shared" ca="1" si="23"/>
        <v>-7.2961690944876922E-2</v>
      </c>
      <c r="R145">
        <f t="shared" ca="1" si="26"/>
        <v>-6.9420353205679963E-2</v>
      </c>
    </row>
    <row r="146" spans="2:18" x14ac:dyDescent="0.25">
      <c r="B146" s="19">
        <v>133</v>
      </c>
      <c r="C146" s="4">
        <f ca="1">Données!C144</f>
        <v>98.499067443264551</v>
      </c>
      <c r="D146" s="4">
        <f ca="1">Données!E144</f>
        <v>101.01223600153301</v>
      </c>
      <c r="E146" s="4">
        <f>Données!F144</f>
        <v>100.53076117428729</v>
      </c>
      <c r="F146" s="4">
        <f t="shared" ca="1" si="27"/>
        <v>997.55651722398784</v>
      </c>
      <c r="G146" s="4">
        <f t="shared" ca="1" si="24"/>
        <v>1000.7993817726114</v>
      </c>
      <c r="H146" s="6">
        <f t="shared" ca="1" si="19"/>
        <v>-1.5613681092052412E-2</v>
      </c>
      <c r="I146" s="6">
        <f t="shared" ca="1" si="19"/>
        <v>5.1135126629020533E-5</v>
      </c>
      <c r="J146" s="6">
        <f t="shared" si="19"/>
        <v>3.9802115495923829E-5</v>
      </c>
      <c r="K146" s="6">
        <f t="shared" ca="1" si="18"/>
        <v>-7.7444351472364392E-3</v>
      </c>
      <c r="L146" s="6">
        <f t="array" aca="1" ref="L146" ca="1">MMULT(H146:J146,$C$5:$C$7)</f>
        <v>-7.7812729827116955E-3</v>
      </c>
      <c r="M146" s="6">
        <f t="shared" ca="1" si="28"/>
        <v>0.10652735251735418</v>
      </c>
      <c r="N146" s="6">
        <f t="shared" ca="1" si="28"/>
        <v>0.10546398793017316</v>
      </c>
      <c r="O146" s="6">
        <f t="shared" ca="1" si="25"/>
        <v>3.0312909232628207E-2</v>
      </c>
      <c r="P146" s="6">
        <f t="shared" ca="1" si="25"/>
        <v>2.9966868407588852E-2</v>
      </c>
      <c r="Q146">
        <f t="shared" ca="1" si="23"/>
        <v>-8.0141079008358096E-2</v>
      </c>
      <c r="R146">
        <f t="shared" ca="1" si="26"/>
        <v>-7.6661447469541955E-2</v>
      </c>
    </row>
    <row r="147" spans="2:18" x14ac:dyDescent="0.25">
      <c r="B147" s="19">
        <v>134</v>
      </c>
      <c r="C147" s="4">
        <f ca="1">Données!C145</f>
        <v>96.347359634559268</v>
      </c>
      <c r="D147" s="4">
        <f ca="1">Données!E145</f>
        <v>100.99518764043074</v>
      </c>
      <c r="E147" s="4">
        <f>Données!F145</f>
        <v>100.53476251125444</v>
      </c>
      <c r="F147" s="4">
        <f t="shared" ca="1" si="27"/>
        <v>986.71273637495005</v>
      </c>
      <c r="G147" s="4">
        <f t="shared" ca="1" si="24"/>
        <v>989.78371740808575</v>
      </c>
      <c r="H147" s="6">
        <f t="shared" ca="1" si="19"/>
        <v>-2.1844956145850469E-2</v>
      </c>
      <c r="I147" s="6">
        <f t="shared" ca="1" si="19"/>
        <v>-1.6877520760960607E-4</v>
      </c>
      <c r="J147" s="6">
        <f t="shared" si="19"/>
        <v>3.9802115495923829E-5</v>
      </c>
      <c r="K147" s="6">
        <f t="shared" ca="1" si="18"/>
        <v>-1.0870342343323069E-2</v>
      </c>
      <c r="L147" s="6">
        <f t="array" aca="1" ref="L147" ca="1">MMULT(H147:J147,$C$5:$C$7)</f>
        <v>-1.1006865676730038E-2</v>
      </c>
      <c r="M147" s="6">
        <f t="shared" ca="1" si="28"/>
        <v>0.11153321193353523</v>
      </c>
      <c r="N147" s="6">
        <f t="shared" ca="1" si="28"/>
        <v>0.11078158676202121</v>
      </c>
      <c r="O147" s="6">
        <f t="shared" ca="1" si="25"/>
        <v>3.0312909232628207E-2</v>
      </c>
      <c r="P147" s="6">
        <f t="shared" ca="1" si="25"/>
        <v>2.9966868407588852E-2</v>
      </c>
      <c r="Q147">
        <f t="shared" ca="1" si="23"/>
        <v>-9.0140260387096993E-2</v>
      </c>
      <c r="R147">
        <f t="shared" ca="1" si="26"/>
        <v>-8.6824510891391093E-2</v>
      </c>
    </row>
    <row r="148" spans="2:18" x14ac:dyDescent="0.25">
      <c r="B148" s="19">
        <v>135</v>
      </c>
      <c r="C148" s="4">
        <f ca="1">Données!C146</f>
        <v>95.433513479039334</v>
      </c>
      <c r="D148" s="4">
        <f ca="1">Données!E146</f>
        <v>101.00275682317759</v>
      </c>
      <c r="E148" s="4">
        <f>Données!F146</f>
        <v>100.53876400748327</v>
      </c>
      <c r="F148" s="4">
        <f t="shared" ca="1" si="27"/>
        <v>982.18135151108459</v>
      </c>
      <c r="G148" s="4">
        <f t="shared" ca="1" si="24"/>
        <v>985.12680220139998</v>
      </c>
      <c r="H148" s="6">
        <f t="shared" ca="1" si="19"/>
        <v>-9.4849112522242818E-3</v>
      </c>
      <c r="I148" s="6">
        <f t="shared" ca="1" si="19"/>
        <v>7.4945974394280412E-5</v>
      </c>
      <c r="J148" s="6">
        <f t="shared" si="19"/>
        <v>3.9802115495923829E-5</v>
      </c>
      <c r="K148" s="6">
        <f t="shared" ca="1" si="18"/>
        <v>-4.5924053646182461E-3</v>
      </c>
      <c r="L148" s="6">
        <f t="array" aca="1" ref="L148" ca="1">MMULT(H148:J148,$C$5:$C$7)</f>
        <v>-4.7049826389150007E-3</v>
      </c>
      <c r="M148" s="6">
        <f t="shared" ca="1" si="28"/>
        <v>0.10958846074223713</v>
      </c>
      <c r="N148" s="6">
        <f t="shared" ca="1" si="28"/>
        <v>0.10894154070907908</v>
      </c>
      <c r="O148" s="6">
        <f t="shared" ca="1" si="25"/>
        <v>3.0312909232628207E-2</v>
      </c>
      <c r="P148" s="6">
        <f t="shared" ca="1" si="25"/>
        <v>2.9966868407588852E-2</v>
      </c>
      <c r="Q148">
        <f t="shared" ca="1" si="23"/>
        <v>-9.4318705136345438E-2</v>
      </c>
      <c r="R148">
        <f t="shared" ca="1" si="26"/>
        <v>-9.1120985713929792E-2</v>
      </c>
    </row>
    <row r="149" spans="2:18" x14ac:dyDescent="0.25">
      <c r="B149" s="19">
        <v>136</v>
      </c>
      <c r="C149" s="4">
        <f ca="1">Données!C147</f>
        <v>98.579760786821012</v>
      </c>
      <c r="D149" s="4">
        <f ca="1">Données!E147</f>
        <v>101.01351601535633</v>
      </c>
      <c r="E149" s="4">
        <f>Données!F147</f>
        <v>100.54276566298012</v>
      </c>
      <c r="F149" s="4">
        <f t="shared" ca="1" si="27"/>
        <v>997.96638401088671</v>
      </c>
      <c r="G149" s="4">
        <f t="shared" ca="1" si="24"/>
        <v>1001.4180775166974</v>
      </c>
      <c r="H149" s="6">
        <f t="shared" ca="1" si="19"/>
        <v>3.2967950074191732E-2</v>
      </c>
      <c r="I149" s="6">
        <f t="shared" ca="1" si="19"/>
        <v>1.065237476396419E-4</v>
      </c>
      <c r="J149" s="6">
        <f t="shared" si="19"/>
        <v>3.9802115495923829E-5</v>
      </c>
      <c r="K149" s="6">
        <f t="shared" ca="1" si="18"/>
        <v>1.6071403183858912E-2</v>
      </c>
      <c r="L149" s="6">
        <f t="array" aca="1" ref="L149" ca="1">MMULT(H149:J149,$C$5:$C$7)</f>
        <v>1.6537236910915687E-2</v>
      </c>
      <c r="M149" s="6">
        <f t="shared" ca="1" si="28"/>
        <v>0.12313976972795562</v>
      </c>
      <c r="N149" s="6">
        <f t="shared" ca="1" si="28"/>
        <v>0.12352476190732019</v>
      </c>
      <c r="O149" s="6">
        <f t="shared" ca="1" si="25"/>
        <v>3.0312909232628207E-2</v>
      </c>
      <c r="P149" s="6">
        <f t="shared" ca="1" si="25"/>
        <v>2.9966868407588852E-2</v>
      </c>
      <c r="Q149">
        <f t="shared" ca="1" si="23"/>
        <v>-7.9763135890512205E-2</v>
      </c>
      <c r="R149">
        <f t="shared" ca="1" si="26"/>
        <v>-7.6090638131321442E-2</v>
      </c>
    </row>
    <row r="150" spans="2:18" x14ac:dyDescent="0.25">
      <c r="B150" s="19">
        <v>137</v>
      </c>
      <c r="C150" s="4">
        <f ca="1">Données!C148</f>
        <v>97.24402674646214</v>
      </c>
      <c r="D150" s="4">
        <f ca="1">Données!E148</f>
        <v>101.03796749723178</v>
      </c>
      <c r="E150" s="4">
        <f>Données!F148</f>
        <v>100.54676747775132</v>
      </c>
      <c r="F150" s="4">
        <f t="shared" ca="1" si="27"/>
        <v>991.40997121846954</v>
      </c>
      <c r="G150" s="4">
        <f t="shared" ca="1" si="24"/>
        <v>994.75478272810824</v>
      </c>
      <c r="H150" s="6">
        <f t="shared" ca="1" si="19"/>
        <v>-1.3549779688017294E-2</v>
      </c>
      <c r="I150" s="6">
        <f t="shared" ca="1" si="19"/>
        <v>2.4206148681860107E-4</v>
      </c>
      <c r="J150" s="6">
        <f t="shared" si="19"/>
        <v>3.9802115495923829E-5</v>
      </c>
      <c r="K150" s="6">
        <f t="shared" ca="1" si="18"/>
        <v>-6.5697731882176091E-3</v>
      </c>
      <c r="L150" s="6">
        <f t="array" aca="1" ref="L150" ca="1">MMULT(H150:J150,$C$5:$C$7)</f>
        <v>-6.6538591005993464E-3</v>
      </c>
      <c r="M150" s="6">
        <f t="shared" ca="1" si="28"/>
        <v>0.12206976493589247</v>
      </c>
      <c r="N150" s="6">
        <f t="shared" ca="1" si="28"/>
        <v>0.12250294857661166</v>
      </c>
      <c r="O150" s="6">
        <f t="shared" ca="1" si="25"/>
        <v>3.0312909232628207E-2</v>
      </c>
      <c r="P150" s="6">
        <f t="shared" ca="1" si="25"/>
        <v>2.9966868407588852E-2</v>
      </c>
      <c r="Q150">
        <f t="shared" ca="1" si="23"/>
        <v>-8.5808883367148203E-2</v>
      </c>
      <c r="R150">
        <f t="shared" ca="1" si="26"/>
        <v>-8.223820084692024E-2</v>
      </c>
    </row>
    <row r="151" spans="2:18" x14ac:dyDescent="0.25">
      <c r="B151" s="19">
        <v>138</v>
      </c>
      <c r="C151" s="4">
        <f ca="1">Données!C149</f>
        <v>96.149041723184297</v>
      </c>
      <c r="D151" s="4">
        <f ca="1">Données!E149</f>
        <v>101.08829362888986</v>
      </c>
      <c r="E151" s="4">
        <f>Données!F149</f>
        <v>100.55076945180321</v>
      </c>
      <c r="F151" s="4">
        <f t="shared" ca="1" si="27"/>
        <v>986.1866767603708</v>
      </c>
      <c r="G151" s="4">
        <f t="shared" ca="1" si="24"/>
        <v>989.40196425484532</v>
      </c>
      <c r="H151" s="6">
        <f t="shared" ca="1" si="19"/>
        <v>-1.126017771901533E-2</v>
      </c>
      <c r="I151" s="6">
        <f t="shared" ca="1" si="19"/>
        <v>4.9809129087496906E-4</v>
      </c>
      <c r="J151" s="6">
        <f t="shared" si="19"/>
        <v>3.9802115495923829E-5</v>
      </c>
      <c r="K151" s="6">
        <f t="shared" ca="1" si="18"/>
        <v>-5.2685514668358024E-3</v>
      </c>
      <c r="L151" s="6">
        <f t="array" aca="1" ref="L151" ca="1">MMULT(H151:J151,$C$5:$C$7)</f>
        <v>-5.3810432140701803E-3</v>
      </c>
      <c r="M151" s="6">
        <f t="shared" ca="1" si="28"/>
        <v>0.12009717057114321</v>
      </c>
      <c r="N151" s="6">
        <f t="shared" ca="1" si="28"/>
        <v>0.12058560634023234</v>
      </c>
      <c r="O151" s="6">
        <f t="shared" ca="1" si="25"/>
        <v>3.0312909232628207E-2</v>
      </c>
      <c r="P151" s="6">
        <f t="shared" ca="1" si="25"/>
        <v>2.9966868407588852E-2</v>
      </c>
      <c r="Q151">
        <f t="shared" ca="1" si="23"/>
        <v>-9.0625346315652444E-2</v>
      </c>
      <c r="R151">
        <f t="shared" ca="1" si="26"/>
        <v>-8.7176716748385785E-2</v>
      </c>
    </row>
    <row r="152" spans="2:18" x14ac:dyDescent="0.25">
      <c r="B152" s="19">
        <v>139</v>
      </c>
      <c r="C152" s="4">
        <f ca="1">Données!C150</f>
        <v>93.655601305589357</v>
      </c>
      <c r="D152" s="4">
        <f ca="1">Données!E150</f>
        <v>101.09847472170445</v>
      </c>
      <c r="E152" s="4">
        <f>Données!F150</f>
        <v>100.55477158514213</v>
      </c>
      <c r="F152" s="4">
        <f t="shared" ca="1" si="27"/>
        <v>973.77038013646904</v>
      </c>
      <c r="G152" s="4">
        <f t="shared" ca="1" si="24"/>
        <v>976.62266976770695</v>
      </c>
      <c r="H152" s="6">
        <f t="shared" ca="1" si="19"/>
        <v>-2.5933076117114373E-2</v>
      </c>
      <c r="I152" s="6">
        <f t="shared" ca="1" si="19"/>
        <v>1.0071485479778985E-4</v>
      </c>
      <c r="J152" s="6">
        <f t="shared" si="19"/>
        <v>3.9802115495923829E-5</v>
      </c>
      <c r="K152" s="6">
        <f t="shared" ca="1" si="18"/>
        <v>-1.2590209253981577E-2</v>
      </c>
      <c r="L152" s="6">
        <f t="array" aca="1" ref="L152" ca="1">MMULT(H152:J152,$C$5:$C$7)</f>
        <v>-1.2916180631158292E-2</v>
      </c>
      <c r="M152" s="6">
        <f t="shared" ca="1" si="28"/>
        <v>0.12623640953515852</v>
      </c>
      <c r="N152" s="6">
        <f t="shared" ca="1" si="28"/>
        <v>0.12716466089486347</v>
      </c>
      <c r="O152" s="6">
        <f t="shared" ca="1" si="25"/>
        <v>3.0312909232628207E-2</v>
      </c>
      <c r="P152" s="6">
        <f t="shared" ca="1" si="25"/>
        <v>2.9966868407588852E-2</v>
      </c>
      <c r="Q152">
        <f t="shared" ca="1" si="23"/>
        <v>-0.10207456349580546</v>
      </c>
      <c r="R152">
        <f t="shared" ca="1" si="26"/>
        <v>-9.8966907159190542E-2</v>
      </c>
    </row>
    <row r="153" spans="2:18" x14ac:dyDescent="0.25">
      <c r="B153" s="19">
        <v>140</v>
      </c>
      <c r="C153" s="4">
        <f ca="1">Données!C151</f>
        <v>94.387927590281066</v>
      </c>
      <c r="D153" s="4">
        <f ca="1">Données!E151</f>
        <v>101.13211591926756</v>
      </c>
      <c r="E153" s="4">
        <f>Données!F151</f>
        <v>100.55877387777443</v>
      </c>
      <c r="F153" s="4">
        <f t="shared" ca="1" si="27"/>
        <v>977.60021754774311</v>
      </c>
      <c r="G153" s="4">
        <f t="shared" ca="1" si="24"/>
        <v>980.60343775555771</v>
      </c>
      <c r="H153" s="6">
        <f t="shared" ca="1" si="19"/>
        <v>7.819353829165987E-3</v>
      </c>
      <c r="I153" s="6">
        <f t="shared" ca="1" si="19"/>
        <v>3.3275672709920379E-4</v>
      </c>
      <c r="J153" s="6">
        <f t="shared" si="19"/>
        <v>3.9802115495923829E-5</v>
      </c>
      <c r="K153" s="6">
        <f t="shared" ca="1" si="18"/>
        <v>3.9329984659599582E-3</v>
      </c>
      <c r="L153" s="6">
        <f t="array" aca="1" ref="L153" ca="1">MMULT(H153:J153,$C$5:$C$7)</f>
        <v>4.0760552781325954E-3</v>
      </c>
      <c r="M153" s="6">
        <f t="shared" ca="1" si="28"/>
        <v>0.1233349925235625</v>
      </c>
      <c r="N153" s="6">
        <f t="shared" ca="1" si="28"/>
        <v>0.12429727801175361</v>
      </c>
      <c r="O153" s="6">
        <f t="shared" ca="1" si="25"/>
        <v>3.0312909232628207E-2</v>
      </c>
      <c r="P153" s="6">
        <f t="shared" ca="1" si="25"/>
        <v>2.9966868407588852E-2</v>
      </c>
      <c r="Q153">
        <f t="shared" ca="1" si="23"/>
        <v>-9.8543024131487966E-2</v>
      </c>
      <c r="R153">
        <f t="shared" ca="1" si="26"/>
        <v>-9.5294246465344457E-2</v>
      </c>
    </row>
    <row r="154" spans="2:18" x14ac:dyDescent="0.25">
      <c r="B154" s="19">
        <v>141</v>
      </c>
      <c r="C154" s="4">
        <f ca="1">Données!C152</f>
        <v>95.626773809406316</v>
      </c>
      <c r="D154" s="4">
        <f ca="1">Données!E152</f>
        <v>101.14136839699316</v>
      </c>
      <c r="E154" s="4">
        <f>Données!F152</f>
        <v>100.56277632970644</v>
      </c>
      <c r="F154" s="4">
        <f t="shared" ca="1" si="27"/>
        <v>983.84071103199733</v>
      </c>
      <c r="G154" s="4">
        <f t="shared" ca="1" si="24"/>
        <v>987.08352929332148</v>
      </c>
      <c r="H154" s="6">
        <f t="shared" ca="1" si="19"/>
        <v>1.3125049471398809E-2</v>
      </c>
      <c r="I154" s="6">
        <f t="shared" ca="1" si="19"/>
        <v>9.148901554656419E-5</v>
      </c>
      <c r="J154" s="6">
        <f t="shared" si="19"/>
        <v>3.9802115495923829E-5</v>
      </c>
      <c r="K154" s="6">
        <f t="shared" ca="1" si="18"/>
        <v>6.3834820944579374E-3</v>
      </c>
      <c r="L154" s="6">
        <f t="array" aca="1" ref="L154" ca="1">MMULT(H154:J154,$C$5:$C$7)</f>
        <v>6.6082692434726864E-3</v>
      </c>
      <c r="M154" s="6">
        <f t="shared" ca="1" si="28"/>
        <v>0.12210676399239299</v>
      </c>
      <c r="N154" s="6">
        <f t="shared" ca="1" si="28"/>
        <v>0.12319846938081942</v>
      </c>
      <c r="O154" s="6">
        <f t="shared" ca="1" si="25"/>
        <v>3.0312909232628207E-2</v>
      </c>
      <c r="P154" s="6">
        <f t="shared" ca="1" si="25"/>
        <v>2.9966868407588852E-2</v>
      </c>
      <c r="Q154">
        <f t="shared" ca="1" si="23"/>
        <v>-9.2788589667107124E-2</v>
      </c>
      <c r="R154">
        <f t="shared" ca="1" si="26"/>
        <v>-8.9315707259868482E-2</v>
      </c>
    </row>
    <row r="155" spans="2:18" x14ac:dyDescent="0.25">
      <c r="B155" s="19">
        <v>142</v>
      </c>
      <c r="C155" s="4">
        <f ca="1">Données!C153</f>
        <v>98.716627762577502</v>
      </c>
      <c r="D155" s="4">
        <f ca="1">Données!E153</f>
        <v>101.14251103455672</v>
      </c>
      <c r="E155" s="4">
        <f>Données!F153</f>
        <v>100.5667789409445</v>
      </c>
      <c r="F155" s="4">
        <f t="shared" ca="1" si="27"/>
        <v>999.29569398567105</v>
      </c>
      <c r="G155" s="4">
        <f t="shared" ca="1" si="24"/>
        <v>1003.0362285543812</v>
      </c>
      <c r="H155" s="6">
        <f t="shared" ca="1" si="19"/>
        <v>3.2311598834543709E-2</v>
      </c>
      <c r="I155" s="6">
        <f t="shared" ca="1" si="19"/>
        <v>1.1297430336121295E-5</v>
      </c>
      <c r="J155" s="6">
        <f t="shared" si="19"/>
        <v>3.9802115495923829E-5</v>
      </c>
      <c r="K155" s="6">
        <f t="shared" ca="1" si="18"/>
        <v>1.5708826419128519E-2</v>
      </c>
      <c r="L155" s="6">
        <f t="array" aca="1" ref="L155" ca="1">MMULT(H155:J155,$C$5:$C$7)</f>
        <v>1.6161448132439915E-2</v>
      </c>
      <c r="M155" s="6">
        <f t="shared" ca="1" si="28"/>
        <v>0.13310509575492208</v>
      </c>
      <c r="N155" s="6">
        <f t="shared" ca="1" si="28"/>
        <v>0.13485205661158187</v>
      </c>
      <c r="O155" s="6">
        <f t="shared" ca="1" si="25"/>
        <v>3.0312909232628207E-2</v>
      </c>
      <c r="P155" s="6">
        <f t="shared" ca="1" si="25"/>
        <v>2.9966868407588852E-2</v>
      </c>
      <c r="Q155">
        <f t="shared" ca="1" si="23"/>
        <v>-7.8537363096734758E-2</v>
      </c>
      <c r="R155">
        <f t="shared" ca="1" si="26"/>
        <v>-7.459773029772121E-2</v>
      </c>
    </row>
    <row r="156" spans="2:18" x14ac:dyDescent="0.25">
      <c r="B156" s="19">
        <v>143</v>
      </c>
      <c r="C156" s="4">
        <f ca="1">Données!C154</f>
        <v>99.10356942382775</v>
      </c>
      <c r="D156" s="4">
        <f ca="1">Données!E154</f>
        <v>101.13701305171655</v>
      </c>
      <c r="E156" s="4">
        <f>Données!F154</f>
        <v>100.57078171149496</v>
      </c>
      <c r="F156" s="4">
        <f t="shared" ca="1" si="27"/>
        <v>1001.2029123777215</v>
      </c>
      <c r="G156" s="4">
        <f t="shared" ca="1" si="24"/>
        <v>1004.9747778428532</v>
      </c>
      <c r="H156" s="6">
        <f t="shared" ca="1" si="19"/>
        <v>3.9197212265078551E-3</v>
      </c>
      <c r="I156" s="6">
        <f t="shared" ca="1" si="19"/>
        <v>-5.4358773417195749E-5</v>
      </c>
      <c r="J156" s="6">
        <f t="shared" si="19"/>
        <v>3.9802115495923829E-5</v>
      </c>
      <c r="K156" s="6">
        <f t="shared" ca="1" si="18"/>
        <v>1.9085626041712711E-3</v>
      </c>
      <c r="L156" s="6">
        <f t="array" aca="1" ref="L156" ca="1">MMULT(H156:J156,$C$5:$C$7)</f>
        <v>1.9326812265453297E-3</v>
      </c>
      <c r="M156" s="6">
        <f t="shared" ca="1" si="28"/>
        <v>0.12926170234521117</v>
      </c>
      <c r="N156" s="6">
        <f t="shared" ca="1" si="28"/>
        <v>0.13095801385513792</v>
      </c>
      <c r="O156" s="6">
        <f t="shared" ca="1" si="25"/>
        <v>3.0312909232628207E-2</v>
      </c>
      <c r="P156" s="6">
        <f t="shared" ca="1" si="25"/>
        <v>2.9966868407588852E-2</v>
      </c>
      <c r="Q156">
        <f t="shared" ca="1" si="23"/>
        <v>-7.6778693966800149E-2</v>
      </c>
      <c r="R156">
        <f t="shared" ca="1" si="26"/>
        <v>-7.2809222704065091E-2</v>
      </c>
    </row>
    <row r="157" spans="2:18" x14ac:dyDescent="0.25">
      <c r="B157" s="19">
        <v>144</v>
      </c>
      <c r="C157" s="4">
        <f ca="1">Données!C155</f>
        <v>98.950566546700003</v>
      </c>
      <c r="D157" s="4">
        <f ca="1">Données!E155</f>
        <v>101.14529912977217</v>
      </c>
      <c r="E157" s="4">
        <f>Données!F155</f>
        <v>100.57478464136416</v>
      </c>
      <c r="F157" s="4">
        <f t="shared" ca="1" si="27"/>
        <v>1000.4793283823608</v>
      </c>
      <c r="G157" s="4">
        <f t="shared" ca="1" si="24"/>
        <v>1004.2401718084068</v>
      </c>
      <c r="H157" s="6">
        <f t="shared" ca="1" si="19"/>
        <v>-1.5438684803915637E-3</v>
      </c>
      <c r="I157" s="6">
        <f t="shared" ca="1" si="19"/>
        <v>8.1929234467148504E-5</v>
      </c>
      <c r="J157" s="6">
        <f t="shared" si="19"/>
        <v>3.9802115495923829E-5</v>
      </c>
      <c r="K157" s="6">
        <f t="shared" ca="1" si="19"/>
        <v>-7.2271463298312355E-4</v>
      </c>
      <c r="L157" s="6">
        <f t="array" aca="1" ref="L157" ca="1">MMULT(H157:J157,$C$5:$C$7)</f>
        <v>-7.3096962296220758E-4</v>
      </c>
      <c r="M157" s="6">
        <f t="shared" ca="1" si="28"/>
        <v>0.12535512425984816</v>
      </c>
      <c r="N157" s="6">
        <f t="shared" ca="1" si="28"/>
        <v>0.12700006322106674</v>
      </c>
      <c r="O157" s="6">
        <f t="shared" ca="1" si="25"/>
        <v>3.0312909232628207E-2</v>
      </c>
      <c r="P157" s="6">
        <f t="shared" ca="1" si="25"/>
        <v>2.9966868407588852E-2</v>
      </c>
      <c r="Q157">
        <f t="shared" ca="1" si="23"/>
        <v>-7.7445919514152139E-2</v>
      </c>
      <c r="R157">
        <f t="shared" ca="1" si="26"/>
        <v>-7.3486970996959222E-2</v>
      </c>
    </row>
    <row r="158" spans="2:18" x14ac:dyDescent="0.25">
      <c r="B158" s="19">
        <v>145</v>
      </c>
      <c r="C158" s="4">
        <f ca="1">Données!C156</f>
        <v>100.0316086422644</v>
      </c>
      <c r="D158" s="4">
        <f ca="1">Données!E156</f>
        <v>101.15213379690613</v>
      </c>
      <c r="E158" s="4">
        <f>Données!F156</f>
        <v>100.57878773055843</v>
      </c>
      <c r="F158" s="4">
        <f t="shared" ca="1" si="27"/>
        <v>1005.9187121958527</v>
      </c>
      <c r="G158" s="4">
        <f t="shared" ca="1" si="24"/>
        <v>1009.7597997005196</v>
      </c>
      <c r="H158" s="6">
        <f t="shared" ref="H158:K221" ca="1" si="29">C158/C157-1</f>
        <v>1.0925072319360574E-2</v>
      </c>
      <c r="I158" s="6">
        <f t="shared" ca="1" si="29"/>
        <v>6.7572761094814027E-5</v>
      </c>
      <c r="J158" s="6">
        <f t="shared" si="29"/>
        <v>3.9802115495923829E-5</v>
      </c>
      <c r="K158" s="6">
        <f t="shared" ca="1" si="29"/>
        <v>5.4367778115782528E-3</v>
      </c>
      <c r="L158" s="6">
        <f t="array" aca="1" ref="L158" ca="1">MMULT(H158:J158,$C$5:$C$7)</f>
        <v>5.4963225402276938E-3</v>
      </c>
      <c r="M158" s="6">
        <f t="shared" ca="1" si="28"/>
        <v>0.12334687285090326</v>
      </c>
      <c r="N158" s="6">
        <f t="shared" ca="1" si="28"/>
        <v>0.1249576668982695</v>
      </c>
      <c r="O158" s="6">
        <f t="shared" ca="1" si="25"/>
        <v>3.0312909232628207E-2</v>
      </c>
      <c r="P158" s="6">
        <f t="shared" ca="1" si="25"/>
        <v>2.9966868407588852E-2</v>
      </c>
      <c r="Q158">
        <f t="shared" ca="1" si="23"/>
        <v>-7.2430197959385767E-2</v>
      </c>
      <c r="R158">
        <f t="shared" ca="1" si="26"/>
        <v>-6.8394556551835017E-2</v>
      </c>
    </row>
    <row r="159" spans="2:18" x14ac:dyDescent="0.25">
      <c r="B159" s="19">
        <v>146</v>
      </c>
      <c r="C159" s="4">
        <f ca="1">Données!C157</f>
        <v>99.721038836725896</v>
      </c>
      <c r="D159" s="4">
        <f ca="1">Données!E157</f>
        <v>101.17854482868114</v>
      </c>
      <c r="E159" s="4">
        <f>Données!F157</f>
        <v>100.58279097908412</v>
      </c>
      <c r="F159" s="4">
        <f t="shared" ca="1" si="27"/>
        <v>1004.4979183270352</v>
      </c>
      <c r="G159" s="4">
        <f t="shared" ca="1" si="24"/>
        <v>1008.3241158339099</v>
      </c>
      <c r="H159" s="6">
        <f t="shared" ca="1" si="29"/>
        <v>-3.10471669659107E-3</v>
      </c>
      <c r="I159" s="6">
        <f t="shared" ca="1" si="29"/>
        <v>2.6110207252805218E-4</v>
      </c>
      <c r="J159" s="6">
        <f t="shared" si="29"/>
        <v>3.9802115495923829E-5</v>
      </c>
      <c r="K159" s="6">
        <f t="shared" ca="1" si="29"/>
        <v>-1.4124340780140576E-3</v>
      </c>
      <c r="L159" s="6">
        <f t="array" aca="1" ref="L159" ca="1">MMULT(H159:J159,$C$5:$C$7)</f>
        <v>-1.4218073120315089E-3</v>
      </c>
      <c r="M159" s="6">
        <f t="shared" ca="1" si="28"/>
        <v>0.11971427872205601</v>
      </c>
      <c r="N159" s="6">
        <f t="shared" ca="1" si="28"/>
        <v>0.121276034096385</v>
      </c>
      <c r="O159" s="6">
        <f t="shared" ca="1" si="25"/>
        <v>3.0312909232628207E-2</v>
      </c>
      <c r="P159" s="6">
        <f t="shared" ca="1" si="25"/>
        <v>2.9966868407588852E-2</v>
      </c>
      <c r="Q159">
        <f t="shared" ca="1" si="23"/>
        <v>-7.3740329157524709E-2</v>
      </c>
      <c r="R159">
        <f t="shared" ca="1" si="26"/>
        <v>-6.9719119983257971E-2</v>
      </c>
    </row>
    <row r="160" spans="2:18" x14ac:dyDescent="0.25">
      <c r="B160" s="19">
        <v>147</v>
      </c>
      <c r="C160" s="4">
        <f ca="1">Données!C158</f>
        <v>98.049360583909987</v>
      </c>
      <c r="D160" s="4">
        <f ca="1">Données!E158</f>
        <v>101.12882901077329</v>
      </c>
      <c r="E160" s="4">
        <f>Données!F158</f>
        <v>100.58679438694757</v>
      </c>
      <c r="F160" s="4">
        <f t="shared" ca="1" si="27"/>
        <v>995.89094797341636</v>
      </c>
      <c r="G160" s="4">
        <f t="shared" ca="1" si="24"/>
        <v>999.62484313035986</v>
      </c>
      <c r="H160" s="6">
        <f t="shared" ca="1" si="29"/>
        <v>-1.6763546311956867E-2</v>
      </c>
      <c r="I160" s="6">
        <f t="shared" ca="1" si="29"/>
        <v>-4.9136719639553128E-4</v>
      </c>
      <c r="J160" s="6">
        <f t="shared" si="29"/>
        <v>3.9802115495923829E-5</v>
      </c>
      <c r="K160" s="6">
        <f t="shared" ca="1" si="29"/>
        <v>-8.5684302541447765E-3</v>
      </c>
      <c r="L160" s="6">
        <f t="array" aca="1" ref="L160" ca="1">MMULT(H160:J160,$C$5:$C$7)</f>
        <v>-8.6274567541761993E-3</v>
      </c>
      <c r="M160" s="6">
        <f t="shared" ref="M160:N175" ca="1" si="30">SQRT(250*$M$13*K160^2+(1-M$13)*M159^2)</f>
        <v>0.12071821723935346</v>
      </c>
      <c r="N160" s="6">
        <f t="shared" ca="1" si="30"/>
        <v>0.12223706070605753</v>
      </c>
      <c r="O160" s="6">
        <f t="shared" ca="1" si="25"/>
        <v>3.0312909232628207E-2</v>
      </c>
      <c r="P160" s="6">
        <f t="shared" ca="1" si="25"/>
        <v>2.9966868407588852E-2</v>
      </c>
      <c r="Q160">
        <f t="shared" ca="1" si="23"/>
        <v>-8.1676920544365594E-2</v>
      </c>
      <c r="R160">
        <f t="shared" ca="1" si="26"/>
        <v>-7.7745078044839433E-2</v>
      </c>
    </row>
    <row r="161" spans="2:18" x14ac:dyDescent="0.25">
      <c r="B161" s="19">
        <v>148</v>
      </c>
      <c r="C161" s="4">
        <f ca="1">Données!C159</f>
        <v>96.01031540115774</v>
      </c>
      <c r="D161" s="4">
        <f ca="1">Données!E159</f>
        <v>101.12405036314318</v>
      </c>
      <c r="E161" s="4">
        <f>Données!F159</f>
        <v>100.59079795415512</v>
      </c>
      <c r="F161" s="4">
        <f t="shared" ca="1" si="27"/>
        <v>985.67182882150462</v>
      </c>
      <c r="G161" s="4">
        <f t="shared" ca="1" si="24"/>
        <v>989.20707189799418</v>
      </c>
      <c r="H161" s="6">
        <f t="shared" ca="1" si="29"/>
        <v>-2.0796108925231094E-2</v>
      </c>
      <c r="I161" s="6">
        <f t="shared" ca="1" si="29"/>
        <v>-4.7253069939134917E-5</v>
      </c>
      <c r="J161" s="6">
        <f t="shared" si="29"/>
        <v>3.9802115495923829E-5</v>
      </c>
      <c r="K161" s="6">
        <f t="shared" ca="1" si="29"/>
        <v>-1.0261283298846235E-2</v>
      </c>
      <c r="L161" s="6">
        <f t="array" aca="1" ref="L161" ca="1">MMULT(H161:J161,$C$5:$C$7)</f>
        <v>-1.0421680997585114E-2</v>
      </c>
      <c r="M161" s="6">
        <f t="shared" ca="1" si="30"/>
        <v>0.12360389847868301</v>
      </c>
      <c r="N161" s="6">
        <f t="shared" ca="1" si="30"/>
        <v>0.12519806944072423</v>
      </c>
      <c r="O161" s="6">
        <f t="shared" ca="1" si="25"/>
        <v>3.0312909232628207E-2</v>
      </c>
      <c r="P161" s="6">
        <f t="shared" ca="1" si="25"/>
        <v>2.9966868407588852E-2</v>
      </c>
      <c r="Q161">
        <f t="shared" ca="1" si="23"/>
        <v>-9.1100093822528705E-2</v>
      </c>
      <c r="R161">
        <f t="shared" ca="1" si="26"/>
        <v>-8.7356524639908839E-2</v>
      </c>
    </row>
    <row r="162" spans="2:18" x14ac:dyDescent="0.25">
      <c r="B162" s="19">
        <v>149</v>
      </c>
      <c r="C162" s="4">
        <f ca="1">Données!C160</f>
        <v>98.334603292390582</v>
      </c>
      <c r="D162" s="4">
        <f ca="1">Données!E160</f>
        <v>101.12378342634939</v>
      </c>
      <c r="E162" s="4">
        <f>Données!F160</f>
        <v>100.59480168071312</v>
      </c>
      <c r="F162" s="4">
        <f t="shared" ca="1" si="27"/>
        <v>997.29193359369992</v>
      </c>
      <c r="G162" s="4">
        <f t="shared" ca="1" si="24"/>
        <v>1001.1794902094115</v>
      </c>
      <c r="H162" s="6">
        <f t="shared" ca="1" si="29"/>
        <v>2.4208730921477795E-2</v>
      </c>
      <c r="I162" s="6">
        <f t="shared" ca="1" si="29"/>
        <v>-2.639696420669857E-6</v>
      </c>
      <c r="J162" s="6">
        <f t="shared" si="29"/>
        <v>3.9802115495923829E-5</v>
      </c>
      <c r="K162" s="6">
        <f t="shared" ca="1" si="29"/>
        <v>1.1789019866874639E-2</v>
      </c>
      <c r="L162" s="6">
        <f t="array" aca="1" ref="L162" ca="1">MMULT(H162:J162,$C$5:$C$7)</f>
        <v>1.2103045612528562E-2</v>
      </c>
      <c r="M162" s="6">
        <f t="shared" ca="1" si="30"/>
        <v>0.12824181508893398</v>
      </c>
      <c r="N162" s="6">
        <f t="shared" ca="1" si="30"/>
        <v>0.13012047837549454</v>
      </c>
      <c r="O162" s="6">
        <f t="shared" ca="1" si="25"/>
        <v>3.0312909232628207E-2</v>
      </c>
      <c r="P162" s="6">
        <f t="shared" ca="1" si="25"/>
        <v>2.9966868407588852E-2</v>
      </c>
      <c r="Q162">
        <f t="shared" ca="1" si="23"/>
        <v>-8.0385054771602071E-2</v>
      </c>
      <c r="R162">
        <f t="shared" ca="1" si="26"/>
        <v>-7.6310759029649011E-2</v>
      </c>
    </row>
    <row r="163" spans="2:18" x14ac:dyDescent="0.25">
      <c r="B163" s="19">
        <v>150</v>
      </c>
      <c r="C163" s="4">
        <f ca="1">Données!C161</f>
        <v>98.755696592047286</v>
      </c>
      <c r="D163" s="4">
        <f ca="1">Données!E161</f>
        <v>101.08664056248308</v>
      </c>
      <c r="E163" s="4">
        <f>Données!F161</f>
        <v>100.5988055666279</v>
      </c>
      <c r="F163" s="4">
        <f t="shared" ca="1" si="27"/>
        <v>999.21168577265189</v>
      </c>
      <c r="G163" s="4">
        <f t="shared" ca="1" si="24"/>
        <v>1003.1392732643501</v>
      </c>
      <c r="H163" s="6">
        <f t="shared" ca="1" si="29"/>
        <v>4.2822494377143805E-3</v>
      </c>
      <c r="I163" s="6">
        <f t="shared" ca="1" si="29"/>
        <v>-3.6730097122361638E-4</v>
      </c>
      <c r="J163" s="6">
        <f t="shared" si="29"/>
        <v>3.9802115495923829E-5</v>
      </c>
      <c r="K163" s="6">
        <f t="shared" ca="1" si="29"/>
        <v>1.9249651123058875E-3</v>
      </c>
      <c r="L163" s="6">
        <f t="array" aca="1" ref="L163" ca="1">MMULT(H163:J163,$C$5:$C$7)</f>
        <v>1.9574742332453821E-3</v>
      </c>
      <c r="M163" s="6">
        <f t="shared" ca="1" si="30"/>
        <v>0.12455837069149547</v>
      </c>
      <c r="N163" s="6">
        <f t="shared" ca="1" si="30"/>
        <v>0.1263840739164345</v>
      </c>
      <c r="O163" s="6">
        <f t="shared" ca="1" si="25"/>
        <v>3.0312909232628207E-2</v>
      </c>
      <c r="P163" s="6">
        <f t="shared" ca="1" si="25"/>
        <v>2.9966868407588852E-2</v>
      </c>
      <c r="Q163">
        <f t="shared" ca="1" si="23"/>
        <v>-7.8614828085282307E-2</v>
      </c>
      <c r="R163">
        <f t="shared" ca="1" si="26"/>
        <v>-7.4502661140923632E-2</v>
      </c>
    </row>
    <row r="164" spans="2:18" x14ac:dyDescent="0.25">
      <c r="B164" s="19">
        <v>151</v>
      </c>
      <c r="C164" s="4">
        <f ca="1">Données!C162</f>
        <v>98.332461458948131</v>
      </c>
      <c r="D164" s="4">
        <f ca="1">Données!E162</f>
        <v>101.08559863538127</v>
      </c>
      <c r="E164" s="4">
        <f>Données!F162</f>
        <v>100.60280961190581</v>
      </c>
      <c r="F164" s="4">
        <f t="shared" ca="1" si="27"/>
        <v>997.09030047164708</v>
      </c>
      <c r="G164" s="4">
        <f t="shared" ca="1" si="24"/>
        <v>1000.9845374089426</v>
      </c>
      <c r="H164" s="6">
        <f t="shared" ca="1" si="29"/>
        <v>-4.2856781705212788E-3</v>
      </c>
      <c r="I164" s="6">
        <f t="shared" ca="1" si="29"/>
        <v>-1.0307268062392794E-5</v>
      </c>
      <c r="J164" s="6">
        <f t="shared" si="29"/>
        <v>3.9802115495923829E-5</v>
      </c>
      <c r="K164" s="6">
        <f t="shared" ca="1" si="29"/>
        <v>-2.1230589385715648E-3</v>
      </c>
      <c r="L164" s="6">
        <f t="array" aca="1" ref="L164" ca="1">MMULT(H164:J164,$C$5:$C$7)</f>
        <v>-2.1479927192918358E-3</v>
      </c>
      <c r="M164" s="6">
        <f t="shared" ca="1" si="30"/>
        <v>0.12104342665180348</v>
      </c>
      <c r="N164" s="6">
        <f t="shared" ca="1" si="30"/>
        <v>0.1228159850433316</v>
      </c>
      <c r="O164" s="6">
        <f t="shared" ca="1" si="25"/>
        <v>3.0312909232628207E-2</v>
      </c>
      <c r="P164" s="6">
        <f t="shared" ca="1" si="25"/>
        <v>2.9966868407588852E-2</v>
      </c>
      <c r="Q164">
        <f t="shared" ca="1" si="23"/>
        <v>-8.0570983110383132E-2</v>
      </c>
      <c r="R164">
        <f t="shared" ca="1" si="26"/>
        <v>-7.6490622686516851E-2</v>
      </c>
    </row>
    <row r="165" spans="2:18" x14ac:dyDescent="0.25">
      <c r="B165" s="19">
        <v>152</v>
      </c>
      <c r="C165" s="4">
        <f ca="1">Données!C163</f>
        <v>98.812954585312312</v>
      </c>
      <c r="D165" s="4">
        <f ca="1">Données!E163</f>
        <v>101.06787571846831</v>
      </c>
      <c r="E165" s="4">
        <f>Données!F163</f>
        <v>100.6068138165532</v>
      </c>
      <c r="F165" s="4">
        <f t="shared" ca="1" si="27"/>
        <v>999.40415151890306</v>
      </c>
      <c r="G165" s="4">
        <f t="shared" ca="1" si="24"/>
        <v>1003.3424006641629</v>
      </c>
      <c r="H165" s="6">
        <f t="shared" ca="1" si="29"/>
        <v>4.8864141020692475E-3</v>
      </c>
      <c r="I165" s="6">
        <f t="shared" ca="1" si="29"/>
        <v>-1.7532583426538295E-4</v>
      </c>
      <c r="J165" s="6">
        <f t="shared" si="29"/>
        <v>3.9802115495923829E-5</v>
      </c>
      <c r="K165" s="6">
        <f t="shared" ca="1" si="29"/>
        <v>2.3206033055997999E-3</v>
      </c>
      <c r="L165" s="6">
        <f t="array" aca="1" ref="L165" ca="1">MMULT(H165:J165,$C$5:$C$7)</f>
        <v>2.3555441339019323E-3</v>
      </c>
      <c r="M165" s="6">
        <f t="shared" ca="1" si="30"/>
        <v>0.11769961114210746</v>
      </c>
      <c r="N165" s="6">
        <f t="shared" ca="1" si="30"/>
        <v>0.11942348610610652</v>
      </c>
      <c r="O165" s="6">
        <f t="shared" ca="1" si="25"/>
        <v>3.0312909232628207E-2</v>
      </c>
      <c r="P165" s="6">
        <f t="shared" ca="1" si="25"/>
        <v>2.9966868407588852E-2</v>
      </c>
      <c r="Q165">
        <f t="shared" ca="1" si="23"/>
        <v>-7.8437353094524709E-2</v>
      </c>
      <c r="R165">
        <f t="shared" ca="1" si="26"/>
        <v>-7.4315255590182594E-2</v>
      </c>
    </row>
    <row r="166" spans="2:18" x14ac:dyDescent="0.25">
      <c r="B166" s="19">
        <v>153</v>
      </c>
      <c r="C166" s="4">
        <f ca="1">Données!C164</f>
        <v>98.11003841366238</v>
      </c>
      <c r="D166" s="4">
        <f ca="1">Données!E164</f>
        <v>101.03522693702764</v>
      </c>
      <c r="E166" s="4">
        <f>Données!F164</f>
        <v>100.6108181805764</v>
      </c>
      <c r="F166" s="4">
        <f t="shared" ca="1" si="27"/>
        <v>995.72632675345017</v>
      </c>
      <c r="G166" s="4">
        <f t="shared" ca="1" si="24"/>
        <v>999.61165175229223</v>
      </c>
      <c r="H166" s="6">
        <f t="shared" ca="1" si="29"/>
        <v>-7.1136034197121223E-3</v>
      </c>
      <c r="I166" s="6">
        <f t="shared" ca="1" si="29"/>
        <v>-3.2303816824663656E-4</v>
      </c>
      <c r="J166" s="6">
        <f t="shared" si="29"/>
        <v>3.9802115495923829E-5</v>
      </c>
      <c r="K166" s="6">
        <f t="shared" ca="1" si="29"/>
        <v>-3.6800174982896117E-3</v>
      </c>
      <c r="L166" s="6">
        <f t="array" aca="1" ref="L166" ca="1">MMULT(H166:J166,$C$5:$C$7)</f>
        <v>-3.7183207939793794E-3</v>
      </c>
      <c r="M166" s="6">
        <f t="shared" ca="1" si="30"/>
        <v>0.11500062820280102</v>
      </c>
      <c r="N166" s="6">
        <f t="shared" ca="1" si="30"/>
        <v>0.11667750226421281</v>
      </c>
      <c r="O166" s="6">
        <f t="shared" ca="1" si="25"/>
        <v>3.0312909232628207E-2</v>
      </c>
      <c r="P166" s="6">
        <f t="shared" ca="1" si="25"/>
        <v>2.9966868407588852E-2</v>
      </c>
      <c r="Q166">
        <f t="shared" ca="1" si="23"/>
        <v>-8.1828719760906998E-2</v>
      </c>
      <c r="R166">
        <f t="shared" ca="1" si="26"/>
        <v>-7.775724842399101E-2</v>
      </c>
    </row>
    <row r="167" spans="2:18" x14ac:dyDescent="0.25">
      <c r="B167" s="19">
        <v>154</v>
      </c>
      <c r="C167" s="4">
        <f ca="1">Données!C165</f>
        <v>99.026556481832387</v>
      </c>
      <c r="D167" s="4">
        <f ca="1">Données!E165</f>
        <v>101.08161138645802</v>
      </c>
      <c r="E167" s="4">
        <f>Données!F165</f>
        <v>100.61482270398176</v>
      </c>
      <c r="F167" s="4">
        <f t="shared" ca="1" si="27"/>
        <v>1000.5408393414521</v>
      </c>
      <c r="G167" s="4">
        <f t="shared" ca="1" si="24"/>
        <v>1004.5101625619143</v>
      </c>
      <c r="H167" s="6">
        <f t="shared" ca="1" si="29"/>
        <v>9.3417359017400337E-3</v>
      </c>
      <c r="I167" s="6">
        <f t="shared" ca="1" si="29"/>
        <v>4.5909185178838463E-4</v>
      </c>
      <c r="J167" s="6">
        <f t="shared" si="29"/>
        <v>3.9802115495923829E-5</v>
      </c>
      <c r="K167" s="6">
        <f t="shared" ca="1" si="29"/>
        <v>4.8351765526775115E-3</v>
      </c>
      <c r="L167" s="6">
        <f t="array" aca="1" ref="L167" ca="1">MMULT(H167:J167,$C$5:$C$7)</f>
        <v>4.9004138767642091E-3</v>
      </c>
      <c r="M167" s="6">
        <f t="shared" ca="1" si="30"/>
        <v>0.11305892181623693</v>
      </c>
      <c r="N167" s="6">
        <f t="shared" ca="1" si="30"/>
        <v>0.11470410631268704</v>
      </c>
      <c r="O167" s="6">
        <f t="shared" ca="1" si="25"/>
        <v>3.0312909232628207E-2</v>
      </c>
      <c r="P167" s="6">
        <f t="shared" ca="1" si="25"/>
        <v>2.9966868407588852E-2</v>
      </c>
      <c r="Q167">
        <f t="shared" ca="1" si="23"/>
        <v>-7.7389199515353169E-2</v>
      </c>
      <c r="R167">
        <f t="shared" ca="1" si="26"/>
        <v>-7.3237877246422833E-2</v>
      </c>
    </row>
    <row r="168" spans="2:18" x14ac:dyDescent="0.25">
      <c r="B168" s="19">
        <v>155</v>
      </c>
      <c r="C168" s="4">
        <f ca="1">Données!C166</f>
        <v>98.318107416643159</v>
      </c>
      <c r="D168" s="4">
        <f ca="1">Données!E166</f>
        <v>101.08186593288556</v>
      </c>
      <c r="E168" s="4">
        <f>Données!F166</f>
        <v>100.61882738677562</v>
      </c>
      <c r="F168" s="4">
        <f t="shared" ca="1" si="27"/>
        <v>996.99986674764364</v>
      </c>
      <c r="G168" s="4">
        <f t="shared" ca="1" si="24"/>
        <v>1000.9182281613062</v>
      </c>
      <c r="H168" s="6">
        <f t="shared" ca="1" si="29"/>
        <v>-7.1541320869741298E-3</v>
      </c>
      <c r="I168" s="6">
        <f t="shared" ca="1" si="29"/>
        <v>2.5182268470480551E-6</v>
      </c>
      <c r="J168" s="6">
        <f t="shared" si="29"/>
        <v>3.9802115495923829E-5</v>
      </c>
      <c r="K168" s="6">
        <f t="shared" ca="1" si="29"/>
        <v>-3.5390585317227607E-3</v>
      </c>
      <c r="L168" s="6">
        <f t="array" aca="1" ref="L168" ca="1">MMULT(H168:J168,$C$5:$C$7)</f>
        <v>-3.5758069300635409E-3</v>
      </c>
      <c r="M168" s="6">
        <f t="shared" ca="1" si="30"/>
        <v>0.11046834226817823</v>
      </c>
      <c r="N168" s="6">
        <f t="shared" ca="1" si="30"/>
        <v>0.11206875573820313</v>
      </c>
      <c r="O168" s="6">
        <f t="shared" ca="1" si="25"/>
        <v>3.0312909232628207E-2</v>
      </c>
      <c r="P168" s="6">
        <f t="shared" ca="1" si="25"/>
        <v>2.9966868407588852E-2</v>
      </c>
      <c r="Q168">
        <f t="shared" ca="1" si="23"/>
        <v>-8.065437314026791E-2</v>
      </c>
      <c r="R168">
        <f t="shared" ca="1" si="26"/>
        <v>-7.6551799667485376E-2</v>
      </c>
    </row>
    <row r="169" spans="2:18" x14ac:dyDescent="0.25">
      <c r="B169" s="19">
        <v>156</v>
      </c>
      <c r="C169" s="4">
        <f ca="1">Données!C167</f>
        <v>95.656293908133307</v>
      </c>
      <c r="D169" s="4">
        <f ca="1">Données!E167</f>
        <v>101.09002359086551</v>
      </c>
      <c r="E169" s="4">
        <f>Données!F167</f>
        <v>100.62283222896433</v>
      </c>
      <c r="F169" s="4">
        <f t="shared" ca="1" si="27"/>
        <v>983.73158749499407</v>
      </c>
      <c r="G169" s="4">
        <f t="shared" ca="1" si="24"/>
        <v>987.40944614960677</v>
      </c>
      <c r="H169" s="6">
        <f t="shared" ca="1" si="29"/>
        <v>-2.707348197041537E-2</v>
      </c>
      <c r="I169" s="6">
        <f t="shared" ca="1" si="29"/>
        <v>8.070347638189368E-5</v>
      </c>
      <c r="J169" s="6">
        <f t="shared" si="29"/>
        <v>3.9802115495923829E-5</v>
      </c>
      <c r="K169" s="6">
        <f t="shared" ca="1" si="29"/>
        <v>-1.3308205642928117E-2</v>
      </c>
      <c r="L169" s="6">
        <f t="array" aca="1" ref="L169" ca="1">MMULT(H169:J169,$C$5:$C$7)</f>
        <v>-1.3496389247016738E-2</v>
      </c>
      <c r="M169" s="6">
        <f t="shared" ca="1" si="30"/>
        <v>0.11885993617021492</v>
      </c>
      <c r="N169" s="6">
        <f t="shared" ca="1" si="30"/>
        <v>0.12057416594176106</v>
      </c>
      <c r="O169" s="6">
        <f t="shared" ca="1" si="25"/>
        <v>3.0312909232628207E-2</v>
      </c>
      <c r="P169" s="6">
        <f t="shared" ca="1" si="25"/>
        <v>2.9966868407588852E-2</v>
      </c>
      <c r="Q169">
        <f t="shared" ca="1" si="23"/>
        <v>-9.2889213799443926E-2</v>
      </c>
      <c r="R169">
        <f t="shared" ca="1" si="26"/>
        <v>-8.9015016028630267E-2</v>
      </c>
    </row>
    <row r="170" spans="2:18" x14ac:dyDescent="0.25">
      <c r="B170" s="19">
        <v>157</v>
      </c>
      <c r="C170" s="4">
        <f ca="1">Données!C168</f>
        <v>96.140418182029308</v>
      </c>
      <c r="D170" s="4">
        <f ca="1">Données!E168</f>
        <v>101.08003496418617</v>
      </c>
      <c r="E170" s="4">
        <f>Données!F168</f>
        <v>100.62683723055423</v>
      </c>
      <c r="F170" s="4">
        <f t="shared" ca="1" si="27"/>
        <v>986.1022657310773</v>
      </c>
      <c r="G170" s="4">
        <f t="shared" ca="1" si="24"/>
        <v>989.85934327804137</v>
      </c>
      <c r="H170" s="6">
        <f t="shared" ca="1" si="29"/>
        <v>5.0610812327827048E-3</v>
      </c>
      <c r="I170" s="6">
        <f t="shared" ca="1" si="29"/>
        <v>-9.880922295335548E-5</v>
      </c>
      <c r="J170" s="6">
        <f t="shared" si="29"/>
        <v>3.9802115495923829E-5</v>
      </c>
      <c r="K170" s="6">
        <f t="shared" ca="1" si="29"/>
        <v>2.4098832102361634E-3</v>
      </c>
      <c r="L170" s="6">
        <f t="array" aca="1" ref="L170" ca="1">MMULT(H170:J170,$C$5:$C$7)</f>
        <v>2.4811360049146747E-3</v>
      </c>
      <c r="M170" s="6">
        <f t="shared" ca="1" si="30"/>
        <v>0.11561633283022335</v>
      </c>
      <c r="N170" s="6">
        <f t="shared" ca="1" si="30"/>
        <v>0.1172952780853582</v>
      </c>
      <c r="O170" s="6">
        <f t="shared" ca="1" si="25"/>
        <v>3.0312909232628207E-2</v>
      </c>
      <c r="P170" s="6">
        <f t="shared" ca="1" si="25"/>
        <v>2.9966868407588852E-2</v>
      </c>
      <c r="Q170">
        <f t="shared" ca="1" si="23"/>
        <v>-9.0703182745955013E-2</v>
      </c>
      <c r="R170">
        <f t="shared" ca="1" si="26"/>
        <v>-8.6754738384962282E-2</v>
      </c>
    </row>
    <row r="171" spans="2:18" x14ac:dyDescent="0.25">
      <c r="B171" s="19">
        <v>158</v>
      </c>
      <c r="C171" s="4">
        <f ca="1">Données!C169</f>
        <v>95.442954012683629</v>
      </c>
      <c r="D171" s="4">
        <f ca="1">Données!E169</f>
        <v>101.15226144776385</v>
      </c>
      <c r="E171" s="4">
        <f>Données!F169</f>
        <v>100.63084239155167</v>
      </c>
      <c r="F171" s="4">
        <f t="shared" ca="1" si="27"/>
        <v>982.9760773022374</v>
      </c>
      <c r="G171" s="4">
        <f t="shared" ca="1" si="24"/>
        <v>986.62245719454506</v>
      </c>
      <c r="H171" s="6">
        <f t="shared" ca="1" si="29"/>
        <v>-7.2546404783170315E-3</v>
      </c>
      <c r="I171" s="6">
        <f t="shared" ca="1" si="29"/>
        <v>7.1454747323018708E-4</v>
      </c>
      <c r="J171" s="6">
        <f t="shared" si="29"/>
        <v>3.9802115495923829E-5</v>
      </c>
      <c r="K171" s="6">
        <f t="shared" ca="1" si="29"/>
        <v>-3.170247688785266E-3</v>
      </c>
      <c r="L171" s="6">
        <f t="array" aca="1" ref="L171" ca="1">MMULT(H171:J171,$C$5:$C$7)</f>
        <v>-3.2700465025434222E-3</v>
      </c>
      <c r="M171" s="6">
        <f t="shared" ca="1" si="30"/>
        <v>0.11276464555970619</v>
      </c>
      <c r="N171" s="6">
        <f t="shared" ca="1" si="30"/>
        <v>0.11442503828876863</v>
      </c>
      <c r="O171" s="6">
        <f t="shared" ca="1" si="25"/>
        <v>3.0312909232628207E-2</v>
      </c>
      <c r="P171" s="6">
        <f t="shared" ca="1" si="25"/>
        <v>2.9966868407588852E-2</v>
      </c>
      <c r="Q171">
        <f t="shared" ca="1" si="23"/>
        <v>-9.3585878879274498E-2</v>
      </c>
      <c r="R171">
        <f t="shared" ca="1" si="26"/>
        <v>-8.9741092858670934E-2</v>
      </c>
    </row>
    <row r="172" spans="2:18" x14ac:dyDescent="0.25">
      <c r="B172" s="19">
        <v>159</v>
      </c>
      <c r="C172" s="4">
        <f ca="1">Données!C170</f>
        <v>96.736466547359882</v>
      </c>
      <c r="D172" s="4">
        <f ca="1">Données!E170</f>
        <v>101.187005188192</v>
      </c>
      <c r="E172" s="4">
        <f>Données!F170</f>
        <v>100.63484771196299</v>
      </c>
      <c r="F172" s="4">
        <f t="shared" ca="1" si="27"/>
        <v>989.61735867775951</v>
      </c>
      <c r="G172" s="4">
        <f t="shared" ca="1" si="24"/>
        <v>993.4776131695603</v>
      </c>
      <c r="H172" s="6">
        <f t="shared" ca="1" si="29"/>
        <v>1.3552729460829083E-2</v>
      </c>
      <c r="I172" s="6">
        <f t="shared" ca="1" si="29"/>
        <v>3.4347962102754259E-4</v>
      </c>
      <c r="J172" s="6">
        <f t="shared" si="29"/>
        <v>3.9802115495923829E-5</v>
      </c>
      <c r="K172" s="6">
        <f t="shared" ca="1" si="29"/>
        <v>6.7563001062538319E-3</v>
      </c>
      <c r="L172" s="6">
        <f t="array" aca="1" ref="L172" ca="1">MMULT(H172:J172,$C$5:$C$7)</f>
        <v>6.9481045409283126E-3</v>
      </c>
      <c r="M172" s="6">
        <f t="shared" ca="1" si="30"/>
        <v>0.11241720169885158</v>
      </c>
      <c r="N172" s="6">
        <f t="shared" ca="1" si="30"/>
        <v>0.1141562366882249</v>
      </c>
      <c r="O172" s="6">
        <f t="shared" ca="1" si="25"/>
        <v>3.0312909232628207E-2</v>
      </c>
      <c r="P172" s="6">
        <f t="shared" ca="1" si="25"/>
        <v>2.9966868407588852E-2</v>
      </c>
      <c r="Q172">
        <f t="shared" ca="1" si="23"/>
        <v>-8.746187305643649E-2</v>
      </c>
      <c r="R172">
        <f t="shared" ca="1" si="26"/>
        <v>-8.3416518812541862E-2</v>
      </c>
    </row>
    <row r="173" spans="2:18" x14ac:dyDescent="0.25">
      <c r="B173" s="19">
        <v>160</v>
      </c>
      <c r="C173" s="4">
        <f ca="1">Données!C171</f>
        <v>96.43807997591982</v>
      </c>
      <c r="D173" s="4">
        <f ca="1">Données!E171</f>
        <v>101.18114366136669</v>
      </c>
      <c r="E173" s="4">
        <f>Données!F171</f>
        <v>100.63885319179454</v>
      </c>
      <c r="F173" s="4">
        <f t="shared" ca="1" si="27"/>
        <v>988.09611818643259</v>
      </c>
      <c r="G173" s="4">
        <f t="shared" ca="1" si="24"/>
        <v>991.9166323032922</v>
      </c>
      <c r="H173" s="6">
        <f t="shared" ca="1" si="29"/>
        <v>-3.0845303957218739E-3</v>
      </c>
      <c r="I173" s="6">
        <f t="shared" ca="1" si="29"/>
        <v>-5.7927663877466173E-5</v>
      </c>
      <c r="J173" s="6">
        <f t="shared" si="29"/>
        <v>3.9802115495923829E-5</v>
      </c>
      <c r="K173" s="6">
        <f t="shared" ca="1" si="29"/>
        <v>-1.5372006947811379E-3</v>
      </c>
      <c r="L173" s="6">
        <f t="array" aca="1" ref="L173" ca="1">MMULT(H173:J173,$C$5:$C$7)</f>
        <v>-1.5712290297996701E-3</v>
      </c>
      <c r="M173" s="6">
        <f t="shared" ca="1" si="30"/>
        <v>0.10915500168646784</v>
      </c>
      <c r="N173" s="6">
        <f t="shared" ca="1" si="30"/>
        <v>0.11084574417761929</v>
      </c>
      <c r="O173" s="6">
        <f t="shared" ca="1" si="25"/>
        <v>3.0312909232628207E-2</v>
      </c>
      <c r="P173" s="6">
        <f t="shared" ca="1" si="25"/>
        <v>2.9966868407588852E-2</v>
      </c>
      <c r="Q173">
        <f t="shared" ca="1" si="23"/>
        <v>-8.8864627299188426E-2</v>
      </c>
      <c r="R173">
        <f t="shared" ca="1" si="26"/>
        <v>-8.4856681386418442E-2</v>
      </c>
    </row>
    <row r="174" spans="2:18" x14ac:dyDescent="0.25">
      <c r="B174" s="19">
        <v>161</v>
      </c>
      <c r="C174" s="4">
        <f ca="1">Données!C172</f>
        <v>97.62287741638869</v>
      </c>
      <c r="D174" s="4">
        <f ca="1">Données!E172</f>
        <v>101.18873506978852</v>
      </c>
      <c r="E174" s="4">
        <f>Données!F172</f>
        <v>100.64285883105265</v>
      </c>
      <c r="F174" s="4">
        <f t="shared" ca="1" si="27"/>
        <v>994.05806243088614</v>
      </c>
      <c r="G174" s="4">
        <f t="shared" ca="1" si="24"/>
        <v>998.04697700817201</v>
      </c>
      <c r="H174" s="6">
        <f t="shared" ca="1" si="29"/>
        <v>1.2285576825717737E-2</v>
      </c>
      <c r="I174" s="6">
        <f t="shared" ca="1" si="29"/>
        <v>7.502789696900436E-5</v>
      </c>
      <c r="J174" s="6">
        <f t="shared" si="29"/>
        <v>3.9802115495923829E-5</v>
      </c>
      <c r="K174" s="6">
        <f t="shared" ca="1" si="29"/>
        <v>6.0337695237546729E-3</v>
      </c>
      <c r="L174" s="6">
        <f t="array" aca="1" ref="L174" ca="1">MMULT(H174:J174,$C$5:$C$7)</f>
        <v>6.1803023613433705E-3</v>
      </c>
      <c r="M174" s="6">
        <f t="shared" ca="1" si="30"/>
        <v>0.10837906232095428</v>
      </c>
      <c r="N174" s="6">
        <f t="shared" ca="1" si="30"/>
        <v>0.11010229026372342</v>
      </c>
      <c r="O174" s="6">
        <f t="shared" ca="1" si="25"/>
        <v>3.0312909232628207E-2</v>
      </c>
      <c r="P174" s="6">
        <f t="shared" ca="1" si="25"/>
        <v>2.9966868407588852E-2</v>
      </c>
      <c r="Q174">
        <f t="shared" ca="1" si="23"/>
        <v>-8.3367046455371407E-2</v>
      </c>
      <c r="R174">
        <f t="shared" ca="1" si="26"/>
        <v>-7.9200818973423237E-2</v>
      </c>
    </row>
    <row r="175" spans="2:18" x14ac:dyDescent="0.25">
      <c r="B175" s="19">
        <v>162</v>
      </c>
      <c r="C175" s="4">
        <f ca="1">Données!C173</f>
        <v>96.588379013079717</v>
      </c>
      <c r="D175" s="4">
        <f ca="1">Données!E173</f>
        <v>101.23332793399018</v>
      </c>
      <c r="E175" s="4">
        <f>Données!F173</f>
        <v>100.64686462974369</v>
      </c>
      <c r="F175" s="4">
        <f t="shared" ca="1" si="27"/>
        <v>989.10853473534939</v>
      </c>
      <c r="G175" s="4">
        <f t="shared" ca="1" si="24"/>
        <v>992.978797162462</v>
      </c>
      <c r="H175" s="6">
        <f t="shared" ca="1" si="29"/>
        <v>-1.0596884979086951E-2</v>
      </c>
      <c r="I175" s="6">
        <f t="shared" ca="1" si="29"/>
        <v>4.4069000537372283E-4</v>
      </c>
      <c r="J175" s="6">
        <f t="shared" si="29"/>
        <v>3.9802115495923829E-5</v>
      </c>
      <c r="K175" s="6">
        <f t="shared" ca="1" si="29"/>
        <v>-4.9791132757709411E-3</v>
      </c>
      <c r="L175" s="6">
        <f t="array" aca="1" ref="L175" ca="1">MMULT(H175:J175,$C$5:$C$7)</f>
        <v>-5.0780974868566142E-3</v>
      </c>
      <c r="M175" s="6">
        <f t="shared" ca="1" si="30"/>
        <v>0.10683226767128698</v>
      </c>
      <c r="N175" s="6">
        <f t="shared" ca="1" si="30"/>
        <v>0.10854478141913808</v>
      </c>
      <c r="O175" s="6">
        <f t="shared" ca="1" si="25"/>
        <v>3.0312909232628207E-2</v>
      </c>
      <c r="P175" s="6">
        <f t="shared" ca="1" si="25"/>
        <v>2.9966868407588852E-2</v>
      </c>
      <c r="Q175">
        <f t="shared" ca="1" si="23"/>
        <v>-8.7931065763374616E-2</v>
      </c>
      <c r="R175">
        <f t="shared" ca="1" si="26"/>
        <v>-8.3876726980493865E-2</v>
      </c>
    </row>
    <row r="176" spans="2:18" x14ac:dyDescent="0.25">
      <c r="B176" s="19">
        <v>163</v>
      </c>
      <c r="C176" s="4">
        <f ca="1">Données!C174</f>
        <v>95.954033874377188</v>
      </c>
      <c r="D176" s="4">
        <f ca="1">Données!E174</f>
        <v>101.23689013415711</v>
      </c>
      <c r="E176" s="4">
        <f>Données!F174</f>
        <v>100.65087058787398</v>
      </c>
      <c r="F176" s="4">
        <f t="shared" ca="1" si="27"/>
        <v>985.95462004267142</v>
      </c>
      <c r="G176" s="4">
        <f t="shared" ca="1" si="24"/>
        <v>989.73556858292557</v>
      </c>
      <c r="H176" s="6">
        <f t="shared" ca="1" si="29"/>
        <v>-6.5675099342605847E-3</v>
      </c>
      <c r="I176" s="6">
        <f t="shared" ca="1" si="29"/>
        <v>3.5188018013609934E-5</v>
      </c>
      <c r="J176" s="6">
        <f t="shared" si="29"/>
        <v>3.9802115495923829E-5</v>
      </c>
      <c r="K176" s="6">
        <f t="shared" ca="1" si="29"/>
        <v>-3.1886436947203833E-3</v>
      </c>
      <c r="L176" s="6">
        <f t="array" aca="1" ref="L176" ca="1">MMULT(H176:J176,$C$5:$C$7)</f>
        <v>-3.2661609581234874E-3</v>
      </c>
      <c r="M176" s="6">
        <f t="shared" ref="M176:N191" ca="1" si="31">SQRT(250*$M$13*K176^2+(1-M$13)*M175^2)</f>
        <v>0.10431134712973628</v>
      </c>
      <c r="N176" s="6">
        <f t="shared" ca="1" si="31"/>
        <v>0.10599560608815022</v>
      </c>
      <c r="O176" s="6">
        <f t="shared" ca="1" si="25"/>
        <v>3.0312909232628207E-2</v>
      </c>
      <c r="P176" s="6">
        <f t="shared" ca="1" si="25"/>
        <v>2.9966868407588852E-2</v>
      </c>
      <c r="Q176">
        <f t="shared" ca="1" si="23"/>
        <v>-9.0839328619678583E-2</v>
      </c>
      <c r="R176">
        <f t="shared" ca="1" si="26"/>
        <v>-8.6868933047658525E-2</v>
      </c>
    </row>
    <row r="177" spans="2:18" x14ac:dyDescent="0.25">
      <c r="B177" s="19">
        <v>164</v>
      </c>
      <c r="C177" s="4">
        <f ca="1">Données!C175</f>
        <v>96.585890652992077</v>
      </c>
      <c r="D177" s="4">
        <f ca="1">Données!E175</f>
        <v>101.24318841598568</v>
      </c>
      <c r="E177" s="4">
        <f>Données!F175</f>
        <v>100.65487670544988</v>
      </c>
      <c r="F177" s="4">
        <f t="shared" ca="1" si="27"/>
        <v>989.14539534488881</v>
      </c>
      <c r="G177" s="4">
        <f t="shared" ca="1" si="24"/>
        <v>993.02505754804599</v>
      </c>
      <c r="H177" s="6">
        <f t="shared" ca="1" si="29"/>
        <v>6.5849944301676899E-3</v>
      </c>
      <c r="I177" s="6">
        <f t="shared" ca="1" si="29"/>
        <v>6.2213308016811908E-5</v>
      </c>
      <c r="J177" s="6">
        <f t="shared" si="29"/>
        <v>3.9802115495923829E-5</v>
      </c>
      <c r="K177" s="6">
        <f t="shared" ca="1" si="29"/>
        <v>3.2362293733958492E-3</v>
      </c>
      <c r="L177" s="6">
        <f t="array" aca="1" ref="L177" ca="1">MMULT(H177:J177,$C$5:$C$7)</f>
        <v>3.3236038690922509E-3</v>
      </c>
      <c r="M177" s="6">
        <f t="shared" ca="1" si="31"/>
        <v>0.10190732760688788</v>
      </c>
      <c r="N177" s="6">
        <f t="shared" ca="1" si="31"/>
        <v>0.10356958790868255</v>
      </c>
      <c r="O177" s="6">
        <f t="shared" ca="1" si="25"/>
        <v>3.0312909232628207E-2</v>
      </c>
      <c r="P177" s="6">
        <f t="shared" ca="1" si="25"/>
        <v>2.9966868407588852E-2</v>
      </c>
      <c r="Q177">
        <f t="shared" ca="1" si="23"/>
        <v>-8.789707614982134E-2</v>
      </c>
      <c r="R177">
        <f t="shared" ca="1" si="26"/>
        <v>-8.3834047100547426E-2</v>
      </c>
    </row>
    <row r="178" spans="2:18" x14ac:dyDescent="0.25">
      <c r="B178" s="19">
        <v>165</v>
      </c>
      <c r="C178" s="4">
        <f ca="1">Données!C176</f>
        <v>97.360647484632892</v>
      </c>
      <c r="D178" s="4">
        <f ca="1">Données!E176</f>
        <v>101.29755519493894</v>
      </c>
      <c r="E178" s="4">
        <f>Données!F176</f>
        <v>100.65888298247773</v>
      </c>
      <c r="F178" s="4">
        <f t="shared" ca="1" si="27"/>
        <v>993.29101339785916</v>
      </c>
      <c r="G178" s="4">
        <f t="shared" ca="1" si="24"/>
        <v>997.27442061722104</v>
      </c>
      <c r="H178" s="6">
        <f t="shared" ca="1" si="29"/>
        <v>8.0214286621254072E-3</v>
      </c>
      <c r="I178" s="6">
        <f t="shared" ca="1" si="29"/>
        <v>5.3699196759660062E-4</v>
      </c>
      <c r="J178" s="6">
        <f t="shared" si="29"/>
        <v>3.9802115495923829E-5</v>
      </c>
      <c r="K178" s="6">
        <f t="shared" ca="1" si="29"/>
        <v>4.191110904908868E-3</v>
      </c>
      <c r="L178" s="6">
        <f t="array" aca="1" ref="L178" ca="1">MMULT(H178:J178,$C$5:$C$7)</f>
        <v>4.2792103148610039E-3</v>
      </c>
      <c r="M178" s="6">
        <f t="shared" ca="1" si="31"/>
        <v>0.10012731082995092</v>
      </c>
      <c r="N178" s="6">
        <f t="shared" ca="1" si="31"/>
        <v>0.1017729560393234</v>
      </c>
      <c r="O178" s="6">
        <f t="shared" ca="1" si="25"/>
        <v>3.0312909232628207E-2</v>
      </c>
      <c r="P178" s="6">
        <f t="shared" ca="1" si="25"/>
        <v>2.9966868407588852E-2</v>
      </c>
      <c r="Q178">
        <f t="shared" ca="1" si="23"/>
        <v>-8.407435163927357E-2</v>
      </c>
      <c r="R178">
        <f t="shared" ca="1" si="26"/>
        <v>-7.9913580304775578E-2</v>
      </c>
    </row>
    <row r="179" spans="2:18" x14ac:dyDescent="0.25">
      <c r="B179" s="19">
        <v>166</v>
      </c>
      <c r="C179" s="4">
        <f ca="1">Données!C177</f>
        <v>96.3033714520366</v>
      </c>
      <c r="D179" s="4">
        <f ca="1">Données!E177</f>
        <v>101.26776753231104</v>
      </c>
      <c r="E179" s="4">
        <f>Données!F177</f>
        <v>100.6628894189639</v>
      </c>
      <c r="F179" s="4">
        <f t="shared" ca="1" si="27"/>
        <v>987.85569492173818</v>
      </c>
      <c r="G179" s="4">
        <f t="shared" ca="1" si="24"/>
        <v>991.71290110661482</v>
      </c>
      <c r="H179" s="6">
        <f t="shared" ca="1" si="29"/>
        <v>-1.0859377581308394E-2</v>
      </c>
      <c r="I179" s="6">
        <f t="shared" ca="1" si="29"/>
        <v>-2.9406102220896901E-4</v>
      </c>
      <c r="J179" s="6">
        <f t="shared" si="29"/>
        <v>3.9802115495923829E-5</v>
      </c>
      <c r="K179" s="6">
        <f t="shared" ca="1" si="29"/>
        <v>-5.4720302537800691E-3</v>
      </c>
      <c r="L179" s="6">
        <f t="array" aca="1" ref="L179" ca="1">MMULT(H179:J179,$C$5:$C$7)</f>
        <v>-5.5767193017586814E-3</v>
      </c>
      <c r="M179" s="6">
        <f t="shared" ca="1" si="31"/>
        <v>9.9363456049342477E-2</v>
      </c>
      <c r="N179" s="6">
        <f t="shared" ca="1" si="31"/>
        <v>0.10100874951548627</v>
      </c>
      <c r="O179" s="6">
        <f t="shared" ca="1" si="25"/>
        <v>3.0312909232628207E-2</v>
      </c>
      <c r="P179" s="6">
        <f t="shared" ca="1" si="25"/>
        <v>2.9966868407588852E-2</v>
      </c>
      <c r="Q179">
        <f t="shared" ca="1" si="23"/>
        <v>-8.9086324497316571E-2</v>
      </c>
      <c r="R179">
        <f t="shared" ca="1" si="26"/>
        <v>-8.5044644000775937E-2</v>
      </c>
    </row>
    <row r="180" spans="2:18" x14ac:dyDescent="0.25">
      <c r="B180" s="19">
        <v>167</v>
      </c>
      <c r="C180" s="4">
        <f ca="1">Données!C178</f>
        <v>93.681655703437627</v>
      </c>
      <c r="D180" s="4">
        <f ca="1">Données!E178</f>
        <v>101.24870892092467</v>
      </c>
      <c r="E180" s="4">
        <f>Données!F178</f>
        <v>100.66689601491471</v>
      </c>
      <c r="F180" s="4">
        <f t="shared" ca="1" si="27"/>
        <v>974.6518231218115</v>
      </c>
      <c r="G180" s="4">
        <f t="shared" ca="1" si="24"/>
        <v>978.12062803936794</v>
      </c>
      <c r="H180" s="6">
        <f t="shared" ca="1" si="29"/>
        <v>-2.7223509510305166E-2</v>
      </c>
      <c r="I180" s="6">
        <f t="shared" ca="1" si="29"/>
        <v>-1.8820017317244808E-4</v>
      </c>
      <c r="J180" s="6">
        <f t="shared" si="29"/>
        <v>3.9802115495923829E-5</v>
      </c>
      <c r="K180" s="6">
        <f t="shared" ca="1" si="29"/>
        <v>-1.3366194949124388E-2</v>
      </c>
      <c r="L180" s="6">
        <f t="array" aca="1" ref="L180" ca="1">MMULT(H180:J180,$C$5:$C$7)</f>
        <v>-1.3705854841738807E-2</v>
      </c>
      <c r="M180" s="6">
        <f t="shared" ca="1" si="31"/>
        <v>0.10936424518760877</v>
      </c>
      <c r="N180" s="6">
        <f t="shared" ca="1" si="31"/>
        <v>0.11139281073796252</v>
      </c>
      <c r="O180" s="6">
        <f t="shared" ca="1" si="25"/>
        <v>3.0312909232628207E-2</v>
      </c>
      <c r="P180" s="6">
        <f t="shared" ca="1" si="25"/>
        <v>2.9966868407588852E-2</v>
      </c>
      <c r="Q180">
        <f t="shared" ca="1" si="23"/>
        <v>-0.10126177426590888</v>
      </c>
      <c r="R180">
        <f t="shared" ca="1" si="26"/>
        <v>-9.758488929677267E-2</v>
      </c>
    </row>
    <row r="181" spans="2:18" x14ac:dyDescent="0.25">
      <c r="B181" s="19">
        <v>168</v>
      </c>
      <c r="C181" s="4">
        <f ca="1">Données!C179</f>
        <v>95.851061614784072</v>
      </c>
      <c r="D181" s="4">
        <f ca="1">Données!E179</f>
        <v>101.24042386367942</v>
      </c>
      <c r="E181" s="4">
        <f>Données!F179</f>
        <v>100.67090277033651</v>
      </c>
      <c r="F181" s="4">
        <f t="shared" ca="1" si="27"/>
        <v>985.45742739231741</v>
      </c>
      <c r="G181" s="4">
        <f t="shared" ca="1" si="24"/>
        <v>989.40588194576219</v>
      </c>
      <c r="H181" s="6">
        <f t="shared" ca="1" si="29"/>
        <v>2.315721146319194E-2</v>
      </c>
      <c r="I181" s="6">
        <f t="shared" ca="1" si="29"/>
        <v>-8.182876931017713E-5</v>
      </c>
      <c r="J181" s="6">
        <f t="shared" si="29"/>
        <v>3.9802115495923829E-5</v>
      </c>
      <c r="K181" s="6">
        <f t="shared" ca="1" si="29"/>
        <v>1.1086630132076891E-2</v>
      </c>
      <c r="L181" s="6">
        <f t="array" aca="1" ref="L181" ca="1">MMULT(H181:J181,$C$5:$C$7)</f>
        <v>1.1537691346940881E-2</v>
      </c>
      <c r="M181" s="6">
        <f t="shared" ca="1" si="31"/>
        <v>0.11439670604178345</v>
      </c>
      <c r="N181" s="6">
        <f t="shared" ca="1" si="31"/>
        <v>0.11687870469557934</v>
      </c>
      <c r="O181" s="6">
        <f t="shared" ca="1" si="25"/>
        <v>3.0312909232628207E-2</v>
      </c>
      <c r="P181" s="6">
        <f t="shared" ca="1" si="25"/>
        <v>2.9966868407588852E-2</v>
      </c>
      <c r="Q181">
        <f t="shared" ca="1" si="23"/>
        <v>-9.1297795971636009E-2</v>
      </c>
      <c r="R181">
        <f t="shared" ca="1" si="26"/>
        <v>-8.7173102282663284E-2</v>
      </c>
    </row>
    <row r="182" spans="2:18" x14ac:dyDescent="0.25">
      <c r="B182" s="19">
        <v>169</v>
      </c>
      <c r="C182" s="4">
        <f ca="1">Données!C180</f>
        <v>97.377958977134853</v>
      </c>
      <c r="D182" s="4">
        <f ca="1">Données!E180</f>
        <v>101.26432490303424</v>
      </c>
      <c r="E182" s="4">
        <f>Données!F180</f>
        <v>100.67490968523566</v>
      </c>
      <c r="F182" s="4">
        <f t="shared" ca="1" si="27"/>
        <v>993.21141940084544</v>
      </c>
      <c r="G182" s="4">
        <f t="shared" ca="1" si="24"/>
        <v>997.40323837806636</v>
      </c>
      <c r="H182" s="6">
        <f t="shared" ca="1" si="29"/>
        <v>1.5929895158461882E-2</v>
      </c>
      <c r="I182" s="6">
        <f t="shared" ca="1" si="29"/>
        <v>2.3608197637536854E-4</v>
      </c>
      <c r="J182" s="6">
        <f t="shared" si="29"/>
        <v>3.9802115495923829E-5</v>
      </c>
      <c r="K182" s="6">
        <f t="shared" ca="1" si="29"/>
        <v>7.8684190640749829E-3</v>
      </c>
      <c r="L182" s="6">
        <f t="array" aca="1" ref="L182" ca="1">MMULT(H182:J182,$C$5:$C$7)</f>
        <v>8.0829885674186253E-3</v>
      </c>
      <c r="M182" s="6">
        <f t="shared" ca="1" si="31"/>
        <v>0.11502212939489549</v>
      </c>
      <c r="N182" s="6">
        <f t="shared" ca="1" si="31"/>
        <v>0.11756280992453676</v>
      </c>
      <c r="O182" s="6">
        <f t="shared" ca="1" si="25"/>
        <v>3.0312909232628207E-2</v>
      </c>
      <c r="P182" s="6">
        <f t="shared" ca="1" si="25"/>
        <v>2.9966868407588852E-2</v>
      </c>
      <c r="Q182">
        <f t="shared" ca="1" si="23"/>
        <v>-8.4147746225892273E-2</v>
      </c>
      <c r="R182">
        <f t="shared" ca="1" si="26"/>
        <v>-7.9794732904381993E-2</v>
      </c>
    </row>
    <row r="183" spans="2:18" x14ac:dyDescent="0.25">
      <c r="B183" s="19">
        <v>170</v>
      </c>
      <c r="C183" s="4">
        <f ca="1">Données!C181</f>
        <v>98.04215417720566</v>
      </c>
      <c r="D183" s="4">
        <f ca="1">Données!E181</f>
        <v>101.2842184107095</v>
      </c>
      <c r="E183" s="4">
        <f>Données!F181</f>
        <v>100.67891675961849</v>
      </c>
      <c r="F183" s="4">
        <f t="shared" ca="1" si="27"/>
        <v>996.63186293957574</v>
      </c>
      <c r="G183" s="4">
        <f t="shared" ca="1" si="24"/>
        <v>1000.9027510016984</v>
      </c>
      <c r="H183" s="6">
        <f t="shared" ca="1" si="29"/>
        <v>6.820796071796531E-3</v>
      </c>
      <c r="I183" s="6">
        <f t="shared" ca="1" si="29"/>
        <v>1.9645129411882678E-4</v>
      </c>
      <c r="J183" s="6">
        <f t="shared" si="29"/>
        <v>3.9802115495923829E-5</v>
      </c>
      <c r="K183" s="6">
        <f t="shared" ca="1" si="29"/>
        <v>3.4438222033268406E-3</v>
      </c>
      <c r="L183" s="6">
        <f t="array" aca="1" ref="L183" ca="1">MMULT(H183:J183,$C$5:$C$7)</f>
        <v>3.5086236829576789E-3</v>
      </c>
      <c r="M183" s="6">
        <f t="shared" ca="1" si="31"/>
        <v>0.11231288219089483</v>
      </c>
      <c r="N183" s="6">
        <f t="shared" ca="1" si="31"/>
        <v>0.11478854482456324</v>
      </c>
      <c r="O183" s="6">
        <f t="shared" ca="1" si="25"/>
        <v>3.0312909232628207E-2</v>
      </c>
      <c r="P183" s="6">
        <f t="shared" ca="1" si="25"/>
        <v>2.9966868407588852E-2</v>
      </c>
      <c r="Q183">
        <f t="shared" ca="1" si="23"/>
        <v>-8.099371389937815E-2</v>
      </c>
      <c r="R183">
        <f t="shared" ca="1" si="26"/>
        <v>-7.6566078911067814E-2</v>
      </c>
    </row>
    <row r="184" spans="2:18" x14ac:dyDescent="0.25">
      <c r="B184" s="19">
        <v>171</v>
      </c>
      <c r="C184" s="4">
        <f ca="1">Données!C182</f>
        <v>97.254774559495559</v>
      </c>
      <c r="D184" s="4">
        <f ca="1">Données!E182</f>
        <v>101.30096807557398</v>
      </c>
      <c r="E184" s="4">
        <f>Données!F182</f>
        <v>100.68292399349136</v>
      </c>
      <c r="F184" s="4">
        <f t="shared" ca="1" si="27"/>
        <v>992.77871317534766</v>
      </c>
      <c r="G184" s="4">
        <f t="shared" ca="1" si="24"/>
        <v>996.96637139102415</v>
      </c>
      <c r="H184" s="6">
        <f t="shared" ca="1" si="29"/>
        <v>-8.0310313896914121E-3</v>
      </c>
      <c r="I184" s="6">
        <f t="shared" ca="1" si="29"/>
        <v>1.653728994239767E-4</v>
      </c>
      <c r="J184" s="6">
        <f t="shared" si="29"/>
        <v>3.9802115495923829E-5</v>
      </c>
      <c r="K184" s="6">
        <f t="shared" ca="1" si="29"/>
        <v>-3.8661715599410673E-3</v>
      </c>
      <c r="L184" s="6">
        <f t="array" aca="1" ref="L184" ca="1">MMULT(H184:J184,$C$5:$C$7)</f>
        <v>-3.9328292451337177E-3</v>
      </c>
      <c r="M184" s="6">
        <f t="shared" ca="1" si="31"/>
        <v>0.10991606676745547</v>
      </c>
      <c r="N184" s="6">
        <f t="shared" ca="1" si="31"/>
        <v>0.1123291262746889</v>
      </c>
      <c r="O184" s="6">
        <f t="shared" ca="1" si="25"/>
        <v>3.0312909232628207E-2</v>
      </c>
      <c r="P184" s="6">
        <f t="shared" ca="1" si="25"/>
        <v>2.9966868407588852E-2</v>
      </c>
      <c r="Q184">
        <f t="shared" ca="1" si="23"/>
        <v>-8.454674986610744E-2</v>
      </c>
      <c r="R184">
        <f t="shared" ca="1" si="26"/>
        <v>-8.0197786841874952E-2</v>
      </c>
    </row>
    <row r="185" spans="2:18" x14ac:dyDescent="0.25">
      <c r="B185" s="19">
        <v>172</v>
      </c>
      <c r="C185" s="4">
        <f ca="1">Données!C183</f>
        <v>94.694271035743839</v>
      </c>
      <c r="D185" s="4">
        <f ca="1">Données!E183</f>
        <v>101.29850839205127</v>
      </c>
      <c r="E185" s="4">
        <f>Données!F183</f>
        <v>100.68693138686061</v>
      </c>
      <c r="F185" s="4">
        <f t="shared" ca="1" si="27"/>
        <v>979.96389713897565</v>
      </c>
      <c r="G185" s="4">
        <f t="shared" ca="1" si="24"/>
        <v>983.83030587154485</v>
      </c>
      <c r="H185" s="6">
        <f t="shared" ca="1" si="29"/>
        <v>-2.6327792495013491E-2</v>
      </c>
      <c r="I185" s="6">
        <f t="shared" ca="1" si="29"/>
        <v>-2.4280947847121759E-5</v>
      </c>
      <c r="J185" s="6">
        <f t="shared" si="29"/>
        <v>3.9802115495923829E-5</v>
      </c>
      <c r="K185" s="6">
        <f t="shared" ca="1" si="29"/>
        <v>-1.2908028613329736E-2</v>
      </c>
      <c r="L185" s="6">
        <f t="array" aca="1" ref="L185" ca="1">MMULT(H185:J185,$C$5:$C$7)</f>
        <v>-1.3176036721430306E-2</v>
      </c>
      <c r="M185" s="6">
        <f t="shared" ca="1" si="31"/>
        <v>0.11771111786848408</v>
      </c>
      <c r="N185" s="6">
        <f t="shared" ca="1" si="31"/>
        <v>0.12027003703468334</v>
      </c>
      <c r="O185" s="6">
        <f t="shared" ca="1" si="25"/>
        <v>3.0312909232628207E-2</v>
      </c>
      <c r="P185" s="6">
        <f t="shared" ca="1" si="25"/>
        <v>2.9966868407588852E-2</v>
      </c>
      <c r="Q185">
        <f t="shared" ca="1" si="23"/>
        <v>-9.6363446613001447E-2</v>
      </c>
      <c r="R185">
        <f t="shared" ca="1" si="26"/>
        <v>-9.231713457889934E-2</v>
      </c>
    </row>
    <row r="186" spans="2:18" x14ac:dyDescent="0.25">
      <c r="B186" s="19">
        <v>173</v>
      </c>
      <c r="C186" s="4">
        <f ca="1">Données!C184</f>
        <v>94.425240801550231</v>
      </c>
      <c r="D186" s="4">
        <f ca="1">Données!E184</f>
        <v>101.28049301923902</v>
      </c>
      <c r="E186" s="4">
        <f>Données!F184</f>
        <v>100.6909389397326</v>
      </c>
      <c r="F186" s="4">
        <f t="shared" ca="1" si="27"/>
        <v>978.52866910394619</v>
      </c>
      <c r="G186" s="4">
        <f t="shared" ca="1" si="24"/>
        <v>982.34527077202836</v>
      </c>
      <c r="H186" s="6">
        <f t="shared" ca="1" si="29"/>
        <v>-2.841040236658654E-3</v>
      </c>
      <c r="I186" s="6">
        <f t="shared" ca="1" si="29"/>
        <v>-1.7784440361678922E-4</v>
      </c>
      <c r="J186" s="6">
        <f t="shared" si="29"/>
        <v>3.9802115495923829E-5</v>
      </c>
      <c r="K186" s="6">
        <f t="shared" ca="1" si="29"/>
        <v>-1.4645723574303604E-3</v>
      </c>
      <c r="L186" s="6">
        <f t="array" aca="1" ref="L186" ca="1">MMULT(H186:J186,$C$5:$C$7)</f>
        <v>-1.5094423201377216E-3</v>
      </c>
      <c r="M186" s="6">
        <f t="shared" ca="1" si="31"/>
        <v>0.11426603789625987</v>
      </c>
      <c r="N186" s="6">
        <f t="shared" ca="1" si="31"/>
        <v>0.1167525808776491</v>
      </c>
      <c r="O186" s="6">
        <f t="shared" ca="1" si="25"/>
        <v>3.0312909232628207E-2</v>
      </c>
      <c r="P186" s="6">
        <f t="shared" ca="1" si="25"/>
        <v>2.9966868407588852E-2</v>
      </c>
      <c r="Q186">
        <f t="shared" ca="1" si="23"/>
        <v>-9.7686887730255689E-2</v>
      </c>
      <c r="R186">
        <f t="shared" ca="1" si="26"/>
        <v>-9.3687229509229697E-2</v>
      </c>
    </row>
    <row r="187" spans="2:18" x14ac:dyDescent="0.25">
      <c r="B187" s="19">
        <v>174</v>
      </c>
      <c r="C187" s="4">
        <f ca="1">Données!C185</f>
        <v>94.337253595180314</v>
      </c>
      <c r="D187" s="4">
        <f ca="1">Données!E185</f>
        <v>101.31938353767796</v>
      </c>
      <c r="E187" s="4">
        <f>Données!F185</f>
        <v>100.69494665211367</v>
      </c>
      <c r="F187" s="4">
        <f t="shared" ca="1" si="27"/>
        <v>978.2831856642913</v>
      </c>
      <c r="G187" s="4">
        <f t="shared" ca="1" si="24"/>
        <v>982.07619143566444</v>
      </c>
      <c r="H187" s="6">
        <f t="shared" ca="1" si="29"/>
        <v>-9.3181871312175701E-4</v>
      </c>
      <c r="I187" s="6">
        <f t="shared" ca="1" si="29"/>
        <v>3.839882417591145E-4</v>
      </c>
      <c r="J187" s="6">
        <f t="shared" si="29"/>
        <v>3.9802115495923829E-5</v>
      </c>
      <c r="K187" s="6">
        <f t="shared" ca="1" si="29"/>
        <v>-2.5086995139311785E-4</v>
      </c>
      <c r="L187" s="6">
        <f t="array" aca="1" ref="L187" ca="1">MMULT(H187:J187,$C$5:$C$7)</f>
        <v>-2.7391523568132126E-4</v>
      </c>
      <c r="M187" s="6">
        <f t="shared" ca="1" si="31"/>
        <v>0.1107892946430593</v>
      </c>
      <c r="N187" s="6">
        <f t="shared" ca="1" si="31"/>
        <v>0.11320079803800655</v>
      </c>
      <c r="O187" s="6">
        <f t="shared" ca="1" si="25"/>
        <v>3.0312909232628207E-2</v>
      </c>
      <c r="P187" s="6">
        <f t="shared" ca="1" si="25"/>
        <v>2.9966868407588852E-2</v>
      </c>
      <c r="Q187">
        <f t="shared" ca="1" si="23"/>
        <v>-9.791325097687209E-2</v>
      </c>
      <c r="R187">
        <f t="shared" ca="1" si="26"/>
        <v>-9.3935482385359648E-2</v>
      </c>
    </row>
    <row r="188" spans="2:18" x14ac:dyDescent="0.25">
      <c r="B188" s="19">
        <v>175</v>
      </c>
      <c r="C188" s="4">
        <f ca="1">Données!C186</f>
        <v>94.373926324322838</v>
      </c>
      <c r="D188" s="4">
        <f ca="1">Données!E186</f>
        <v>101.31947242784005</v>
      </c>
      <c r="E188" s="4">
        <f>Données!F186</f>
        <v>100.69895452401018</v>
      </c>
      <c r="F188" s="4">
        <f t="shared" ca="1" si="27"/>
        <v>978.46699376081449</v>
      </c>
      <c r="G188" s="4">
        <f t="shared" ca="1" si="24"/>
        <v>982.2675087249105</v>
      </c>
      <c r="H188" s="6">
        <f t="shared" ca="1" si="29"/>
        <v>3.8874069092464936E-4</v>
      </c>
      <c r="I188" s="6">
        <f t="shared" ca="1" si="29"/>
        <v>8.773263218131433E-7</v>
      </c>
      <c r="J188" s="6">
        <f t="shared" si="29"/>
        <v>3.9802115495923829E-5</v>
      </c>
      <c r="K188" s="6">
        <f t="shared" ca="1" si="29"/>
        <v>1.8788843477701711E-4</v>
      </c>
      <c r="L188" s="6">
        <f t="array" aca="1" ref="L188" ca="1">MMULT(H188:J188,$C$5:$C$7)</f>
        <v>1.9480900862323125E-4</v>
      </c>
      <c r="M188" s="6">
        <f t="shared" ca="1" si="31"/>
        <v>0.10741667128530401</v>
      </c>
      <c r="N188" s="6">
        <f t="shared" ca="1" si="31"/>
        <v>0.1097548390464068</v>
      </c>
      <c r="O188" s="6">
        <f t="shared" ca="1" si="25"/>
        <v>3.0312909232628207E-2</v>
      </c>
      <c r="P188" s="6">
        <f t="shared" ca="1" si="25"/>
        <v>2.9966868407588852E-2</v>
      </c>
      <c r="Q188">
        <f t="shared" ca="1" si="23"/>
        <v>-9.7743759309565026E-2</v>
      </c>
      <c r="R188">
        <f t="shared" ca="1" si="26"/>
        <v>-9.3758972854934508E-2</v>
      </c>
    </row>
    <row r="189" spans="2:18" x14ac:dyDescent="0.25">
      <c r="B189" s="19">
        <v>176</v>
      </c>
      <c r="C189" s="4">
        <f ca="1">Données!C187</f>
        <v>91.392712184779924</v>
      </c>
      <c r="D189" s="4">
        <f ca="1">Données!E187</f>
        <v>101.32287922800973</v>
      </c>
      <c r="E189" s="4">
        <f>Données!F187</f>
        <v>100.70296255542846</v>
      </c>
      <c r="F189" s="4">
        <f t="shared" ca="1" si="27"/>
        <v>963.57795706394825</v>
      </c>
      <c r="G189" s="4">
        <f t="shared" ca="1" si="24"/>
        <v>966.76941031577167</v>
      </c>
      <c r="H189" s="6">
        <f t="shared" ca="1" si="29"/>
        <v>-3.1589383377965574E-2</v>
      </c>
      <c r="I189" s="6">
        <f t="shared" ca="1" si="29"/>
        <v>3.3624337830051587E-5</v>
      </c>
      <c r="J189" s="6">
        <f t="shared" si="29"/>
        <v>3.9802115495923829E-5</v>
      </c>
      <c r="K189" s="6">
        <f t="shared" ca="1" si="29"/>
        <v>-1.5216697948736146E-2</v>
      </c>
      <c r="L189" s="6">
        <f t="array" aca="1" ref="L189" ca="1">MMULT(H189:J189,$C$5:$C$7)</f>
        <v>-1.5777879520067761E-2</v>
      </c>
      <c r="M189" s="6">
        <f t="shared" ca="1" si="31"/>
        <v>0.11966310726686072</v>
      </c>
      <c r="N189" s="6">
        <f t="shared" ca="1" si="31"/>
        <v>0.12270892161820635</v>
      </c>
      <c r="O189" s="6">
        <f t="shared" ca="1" si="25"/>
        <v>3.0312909232628207E-2</v>
      </c>
      <c r="P189" s="6">
        <f t="shared" ca="1" si="25"/>
        <v>2.9966868407588852E-2</v>
      </c>
      <c r="Q189">
        <f t="shared" ca="1" si="23"/>
        <v>-0.11147311999651355</v>
      </c>
      <c r="R189">
        <f t="shared" ca="1" si="26"/>
        <v>-0.10805753459737188</v>
      </c>
    </row>
    <row r="190" spans="2:18" x14ac:dyDescent="0.25">
      <c r="B190" s="19">
        <v>177</v>
      </c>
      <c r="C190" s="4">
        <f ca="1">Données!C188</f>
        <v>91.528005264972705</v>
      </c>
      <c r="D190" s="4">
        <f ca="1">Données!E188</f>
        <v>101.37546333506121</v>
      </c>
      <c r="E190" s="4">
        <f>Données!F188</f>
        <v>100.70697074637486</v>
      </c>
      <c r="F190" s="4">
        <f t="shared" ca="1" si="27"/>
        <v>964.5173430001696</v>
      </c>
      <c r="G190" s="4">
        <f t="shared" ca="1" si="24"/>
        <v>967.73585311383158</v>
      </c>
      <c r="H190" s="6">
        <f t="shared" ca="1" si="29"/>
        <v>1.4803486728705018E-3</v>
      </c>
      <c r="I190" s="6">
        <f t="shared" ca="1" si="29"/>
        <v>5.1897564944991537E-4</v>
      </c>
      <c r="J190" s="6">
        <f t="shared" si="29"/>
        <v>3.9802115495923829E-5</v>
      </c>
      <c r="K190" s="6">
        <f t="shared" ca="1" si="29"/>
        <v>9.7489355099367181E-4</v>
      </c>
      <c r="L190" s="6">
        <f t="array" aca="1" ref="L190" ca="1">MMULT(H190:J190,$C$5:$C$7)</f>
        <v>9.9966216116020856E-4</v>
      </c>
      <c r="M190" s="6">
        <f t="shared" ca="1" si="31"/>
        <v>0.11607911072992909</v>
      </c>
      <c r="N190" s="6">
        <f t="shared" ca="1" si="31"/>
        <v>0.11903369499670147</v>
      </c>
      <c r="O190" s="6">
        <f t="shared" ca="1" si="25"/>
        <v>3.0312909232628207E-2</v>
      </c>
      <c r="P190" s="6">
        <f t="shared" ca="1" si="25"/>
        <v>2.9966868407588852E-2</v>
      </c>
      <c r="Q190">
        <f t="shared" ca="1" si="23"/>
        <v>-0.11060690087131364</v>
      </c>
      <c r="R190">
        <f t="shared" ca="1" si="26"/>
        <v>-0.10716589346477678</v>
      </c>
    </row>
    <row r="191" spans="2:18" x14ac:dyDescent="0.25">
      <c r="B191" s="19">
        <v>178</v>
      </c>
      <c r="C191" s="4">
        <f ca="1">Données!C189</f>
        <v>89.573117109319028</v>
      </c>
      <c r="D191" s="4">
        <f ca="1">Données!E189</f>
        <v>101.39826705399139</v>
      </c>
      <c r="E191" s="4">
        <f>Données!F189</f>
        <v>100.71097909685575</v>
      </c>
      <c r="F191" s="4">
        <f t="shared" ca="1" si="27"/>
        <v>954.85692081655202</v>
      </c>
      <c r="G191" s="4">
        <f t="shared" ca="1" si="24"/>
        <v>957.51007016986102</v>
      </c>
      <c r="H191" s="6">
        <f t="shared" ca="1" si="29"/>
        <v>-2.1358360755205918E-2</v>
      </c>
      <c r="I191" s="6">
        <f t="shared" ca="1" si="29"/>
        <v>2.2494317835874966E-4</v>
      </c>
      <c r="J191" s="6">
        <f t="shared" si="29"/>
        <v>3.9802115495923829E-5</v>
      </c>
      <c r="K191" s="6">
        <f t="shared" ca="1" si="29"/>
        <v>-1.0015809724652991E-2</v>
      </c>
      <c r="L191" s="6">
        <f t="array" aca="1" ref="L191" ca="1">MMULT(H191:J191,$C$5:$C$7)</f>
        <v>-1.0566708788423584E-2</v>
      </c>
      <c r="M191" s="6">
        <f t="shared" ca="1" si="31"/>
        <v>0.11904051838591291</v>
      </c>
      <c r="N191" s="6">
        <f t="shared" ca="1" si="31"/>
        <v>0.12244880289812517</v>
      </c>
      <c r="O191" s="6">
        <f t="shared" ca="1" si="25"/>
        <v>3.0312909232628207E-2</v>
      </c>
      <c r="P191" s="6">
        <f t="shared" ca="1" si="25"/>
        <v>2.9966868407588852E-2</v>
      </c>
      <c r="Q191">
        <f t="shared" ca="1" si="23"/>
        <v>-0.11951489292260598</v>
      </c>
      <c r="R191">
        <f t="shared" ca="1" si="26"/>
        <v>-0.11660021146490696</v>
      </c>
    </row>
    <row r="192" spans="2:18" x14ac:dyDescent="0.25">
      <c r="B192" s="19">
        <v>179</v>
      </c>
      <c r="C192" s="4">
        <f ca="1">Données!C190</f>
        <v>92.535407260353594</v>
      </c>
      <c r="D192" s="4">
        <f ca="1">Données!E190</f>
        <v>101.46822490002916</v>
      </c>
      <c r="E192" s="4">
        <f>Données!F190</f>
        <v>100.71498760687747</v>
      </c>
      <c r="F192" s="4">
        <f t="shared" ca="1" si="27"/>
        <v>970.01816080191384</v>
      </c>
      <c r="G192" s="4">
        <f t="shared" ca="1" si="24"/>
        <v>973.67338009913624</v>
      </c>
      <c r="H192" s="6">
        <f t="shared" ca="1" si="29"/>
        <v>3.3071196432957084E-2</v>
      </c>
      <c r="I192" s="6">
        <f t="shared" ca="1" si="29"/>
        <v>6.899313772346094E-4</v>
      </c>
      <c r="J192" s="6">
        <f t="shared" si="29"/>
        <v>3.9802115495923829E-5</v>
      </c>
      <c r="K192" s="6">
        <f t="shared" ca="1" si="29"/>
        <v>1.5878022827123139E-2</v>
      </c>
      <c r="L192" s="6">
        <f t="array" aca="1" ref="L192" ca="1">MMULT(H192:J192,$C$5:$C$7)</f>
        <v>1.6880563905095847E-2</v>
      </c>
      <c r="M192" s="6">
        <f t="shared" ref="M192:N207" ca="1" si="32">SQRT(250*$M$13*K192^2+(1-M$13)*M191^2)</f>
        <v>0.13077492286371767</v>
      </c>
      <c r="N192" s="6">
        <f t="shared" ca="1" si="32"/>
        <v>0.13553002743902637</v>
      </c>
      <c r="O192" s="6">
        <f t="shared" ca="1" si="25"/>
        <v>3.0312909232628207E-2</v>
      </c>
      <c r="P192" s="6">
        <f t="shared" ca="1" si="25"/>
        <v>2.9966868407588852E-2</v>
      </c>
      <c r="Q192">
        <f t="shared" ca="1" si="23"/>
        <v>-0.10553453029348914</v>
      </c>
      <c r="R192">
        <f t="shared" ca="1" si="26"/>
        <v>-0.10168792488079204</v>
      </c>
    </row>
    <row r="193" spans="2:18" x14ac:dyDescent="0.25">
      <c r="B193" s="19">
        <v>180</v>
      </c>
      <c r="C193" s="4">
        <f ca="1">Données!C191</f>
        <v>94.153366824989476</v>
      </c>
      <c r="D193" s="4">
        <f ca="1">Données!E191</f>
        <v>101.45675047189154</v>
      </c>
      <c r="E193" s="4">
        <f>Données!F191</f>
        <v>100.71899627644638</v>
      </c>
      <c r="F193" s="4">
        <f t="shared" ca="1" si="27"/>
        <v>978.05058648440513</v>
      </c>
      <c r="G193" s="4">
        <f t="shared" ca="1" si="24"/>
        <v>982.13055029788609</v>
      </c>
      <c r="H193" s="6">
        <f t="shared" ca="1" si="29"/>
        <v>1.7484761914795088E-2</v>
      </c>
      <c r="I193" s="6">
        <f t="shared" ca="1" si="29"/>
        <v>-1.1308395459685983E-4</v>
      </c>
      <c r="J193" s="6">
        <f t="shared" si="29"/>
        <v>3.9802115495923829E-5</v>
      </c>
      <c r="K193" s="6">
        <f t="shared" ca="1" si="29"/>
        <v>8.2806961839259063E-3</v>
      </c>
      <c r="L193" s="6">
        <f t="array" aca="1" ref="L193" ca="1">MMULT(H193:J193,$C$5:$C$7)</f>
        <v>8.6858389800991143E-3</v>
      </c>
      <c r="M193" s="6">
        <f t="shared" ca="1" si="32"/>
        <v>0.1307841907967775</v>
      </c>
      <c r="N193" s="6">
        <f t="shared" ca="1" si="32"/>
        <v>0.13563901363246852</v>
      </c>
      <c r="O193" s="6">
        <f t="shared" ca="1" si="25"/>
        <v>3.0312909232628207E-2</v>
      </c>
      <c r="P193" s="6">
        <f t="shared" ca="1" si="25"/>
        <v>2.9966868407588852E-2</v>
      </c>
      <c r="Q193">
        <f t="shared" ca="1" si="23"/>
        <v>-9.8127733491836788E-2</v>
      </c>
      <c r="R193">
        <f t="shared" ca="1" si="26"/>
        <v>-9.3885330842428005E-2</v>
      </c>
    </row>
    <row r="194" spans="2:18" x14ac:dyDescent="0.25">
      <c r="B194" s="19">
        <v>181</v>
      </c>
      <c r="C194" s="4">
        <f ca="1">Données!C192</f>
        <v>94.048617040825334</v>
      </c>
      <c r="D194" s="4">
        <f ca="1">Données!E192</f>
        <v>101.4636456017958</v>
      </c>
      <c r="E194" s="4">
        <f>Données!F192</f>
        <v>100.7230051055688</v>
      </c>
      <c r="F194" s="4">
        <f t="shared" ca="1" si="27"/>
        <v>977.56131321310568</v>
      </c>
      <c r="G194" s="4">
        <f t="shared" ca="1" si="24"/>
        <v>981.61759188497149</v>
      </c>
      <c r="H194" s="6">
        <f t="shared" ca="1" si="29"/>
        <v>-1.1125442211625813E-3</v>
      </c>
      <c r="I194" s="6">
        <f t="shared" ca="1" si="29"/>
        <v>6.796127287933551E-5</v>
      </c>
      <c r="J194" s="6">
        <f t="shared" si="29"/>
        <v>3.9802115495923829E-5</v>
      </c>
      <c r="K194" s="6">
        <f t="shared" ca="1" si="29"/>
        <v>-5.0025354318139481E-4</v>
      </c>
      <c r="L194" s="6">
        <f t="array" aca="1" ref="L194" ca="1">MMULT(H194:J194,$C$5:$C$7)</f>
        <v>-5.2229147414162291E-4</v>
      </c>
      <c r="M194" s="6">
        <f t="shared" ca="1" si="32"/>
        <v>0.12681477868425986</v>
      </c>
      <c r="N194" s="6">
        <f t="shared" ca="1" si="32"/>
        <v>0.13152245938925053</v>
      </c>
      <c r="O194" s="6">
        <f t="shared" ca="1" si="25"/>
        <v>3.0312909232628207E-2</v>
      </c>
      <c r="P194" s="6">
        <f t="shared" ca="1" si="25"/>
        <v>2.9966868407588852E-2</v>
      </c>
      <c r="Q194">
        <f t="shared" ca="1" si="23"/>
        <v>-9.8578898288654515E-2</v>
      </c>
      <c r="R194">
        <f t="shared" ca="1" si="26"/>
        <v>-9.4358586808723666E-2</v>
      </c>
    </row>
    <row r="195" spans="2:18" x14ac:dyDescent="0.25">
      <c r="B195" s="19">
        <v>182</v>
      </c>
      <c r="C195" s="4">
        <f ca="1">Données!C193</f>
        <v>93.839604191008092</v>
      </c>
      <c r="D195" s="4">
        <f ca="1">Données!E193</f>
        <v>101.46584025606916</v>
      </c>
      <c r="E195" s="4">
        <f>Données!F193</f>
        <v>100.72701409425112</v>
      </c>
      <c r="F195" s="4">
        <f t="shared" ca="1" si="27"/>
        <v>976.52722223538626</v>
      </c>
      <c r="G195" s="4">
        <f t="shared" ca="1" si="24"/>
        <v>980.53743874761835</v>
      </c>
      <c r="H195" s="6">
        <f t="shared" ca="1" si="29"/>
        <v>-2.2223915289101281E-3</v>
      </c>
      <c r="I195" s="6">
        <f t="shared" ca="1" si="29"/>
        <v>2.1629956821866969E-5</v>
      </c>
      <c r="J195" s="6">
        <f t="shared" si="29"/>
        <v>3.9802115495923829E-5</v>
      </c>
      <c r="K195" s="6">
        <f t="shared" ca="1" si="29"/>
        <v>-1.0578272316449366E-3</v>
      </c>
      <c r="L195" s="6">
        <f t="array" aca="1" ref="L195" ca="1">MMULT(H195:J195,$C$5:$C$7)</f>
        <v>-1.1003807860441306E-3</v>
      </c>
      <c r="M195" s="6">
        <f t="shared" ca="1" si="32"/>
        <v>0.12301972924679067</v>
      </c>
      <c r="N195" s="6">
        <f t="shared" ca="1" si="32"/>
        <v>0.12758695251664121</v>
      </c>
      <c r="O195" s="6">
        <f t="shared" ca="1" si="25"/>
        <v>3.0312909232628207E-2</v>
      </c>
      <c r="P195" s="6">
        <f t="shared" ca="1" si="25"/>
        <v>2.9966868407588852E-2</v>
      </c>
      <c r="Q195">
        <f t="shared" ca="1" si="23"/>
        <v>-9.9532446077224224E-2</v>
      </c>
      <c r="R195">
        <f t="shared" ca="1" si="26"/>
        <v>-9.5355137218845143E-2</v>
      </c>
    </row>
    <row r="196" spans="2:18" x14ac:dyDescent="0.25">
      <c r="B196" s="19">
        <v>183</v>
      </c>
      <c r="C196" s="4">
        <f ca="1">Données!C194</f>
        <v>92.53008920025934</v>
      </c>
      <c r="D196" s="4">
        <f ca="1">Données!E194</f>
        <v>101.49273495339874</v>
      </c>
      <c r="E196" s="4">
        <f>Données!F194</f>
        <v>100.73102324249966</v>
      </c>
      <c r="F196" s="4">
        <f t="shared" ca="1" si="27"/>
        <v>970.11412076829038</v>
      </c>
      <c r="G196" s="4">
        <f t="shared" ca="1" si="24"/>
        <v>973.82577735217137</v>
      </c>
      <c r="H196" s="6">
        <f t="shared" ca="1" si="29"/>
        <v>-1.3954822188755878E-2</v>
      </c>
      <c r="I196" s="6">
        <f t="shared" ca="1" si="29"/>
        <v>2.6506159375117022E-4</v>
      </c>
      <c r="J196" s="6">
        <f t="shared" si="29"/>
        <v>3.9802115495923829E-5</v>
      </c>
      <c r="K196" s="6">
        <f t="shared" ca="1" si="29"/>
        <v>-6.5672531405889245E-3</v>
      </c>
      <c r="L196" s="6">
        <f t="array" aca="1" ref="L196" ca="1">MMULT(H196:J196,$C$5:$C$7)</f>
        <v>-6.8448802975023537E-3</v>
      </c>
      <c r="M196" s="6">
        <f t="shared" ca="1" si="32"/>
        <v>0.12195390425937616</v>
      </c>
      <c r="N196" s="6">
        <f t="shared" ca="1" si="32"/>
        <v>0.12650893414949663</v>
      </c>
      <c r="O196" s="6">
        <f t="shared" ca="1" si="25"/>
        <v>3.0312909232628207E-2</v>
      </c>
      <c r="P196" s="6">
        <f t="shared" ca="1" si="25"/>
        <v>2.9966868407588852E-2</v>
      </c>
      <c r="Q196">
        <f t="shared" ca="1" si="23"/>
        <v>-0.10544604444872197</v>
      </c>
      <c r="R196">
        <f t="shared" ca="1" si="26"/>
        <v>-0.10154732301633262</v>
      </c>
    </row>
    <row r="197" spans="2:18" x14ac:dyDescent="0.25">
      <c r="B197" s="19">
        <v>184</v>
      </c>
      <c r="C197" s="4">
        <f ca="1">Données!C195</f>
        <v>92.134722415641704</v>
      </c>
      <c r="D197" s="4">
        <f ca="1">Données!E195</f>
        <v>101.56727746689695</v>
      </c>
      <c r="E197" s="4">
        <f>Données!F195</f>
        <v>100.73503255032078</v>
      </c>
      <c r="F197" s="4">
        <f t="shared" ca="1" si="27"/>
        <v>968.50999941269333</v>
      </c>
      <c r="G197" s="4">
        <f t="shared" ca="1" si="24"/>
        <v>972.10289256249166</v>
      </c>
      <c r="H197" s="6">
        <f t="shared" ca="1" si="29"/>
        <v>-4.27284560119634E-3</v>
      </c>
      <c r="I197" s="6">
        <f t="shared" ca="1" si="29"/>
        <v>7.3446157040146787E-4</v>
      </c>
      <c r="J197" s="6">
        <f t="shared" si="29"/>
        <v>3.9802115495923829E-5</v>
      </c>
      <c r="K197" s="6">
        <f t="shared" ca="1" si="29"/>
        <v>-1.6535388169864884E-3</v>
      </c>
      <c r="L197" s="6">
        <f t="array" aca="1" ref="L197" ca="1">MMULT(H197:J197,$C$5:$C$7)</f>
        <v>-1.7691920153974361E-3</v>
      </c>
      <c r="M197" s="6">
        <f t="shared" ca="1" si="32"/>
        <v>0.1184120025062831</v>
      </c>
      <c r="N197" s="6">
        <f t="shared" ca="1" si="32"/>
        <v>0.12284620629174253</v>
      </c>
      <c r="O197" s="6">
        <f t="shared" ca="1" si="25"/>
        <v>3.0312909232628207E-2</v>
      </c>
      <c r="P197" s="6">
        <f t="shared" ca="1" si="25"/>
        <v>2.9966868407588852E-2</v>
      </c>
      <c r="Q197">
        <f t="shared" ca="1" si="23"/>
        <v>-0.10692522413811478</v>
      </c>
      <c r="R197">
        <f t="shared" ca="1" si="26"/>
        <v>-0.10313685831866459</v>
      </c>
    </row>
    <row r="198" spans="2:18" x14ac:dyDescent="0.25">
      <c r="B198" s="19">
        <v>185</v>
      </c>
      <c r="C198" s="4">
        <f ca="1">Données!C196</f>
        <v>93.578775821352323</v>
      </c>
      <c r="D198" s="4">
        <f ca="1">Données!E196</f>
        <v>101.57733321127238</v>
      </c>
      <c r="E198" s="4">
        <f>Données!F196</f>
        <v>100.73904201772083</v>
      </c>
      <c r="F198" s="4">
        <f t="shared" ca="1" si="27"/>
        <v>975.78054516312352</v>
      </c>
      <c r="G198" s="4">
        <f t="shared" ca="1" si="24"/>
        <v>979.76903540830153</v>
      </c>
      <c r="H198" s="6">
        <f t="shared" ca="1" si="29"/>
        <v>1.5673281124092941E-2</v>
      </c>
      <c r="I198" s="6">
        <f t="shared" ca="1" si="29"/>
        <v>9.9005748959823947E-5</v>
      </c>
      <c r="J198" s="6">
        <f t="shared" si="29"/>
        <v>3.9802115495923829E-5</v>
      </c>
      <c r="K198" s="6">
        <f t="shared" ca="1" si="29"/>
        <v>7.506939272531099E-3</v>
      </c>
      <c r="L198" s="6">
        <f t="array" aca="1" ref="L198" ca="1">MMULT(H198:J198,$C$5:$C$7)</f>
        <v>7.8861434365263827E-3</v>
      </c>
      <c r="M198" s="6">
        <f t="shared" ca="1" si="32"/>
        <v>0.11842900935124452</v>
      </c>
      <c r="N198" s="6">
        <f t="shared" ca="1" si="32"/>
        <v>0.12295766690523605</v>
      </c>
      <c r="O198" s="6">
        <f t="shared" ca="1" si="25"/>
        <v>3.0312909232628207E-2</v>
      </c>
      <c r="P198" s="6">
        <f t="shared" ca="1" si="25"/>
        <v>2.9966868407588852E-2</v>
      </c>
      <c r="Q198">
        <f t="shared" ca="1" si="23"/>
        <v>-0.10022096602989028</v>
      </c>
      <c r="R198">
        <f t="shared" ca="1" si="26"/>
        <v>-9.6064066940432014E-2</v>
      </c>
    </row>
    <row r="199" spans="2:18" x14ac:dyDescent="0.25">
      <c r="B199" s="19">
        <v>186</v>
      </c>
      <c r="C199" s="4">
        <f ca="1">Données!C197</f>
        <v>94.016991433974226</v>
      </c>
      <c r="D199" s="4">
        <f ca="1">Données!E197</f>
        <v>101.60490987211246</v>
      </c>
      <c r="E199" s="4">
        <f>Données!F197</f>
        <v>100.74305164470617</v>
      </c>
      <c r="F199" s="4">
        <f t="shared" ca="1" si="27"/>
        <v>978.10950653043346</v>
      </c>
      <c r="G199" s="4">
        <f t="shared" ca="1" si="24"/>
        <v>982.19608839214709</v>
      </c>
      <c r="H199" s="6">
        <f t="shared" ca="1" si="29"/>
        <v>4.6828525889084371E-3</v>
      </c>
      <c r="I199" s="6">
        <f t="shared" ca="1" si="29"/>
        <v>2.7148439487700848E-4</v>
      </c>
      <c r="J199" s="6">
        <f t="shared" si="29"/>
        <v>3.9802115495923829E-5</v>
      </c>
      <c r="K199" s="6">
        <f t="shared" ca="1" si="29"/>
        <v>2.3867675768434182E-3</v>
      </c>
      <c r="L199" s="6">
        <f t="array" aca="1" ref="L199" ca="1">MMULT(H199:J199,$C$5:$C$7)</f>
        <v>2.4771684918927228E-3</v>
      </c>
      <c r="M199" s="6">
        <f t="shared" ca="1" si="32"/>
        <v>0.11519268350268691</v>
      </c>
      <c r="N199" s="6">
        <f t="shared" ca="1" si="32"/>
        <v>0.11959731617302552</v>
      </c>
      <c r="O199" s="6">
        <f t="shared" ca="1" si="25"/>
        <v>3.0312909232628207E-2</v>
      </c>
      <c r="P199" s="6">
        <f t="shared" ca="1" si="25"/>
        <v>2.9966868407588852E-2</v>
      </c>
      <c r="Q199">
        <f t="shared" ca="1" si="23"/>
        <v>-9.8073402605286963E-2</v>
      </c>
      <c r="R199">
        <f t="shared" ca="1" si="26"/>
        <v>-9.3824865328367313E-2</v>
      </c>
    </row>
    <row r="200" spans="2:18" x14ac:dyDescent="0.25">
      <c r="B200" s="19">
        <v>187</v>
      </c>
      <c r="C200" s="4">
        <f ca="1">Données!C198</f>
        <v>96.770834355366972</v>
      </c>
      <c r="D200" s="4">
        <f ca="1">Données!E198</f>
        <v>101.61488085141536</v>
      </c>
      <c r="E200" s="4">
        <f>Données!F198</f>
        <v>100.74706143128314</v>
      </c>
      <c r="F200" s="4">
        <f t="shared" ca="1" si="27"/>
        <v>991.92857603391167</v>
      </c>
      <c r="G200" s="4">
        <f t="shared" ca="1" si="24"/>
        <v>996.62898918703956</v>
      </c>
      <c r="H200" s="6">
        <f t="shared" ca="1" si="29"/>
        <v>2.9290906669000361E-2</v>
      </c>
      <c r="I200" s="6">
        <f t="shared" ca="1" si="29"/>
        <v>9.8134817652528739E-5</v>
      </c>
      <c r="J200" s="6">
        <f t="shared" si="29"/>
        <v>3.9802115495923829E-5</v>
      </c>
      <c r="K200" s="6">
        <f t="shared" ca="1" si="29"/>
        <v>1.4128345968640543E-2</v>
      </c>
      <c r="L200" s="6">
        <f t="array" aca="1" ref="L200" ca="1">MMULT(H200:J200,$C$5:$C$7)</f>
        <v>1.4694520743326445E-2</v>
      </c>
      <c r="M200" s="6">
        <f t="shared" ca="1" si="32"/>
        <v>0.12436778308605974</v>
      </c>
      <c r="N200" s="6">
        <f t="shared" ca="1" si="32"/>
        <v>0.12916749224082646</v>
      </c>
      <c r="O200" s="6">
        <f t="shared" ca="1" si="25"/>
        <v>3.0312909232628207E-2</v>
      </c>
      <c r="P200" s="6">
        <f t="shared" ca="1" si="25"/>
        <v>2.9966868407588852E-2</v>
      </c>
      <c r="Q200">
        <f t="shared" ca="1" si="23"/>
        <v>-8.5330671598975671E-2</v>
      </c>
      <c r="R200">
        <f t="shared" ca="1" si="26"/>
        <v>-8.0509056014848368E-2</v>
      </c>
    </row>
    <row r="201" spans="2:18" x14ac:dyDescent="0.25">
      <c r="B201" s="19">
        <v>188</v>
      </c>
      <c r="C201" s="4">
        <f ca="1">Données!C199</f>
        <v>95.974145986816197</v>
      </c>
      <c r="D201" s="4">
        <f ca="1">Données!E199</f>
        <v>101.60409567169383</v>
      </c>
      <c r="E201" s="4">
        <f>Données!F199</f>
        <v>100.7510713774581</v>
      </c>
      <c r="F201" s="4">
        <f t="shared" ca="1" si="27"/>
        <v>987.89120829255012</v>
      </c>
      <c r="G201" s="4">
        <f t="shared" ca="1" si="24"/>
        <v>992.473609375048</v>
      </c>
      <c r="H201" s="6">
        <f t="shared" ca="1" si="29"/>
        <v>-8.2327322468372932E-3</v>
      </c>
      <c r="I201" s="6">
        <f t="shared" ca="1" si="29"/>
        <v>-1.0613779823553937E-4</v>
      </c>
      <c r="J201" s="6">
        <f t="shared" si="29"/>
        <v>3.9802115495923829E-5</v>
      </c>
      <c r="K201" s="6">
        <f t="shared" ca="1" si="29"/>
        <v>-4.0702202143468869E-3</v>
      </c>
      <c r="L201" s="6">
        <f t="array" aca="1" ref="L201" ca="1">MMULT(H201:J201,$C$5:$C$7)</f>
        <v>-4.1694350225364163E-3</v>
      </c>
      <c r="M201" s="6">
        <f t="shared" ca="1" si="32"/>
        <v>0.12160511967205946</v>
      </c>
      <c r="N201" s="6">
        <f t="shared" ca="1" si="32"/>
        <v>0.12626935263469211</v>
      </c>
      <c r="O201" s="6">
        <f t="shared" ca="1" si="25"/>
        <v>3.0312909232628207E-2</v>
      </c>
      <c r="P201" s="6">
        <f t="shared" ca="1" si="25"/>
        <v>2.9966868407588852E-2</v>
      </c>
      <c r="Q201">
        <f t="shared" ca="1" si="23"/>
        <v>-8.9053577188876631E-2</v>
      </c>
      <c r="R201">
        <f t="shared" ca="1" si="26"/>
        <v>-8.4342813759605173E-2</v>
      </c>
    </row>
    <row r="202" spans="2:18" x14ac:dyDescent="0.25">
      <c r="B202" s="19">
        <v>189</v>
      </c>
      <c r="C202" s="4">
        <f ca="1">Données!C200</f>
        <v>97.295342572197754</v>
      </c>
      <c r="D202" s="4">
        <f ca="1">Données!E200</f>
        <v>101.61600107769783</v>
      </c>
      <c r="E202" s="4">
        <f>Données!F200</f>
        <v>100.7550814832374</v>
      </c>
      <c r="F202" s="4">
        <f t="shared" ca="1" si="27"/>
        <v>994.55671824947785</v>
      </c>
      <c r="G202" s="4">
        <f t="shared" ca="1" si="24"/>
        <v>999.36303678358729</v>
      </c>
      <c r="H202" s="6">
        <f t="shared" ca="1" si="29"/>
        <v>1.376617183510076E-2</v>
      </c>
      <c r="I202" s="6">
        <f t="shared" ca="1" si="29"/>
        <v>1.1717446944725651E-4</v>
      </c>
      <c r="J202" s="6">
        <f t="shared" si="29"/>
        <v>3.9802115495923829E-5</v>
      </c>
      <c r="K202" s="6">
        <f t="shared" ca="1" si="29"/>
        <v>6.7472105237662561E-3</v>
      </c>
      <c r="L202" s="6">
        <f t="array" aca="1" ref="L202" ca="1">MMULT(H202:J202,$C$5:$C$7)</f>
        <v>6.9416731522740083E-3</v>
      </c>
      <c r="M202" s="6">
        <f t="shared" ca="1" si="32"/>
        <v>0.12076178853598053</v>
      </c>
      <c r="N202" s="6">
        <f t="shared" ca="1" si="32"/>
        <v>0.12533999697699133</v>
      </c>
      <c r="O202" s="6">
        <f t="shared" ca="1" si="25"/>
        <v>3.0312909232628207E-2</v>
      </c>
      <c r="P202" s="6">
        <f t="shared" ca="1" si="25"/>
        <v>2.9966868407588852E-2</v>
      </c>
      <c r="Q202">
        <f t="shared" ca="1" si="23"/>
        <v>-8.2907229898298129E-2</v>
      </c>
      <c r="R202">
        <f t="shared" ca="1" si="26"/>
        <v>-7.7986620853193411E-2</v>
      </c>
    </row>
    <row r="203" spans="2:18" x14ac:dyDescent="0.25">
      <c r="B203" s="19">
        <v>190</v>
      </c>
      <c r="C203" s="4">
        <f ca="1">Données!C201</f>
        <v>97.417777762657622</v>
      </c>
      <c r="D203" s="4">
        <f ca="1">Données!E201</f>
        <v>101.60130497120244</v>
      </c>
      <c r="E203" s="4">
        <f>Données!F201</f>
        <v>100.7590917486274</v>
      </c>
      <c r="F203" s="4">
        <f t="shared" ca="1" si="27"/>
        <v>995.09541366930034</v>
      </c>
      <c r="G203" s="4">
        <f t="shared" ca="1" si="24"/>
        <v>999.91956358079619</v>
      </c>
      <c r="H203" s="6">
        <f t="shared" ca="1" si="29"/>
        <v>1.2583869610101051E-3</v>
      </c>
      <c r="I203" s="6">
        <f t="shared" ca="1" si="29"/>
        <v>-1.4462394051661942E-4</v>
      </c>
      <c r="J203" s="6">
        <f t="shared" si="29"/>
        <v>3.9802115495923829E-5</v>
      </c>
      <c r="K203" s="6">
        <f t="shared" ca="1" si="29"/>
        <v>5.4164373930398746E-4</v>
      </c>
      <c r="L203" s="6">
        <f t="array" aca="1" ref="L203" ca="1">MMULT(H203:J203,$C$5:$C$7)</f>
        <v>5.5688151024674282E-4</v>
      </c>
      <c r="M203" s="6">
        <f t="shared" ca="1" si="32"/>
        <v>0.1171016894211576</v>
      </c>
      <c r="N203" s="6">
        <f t="shared" ca="1" si="32"/>
        <v>0.1215407738452717</v>
      </c>
      <c r="O203" s="6">
        <f t="shared" ca="1" si="25"/>
        <v>3.0312909232628207E-2</v>
      </c>
      <c r="P203" s="6">
        <f t="shared" ca="1" si="25"/>
        <v>2.9966868407588852E-2</v>
      </c>
      <c r="Q203">
        <f t="shared" ca="1" si="23"/>
        <v>-8.241049234101161E-2</v>
      </c>
      <c r="R203">
        <f t="shared" ca="1" si="26"/>
        <v>-7.7473168650146307E-2</v>
      </c>
    </row>
    <row r="204" spans="2:18" x14ac:dyDescent="0.25">
      <c r="B204" s="19">
        <v>191</v>
      </c>
      <c r="C204" s="4">
        <f ca="1">Données!C202</f>
        <v>101.87917515763004</v>
      </c>
      <c r="D204" s="4">
        <f ca="1">Données!E202</f>
        <v>101.59972983770463</v>
      </c>
      <c r="E204" s="4">
        <f>Données!F202</f>
        <v>100.76310217363444</v>
      </c>
      <c r="F204" s="4">
        <f t="shared" ca="1" si="27"/>
        <v>1017.3945249766733</v>
      </c>
      <c r="G204" s="4">
        <f t="shared" ca="1" si="24"/>
        <v>1022.8082420341301</v>
      </c>
      <c r="H204" s="6">
        <f t="shared" ca="1" si="29"/>
        <v>4.5796542452876343E-2</v>
      </c>
      <c r="I204" s="6">
        <f t="shared" ca="1" si="29"/>
        <v>-1.5503083333978651E-5</v>
      </c>
      <c r="J204" s="6">
        <f t="shared" si="29"/>
        <v>3.9802115495923829E-5</v>
      </c>
      <c r="K204" s="6">
        <f t="shared" ca="1" si="29"/>
        <v>2.2409018272074643E-2</v>
      </c>
      <c r="L204" s="6">
        <f t="array" aca="1" ref="L204" ca="1">MMULT(H204:J204,$C$5:$C$7)</f>
        <v>2.2890519684771182E-2</v>
      </c>
      <c r="M204" s="6">
        <f t="shared" ca="1" si="32"/>
        <v>0.14290730850500449</v>
      </c>
      <c r="N204" s="6">
        <f t="shared" ca="1" si="32"/>
        <v>0.1474634480000942</v>
      </c>
      <c r="O204" s="6">
        <f t="shared" ca="1" si="25"/>
        <v>3.0312909232628207E-2</v>
      </c>
      <c r="P204" s="6">
        <f t="shared" ca="1" si="25"/>
        <v>2.9966868407588852E-2</v>
      </c>
      <c r="Q204">
        <f t="shared" ca="1" si="23"/>
        <v>-6.1848212297617389E-2</v>
      </c>
      <c r="R204">
        <f t="shared" ca="1" si="26"/>
        <v>-5.6356050057403073E-2</v>
      </c>
    </row>
    <row r="205" spans="2:18" x14ac:dyDescent="0.25">
      <c r="B205" s="19">
        <v>192</v>
      </c>
      <c r="C205" s="4">
        <f ca="1">Données!C203</f>
        <v>104.03132153389964</v>
      </c>
      <c r="D205" s="4">
        <f ca="1">Données!E203</f>
        <v>101.61023579975777</v>
      </c>
      <c r="E205" s="4">
        <f>Données!F203</f>
        <v>100.76711275826487</v>
      </c>
      <c r="F205" s="4">
        <f t="shared" ca="1" si="27"/>
        <v>1028.2077866682871</v>
      </c>
      <c r="G205" s="4">
        <f t="shared" ca="1" si="24"/>
        <v>1033.6642790411915</v>
      </c>
      <c r="H205" s="6">
        <f t="shared" ca="1" si="29"/>
        <v>2.1124497454359403E-2</v>
      </c>
      <c r="I205" s="6">
        <f t="shared" ca="1" si="29"/>
        <v>1.0340541328135444E-4</v>
      </c>
      <c r="J205" s="6">
        <f t="shared" si="29"/>
        <v>3.9802115495923829E-5</v>
      </c>
      <c r="K205" s="6">
        <f t="shared" ca="1" si="29"/>
        <v>1.0628385966458431E-2</v>
      </c>
      <c r="L205" s="6">
        <f t="array" aca="1" ref="L205" ca="1">MMULT(H205:J205,$C$5:$C$7)</f>
        <v>1.0613951433820379E-2</v>
      </c>
      <c r="M205" s="6">
        <f t="shared" ca="1" si="32"/>
        <v>0.14453922553575557</v>
      </c>
      <c r="N205" s="6">
        <f t="shared" ca="1" si="32"/>
        <v>0.14876350312460501</v>
      </c>
      <c r="O205" s="6">
        <f t="shared" ca="1" si="25"/>
        <v>3.0312909232628207E-2</v>
      </c>
      <c r="P205" s="6">
        <f t="shared" ca="1" si="25"/>
        <v>2.9966868407588852E-2</v>
      </c>
      <c r="Q205">
        <f t="shared" ca="1" si="23"/>
        <v>-5.1877173002793486E-2</v>
      </c>
      <c r="R205">
        <f t="shared" ca="1" si="26"/>
        <v>-4.6340259001893869E-2</v>
      </c>
    </row>
    <row r="206" spans="2:18" x14ac:dyDescent="0.25">
      <c r="B206" s="19">
        <v>193</v>
      </c>
      <c r="C206" s="4">
        <f ca="1">Données!C204</f>
        <v>102.38854249700721</v>
      </c>
      <c r="D206" s="4">
        <f ca="1">Données!E204</f>
        <v>101.63186899319636</v>
      </c>
      <c r="E206" s="4">
        <f>Données!F204</f>
        <v>100.77112350252507</v>
      </c>
      <c r="F206" s="4">
        <f t="shared" ca="1" si="27"/>
        <v>1020.1020574510178</v>
      </c>
      <c r="G206" s="4">
        <f t="shared" ca="1" si="24"/>
        <v>1025.6129166524404</v>
      </c>
      <c r="H206" s="6">
        <f t="shared" ca="1" si="29"/>
        <v>-1.5791196465356094E-2</v>
      </c>
      <c r="I206" s="6">
        <f t="shared" ca="1" si="29"/>
        <v>2.1290368306225993E-4</v>
      </c>
      <c r="J206" s="6">
        <f t="shared" si="29"/>
        <v>3.9802115495923829E-5</v>
      </c>
      <c r="K206" s="6">
        <f t="shared" ca="1" si="29"/>
        <v>-7.8833571602626717E-3</v>
      </c>
      <c r="L206" s="6">
        <f t="array" aca="1" ref="L206" ca="1">MMULT(H206:J206,$C$5:$C$7)</f>
        <v>-7.7891463911469172E-3</v>
      </c>
      <c r="M206" s="6">
        <f t="shared" ca="1" si="32"/>
        <v>0.14342350664068781</v>
      </c>
      <c r="N206" s="6">
        <f t="shared" ca="1" si="32"/>
        <v>0.14735266231979272</v>
      </c>
      <c r="O206" s="6">
        <f t="shared" ca="1" si="25"/>
        <v>3.0312909232628207E-2</v>
      </c>
      <c r="P206" s="6">
        <f t="shared" ca="1" si="25"/>
        <v>2.9966868407588852E-2</v>
      </c>
      <c r="Q206">
        <f t="shared" ref="Q206:Q262" ca="1" si="33">F206/MAX($F$13:$F$263)-1</f>
        <v>-5.9351563879810443E-2</v>
      </c>
      <c r="R206">
        <f t="shared" ca="1" si="26"/>
        <v>-5.3768454331871385E-2</v>
      </c>
    </row>
    <row r="207" spans="2:18" x14ac:dyDescent="0.25">
      <c r="B207" s="19">
        <v>194</v>
      </c>
      <c r="C207" s="4">
        <f ca="1">Données!C205</f>
        <v>102.72298206435501</v>
      </c>
      <c r="D207" s="4">
        <f ca="1">Données!E205</f>
        <v>101.63097885062051</v>
      </c>
      <c r="E207" s="4">
        <f>Données!F205</f>
        <v>100.77513440642137</v>
      </c>
      <c r="F207" s="4">
        <f t="shared" ca="1" si="27"/>
        <v>1021.7698045748775</v>
      </c>
      <c r="G207" s="4">
        <f t="shared" ref="G207:G263" ca="1" si="34">G206*(1+L207)</f>
        <v>1027.2834443940048</v>
      </c>
      <c r="H207" s="6">
        <f t="shared" ca="1" si="29"/>
        <v>3.2663768737364318E-3</v>
      </c>
      <c r="I207" s="6">
        <f t="shared" ca="1" si="29"/>
        <v>-8.7584985366540025E-6</v>
      </c>
      <c r="J207" s="6">
        <f t="shared" si="29"/>
        <v>3.9802115495923829E-5</v>
      </c>
      <c r="K207" s="6">
        <f t="shared" ca="1" si="29"/>
        <v>1.6348826195164978E-3</v>
      </c>
      <c r="L207" s="6">
        <f t="array" aca="1" ref="L207" ca="1">MMULT(H207:J207,$C$5:$C$7)</f>
        <v>1.6288091875998889E-3</v>
      </c>
      <c r="M207" s="6">
        <f t="shared" ca="1" si="32"/>
        <v>0.13919833597920162</v>
      </c>
      <c r="N207" s="6">
        <f t="shared" ca="1" si="32"/>
        <v>0.14300291590632391</v>
      </c>
      <c r="O207" s="6">
        <f t="shared" ref="O207:P263" ca="1" si="35">COVAR(F$14:F$263,K$14:K$263)</f>
        <v>3.0312909232628207E-2</v>
      </c>
      <c r="P207" s="6">
        <f t="shared" ca="1" si="35"/>
        <v>2.9966868407588852E-2</v>
      </c>
      <c r="Q207">
        <f t="shared" ca="1" si="33"/>
        <v>-5.7813714100522162E-2</v>
      </c>
      <c r="R207">
        <f t="shared" ref="R207:R263" ca="1" si="36">G207/MAX($G$13:$G$263)-1</f>
        <v>-5.2227223696690417E-2</v>
      </c>
    </row>
    <row r="208" spans="2:18" x14ac:dyDescent="0.25">
      <c r="B208" s="19">
        <v>195</v>
      </c>
      <c r="C208" s="4">
        <f ca="1">Données!C206</f>
        <v>103.49689644064644</v>
      </c>
      <c r="D208" s="4">
        <f ca="1">Données!E206</f>
        <v>101.61623129181521</v>
      </c>
      <c r="E208" s="4">
        <f>Données!F206</f>
        <v>100.77914546996013</v>
      </c>
      <c r="F208" s="4">
        <f t="shared" ref="F208:F263" ca="1" si="37">MMULT(C208:E208,$D$5:$D$7)</f>
        <v>1025.5656386623082</v>
      </c>
      <c r="G208" s="4">
        <f t="shared" ca="1" si="34"/>
        <v>1031.0786842944271</v>
      </c>
      <c r="H208" s="6">
        <f t="shared" ca="1" si="29"/>
        <v>7.5339944454355656E-3</v>
      </c>
      <c r="I208" s="6">
        <f t="shared" ca="1" si="29"/>
        <v>-1.4510889270258343E-4</v>
      </c>
      <c r="J208" s="6">
        <f t="shared" si="29"/>
        <v>3.9802115495923829E-5</v>
      </c>
      <c r="K208" s="6">
        <f t="shared" ca="1" si="29"/>
        <v>3.7149601313672953E-3</v>
      </c>
      <c r="L208" s="6">
        <f t="array" aca="1" ref="L208" ca="1">MMULT(H208:J208,$C$5:$C$7)</f>
        <v>3.6944427763664911E-3</v>
      </c>
      <c r="M208" s="6">
        <f t="shared" ref="M208:N223" ca="1" si="38">SQRT(250*$M$13*K208^2+(1-M$13)*M207^2)</f>
        <v>0.13572258495431297</v>
      </c>
      <c r="N208" s="6">
        <f t="shared" ca="1" si="38"/>
        <v>0.13938284518428434</v>
      </c>
      <c r="O208" s="6">
        <f t="shared" ca="1" si="35"/>
        <v>3.0312909232628207E-2</v>
      </c>
      <c r="P208" s="6">
        <f t="shared" ca="1" si="35"/>
        <v>2.9966868407588852E-2</v>
      </c>
      <c r="Q208">
        <f t="shared" ca="1" si="33"/>
        <v>-5.4313529612084466E-2</v>
      </c>
      <c r="R208">
        <f t="shared" ca="1" si="36"/>
        <v>-4.8725731409639872E-2</v>
      </c>
    </row>
    <row r="209" spans="2:18" x14ac:dyDescent="0.25">
      <c r="B209" s="19">
        <v>196</v>
      </c>
      <c r="C209" s="4">
        <f ca="1">Données!C207</f>
        <v>104.49289048547797</v>
      </c>
      <c r="D209" s="4">
        <f ca="1">Données!E207</f>
        <v>101.62586154149037</v>
      </c>
      <c r="E209" s="4">
        <f>Données!F207</f>
        <v>100.7831566931477</v>
      </c>
      <c r="F209" s="4">
        <f t="shared" ca="1" si="37"/>
        <v>1030.5937601348419</v>
      </c>
      <c r="G209" s="4">
        <f t="shared" ca="1" si="34"/>
        <v>1036.0887936864265</v>
      </c>
      <c r="H209" s="6">
        <f t="shared" ca="1" si="29"/>
        <v>9.6234194365694137E-3</v>
      </c>
      <c r="I209" s="6">
        <f t="shared" ca="1" si="29"/>
        <v>9.4770781721820185E-5</v>
      </c>
      <c r="J209" s="6">
        <f t="shared" si="29"/>
        <v>3.9802115495923829E-5</v>
      </c>
      <c r="K209" s="6">
        <f t="shared" ca="1" si="29"/>
        <v>4.9027788012594442E-3</v>
      </c>
      <c r="L209" s="6">
        <f t="array" aca="1" ref="L209" ca="1">MMULT(H209:J209,$C$5:$C$7)</f>
        <v>4.8590951091456169E-3</v>
      </c>
      <c r="M209" s="6">
        <f t="shared" ca="1" si="38"/>
        <v>0.13295089868929447</v>
      </c>
      <c r="N209" s="6">
        <f t="shared" ca="1" si="38"/>
        <v>0.13644077454691486</v>
      </c>
      <c r="O209" s="6">
        <f t="shared" ca="1" si="35"/>
        <v>3.0312909232628207E-2</v>
      </c>
      <c r="P209" s="6">
        <f t="shared" ca="1" si="35"/>
        <v>2.9966868407588852E-2</v>
      </c>
      <c r="Q209">
        <f t="shared" ca="1" si="33"/>
        <v>-4.9677038032428733E-2</v>
      </c>
      <c r="R209">
        <f t="shared" ca="1" si="36"/>
        <v>-4.4103399263676457E-2</v>
      </c>
    </row>
    <row r="210" spans="2:18" x14ac:dyDescent="0.25">
      <c r="B210" s="19">
        <v>197</v>
      </c>
      <c r="C210" s="4">
        <f ca="1">Données!C208</f>
        <v>106.53462501766681</v>
      </c>
      <c r="D210" s="4">
        <f ca="1">Données!E208</f>
        <v>101.64589883347142</v>
      </c>
      <c r="E210" s="4">
        <f>Données!F208</f>
        <v>100.78716807599045</v>
      </c>
      <c r="F210" s="4">
        <f t="shared" ca="1" si="37"/>
        <v>1040.9026192556912</v>
      </c>
      <c r="G210" s="4">
        <f t="shared" ca="1" si="34"/>
        <v>1046.3132422440315</v>
      </c>
      <c r="H210" s="6">
        <f t="shared" ca="1" si="29"/>
        <v>1.9539458834977763E-2</v>
      </c>
      <c r="I210" s="6">
        <f t="shared" ca="1" si="29"/>
        <v>1.9716725326723861E-4</v>
      </c>
      <c r="J210" s="6">
        <f t="shared" si="29"/>
        <v>3.9802115495923829E-5</v>
      </c>
      <c r="K210" s="6">
        <f t="shared" ca="1" si="29"/>
        <v>1.0002834792538051E-2</v>
      </c>
      <c r="L210" s="6">
        <f t="array" aca="1" ref="L210" ca="1">MMULT(H210:J210,$C$5:$C$7)</f>
        <v>9.8683130441225009E-3</v>
      </c>
      <c r="M210" s="6">
        <f t="shared" ca="1" si="38"/>
        <v>0.1345965658286114</v>
      </c>
      <c r="N210" s="6">
        <f t="shared" ca="1" si="38"/>
        <v>0.13769485791588695</v>
      </c>
      <c r="O210" s="6">
        <f t="shared" ca="1" si="35"/>
        <v>3.0312909232628207E-2</v>
      </c>
      <c r="P210" s="6">
        <f t="shared" ca="1" si="35"/>
        <v>2.9966868407588852E-2</v>
      </c>
      <c r="Q210">
        <f t="shared" ca="1" si="33"/>
        <v>-4.0171114444311762E-2</v>
      </c>
      <c r="R210">
        <f t="shared" ca="1" si="36"/>
        <v>-3.4670312369797673E-2</v>
      </c>
    </row>
    <row r="211" spans="2:18" x14ac:dyDescent="0.25">
      <c r="B211" s="19">
        <v>198</v>
      </c>
      <c r="C211" s="4">
        <f ca="1">Données!C209</f>
        <v>105.71151338183795</v>
      </c>
      <c r="D211" s="4">
        <f ca="1">Données!E209</f>
        <v>101.6365494197059</v>
      </c>
      <c r="E211" s="4">
        <f>Données!F209</f>
        <v>100.79117961849472</v>
      </c>
      <c r="F211" s="4">
        <f t="shared" ca="1" si="37"/>
        <v>1036.7403140077192</v>
      </c>
      <c r="G211" s="4">
        <f t="shared" ca="1" si="34"/>
        <v>1042.2230907492201</v>
      </c>
      <c r="H211" s="6">
        <f t="shared" ca="1" si="29"/>
        <v>-7.7262358195034908E-3</v>
      </c>
      <c r="I211" s="6">
        <f t="shared" ca="1" si="29"/>
        <v>-9.1980236023414541E-5</v>
      </c>
      <c r="J211" s="6">
        <f t="shared" si="29"/>
        <v>3.9802115495923829E-5</v>
      </c>
      <c r="K211" s="6">
        <f t="shared" ca="1" si="29"/>
        <v>-3.9987460603646552E-3</v>
      </c>
      <c r="L211" s="6">
        <f t="array" aca="1" ref="L211" ca="1">MMULT(H211:J211,$C$5:$C$7)</f>
        <v>-3.9091080277634527E-3</v>
      </c>
      <c r="M211" s="6">
        <f t="shared" ca="1" si="38"/>
        <v>0.13141198937583132</v>
      </c>
      <c r="N211" s="6">
        <f t="shared" ca="1" si="38"/>
        <v>0.13435586457716905</v>
      </c>
      <c r="O211" s="6">
        <f t="shared" ca="1" si="35"/>
        <v>3.0312909232628207E-2</v>
      </c>
      <c r="P211" s="6">
        <f t="shared" ca="1" si="35"/>
        <v>2.9966868407588852E-2</v>
      </c>
      <c r="Q211">
        <f t="shared" ca="1" si="33"/>
        <v>-4.4009226419051806E-2</v>
      </c>
      <c r="R211">
        <f t="shared" ca="1" si="36"/>
        <v>-3.844389040115137E-2</v>
      </c>
    </row>
    <row r="212" spans="2:18" x14ac:dyDescent="0.25">
      <c r="B212" s="19">
        <v>199</v>
      </c>
      <c r="C212" s="4">
        <f ca="1">Données!C210</f>
        <v>100.6742845830661</v>
      </c>
      <c r="D212" s="4">
        <f ca="1">Données!E210</f>
        <v>101.62437114558554</v>
      </c>
      <c r="E212" s="4">
        <f>Données!F210</f>
        <v>100.79519132066687</v>
      </c>
      <c r="F212" s="4">
        <f t="shared" ca="1" si="37"/>
        <v>1011.4932786432582</v>
      </c>
      <c r="G212" s="4">
        <f t="shared" ca="1" si="34"/>
        <v>1017.3293144549223</v>
      </c>
      <c r="H212" s="6">
        <f t="shared" ca="1" si="29"/>
        <v>-4.7650711238774957E-2</v>
      </c>
      <c r="I212" s="6">
        <f t="shared" ca="1" si="29"/>
        <v>-1.1982179825953398E-4</v>
      </c>
      <c r="J212" s="6">
        <f t="shared" si="29"/>
        <v>3.9802115495923829E-5</v>
      </c>
      <c r="K212" s="6">
        <f t="shared" ca="1" si="29"/>
        <v>-2.435232335748938E-2</v>
      </c>
      <c r="L212" s="6">
        <f t="array" aca="1" ref="L212" ca="1">MMULT(H212:J212,$C$5:$C$7)</f>
        <v>-2.3885266518517245E-2</v>
      </c>
      <c r="M212" s="6">
        <f t="shared" ca="1" si="38"/>
        <v>0.15851971198632248</v>
      </c>
      <c r="N212" s="6">
        <f t="shared" ca="1" si="38"/>
        <v>0.15976857574445261</v>
      </c>
      <c r="O212" s="6">
        <f t="shared" ca="1" si="35"/>
        <v>3.0312909232628207E-2</v>
      </c>
      <c r="P212" s="6">
        <f t="shared" ca="1" si="35"/>
        <v>2.9966868407588852E-2</v>
      </c>
      <c r="Q212">
        <f t="shared" ca="1" si="33"/>
        <v>-6.7289822864071369E-2</v>
      </c>
      <c r="R212">
        <f t="shared" ca="1" si="36"/>
        <v>-6.1410914351428314E-2</v>
      </c>
    </row>
    <row r="213" spans="2:18" x14ac:dyDescent="0.25">
      <c r="B213" s="19">
        <v>200</v>
      </c>
      <c r="C213" s="4">
        <f ca="1">Données!C211</f>
        <v>99.160818775173738</v>
      </c>
      <c r="D213" s="4">
        <f ca="1">Données!E211</f>
        <v>101.62665120153414</v>
      </c>
      <c r="E213" s="4">
        <f>Données!F211</f>
        <v>100.79920318251325</v>
      </c>
      <c r="F213" s="4">
        <f t="shared" ca="1" si="37"/>
        <v>1003.9373498835395</v>
      </c>
      <c r="G213" s="4">
        <f t="shared" ca="1" si="34"/>
        <v>1009.6938231422591</v>
      </c>
      <c r="H213" s="6">
        <f t="shared" ca="1" si="29"/>
        <v>-1.5033290915949848E-2</v>
      </c>
      <c r="I213" s="6">
        <f t="shared" ca="1" si="29"/>
        <v>2.2436113728430129E-5</v>
      </c>
      <c r="J213" s="6">
        <f t="shared" si="29"/>
        <v>3.9802115495923829E-5</v>
      </c>
      <c r="K213" s="6">
        <f t="shared" ca="1" si="29"/>
        <v>-7.4700731277757004E-3</v>
      </c>
      <c r="L213" s="6">
        <f t="array" aca="1" ref="L213" ca="1">MMULT(H213:J213,$C$5:$C$7)</f>
        <v>-7.5054274011107092E-3</v>
      </c>
      <c r="M213" s="6">
        <f t="shared" ca="1" si="38"/>
        <v>0.15638995821646534</v>
      </c>
      <c r="N213" s="6">
        <f t="shared" ca="1" si="38"/>
        <v>0.15760523320875605</v>
      </c>
      <c r="O213" s="6">
        <f t="shared" ca="1" si="35"/>
        <v>3.0312909232628207E-2</v>
      </c>
      <c r="P213" s="6">
        <f t="shared" ca="1" si="35"/>
        <v>2.9966868407588852E-2</v>
      </c>
      <c r="Q213">
        <f t="shared" ca="1" si="33"/>
        <v>-7.4257236094297463E-2</v>
      </c>
      <c r="R213">
        <f t="shared" ca="1" si="36"/>
        <v>-6.8455426593238555E-2</v>
      </c>
    </row>
    <row r="214" spans="2:18" x14ac:dyDescent="0.25">
      <c r="B214" s="19">
        <v>201</v>
      </c>
      <c r="C214" s="4">
        <f ca="1">Données!C212</f>
        <v>100.31314257466802</v>
      </c>
      <c r="D214" s="4">
        <f ca="1">Données!E212</f>
        <v>101.62907925099012</v>
      </c>
      <c r="E214" s="4">
        <f>Données!F212</f>
        <v>100.80321520404021</v>
      </c>
      <c r="F214" s="4">
        <f t="shared" ca="1" si="37"/>
        <v>1009.7111091282907</v>
      </c>
      <c r="G214" s="4">
        <f t="shared" ca="1" si="34"/>
        <v>1015.5725882590471</v>
      </c>
      <c r="H214" s="6">
        <f t="shared" ca="1" si="29"/>
        <v>1.1620757207611687E-2</v>
      </c>
      <c r="I214" s="6">
        <f t="shared" ca="1" si="29"/>
        <v>2.3891857374724879E-5</v>
      </c>
      <c r="J214" s="6">
        <f t="shared" si="29"/>
        <v>3.9802115495923829E-5</v>
      </c>
      <c r="K214" s="6">
        <f t="shared" ca="1" si="29"/>
        <v>5.7511150924118848E-3</v>
      </c>
      <c r="L214" s="6">
        <f t="array" aca="1" ref="L214" ca="1">MMULT(H214:J214,$C$5:$C$7)</f>
        <v>5.822324532493206E-3</v>
      </c>
      <c r="M214" s="6">
        <f t="shared" ca="1" si="38"/>
        <v>0.15325299266632095</v>
      </c>
      <c r="N214" s="6">
        <f t="shared" ca="1" si="38"/>
        <v>0.15445885182508731</v>
      </c>
      <c r="O214" s="6">
        <f t="shared" ca="1" si="35"/>
        <v>3.0312909232628207E-2</v>
      </c>
      <c r="P214" s="6">
        <f t="shared" ca="1" si="35"/>
        <v>2.9966868407588852E-2</v>
      </c>
      <c r="Q214">
        <f t="shared" ca="1" si="33"/>
        <v>-6.8933182913108237E-2</v>
      </c>
      <c r="R214">
        <f t="shared" ca="1" si="36"/>
        <v>-6.3031671770381603E-2</v>
      </c>
    </row>
    <row r="215" spans="2:18" x14ac:dyDescent="0.25">
      <c r="B215" s="19">
        <v>202</v>
      </c>
      <c r="C215" s="4">
        <f ca="1">Données!C213</f>
        <v>100.6086714469273</v>
      </c>
      <c r="D215" s="4">
        <f ca="1">Données!E213</f>
        <v>101.65207328870571</v>
      </c>
      <c r="E215" s="4">
        <f>Données!F213</f>
        <v>100.80722738525412</v>
      </c>
      <c r="F215" s="4">
        <f t="shared" ca="1" si="37"/>
        <v>1011.3037236781651</v>
      </c>
      <c r="G215" s="4">
        <f t="shared" ca="1" si="34"/>
        <v>1017.1834477868625</v>
      </c>
      <c r="H215" s="6">
        <f t="shared" ca="1" si="29"/>
        <v>2.9460633439861716E-3</v>
      </c>
      <c r="I215" s="6">
        <f t="shared" ca="1" si="29"/>
        <v>2.2625451184898893E-4</v>
      </c>
      <c r="J215" s="6">
        <f t="shared" si="29"/>
        <v>3.9802115495923829E-5</v>
      </c>
      <c r="K215" s="6">
        <f t="shared" ca="1" si="29"/>
        <v>1.5772972442080757E-3</v>
      </c>
      <c r="L215" s="6">
        <f t="array" aca="1" ref="L215" ca="1">MMULT(H215:J215,$C$5:$C$7)</f>
        <v>1.5861589279175803E-3</v>
      </c>
      <c r="M215" s="6">
        <f t="shared" ca="1" si="38"/>
        <v>0.14870981465411492</v>
      </c>
      <c r="N215" s="6">
        <f t="shared" ca="1" si="38"/>
        <v>0.14987936213790745</v>
      </c>
      <c r="O215" s="6">
        <f t="shared" ca="1" si="35"/>
        <v>3.0312909232628207E-2</v>
      </c>
      <c r="P215" s="6">
        <f t="shared" ca="1" si="35"/>
        <v>2.9966868407588852E-2</v>
      </c>
      <c r="Q215">
        <f t="shared" ca="1" si="33"/>
        <v>-6.7464613788343453E-2</v>
      </c>
      <c r="R215">
        <f t="shared" ca="1" si="36"/>
        <v>-6.1545491091384075E-2</v>
      </c>
    </row>
    <row r="216" spans="2:18" x14ac:dyDescent="0.25">
      <c r="B216" s="19">
        <v>203</v>
      </c>
      <c r="C216" s="4">
        <f ca="1">Données!C214</f>
        <v>97.788682365857397</v>
      </c>
      <c r="D216" s="4">
        <f ca="1">Données!E214</f>
        <v>101.64970078713171</v>
      </c>
      <c r="E216" s="4">
        <f>Données!F214</f>
        <v>100.81123972616133</v>
      </c>
      <c r="F216" s="4">
        <f t="shared" ca="1" si="37"/>
        <v>997.19191576494552</v>
      </c>
      <c r="G216" s="4">
        <f t="shared" ca="1" si="34"/>
        <v>1002.9161153920326</v>
      </c>
      <c r="H216" s="6">
        <f t="shared" ca="1" si="29"/>
        <v>-2.8029284558811596E-2</v>
      </c>
      <c r="I216" s="6">
        <f t="shared" ca="1" si="29"/>
        <v>-2.3339431230895435E-5</v>
      </c>
      <c r="J216" s="6">
        <f t="shared" si="29"/>
        <v>3.9802115495923829E-5</v>
      </c>
      <c r="K216" s="6">
        <f t="shared" ca="1" si="29"/>
        <v>-1.3954074906294411E-2</v>
      </c>
      <c r="L216" s="6">
        <f t="array" aca="1" ref="L216" ca="1">MMULT(H216:J216,$C$5:$C$7)</f>
        <v>-1.4026311995021246E-2</v>
      </c>
      <c r="M216" s="6">
        <f t="shared" ca="1" si="38"/>
        <v>0.15397556797541184</v>
      </c>
      <c r="N216" s="6">
        <f t="shared" ca="1" si="38"/>
        <v>0.15513560270260079</v>
      </c>
      <c r="O216" s="6">
        <f t="shared" ca="1" si="35"/>
        <v>3.0312909232628207E-2</v>
      </c>
      <c r="P216" s="6">
        <f t="shared" ca="1" si="35"/>
        <v>2.9966868407588852E-2</v>
      </c>
      <c r="Q216">
        <f t="shared" ca="1" si="33"/>
        <v>-8.0477282420311158E-2</v>
      </c>
      <c r="R216">
        <f t="shared" ca="1" si="36"/>
        <v>-7.4708546826470879E-2</v>
      </c>
    </row>
    <row r="217" spans="2:18" x14ac:dyDescent="0.25">
      <c r="B217" s="19">
        <v>204</v>
      </c>
      <c r="C217" s="4">
        <f ca="1">Données!C215</f>
        <v>100.87838525283686</v>
      </c>
      <c r="D217" s="4">
        <f ca="1">Données!E215</f>
        <v>101.65995349079597</v>
      </c>
      <c r="E217" s="4">
        <f>Données!F215</f>
        <v>100.81525222676819</v>
      </c>
      <c r="F217" s="4">
        <f t="shared" ca="1" si="37"/>
        <v>1012.6916937181642</v>
      </c>
      <c r="G217" s="4">
        <f t="shared" ca="1" si="34"/>
        <v>1018.8106175661895</v>
      </c>
      <c r="H217" s="6">
        <f t="shared" ca="1" si="29"/>
        <v>3.1595710385174725E-2</v>
      </c>
      <c r="I217" s="6">
        <f t="shared" ca="1" si="29"/>
        <v>1.0086309733203791E-4</v>
      </c>
      <c r="J217" s="6">
        <f t="shared" si="29"/>
        <v>3.9802115495923829E-5</v>
      </c>
      <c r="K217" s="6">
        <f t="shared" ca="1" si="29"/>
        <v>1.5543425200482908E-2</v>
      </c>
      <c r="L217" s="6">
        <f t="array" aca="1" ref="L217" ca="1">MMULT(H217:J217,$C$5:$C$7)</f>
        <v>1.5848286741253381E-2</v>
      </c>
      <c r="M217" s="6">
        <f t="shared" ca="1" si="38"/>
        <v>0.16096564231473354</v>
      </c>
      <c r="N217" s="6">
        <f t="shared" ca="1" si="38"/>
        <v>0.16245169990443334</v>
      </c>
      <c r="O217" s="6">
        <f t="shared" ca="1" si="35"/>
        <v>3.0312909232628207E-2</v>
      </c>
      <c r="P217" s="6">
        <f t="shared" ca="1" si="35"/>
        <v>2.9966868407588852E-2</v>
      </c>
      <c r="Q217">
        <f t="shared" ca="1" si="33"/>
        <v>-6.6184749839466428E-2</v>
      </c>
      <c r="R217">
        <f t="shared" ca="1" si="36"/>
        <v>-6.0044262557345629E-2</v>
      </c>
    </row>
    <row r="218" spans="2:18" x14ac:dyDescent="0.25">
      <c r="B218" s="19">
        <v>205</v>
      </c>
      <c r="C218" s="4">
        <f ca="1">Données!C216</f>
        <v>102.67095013379316</v>
      </c>
      <c r="D218" s="4">
        <f ca="1">Données!E216</f>
        <v>101.69783482084915</v>
      </c>
      <c r="E218" s="4">
        <f>Données!F216</f>
        <v>100.81926488708108</v>
      </c>
      <c r="F218" s="4">
        <f t="shared" ca="1" si="37"/>
        <v>1021.8439247732116</v>
      </c>
      <c r="G218" s="4">
        <f t="shared" ca="1" si="34"/>
        <v>1028.0523461961654</v>
      </c>
      <c r="H218" s="6">
        <f t="shared" ca="1" si="29"/>
        <v>1.7769563583551529E-2</v>
      </c>
      <c r="I218" s="6">
        <f t="shared" ca="1" si="29"/>
        <v>3.72627851503049E-4</v>
      </c>
      <c r="J218" s="6">
        <f t="shared" si="29"/>
        <v>3.9802115495923829E-5</v>
      </c>
      <c r="K218" s="6">
        <f t="shared" ca="1" si="29"/>
        <v>9.0375294986813071E-3</v>
      </c>
      <c r="L218" s="6">
        <f t="array" aca="1" ref="L218" ca="1">MMULT(H218:J218,$C$5:$C$7)</f>
        <v>9.0710957175272888E-3</v>
      </c>
      <c r="M218" s="6">
        <f t="shared" ca="1" si="38"/>
        <v>0.15993903781453755</v>
      </c>
      <c r="N218" s="6">
        <f t="shared" ca="1" si="38"/>
        <v>0.16137345871139339</v>
      </c>
      <c r="O218" s="6">
        <f t="shared" ca="1" si="35"/>
        <v>3.0312909232628207E-2</v>
      </c>
      <c r="P218" s="6">
        <f t="shared" ca="1" si="35"/>
        <v>2.9966868407588852E-2</v>
      </c>
      <c r="Q218">
        <f t="shared" ca="1" si="33"/>
        <v>-5.7745366969822243E-2</v>
      </c>
      <c r="R218">
        <f t="shared" ca="1" si="36"/>
        <v>-5.1517834092764447E-2</v>
      </c>
    </row>
    <row r="219" spans="2:18" x14ac:dyDescent="0.25">
      <c r="B219" s="19">
        <v>206</v>
      </c>
      <c r="C219" s="4">
        <f ca="1">Données!C217</f>
        <v>102.3536302801223</v>
      </c>
      <c r="D219" s="4">
        <f ca="1">Données!E217</f>
        <v>101.74709285111746</v>
      </c>
      <c r="E219" s="4">
        <f>Données!F217</f>
        <v>100.82327770710633</v>
      </c>
      <c r="F219" s="4">
        <f t="shared" ca="1" si="37"/>
        <v>1020.5036156561988</v>
      </c>
      <c r="G219" s="4">
        <f t="shared" ca="1" si="34"/>
        <v>1026.7126438308983</v>
      </c>
      <c r="H219" s="6">
        <f t="shared" ca="1" si="29"/>
        <v>-3.0906488471894589E-3</v>
      </c>
      <c r="I219" s="6">
        <f t="shared" ca="1" si="29"/>
        <v>4.8435672553970299E-4</v>
      </c>
      <c r="J219" s="6">
        <f t="shared" si="29"/>
        <v>3.9802115495923829E-5</v>
      </c>
      <c r="K219" s="6">
        <f t="shared" ca="1" si="29"/>
        <v>-1.3116573720495239E-3</v>
      </c>
      <c r="L219" s="6">
        <f t="array" aca="1" ref="L219" ca="1">MMULT(H219:J219,$C$5:$C$7)</f>
        <v>-1.3031460608248779E-3</v>
      </c>
      <c r="M219" s="6">
        <f t="shared" ca="1" si="38"/>
        <v>0.15514983965168139</v>
      </c>
      <c r="N219" s="6">
        <f t="shared" ca="1" si="38"/>
        <v>0.15653875696046257</v>
      </c>
      <c r="O219" s="6">
        <f t="shared" ca="1" si="35"/>
        <v>3.0312909232628207E-2</v>
      </c>
      <c r="P219" s="6">
        <f t="shared" ca="1" si="35"/>
        <v>2.9966868407588852E-2</v>
      </c>
      <c r="Q219">
        <f t="shared" ca="1" si="33"/>
        <v>-5.8981282205584074E-2</v>
      </c>
      <c r="R219">
        <f t="shared" ca="1" si="36"/>
        <v>-5.2753844891028967E-2</v>
      </c>
    </row>
    <row r="220" spans="2:18" x14ac:dyDescent="0.25">
      <c r="B220" s="19">
        <v>207</v>
      </c>
      <c r="C220" s="4">
        <f ca="1">Données!C218</f>
        <v>101.43891952175102</v>
      </c>
      <c r="D220" s="4">
        <f ca="1">Données!E218</f>
        <v>101.78319864805204</v>
      </c>
      <c r="E220" s="4">
        <f>Données!F218</f>
        <v>100.8272906868503</v>
      </c>
      <c r="F220" s="4">
        <f t="shared" ca="1" si="37"/>
        <v>1016.1105908490152</v>
      </c>
      <c r="G220" s="4">
        <f t="shared" ca="1" si="34"/>
        <v>1022.3070656600995</v>
      </c>
      <c r="H220" s="6">
        <f t="shared" ca="1" si="29"/>
        <v>-8.9367690805679523E-3</v>
      </c>
      <c r="I220" s="6">
        <f t="shared" ca="1" si="29"/>
        <v>3.5485826594983116E-4</v>
      </c>
      <c r="J220" s="6">
        <f t="shared" si="29"/>
        <v>3.9802115495923829E-5</v>
      </c>
      <c r="K220" s="6">
        <f t="shared" ca="1" si="29"/>
        <v>-4.3047616292459789E-3</v>
      </c>
      <c r="L220" s="6">
        <f t="array" aca="1" ref="L220" ca="1">MMULT(H220:J220,$C$5:$C$7)</f>
        <v>-4.2909554073090606E-3</v>
      </c>
      <c r="M220" s="6">
        <f t="shared" ca="1" si="38"/>
        <v>0.15134447122235858</v>
      </c>
      <c r="N220" s="6">
        <f t="shared" ca="1" si="38"/>
        <v>0.15267712323559113</v>
      </c>
      <c r="O220" s="6">
        <f t="shared" ca="1" si="35"/>
        <v>3.0312909232628207E-2</v>
      </c>
      <c r="P220" s="6">
        <f t="shared" ca="1" si="35"/>
        <v>2.9966868407588852E-2</v>
      </c>
      <c r="Q220">
        <f t="shared" ca="1" si="33"/>
        <v>-6.3032143474347713E-2</v>
      </c>
      <c r="R220">
        <f t="shared" ca="1" si="36"/>
        <v>-5.6818435902346587E-2</v>
      </c>
    </row>
    <row r="221" spans="2:18" x14ac:dyDescent="0.25">
      <c r="B221" s="19">
        <v>208</v>
      </c>
      <c r="C221" s="4">
        <f ca="1">Données!C219</f>
        <v>99.284251155383743</v>
      </c>
      <c r="D221" s="4">
        <f ca="1">Données!E219</f>
        <v>101.77555688267789</v>
      </c>
      <c r="E221" s="4">
        <f>Données!F219</f>
        <v>100.83130382631937</v>
      </c>
      <c r="F221" s="4">
        <f t="shared" ca="1" si="37"/>
        <v>1005.2990401903082</v>
      </c>
      <c r="G221" s="4">
        <f t="shared" ca="1" si="34"/>
        <v>1011.4112550995463</v>
      </c>
      <c r="H221" s="6">
        <f t="shared" ca="1" si="29"/>
        <v>-2.1241042161389112E-2</v>
      </c>
      <c r="I221" s="6">
        <f t="shared" ca="1" si="29"/>
        <v>-7.5078848726040093E-5</v>
      </c>
      <c r="J221" s="6">
        <f t="shared" si="29"/>
        <v>3.9802115495923829E-5</v>
      </c>
      <c r="K221" s="6">
        <f t="shared" ref="K221:K263" ca="1" si="39">F221/F220-1</f>
        <v>-1.0640131847925449E-2</v>
      </c>
      <c r="L221" s="6">
        <f t="array" aca="1" ref="L221" ca="1">MMULT(H221:J221,$C$5:$C$7)</f>
        <v>-1.0658060505057576E-2</v>
      </c>
      <c r="M221" s="6">
        <f t="shared" ca="1" si="38"/>
        <v>0.15241071523196578</v>
      </c>
      <c r="N221" s="6">
        <f t="shared" ca="1" si="38"/>
        <v>0.15367367870871104</v>
      </c>
      <c r="O221" s="6">
        <f t="shared" ca="1" si="35"/>
        <v>3.0312909232628207E-2</v>
      </c>
      <c r="P221" s="6">
        <f t="shared" ca="1" si="35"/>
        <v>2.9966868407588852E-2</v>
      </c>
      <c r="Q221">
        <f t="shared" ca="1" si="33"/>
        <v>-7.3001605005048709E-2</v>
      </c>
      <c r="R221">
        <f t="shared" ca="1" si="36"/>
        <v>-6.6870922079754203E-2</v>
      </c>
    </row>
    <row r="222" spans="2:18" x14ac:dyDescent="0.25">
      <c r="B222" s="19">
        <v>209</v>
      </c>
      <c r="C222" s="4">
        <f ca="1">Données!C220</f>
        <v>100.48847720786334</v>
      </c>
      <c r="D222" s="4">
        <f ca="1">Données!E220</f>
        <v>101.78297202775497</v>
      </c>
      <c r="E222" s="4">
        <f>Données!F220</f>
        <v>100.83531712551986</v>
      </c>
      <c r="F222" s="4">
        <f t="shared" ca="1" si="37"/>
        <v>1011.3572461780916</v>
      </c>
      <c r="G222" s="4">
        <f t="shared" ca="1" si="34"/>
        <v>1017.5818408053441</v>
      </c>
      <c r="H222" s="6">
        <f t="shared" ref="H222:J263" ca="1" si="40">C222/C221-1</f>
        <v>1.2129074233484749E-2</v>
      </c>
      <c r="I222" s="6">
        <f t="shared" ca="1" si="40"/>
        <v>7.2857818755212023E-5</v>
      </c>
      <c r="J222" s="6">
        <f t="shared" si="40"/>
        <v>3.9802115495923829E-5</v>
      </c>
      <c r="K222" s="6">
        <f t="shared" ca="1" si="39"/>
        <v>6.0262725274626838E-3</v>
      </c>
      <c r="L222" s="6">
        <f t="array" aca="1" ref="L222" ca="1">MMULT(H222:J222,$C$5:$C$7)</f>
        <v>6.1009660261199805E-3</v>
      </c>
      <c r="M222" s="6">
        <f t="shared" ca="1" si="38"/>
        <v>0.1495995453171465</v>
      </c>
      <c r="N222" s="6">
        <f t="shared" ca="1" si="38"/>
        <v>0.1508542023046561</v>
      </c>
      <c r="O222" s="6">
        <f t="shared" ca="1" si="35"/>
        <v>3.0312909232628207E-2</v>
      </c>
      <c r="P222" s="6">
        <f t="shared" ca="1" si="35"/>
        <v>2.9966868407588852E-2</v>
      </c>
      <c r="Q222">
        <f t="shared" ca="1" si="33"/>
        <v>-6.7415260044288772E-2</v>
      </c>
      <c r="R222">
        <f t="shared" ca="1" si="36"/>
        <v>-6.1177933277377972E-2</v>
      </c>
    </row>
    <row r="223" spans="2:18" x14ac:dyDescent="0.25">
      <c r="B223" s="19">
        <v>210</v>
      </c>
      <c r="C223" s="4">
        <f ca="1">Données!C221</f>
        <v>100.39221626126859</v>
      </c>
      <c r="D223" s="4">
        <f ca="1">Données!E221</f>
        <v>101.78647758427189</v>
      </c>
      <c r="E223" s="4">
        <f>Données!F221</f>
        <v>100.83933058445817</v>
      </c>
      <c r="F223" s="4">
        <f t="shared" ca="1" si="37"/>
        <v>1010.8934692277023</v>
      </c>
      <c r="G223" s="4">
        <f t="shared" ca="1" si="34"/>
        <v>1017.1119781335243</v>
      </c>
      <c r="H223" s="6">
        <f t="shared" ca="1" si="40"/>
        <v>-9.5793019527634637E-4</v>
      </c>
      <c r="I223" s="6">
        <f t="shared" ca="1" si="40"/>
        <v>3.4441483158564878E-5</v>
      </c>
      <c r="J223" s="6">
        <f t="shared" si="40"/>
        <v>3.9802115495923829E-5</v>
      </c>
      <c r="K223" s="6">
        <f t="shared" ca="1" si="39"/>
        <v>-4.5856887083361997E-4</v>
      </c>
      <c r="L223" s="6">
        <f t="array" aca="1" ref="L223" ca="1">MMULT(H223:J223,$C$5:$C$7)</f>
        <v>-4.6174435605889075E-4</v>
      </c>
      <c r="M223" s="6">
        <f t="shared" ca="1" si="38"/>
        <v>0.14505301376631446</v>
      </c>
      <c r="N223" s="6">
        <f t="shared" ca="1" si="38"/>
        <v>0.14626950827001145</v>
      </c>
      <c r="O223" s="6">
        <f t="shared" ca="1" si="35"/>
        <v>3.0312909232628207E-2</v>
      </c>
      <c r="P223" s="6">
        <f t="shared" ca="1" si="35"/>
        <v>2.9966868407588852E-2</v>
      </c>
      <c r="Q223">
        <f t="shared" ca="1" si="33"/>
        <v>-6.7842914375446872E-2</v>
      </c>
      <c r="R223">
        <f t="shared" ca="1" si="36"/>
        <v>-6.1611429068030632E-2</v>
      </c>
    </row>
    <row r="224" spans="2:18" x14ac:dyDescent="0.25">
      <c r="B224" s="19">
        <v>211</v>
      </c>
      <c r="C224" s="4">
        <f ca="1">Données!C222</f>
        <v>102.39360425458834</v>
      </c>
      <c r="D224" s="4">
        <f ca="1">Données!E222</f>
        <v>101.84542359413319</v>
      </c>
      <c r="E224" s="4">
        <f>Données!F222</f>
        <v>100.84334420314062</v>
      </c>
      <c r="F224" s="4">
        <f t="shared" ca="1" si="37"/>
        <v>1021.1951392436076</v>
      </c>
      <c r="G224" s="4">
        <f t="shared" ca="1" si="34"/>
        <v>1027.5449042010157</v>
      </c>
      <c r="H224" s="6">
        <f t="shared" ca="1" si="40"/>
        <v>1.9935688919459515E-2</v>
      </c>
      <c r="I224" s="6">
        <f t="shared" ca="1" si="40"/>
        <v>5.7911435055313376E-4</v>
      </c>
      <c r="J224" s="6">
        <f t="shared" si="40"/>
        <v>3.9802115495923829E-5</v>
      </c>
      <c r="K224" s="6">
        <f t="shared" ca="1" si="39"/>
        <v>1.0190658392298824E-2</v>
      </c>
      <c r="L224" s="6">
        <f t="array" aca="1" ref="L224" ca="1">MMULT(H224:J224,$C$5:$C$7)</f>
        <v>1.0257401635006325E-2</v>
      </c>
      <c r="M224" s="6">
        <f t="shared" ref="M224:N239" ca="1" si="41">SQRT(250*$M$13*K224^2+(1-M$13)*M223^2)</f>
        <v>0.14606743980626596</v>
      </c>
      <c r="N224" s="6">
        <f t="shared" ca="1" si="41"/>
        <v>0.14727286658140848</v>
      </c>
      <c r="O224" s="6">
        <f t="shared" ca="1" si="35"/>
        <v>3.0312909232628207E-2</v>
      </c>
      <c r="P224" s="6">
        <f t="shared" ca="1" si="35"/>
        <v>2.9966868407588852E-2</v>
      </c>
      <c r="Q224">
        <f t="shared" ca="1" si="33"/>
        <v>-5.8343619947886283E-2</v>
      </c>
      <c r="R224">
        <f t="shared" ca="1" si="36"/>
        <v>-5.1986000606281779E-2</v>
      </c>
    </row>
    <row r="225" spans="2:18" x14ac:dyDescent="0.25">
      <c r="B225" s="19">
        <v>212</v>
      </c>
      <c r="C225" s="4">
        <f ca="1">Données!C223</f>
        <v>99.639140530062988</v>
      </c>
      <c r="D225" s="4">
        <f ca="1">Données!E223</f>
        <v>101.8426009652861</v>
      </c>
      <c r="E225" s="4">
        <f>Données!F223</f>
        <v>100.84735798157358</v>
      </c>
      <c r="F225" s="4">
        <f t="shared" ca="1" si="37"/>
        <v>1007.4087074767455</v>
      </c>
      <c r="G225" s="4">
        <f t="shared" ca="1" si="34"/>
        <v>1013.7098059364605</v>
      </c>
      <c r="H225" s="6">
        <f t="shared" ca="1" si="40"/>
        <v>-2.6900739988375943E-2</v>
      </c>
      <c r="I225" s="6">
        <f t="shared" ca="1" si="40"/>
        <v>-2.7714832414482693E-5</v>
      </c>
      <c r="J225" s="6">
        <f t="shared" si="40"/>
        <v>3.9802115495923829E-5</v>
      </c>
      <c r="K225" s="6">
        <f t="shared" ca="1" si="39"/>
        <v>-1.3500291214736615E-2</v>
      </c>
      <c r="L225" s="6">
        <f t="array" aca="1" ref="L225" ca="1">MMULT(H225:J225,$C$5:$C$7)</f>
        <v>-1.3464227410395213E-2</v>
      </c>
      <c r="M225" s="6">
        <f t="shared" ca="1" si="41"/>
        <v>0.15096166101531913</v>
      </c>
      <c r="N225" s="6">
        <f t="shared" ca="1" si="41"/>
        <v>0.15201059401772493</v>
      </c>
      <c r="O225" s="6">
        <f t="shared" ca="1" si="35"/>
        <v>3.0312909232628207E-2</v>
      </c>
      <c r="P225" s="6">
        <f t="shared" ca="1" si="35"/>
        <v>2.9966868407588852E-2</v>
      </c>
      <c r="Q225">
        <f t="shared" ca="1" si="33"/>
        <v>-7.1056255302804461E-2</v>
      </c>
      <c r="R225">
        <f t="shared" ca="1" si="36"/>
        <v>-6.4750276682357E-2</v>
      </c>
    </row>
    <row r="226" spans="2:18" x14ac:dyDescent="0.25">
      <c r="B226" s="19">
        <v>213</v>
      </c>
      <c r="C226" s="4">
        <f ca="1">Données!C224</f>
        <v>100.97876726370131</v>
      </c>
      <c r="D226" s="4">
        <f ca="1">Données!E224</f>
        <v>101.84657035197266</v>
      </c>
      <c r="E226" s="4">
        <f>Données!F224</f>
        <v>100.85137191976342</v>
      </c>
      <c r="F226" s="4">
        <f t="shared" ca="1" si="37"/>
        <v>1014.1266880783699</v>
      </c>
      <c r="G226" s="4">
        <f t="shared" ca="1" si="34"/>
        <v>1020.5441157082799</v>
      </c>
      <c r="H226" s="6">
        <f t="shared" ca="1" si="40"/>
        <v>1.344478411306782E-2</v>
      </c>
      <c r="I226" s="6">
        <f t="shared" ca="1" si="40"/>
        <v>3.8975700236809629E-5</v>
      </c>
      <c r="J226" s="6">
        <f t="shared" si="40"/>
        <v>3.9802115495923829E-5</v>
      </c>
      <c r="K226" s="6">
        <f t="shared" ca="1" si="39"/>
        <v>6.6685750795731913E-3</v>
      </c>
      <c r="L226" s="6">
        <f t="array" aca="1" ref="L226" ca="1">MMULT(H226:J226,$C$5:$C$7)</f>
        <v>6.741879906652315E-3</v>
      </c>
      <c r="M226" s="6">
        <f t="shared" ca="1" si="41"/>
        <v>0.14862404285509273</v>
      </c>
      <c r="N226" s="6">
        <f t="shared" ca="1" si="41"/>
        <v>0.14967491981671521</v>
      </c>
      <c r="O226" s="6">
        <f t="shared" ca="1" si="35"/>
        <v>3.0312909232628207E-2</v>
      </c>
      <c r="P226" s="6">
        <f t="shared" ca="1" si="35"/>
        <v>2.9966868407588852E-2</v>
      </c>
      <c r="Q226">
        <f t="shared" ca="1" si="33"/>
        <v>-6.4861524196591414E-2</v>
      </c>
      <c r="R226">
        <f t="shared" ca="1" si="36"/>
        <v>-5.8444935365019601E-2</v>
      </c>
    </row>
    <row r="227" spans="2:18" x14ac:dyDescent="0.25">
      <c r="B227" s="19">
        <v>214</v>
      </c>
      <c r="C227" s="4">
        <f ca="1">Données!C225</f>
        <v>101.19977292587917</v>
      </c>
      <c r="D227" s="4">
        <f ca="1">Données!E225</f>
        <v>101.91017844278694</v>
      </c>
      <c r="E227" s="4">
        <f>Données!F225</f>
        <v>100.8553860177165</v>
      </c>
      <c r="F227" s="4">
        <f t="shared" ca="1" si="37"/>
        <v>1015.5497568433307</v>
      </c>
      <c r="G227" s="4">
        <f t="shared" ca="1" si="34"/>
        <v>1021.9796044713003</v>
      </c>
      <c r="H227" s="6">
        <f t="shared" ca="1" si="40"/>
        <v>2.1886349790813941E-3</v>
      </c>
      <c r="I227" s="6">
        <f t="shared" ca="1" si="40"/>
        <v>6.2454818649726462E-4</v>
      </c>
      <c r="J227" s="6">
        <f t="shared" si="40"/>
        <v>3.9802115495923829E-5</v>
      </c>
      <c r="K227" s="6">
        <f t="shared" ca="1" si="39"/>
        <v>1.4032455527399623E-3</v>
      </c>
      <c r="L227" s="6">
        <f t="array" aca="1" ref="L227" ca="1">MMULT(H227:J227,$C$5:$C$7)</f>
        <v>1.4065915827893294E-3</v>
      </c>
      <c r="M227" s="6">
        <f t="shared" ca="1" si="41"/>
        <v>0.14419880796641893</v>
      </c>
      <c r="N227" s="6">
        <f t="shared" ca="1" si="41"/>
        <v>0.14521743773742643</v>
      </c>
      <c r="O227" s="6">
        <f t="shared" ca="1" si="35"/>
        <v>3.0312909232628207E-2</v>
      </c>
      <c r="P227" s="6">
        <f t="shared" ca="1" si="35"/>
        <v>2.9966868407588852E-2</v>
      </c>
      <c r="Q227">
        <f t="shared" ca="1" si="33"/>
        <v>-6.3549295289224372E-2</v>
      </c>
      <c r="R227">
        <f t="shared" ca="1" si="36"/>
        <v>-5.7120551936371555E-2</v>
      </c>
    </row>
    <row r="228" spans="2:18" x14ac:dyDescent="0.25">
      <c r="B228" s="19">
        <v>215</v>
      </c>
      <c r="C228" s="4">
        <f ca="1">Données!C226</f>
        <v>100.40339824590068</v>
      </c>
      <c r="D228" s="4">
        <f ca="1">Données!E226</f>
        <v>101.90207016172276</v>
      </c>
      <c r="E228" s="4">
        <f>Données!F226</f>
        <v>100.85940027543916</v>
      </c>
      <c r="F228" s="4">
        <f t="shared" ca="1" si="37"/>
        <v>1011.5273420381172</v>
      </c>
      <c r="G228" s="4">
        <f t="shared" ca="1" si="34"/>
        <v>1017.9177998336739</v>
      </c>
      <c r="H228" s="6">
        <f t="shared" ca="1" si="40"/>
        <v>-7.8693326768803917E-3</v>
      </c>
      <c r="I228" s="6">
        <f t="shared" ca="1" si="40"/>
        <v>-7.9563015079386901E-5</v>
      </c>
      <c r="J228" s="6">
        <f t="shared" si="40"/>
        <v>3.9802115495923829E-5</v>
      </c>
      <c r="K228" s="6">
        <f t="shared" ca="1" si="39"/>
        <v>-3.9608249404897711E-3</v>
      </c>
      <c r="L228" s="6">
        <f t="array" aca="1" ref="L228" ca="1">MMULT(H228:J228,$C$5:$C$7)</f>
        <v>-3.9744478459798893E-3</v>
      </c>
      <c r="M228" s="6">
        <f t="shared" ca="1" si="41"/>
        <v>0.14064501576287047</v>
      </c>
      <c r="N228" s="6">
        <f t="shared" ca="1" si="41"/>
        <v>0.1416324874626162</v>
      </c>
      <c r="O228" s="6">
        <f t="shared" ca="1" si="35"/>
        <v>3.0312909232628207E-2</v>
      </c>
      <c r="P228" s="6">
        <f t="shared" ca="1" si="35"/>
        <v>2.9966868407588852E-2</v>
      </c>
      <c r="Q228">
        <f t="shared" ca="1" si="33"/>
        <v>-6.7258412595982087E-2</v>
      </c>
      <c r="R228">
        <f t="shared" ca="1" si="36"/>
        <v>-6.086797712774672E-2</v>
      </c>
    </row>
    <row r="229" spans="2:18" x14ac:dyDescent="0.25">
      <c r="B229" s="19">
        <v>216</v>
      </c>
      <c r="C229" s="4">
        <f ca="1">Données!C227</f>
        <v>97.17343437470069</v>
      </c>
      <c r="D229" s="4">
        <f ca="1">Données!E227</f>
        <v>101.90263239636222</v>
      </c>
      <c r="E229" s="4">
        <f>Données!F227</f>
        <v>100.86341469293777</v>
      </c>
      <c r="F229" s="4">
        <f t="shared" ca="1" si="37"/>
        <v>995.38033385531457</v>
      </c>
      <c r="G229" s="4">
        <f t="shared" ca="1" si="34"/>
        <v>1001.5474683357849</v>
      </c>
      <c r="H229" s="6">
        <f t="shared" ca="1" si="40"/>
        <v>-3.2169866036699246E-2</v>
      </c>
      <c r="I229" s="6">
        <f t="shared" ca="1" si="40"/>
        <v>5.5174015460845993E-6</v>
      </c>
      <c r="J229" s="6">
        <f t="shared" si="40"/>
        <v>3.9802115495923829E-5</v>
      </c>
      <c r="K229" s="6">
        <f t="shared" ca="1" si="39"/>
        <v>-1.5962997253507916E-2</v>
      </c>
      <c r="L229" s="6">
        <f t="array" aca="1" ref="L229" ca="1">MMULT(H229:J229,$C$5:$C$7)</f>
        <v>-1.6082174317576581E-2</v>
      </c>
      <c r="M229" s="6">
        <f t="shared" ca="1" si="41"/>
        <v>0.149721135619305</v>
      </c>
      <c r="N229" s="6">
        <f t="shared" ca="1" si="41"/>
        <v>0.15078368869433803</v>
      </c>
      <c r="O229" s="6">
        <f t="shared" ca="1" si="35"/>
        <v>3.0312909232628207E-2</v>
      </c>
      <c r="P229" s="6">
        <f t="shared" ca="1" si="35"/>
        <v>2.9966868407588852E-2</v>
      </c>
      <c r="Q229">
        <f t="shared" ca="1" si="33"/>
        <v>-8.2147763993945078E-2</v>
      </c>
      <c r="R229">
        <f t="shared" ca="1" si="36"/>
        <v>-7.5971262026796493E-2</v>
      </c>
    </row>
    <row r="230" spans="2:18" x14ac:dyDescent="0.25">
      <c r="B230" s="19">
        <v>217</v>
      </c>
      <c r="C230" s="4">
        <f ca="1">Données!C228</f>
        <v>95.735908222752983</v>
      </c>
      <c r="D230" s="4">
        <f ca="1">Données!E228</f>
        <v>101.94754967851513</v>
      </c>
      <c r="E230" s="4">
        <f>Données!F228</f>
        <v>100.86742927021869</v>
      </c>
      <c r="F230" s="4">
        <f t="shared" ca="1" si="37"/>
        <v>988.41728950634058</v>
      </c>
      <c r="G230" s="4">
        <f t="shared" ca="1" si="34"/>
        <v>994.36005292584628</v>
      </c>
      <c r="H230" s="6">
        <f t="shared" ca="1" si="40"/>
        <v>-1.4793406872958825E-2</v>
      </c>
      <c r="I230" s="6">
        <f t="shared" ca="1" si="40"/>
        <v>4.4078627898636036E-4</v>
      </c>
      <c r="J230" s="6">
        <f t="shared" si="40"/>
        <v>3.9802115495923829E-5</v>
      </c>
      <c r="K230" s="6">
        <f t="shared" ca="1" si="39"/>
        <v>-6.995360579412524E-3</v>
      </c>
      <c r="L230" s="6">
        <f t="array" aca="1" ref="L230" ca="1">MMULT(H230:J230,$C$5:$C$7)</f>
        <v>-7.1763102969862325E-3</v>
      </c>
      <c r="M230" s="6">
        <f t="shared" ca="1" si="41"/>
        <v>0.14766671726765732</v>
      </c>
      <c r="N230" s="6">
        <f t="shared" ca="1" si="41"/>
        <v>0.14880883364865891</v>
      </c>
      <c r="O230" s="6">
        <f t="shared" ca="1" si="35"/>
        <v>3.0312909232628207E-2</v>
      </c>
      <c r="P230" s="6">
        <f t="shared" ca="1" si="35"/>
        <v>2.9966868407588852E-2</v>
      </c>
      <c r="Q230">
        <f t="shared" ca="1" si="33"/>
        <v>-8.8568471343427491E-2</v>
      </c>
      <c r="R230">
        <f t="shared" ca="1" si="36"/>
        <v>-8.260237897382483E-2</v>
      </c>
    </row>
    <row r="231" spans="2:18" x14ac:dyDescent="0.25">
      <c r="B231" s="19">
        <v>218</v>
      </c>
      <c r="C231" s="4">
        <f ca="1">Données!C229</f>
        <v>96.689435471719975</v>
      </c>
      <c r="D231" s="4">
        <f ca="1">Données!E229</f>
        <v>101.96125870328356</v>
      </c>
      <c r="E231" s="4">
        <f>Données!F229</f>
        <v>100.87144400728829</v>
      </c>
      <c r="F231" s="4">
        <f t="shared" ca="1" si="37"/>
        <v>993.25347087501768</v>
      </c>
      <c r="G231" s="4">
        <f t="shared" ca="1" si="34"/>
        <v>999.3788100115687</v>
      </c>
      <c r="H231" s="6">
        <f t="shared" ca="1" si="40"/>
        <v>9.9599749630867596E-3</v>
      </c>
      <c r="I231" s="6">
        <f t="shared" ca="1" si="40"/>
        <v>1.344713513140583E-4</v>
      </c>
      <c r="J231" s="6">
        <f t="shared" si="40"/>
        <v>3.9802115495923829E-5</v>
      </c>
      <c r="K231" s="6">
        <f t="shared" ca="1" si="39"/>
        <v>4.8928538786412457E-3</v>
      </c>
      <c r="L231" s="6">
        <f t="array" aca="1" ref="L231" ca="1">MMULT(H231:J231,$C$5:$C$7)</f>
        <v>5.0472231572004089E-3</v>
      </c>
      <c r="M231" s="6">
        <f t="shared" ca="1" si="41"/>
        <v>0.14441686920666813</v>
      </c>
      <c r="N231" s="6">
        <f t="shared" ca="1" si="41"/>
        <v>0.14559375590161991</v>
      </c>
      <c r="O231" s="6">
        <f t="shared" ca="1" si="35"/>
        <v>3.0312909232628207E-2</v>
      </c>
      <c r="P231" s="6">
        <f t="shared" ca="1" si="35"/>
        <v>2.9966868407588852E-2</v>
      </c>
      <c r="Q231">
        <f t="shared" ca="1" si="33"/>
        <v>-8.4108970053324295E-2</v>
      </c>
      <c r="R231">
        <f t="shared" ca="1" si="36"/>
        <v>-7.7972068456620858E-2</v>
      </c>
    </row>
    <row r="232" spans="2:18" x14ac:dyDescent="0.25">
      <c r="B232" s="19">
        <v>219</v>
      </c>
      <c r="C232" s="4">
        <f ca="1">Données!C230</f>
        <v>97.27313871356084</v>
      </c>
      <c r="D232" s="4">
        <f ca="1">Données!E230</f>
        <v>101.97130177283648</v>
      </c>
      <c r="E232" s="4">
        <f>Données!F230</f>
        <v>100.87545890415291</v>
      </c>
      <c r="F232" s="4">
        <f t="shared" ca="1" si="37"/>
        <v>996.2222024319866</v>
      </c>
      <c r="G232" s="4">
        <f t="shared" ca="1" si="34"/>
        <v>1002.444597567002</v>
      </c>
      <c r="H232" s="6">
        <f t="shared" ca="1" si="40"/>
        <v>6.0368874737259937E-3</v>
      </c>
      <c r="I232" s="6">
        <f t="shared" ca="1" si="40"/>
        <v>9.8498877717290156E-5</v>
      </c>
      <c r="J232" s="6">
        <f t="shared" si="40"/>
        <v>3.9802115495923829E-5</v>
      </c>
      <c r="K232" s="6">
        <f t="shared" ca="1" si="39"/>
        <v>2.9888962324526869E-3</v>
      </c>
      <c r="L232" s="6">
        <f t="array" aca="1" ref="L232" ca="1">MMULT(H232:J232,$C$5:$C$7)</f>
        <v>3.0676931757216419E-3</v>
      </c>
      <c r="M232" s="6">
        <f t="shared" ca="1" si="41"/>
        <v>0.1404950557674329</v>
      </c>
      <c r="N232" s="6">
        <f t="shared" ca="1" si="41"/>
        <v>0.14165751082591274</v>
      </c>
      <c r="O232" s="6">
        <f t="shared" ca="1" si="35"/>
        <v>3.0312909232628207E-2</v>
      </c>
      <c r="P232" s="6">
        <f t="shared" ca="1" si="35"/>
        <v>2.9966868407588852E-2</v>
      </c>
      <c r="Q232">
        <f t="shared" ca="1" si="33"/>
        <v>-8.1371466804579407E-2</v>
      </c>
      <c r="R232">
        <f t="shared" ca="1" si="36"/>
        <v>-7.5143569663200571E-2</v>
      </c>
    </row>
    <row r="233" spans="2:18" x14ac:dyDescent="0.25">
      <c r="B233" s="19">
        <v>220</v>
      </c>
      <c r="C233" s="4">
        <f ca="1">Données!C231</f>
        <v>98.869132329811436</v>
      </c>
      <c r="D233" s="4">
        <f ca="1">Données!E231</f>
        <v>101.98458975176807</v>
      </c>
      <c r="E233" s="4">
        <f>Données!F231</f>
        <v>100.87947396081891</v>
      </c>
      <c r="F233" s="4">
        <f t="shared" ca="1" si="37"/>
        <v>1004.2686104078975</v>
      </c>
      <c r="G233" s="4">
        <f t="shared" ca="1" si="34"/>
        <v>1010.7336378075723</v>
      </c>
      <c r="H233" s="6">
        <f t="shared" ca="1" si="40"/>
        <v>1.6407341608974946E-2</v>
      </c>
      <c r="I233" s="6">
        <f t="shared" ca="1" si="40"/>
        <v>1.3031096691484834E-4</v>
      </c>
      <c r="J233" s="6">
        <f t="shared" si="40"/>
        <v>3.9802115495923829E-5</v>
      </c>
      <c r="K233" s="6">
        <f t="shared" ca="1" si="39"/>
        <v>8.0769209482260962E-3</v>
      </c>
      <c r="L233" s="6">
        <f t="array" aca="1" ref="L233" ca="1">MMULT(H233:J233,$C$5:$C$7)</f>
        <v>8.268826287944897E-3</v>
      </c>
      <c r="M233" s="6">
        <f t="shared" ca="1" si="41"/>
        <v>0.13976079147402834</v>
      </c>
      <c r="N233" s="6">
        <f t="shared" ca="1" si="41"/>
        <v>0.14102638644485327</v>
      </c>
      <c r="O233" s="6">
        <f t="shared" ca="1" si="35"/>
        <v>3.0312909232628207E-2</v>
      </c>
      <c r="P233" s="6">
        <f t="shared" ca="1" si="35"/>
        <v>2.9966868407588852E-2</v>
      </c>
      <c r="Q233">
        <f t="shared" ca="1" si="33"/>
        <v>-7.3951776761175037E-2</v>
      </c>
      <c r="R233">
        <f t="shared" ca="1" si="36"/>
        <v>-6.7496092499456761E-2</v>
      </c>
    </row>
    <row r="234" spans="2:18" x14ac:dyDescent="0.25">
      <c r="B234" s="19">
        <v>221</v>
      </c>
      <c r="C234" s="4">
        <f ca="1">Données!C232</f>
        <v>97.315731683320351</v>
      </c>
      <c r="D234" s="4">
        <f ca="1">Données!E232</f>
        <v>101.96235146767701</v>
      </c>
      <c r="E234" s="4">
        <f>Données!F232</f>
        <v>100.88348917729267</v>
      </c>
      <c r="F234" s="4">
        <f t="shared" ca="1" si="37"/>
        <v>996.39041575498686</v>
      </c>
      <c r="G234" s="4">
        <f t="shared" ca="1" si="34"/>
        <v>1002.6832756938547</v>
      </c>
      <c r="H234" s="6">
        <f t="shared" ca="1" si="40"/>
        <v>-1.5711684829084915E-2</v>
      </c>
      <c r="I234" s="6">
        <f t="shared" ca="1" si="40"/>
        <v>-2.1805533703855851E-4</v>
      </c>
      <c r="J234" s="6">
        <f t="shared" si="40"/>
        <v>3.9802115495923829E-5</v>
      </c>
      <c r="K234" s="6">
        <f t="shared" ca="1" si="39"/>
        <v>-7.8447086479291883E-3</v>
      </c>
      <c r="L234" s="6">
        <f t="array" aca="1" ref="L234" ca="1">MMULT(H234:J234,$C$5:$C$7)</f>
        <v>-7.9648700830617369E-3</v>
      </c>
      <c r="M234" s="6">
        <f t="shared" ca="1" si="41"/>
        <v>0.13886751207537149</v>
      </c>
      <c r="N234" s="6">
        <f t="shared" ca="1" si="41"/>
        <v>0.14016676676328196</v>
      </c>
      <c r="O234" s="6">
        <f t="shared" ca="1" si="35"/>
        <v>3.0312909232628207E-2</v>
      </c>
      <c r="P234" s="6">
        <f t="shared" ca="1" si="35"/>
        <v>2.9966868407588852E-2</v>
      </c>
      <c r="Q234">
        <f t="shared" ca="1" si="33"/>
        <v>-8.1216355266416129E-2</v>
      </c>
      <c r="R234">
        <f t="shared" ca="1" si="36"/>
        <v>-7.4923364974645912E-2</v>
      </c>
    </row>
    <row r="235" spans="2:18" x14ac:dyDescent="0.25">
      <c r="B235" s="19">
        <v>222</v>
      </c>
      <c r="C235" s="4">
        <f ca="1">Données!C233</f>
        <v>98.586363391931144</v>
      </c>
      <c r="D235" s="4">
        <f ca="1">Données!E233</f>
        <v>101.9565934004018</v>
      </c>
      <c r="E235" s="4">
        <f>Données!F233</f>
        <v>100.88750455358054</v>
      </c>
      <c r="F235" s="4">
        <f t="shared" ca="1" si="37"/>
        <v>1002.7147839616648</v>
      </c>
      <c r="G235" s="4">
        <f t="shared" ca="1" si="34"/>
        <v>1009.2008794479492</v>
      </c>
      <c r="H235" s="6">
        <f t="shared" ca="1" si="40"/>
        <v>1.3056796538771565E-2</v>
      </c>
      <c r="I235" s="6">
        <f t="shared" ca="1" si="40"/>
        <v>-5.6472484130876133E-5</v>
      </c>
      <c r="J235" s="6">
        <f t="shared" si="40"/>
        <v>3.9802115495923829E-5</v>
      </c>
      <c r="K235" s="6">
        <f t="shared" ca="1" si="39"/>
        <v>6.3472792458423299E-3</v>
      </c>
      <c r="L235" s="6">
        <f t="array" aca="1" ref="L235" ca="1">MMULT(H235:J235,$C$5:$C$7)</f>
        <v>6.5001620273203442E-3</v>
      </c>
      <c r="M235" s="6">
        <f t="shared" ca="1" si="41"/>
        <v>0.13686290243442067</v>
      </c>
      <c r="N235" s="6">
        <f t="shared" ca="1" si="41"/>
        <v>0.13820890257252319</v>
      </c>
      <c r="O235" s="6">
        <f t="shared" ca="1" si="35"/>
        <v>3.0312909232628207E-2</v>
      </c>
      <c r="P235" s="6">
        <f t="shared" ca="1" si="35"/>
        <v>2.9966868407588852E-2</v>
      </c>
      <c r="Q235">
        <f t="shared" ca="1" si="33"/>
        <v>-7.5384578906779187E-2</v>
      </c>
      <c r="R235">
        <f t="shared" ca="1" si="36"/>
        <v>-6.891021695929278E-2</v>
      </c>
    </row>
    <row r="236" spans="2:18" x14ac:dyDescent="0.25">
      <c r="B236" s="19">
        <v>223</v>
      </c>
      <c r="C236" s="4">
        <f ca="1">Données!C234</f>
        <v>100.02713692844705</v>
      </c>
      <c r="D236" s="4">
        <f ca="1">Données!E234</f>
        <v>101.97432970644995</v>
      </c>
      <c r="E236" s="4">
        <f>Données!F234</f>
        <v>100.89152008968888</v>
      </c>
      <c r="F236" s="4">
        <f t="shared" ca="1" si="37"/>
        <v>1010.007333174485</v>
      </c>
      <c r="G236" s="4">
        <f t="shared" ca="1" si="34"/>
        <v>1016.6630562020385</v>
      </c>
      <c r="H236" s="6">
        <f t="shared" ca="1" si="40"/>
        <v>1.4614328868061577E-2</v>
      </c>
      <c r="I236" s="6">
        <f t="shared" ca="1" si="40"/>
        <v>1.7395938268061073E-4</v>
      </c>
      <c r="J236" s="6">
        <f t="shared" si="40"/>
        <v>3.9802115495923829E-5</v>
      </c>
      <c r="K236" s="6">
        <f t="shared" ca="1" si="39"/>
        <v>7.2728051181292219E-3</v>
      </c>
      <c r="L236" s="6">
        <f t="array" aca="1" ref="L236" ca="1">MMULT(H236:J236,$C$5:$C$7)</f>
        <v>7.3941441253710938E-3</v>
      </c>
      <c r="M236" s="6">
        <f t="shared" ca="1" si="41"/>
        <v>0.1356501833146628</v>
      </c>
      <c r="N236" s="6">
        <f t="shared" ca="1" si="41"/>
        <v>0.13702444751023277</v>
      </c>
      <c r="O236" s="6">
        <f t="shared" ca="1" si="35"/>
        <v>3.0312909232628207E-2</v>
      </c>
      <c r="P236" s="6">
        <f t="shared" ca="1" si="35"/>
        <v>2.9966868407588852E-2</v>
      </c>
      <c r="Q236">
        <f t="shared" ca="1" si="33"/>
        <v>-6.8660031139951228E-2</v>
      </c>
      <c r="R236">
        <f t="shared" ca="1" si="36"/>
        <v>-6.2025604909829335E-2</v>
      </c>
    </row>
    <row r="237" spans="2:18" x14ac:dyDescent="0.25">
      <c r="B237" s="19">
        <v>224</v>
      </c>
      <c r="C237" s="4">
        <f ca="1">Données!C235</f>
        <v>99.654082983491108</v>
      </c>
      <c r="D237" s="4">
        <f ca="1">Données!E235</f>
        <v>101.98291391762282</v>
      </c>
      <c r="E237" s="4">
        <f>Données!F235</f>
        <v>100.89553578562405</v>
      </c>
      <c r="F237" s="4">
        <f t="shared" ca="1" si="37"/>
        <v>1008.1849845055697</v>
      </c>
      <c r="G237" s="4">
        <f t="shared" ca="1" si="34"/>
        <v>1014.8100112630997</v>
      </c>
      <c r="H237" s="6">
        <f t="shared" ca="1" si="40"/>
        <v>-3.7295273703854548E-3</v>
      </c>
      <c r="I237" s="6">
        <f t="shared" ca="1" si="40"/>
        <v>8.4180118639531898E-5</v>
      </c>
      <c r="J237" s="6">
        <f t="shared" si="40"/>
        <v>3.9802115495923829E-5</v>
      </c>
      <c r="K237" s="6">
        <f t="shared" ca="1" si="39"/>
        <v>-1.8042925125975051E-3</v>
      </c>
      <c r="L237" s="6">
        <f t="array" aca="1" ref="L237" ca="1">MMULT(H237:J237,$C$5:$C$7)</f>
        <v>-1.8226736258729614E-3</v>
      </c>
      <c r="M237" s="6">
        <f t="shared" ca="1" si="41"/>
        <v>0.13170324966138366</v>
      </c>
      <c r="N237" s="6">
        <f t="shared" ca="1" si="41"/>
        <v>0.13303754864605802</v>
      </c>
      <c r="O237" s="6">
        <f t="shared" ca="1" si="35"/>
        <v>3.0312909232628207E-2</v>
      </c>
      <c r="P237" s="6">
        <f t="shared" ca="1" si="35"/>
        <v>2.9966868407588852E-2</v>
      </c>
      <c r="Q237">
        <f t="shared" ca="1" si="33"/>
        <v>-7.0340440872448284E-2</v>
      </c>
      <c r="R237">
        <f t="shared" ca="1" si="36"/>
        <v>-6.3735226101504283E-2</v>
      </c>
    </row>
    <row r="238" spans="2:18" x14ac:dyDescent="0.25">
      <c r="B238" s="19">
        <v>225</v>
      </c>
      <c r="C238" s="4">
        <f ca="1">Données!C236</f>
        <v>100.2329593134325</v>
      </c>
      <c r="D238" s="4">
        <f ca="1">Données!E236</f>
        <v>102.01064473058923</v>
      </c>
      <c r="E238" s="4">
        <f>Données!F236</f>
        <v>100.89955164139241</v>
      </c>
      <c r="F238" s="4">
        <f t="shared" ca="1" si="37"/>
        <v>1011.2180202201087</v>
      </c>
      <c r="G238" s="4">
        <f t="shared" ca="1" si="34"/>
        <v>1017.8954261187334</v>
      </c>
      <c r="H238" s="6">
        <f t="shared" ca="1" si="40"/>
        <v>5.8088571246728282E-3</v>
      </c>
      <c r="I238" s="6">
        <f t="shared" ca="1" si="40"/>
        <v>2.7191626421663173E-4</v>
      </c>
      <c r="J238" s="6">
        <f t="shared" si="40"/>
        <v>3.9802115495923829E-5</v>
      </c>
      <c r="K238" s="6">
        <f t="shared" ca="1" si="39"/>
        <v>3.0084119096720485E-3</v>
      </c>
      <c r="L238" s="6">
        <f t="array" aca="1" ref="L238" ca="1">MMULT(H238:J238,$C$5:$C$7)</f>
        <v>3.04038669444473E-3</v>
      </c>
      <c r="M238" s="6">
        <f t="shared" ca="1" si="41"/>
        <v>0.12822152450489924</v>
      </c>
      <c r="N238" s="6">
        <f t="shared" ca="1" si="41"/>
        <v>0.12952107649932293</v>
      </c>
      <c r="O238" s="6">
        <f t="shared" ca="1" si="35"/>
        <v>3.0312909232628207E-2</v>
      </c>
      <c r="P238" s="6">
        <f t="shared" ca="1" si="35"/>
        <v>2.9966868407588852E-2</v>
      </c>
      <c r="Q238">
        <f t="shared" ca="1" si="33"/>
        <v>-6.7543641982828584E-2</v>
      </c>
      <c r="R238">
        <f t="shared" ca="1" si="36"/>
        <v>-6.0888619140465949E-2</v>
      </c>
    </row>
    <row r="239" spans="2:18" x14ac:dyDescent="0.25">
      <c r="B239" s="19">
        <v>226</v>
      </c>
      <c r="C239" s="4">
        <f ca="1">Données!C237</f>
        <v>100.08291730110939</v>
      </c>
      <c r="D239" s="4">
        <f ca="1">Données!E237</f>
        <v>101.99387120836066</v>
      </c>
      <c r="E239" s="4">
        <f>Données!F237</f>
        <v>100.90356765700032</v>
      </c>
      <c r="F239" s="4">
        <f t="shared" ca="1" si="37"/>
        <v>1010.3839425473502</v>
      </c>
      <c r="G239" s="4">
        <f t="shared" ca="1" si="34"/>
        <v>1017.0498797205381</v>
      </c>
      <c r="H239" s="6">
        <f t="shared" ca="1" si="40"/>
        <v>-1.4969328786744729E-3</v>
      </c>
      <c r="I239" s="6">
        <f t="shared" ca="1" si="40"/>
        <v>-1.6442913651681934E-4</v>
      </c>
      <c r="J239" s="6">
        <f t="shared" si="40"/>
        <v>3.9802115495923829E-5</v>
      </c>
      <c r="K239" s="6">
        <f t="shared" ca="1" si="39"/>
        <v>-8.2482477179046665E-4</v>
      </c>
      <c r="L239" s="6">
        <f t="array" aca="1" ref="L239" ca="1">MMULT(H239:J239,$C$5:$C$7)</f>
        <v>-8.3068100759564611E-4</v>
      </c>
      <c r="M239" s="6">
        <f t="shared" ca="1" si="41"/>
        <v>0.12435641850801764</v>
      </c>
      <c r="N239" s="6">
        <f t="shared" ca="1" si="41"/>
        <v>0.12561654813811973</v>
      </c>
      <c r="O239" s="6">
        <f t="shared" ca="1" si="35"/>
        <v>3.0312909232628207E-2</v>
      </c>
      <c r="P239" s="6">
        <f t="shared" ca="1" si="35"/>
        <v>2.9966868407588852E-2</v>
      </c>
      <c r="Q239">
        <f t="shared" ca="1" si="33"/>
        <v>-6.8312755085534582E-2</v>
      </c>
      <c r="R239">
        <f t="shared" ca="1" si="36"/>
        <v>-6.1668721128562809E-2</v>
      </c>
    </row>
    <row r="240" spans="2:18" x14ac:dyDescent="0.25">
      <c r="B240" s="19">
        <v>227</v>
      </c>
      <c r="C240" s="4">
        <f ca="1">Données!C238</f>
        <v>103.87426654244456</v>
      </c>
      <c r="D240" s="4">
        <f ca="1">Données!E238</f>
        <v>101.97733129440084</v>
      </c>
      <c r="E240" s="4">
        <f>Données!F238</f>
        <v>100.90758383245416</v>
      </c>
      <c r="F240" s="4">
        <f t="shared" ca="1" si="37"/>
        <v>1029.257989184227</v>
      </c>
      <c r="G240" s="4">
        <f t="shared" ca="1" si="34"/>
        <v>1036.2313976599664</v>
      </c>
      <c r="H240" s="6">
        <f t="shared" ca="1" si="40"/>
        <v>3.7882081613673568E-2</v>
      </c>
      <c r="I240" s="6">
        <f t="shared" ca="1" si="40"/>
        <v>-1.6216576313721198E-4</v>
      </c>
      <c r="J240" s="6">
        <f t="shared" si="40"/>
        <v>3.9802115495923829E-5</v>
      </c>
      <c r="K240" s="6">
        <f t="shared" ca="1" si="39"/>
        <v>1.868007382351311E-2</v>
      </c>
      <c r="L240" s="6">
        <f t="array" aca="1" ref="L240" ca="1">MMULT(H240:J240,$C$5:$C$7)</f>
        <v>1.8859957925268178E-2</v>
      </c>
      <c r="M240" s="6">
        <f t="shared" ref="M240:N255" ca="1" si="42">SQRT(250*$M$13*K240^2+(1-M$13)*M239^2)</f>
        <v>0.14060876596240809</v>
      </c>
      <c r="N240" s="6">
        <f t="shared" ca="1" si="42"/>
        <v>0.14201484545747903</v>
      </c>
      <c r="O240" s="6">
        <f t="shared" ca="1" si="35"/>
        <v>3.0312909232628207E-2</v>
      </c>
      <c r="P240" s="6">
        <f t="shared" ca="1" si="35"/>
        <v>2.9966868407588852E-2</v>
      </c>
      <c r="Q240">
        <f t="shared" ca="1" si="33"/>
        <v>-5.0908768570106844E-2</v>
      </c>
      <c r="R240">
        <f t="shared" ca="1" si="36"/>
        <v>-4.3971832689084556E-2</v>
      </c>
    </row>
    <row r="241" spans="2:18" x14ac:dyDescent="0.25">
      <c r="B241" s="19">
        <v>228</v>
      </c>
      <c r="C241" s="4">
        <f ca="1">Données!C239</f>
        <v>103.73147685099785</v>
      </c>
      <c r="D241" s="4">
        <f ca="1">Données!E239</f>
        <v>102.01333808911131</v>
      </c>
      <c r="E241" s="4">
        <f>Données!F239</f>
        <v>100.91160016776028</v>
      </c>
      <c r="F241" s="4">
        <f t="shared" ca="1" si="37"/>
        <v>1028.7240747005458</v>
      </c>
      <c r="G241" s="4">
        <f t="shared" ca="1" si="34"/>
        <v>1035.7021147822843</v>
      </c>
      <c r="H241" s="6">
        <f t="shared" ca="1" si="40"/>
        <v>-1.3746397081740858E-3</v>
      </c>
      <c r="I241" s="6">
        <f t="shared" ca="1" si="40"/>
        <v>3.5308626195096338E-4</v>
      </c>
      <c r="J241" s="6">
        <f t="shared" si="40"/>
        <v>3.9802115495923829E-5</v>
      </c>
      <c r="K241" s="6">
        <f t="shared" ca="1" si="39"/>
        <v>-5.1873727412543591E-4</v>
      </c>
      <c r="L241" s="6">
        <f t="array" aca="1" ref="L241" ca="1">MMULT(H241:J241,$C$5:$C$7)</f>
        <v>-5.1077672311156119E-4</v>
      </c>
      <c r="M241" s="6">
        <f t="shared" ca="1" si="42"/>
        <v>0.13634005972910707</v>
      </c>
      <c r="N241" s="6">
        <f t="shared" ca="1" si="42"/>
        <v>0.13770271145989116</v>
      </c>
      <c r="O241" s="6">
        <f t="shared" ca="1" si="35"/>
        <v>3.0312909232628207E-2</v>
      </c>
      <c r="P241" s="6">
        <f t="shared" ca="1" si="35"/>
        <v>2.9966868407588852E-2</v>
      </c>
      <c r="Q241">
        <f t="shared" ca="1" si="33"/>
        <v>-5.140109756839506E-2</v>
      </c>
      <c r="R241">
        <f t="shared" ca="1" si="36"/>
        <v>-4.4460149623586021E-2</v>
      </c>
    </row>
    <row r="242" spans="2:18" x14ac:dyDescent="0.25">
      <c r="B242" s="19">
        <v>229</v>
      </c>
      <c r="C242" s="4">
        <f ca="1">Données!C240</f>
        <v>105.81700092566183</v>
      </c>
      <c r="D242" s="4">
        <f ca="1">Données!E240</f>
        <v>102.02787425203012</v>
      </c>
      <c r="E242" s="4">
        <f>Données!F240</f>
        <v>100.91561666292505</v>
      </c>
      <c r="F242" s="4">
        <f t="shared" ca="1" si="37"/>
        <v>1039.2243758884597</v>
      </c>
      <c r="G242" s="4">
        <f t="shared" ca="1" si="34"/>
        <v>1046.1873139633531</v>
      </c>
      <c r="H242" s="6">
        <f t="shared" ca="1" si="40"/>
        <v>2.0105026342772225E-2</v>
      </c>
      <c r="I242" s="6">
        <f t="shared" ca="1" si="40"/>
        <v>1.4249276801536759E-4</v>
      </c>
      <c r="J242" s="6">
        <f t="shared" si="40"/>
        <v>3.9802115495923829E-5</v>
      </c>
      <c r="K242" s="6">
        <f t="shared" ca="1" si="39"/>
        <v>1.020711135876784E-2</v>
      </c>
      <c r="L242" s="6">
        <f t="array" aca="1" ref="L242" ca="1">MMULT(H242:J242,$C$5:$C$7)</f>
        <v>1.0123759555393796E-2</v>
      </c>
      <c r="M242" s="6">
        <f t="shared" ca="1" si="42"/>
        <v>0.13797127240144816</v>
      </c>
      <c r="N242" s="6">
        <f t="shared" ca="1" si="42"/>
        <v>0.13914622579083158</v>
      </c>
      <c r="O242" s="6">
        <f t="shared" ca="1" si="35"/>
        <v>3.0312909232628207E-2</v>
      </c>
      <c r="P242" s="6">
        <f t="shared" ca="1" si="35"/>
        <v>2.9966868407588852E-2</v>
      </c>
      <c r="Q242">
        <f t="shared" ca="1" si="33"/>
        <v>-4.1718642936470762E-2</v>
      </c>
      <c r="R242">
        <f t="shared" ca="1" si="36"/>
        <v>-3.4786493932778217E-2</v>
      </c>
    </row>
    <row r="243" spans="2:18" x14ac:dyDescent="0.25">
      <c r="B243" s="19">
        <v>230</v>
      </c>
      <c r="C243" s="4">
        <f ca="1">Données!C241</f>
        <v>106.19784315727112</v>
      </c>
      <c r="D243" s="4">
        <f ca="1">Données!E241</f>
        <v>102.05355201013073</v>
      </c>
      <c r="E243" s="4">
        <f>Données!F241</f>
        <v>100.9196333179548</v>
      </c>
      <c r="F243" s="4">
        <f t="shared" ca="1" si="37"/>
        <v>1041.2569758370093</v>
      </c>
      <c r="G243" s="4">
        <f t="shared" ca="1" si="34"/>
        <v>1048.2016109203976</v>
      </c>
      <c r="H243" s="6">
        <f t="shared" ca="1" si="40"/>
        <v>3.5990646897736678E-3</v>
      </c>
      <c r="I243" s="6">
        <f t="shared" ca="1" si="40"/>
        <v>2.5167394977954061E-4</v>
      </c>
      <c r="J243" s="6">
        <f t="shared" si="40"/>
        <v>3.9802115495923829E-5</v>
      </c>
      <c r="K243" s="6">
        <f t="shared" ca="1" si="39"/>
        <v>1.9558817091949177E-3</v>
      </c>
      <c r="L243" s="6">
        <f t="array" aca="1" ref="L243" ca="1">MMULT(H243:J243,$C$5:$C$7)</f>
        <v>1.9253693197766042E-3</v>
      </c>
      <c r="M243" s="6">
        <f t="shared" ca="1" si="42"/>
        <v>0.13398242342372965</v>
      </c>
      <c r="N243" s="6">
        <f t="shared" ca="1" si="42"/>
        <v>0.13511320264128948</v>
      </c>
      <c r="O243" s="6">
        <f t="shared" ca="1" si="35"/>
        <v>3.0312909232628207E-2</v>
      </c>
      <c r="P243" s="6">
        <f t="shared" ca="1" si="35"/>
        <v>2.9966868407588852E-2</v>
      </c>
      <c r="Q243">
        <f t="shared" ca="1" si="33"/>
        <v>-3.9844357957927734E-2</v>
      </c>
      <c r="R243">
        <f t="shared" ca="1" si="36"/>
        <v>-3.2928101461162429E-2</v>
      </c>
    </row>
    <row r="244" spans="2:18" x14ac:dyDescent="0.25">
      <c r="B244" s="19">
        <v>231</v>
      </c>
      <c r="C244" s="4">
        <f ca="1">Données!C242</f>
        <v>103.37588936585394</v>
      </c>
      <c r="D244" s="4">
        <f ca="1">Données!E242</f>
        <v>102.07272309924768</v>
      </c>
      <c r="E244" s="4">
        <f>Données!F242</f>
        <v>100.92365013285593</v>
      </c>
      <c r="F244" s="4">
        <f t="shared" ca="1" si="37"/>
        <v>1027.2430623255082</v>
      </c>
      <c r="G244" s="4">
        <f t="shared" ca="1" si="34"/>
        <v>1034.3733390272027</v>
      </c>
      <c r="H244" s="6">
        <f t="shared" ca="1" si="40"/>
        <v>-2.6572609268891489E-2</v>
      </c>
      <c r="I244" s="6">
        <f t="shared" ca="1" si="40"/>
        <v>1.8785322744130362E-4</v>
      </c>
      <c r="J244" s="6">
        <f t="shared" si="40"/>
        <v>3.9802115495923829E-5</v>
      </c>
      <c r="K244" s="6">
        <f t="shared" ca="1" si="39"/>
        <v>-1.3458650301224839E-2</v>
      </c>
      <c r="L244" s="6">
        <f t="array" aca="1" ref="L244" ca="1">MMULT(H244:J244,$C$5:$C$7)</f>
        <v>-1.3192378020725093E-2</v>
      </c>
      <c r="M244" s="6">
        <f t="shared" ca="1" si="42"/>
        <v>0.13996871585560017</v>
      </c>
      <c r="N244" s="6">
        <f t="shared" ca="1" si="42"/>
        <v>0.14060876730820396</v>
      </c>
      <c r="O244" s="6">
        <f t="shared" ca="1" si="35"/>
        <v>3.0312909232628207E-2</v>
      </c>
      <c r="P244" s="6">
        <f t="shared" ca="1" si="35"/>
        <v>2.9966868407588852E-2</v>
      </c>
      <c r="Q244">
        <f t="shared" ca="1" si="33"/>
        <v>-5.2766756978919971E-2</v>
      </c>
      <c r="R244">
        <f t="shared" ca="1" si="36"/>
        <v>-4.5686079519906997E-2</v>
      </c>
    </row>
    <row r="245" spans="2:18" x14ac:dyDescent="0.25">
      <c r="B245" s="19">
        <v>232</v>
      </c>
      <c r="C245" s="4">
        <f ca="1">Données!C243</f>
        <v>104.03348837080796</v>
      </c>
      <c r="D245" s="4">
        <f ca="1">Données!E243</f>
        <v>102.09394907614814</v>
      </c>
      <c r="E245" s="4">
        <f>Données!F243</f>
        <v>100.92766710763479</v>
      </c>
      <c r="F245" s="4">
        <f t="shared" ca="1" si="37"/>
        <v>1030.6371872347804</v>
      </c>
      <c r="G245" s="4">
        <f t="shared" ca="1" si="34"/>
        <v>1037.7708371052033</v>
      </c>
      <c r="H245" s="6">
        <f t="shared" ca="1" si="40"/>
        <v>6.3612415717821946E-3</v>
      </c>
      <c r="I245" s="6">
        <f t="shared" ca="1" si="40"/>
        <v>2.0794955063374587E-4</v>
      </c>
      <c r="J245" s="6">
        <f t="shared" si="40"/>
        <v>3.9802115495923829E-5</v>
      </c>
      <c r="K245" s="6">
        <f t="shared" ca="1" si="39"/>
        <v>3.304110812477612E-3</v>
      </c>
      <c r="L245" s="6">
        <f t="array" aca="1" ref="L245" ca="1">MMULT(H245:J245,$C$5:$C$7)</f>
        <v>3.2845955612079702E-3</v>
      </c>
      <c r="M245" s="6">
        <f t="shared" ca="1" si="42"/>
        <v>0.13630672821649989</v>
      </c>
      <c r="N245" s="6">
        <f t="shared" ca="1" si="42"/>
        <v>0.1369175096081845</v>
      </c>
      <c r="O245" s="6">
        <f t="shared" ca="1" si="35"/>
        <v>3.0312909232628207E-2</v>
      </c>
      <c r="P245" s="6">
        <f t="shared" ca="1" si="35"/>
        <v>2.9966868407588852E-2</v>
      </c>
      <c r="Q245">
        <f t="shared" ca="1" si="33"/>
        <v>-4.9636993378715855E-2</v>
      </c>
      <c r="R245">
        <f t="shared" ca="1" si="36"/>
        <v>-4.2551544252699136E-2</v>
      </c>
    </row>
    <row r="246" spans="2:18" x14ac:dyDescent="0.25">
      <c r="B246" s="19">
        <v>233</v>
      </c>
      <c r="C246" s="4">
        <f ca="1">Données!C244</f>
        <v>104.18302191346952</v>
      </c>
      <c r="D246" s="4">
        <f ca="1">Données!E244</f>
        <v>102.11422930805462</v>
      </c>
      <c r="E246" s="4">
        <f>Données!F244</f>
        <v>100.93168424229775</v>
      </c>
      <c r="F246" s="4">
        <f t="shared" ca="1" si="37"/>
        <v>1031.4862561076206</v>
      </c>
      <c r="G246" s="4">
        <f t="shared" ca="1" si="34"/>
        <v>1038.61973496264</v>
      </c>
      <c r="H246" s="6">
        <f t="shared" ca="1" si="40"/>
        <v>1.4373596906467334E-3</v>
      </c>
      <c r="I246" s="6">
        <f t="shared" ca="1" si="40"/>
        <v>1.9864283916914971E-4</v>
      </c>
      <c r="J246" s="6">
        <f t="shared" si="40"/>
        <v>3.9802115495923829E-5</v>
      </c>
      <c r="K246" s="6">
        <f t="shared" ca="1" si="39"/>
        <v>8.2382906745137596E-4</v>
      </c>
      <c r="L246" s="6">
        <f t="array" aca="1" ref="L246" ca="1">MMULT(H246:J246,$C$5:$C$7)</f>
        <v>8.1800126490794156E-4</v>
      </c>
      <c r="M246" s="6">
        <f t="shared" ca="1" si="42"/>
        <v>0.1321927877104013</v>
      </c>
      <c r="N246" s="6">
        <f t="shared" ca="1" si="42"/>
        <v>0.1327842500528949</v>
      </c>
      <c r="O246" s="6">
        <f t="shared" ca="1" si="35"/>
        <v>3.0312909232628207E-2</v>
      </c>
      <c r="P246" s="6">
        <f t="shared" ca="1" si="35"/>
        <v>2.9966868407588852E-2</v>
      </c>
      <c r="Q246">
        <f t="shared" ca="1" si="33"/>
        <v>-4.885405670923082E-2</v>
      </c>
      <c r="R246">
        <f t="shared" ca="1" si="36"/>
        <v>-4.176835020481362E-2</v>
      </c>
    </row>
    <row r="247" spans="2:18" x14ac:dyDescent="0.25">
      <c r="B247" s="19">
        <v>234</v>
      </c>
      <c r="C247" s="4">
        <f ca="1">Données!C245</f>
        <v>104.4262668108376</v>
      </c>
      <c r="D247" s="4">
        <f ca="1">Données!E245</f>
        <v>102.09954654148009</v>
      </c>
      <c r="E247" s="4">
        <f>Données!F245</f>
        <v>100.93570153685116</v>
      </c>
      <c r="F247" s="4">
        <f t="shared" ca="1" si="37"/>
        <v>1032.6290667615885</v>
      </c>
      <c r="G247" s="4">
        <f t="shared" ca="1" si="34"/>
        <v>1039.7575412021029</v>
      </c>
      <c r="H247" s="6">
        <f t="shared" ca="1" si="40"/>
        <v>2.3347844293681863E-3</v>
      </c>
      <c r="I247" s="6">
        <f t="shared" ca="1" si="40"/>
        <v>-1.437876647947256E-4</v>
      </c>
      <c r="J247" s="6">
        <f t="shared" si="40"/>
        <v>3.9802115495923829E-5</v>
      </c>
      <c r="K247" s="6">
        <f t="shared" ca="1" si="39"/>
        <v>1.1079262057067663E-3</v>
      </c>
      <c r="L247" s="6">
        <f t="array" aca="1" ref="L247" ca="1">MMULT(H247:J247,$C$5:$C$7)</f>
        <v>1.0954983822867304E-3</v>
      </c>
      <c r="M247" s="6">
        <f t="shared" ca="1" si="42"/>
        <v>0.12823747362782756</v>
      </c>
      <c r="N247" s="6">
        <f t="shared" ca="1" si="42"/>
        <v>0.12880900352447042</v>
      </c>
      <c r="O247" s="6">
        <f t="shared" ca="1" si="35"/>
        <v>3.0312909232628207E-2</v>
      </c>
      <c r="P247" s="6">
        <f t="shared" ca="1" si="35"/>
        <v>2.9966868407588852E-2</v>
      </c>
      <c r="Q247">
        <f t="shared" ca="1" si="33"/>
        <v>-4.7800257193207463E-2</v>
      </c>
      <c r="R247">
        <f t="shared" ca="1" si="36"/>
        <v>-4.0718608982606819E-2</v>
      </c>
    </row>
    <row r="248" spans="2:18" x14ac:dyDescent="0.25">
      <c r="B248" s="19">
        <v>235</v>
      </c>
      <c r="C248" s="4">
        <f ca="1">Données!C246</f>
        <v>103.93384248975666</v>
      </c>
      <c r="D248" s="4">
        <f ca="1">Données!E246</f>
        <v>102.09316721754128</v>
      </c>
      <c r="E248" s="4">
        <f>Données!F246</f>
        <v>100.93971899130139</v>
      </c>
      <c r="F248" s="4">
        <f t="shared" ca="1" si="37"/>
        <v>1030.1350485364896</v>
      </c>
      <c r="G248" s="4">
        <f t="shared" ca="1" si="34"/>
        <v>1037.2735588482126</v>
      </c>
      <c r="H248" s="6">
        <f t="shared" ca="1" si="40"/>
        <v>-4.7155216414367374E-3</v>
      </c>
      <c r="I248" s="6">
        <f t="shared" ca="1" si="40"/>
        <v>-6.2481413041548528E-5</v>
      </c>
      <c r="J248" s="6">
        <f t="shared" si="40"/>
        <v>3.9802115495923829E-5</v>
      </c>
      <c r="K248" s="6">
        <f t="shared" ca="1" si="39"/>
        <v>-2.4152121079841216E-3</v>
      </c>
      <c r="L248" s="6">
        <f t="array" aca="1" ref="L248" ca="1">MMULT(H248:J248,$C$5:$C$7)</f>
        <v>-2.3890015272391429E-3</v>
      </c>
      <c r="M248" s="6">
        <f t="shared" ca="1" si="42"/>
        <v>0.12468222570518703</v>
      </c>
      <c r="N248" s="6">
        <f t="shared" ca="1" si="42"/>
        <v>0.125227248432944</v>
      </c>
      <c r="O248" s="6">
        <f t="shared" ca="1" si="35"/>
        <v>3.0312909232628207E-2</v>
      </c>
      <c r="P248" s="6">
        <f t="shared" ca="1" si="35"/>
        <v>2.9966868407588852E-2</v>
      </c>
      <c r="Q248">
        <f t="shared" ca="1" si="33"/>
        <v>-5.0100021541253703E-2</v>
      </c>
      <c r="R248">
        <f t="shared" ca="1" si="36"/>
        <v>-4.301033369079954E-2</v>
      </c>
    </row>
    <row r="249" spans="2:18" x14ac:dyDescent="0.25">
      <c r="B249" s="19">
        <v>236</v>
      </c>
      <c r="C249" s="4">
        <f ca="1">Données!C247</f>
        <v>101.75069944859867</v>
      </c>
      <c r="D249" s="4">
        <f ca="1">Données!E247</f>
        <v>102.07597611014094</v>
      </c>
      <c r="E249" s="4">
        <f>Données!F247</f>
        <v>100.94373660565481</v>
      </c>
      <c r="F249" s="4">
        <f t="shared" ca="1" si="37"/>
        <v>1019.1333777936979</v>
      </c>
      <c r="G249" s="4">
        <f t="shared" ca="1" si="34"/>
        <v>1026.2921986108045</v>
      </c>
      <c r="H249" s="6">
        <f t="shared" ca="1" si="40"/>
        <v>-2.1005121997420217E-2</v>
      </c>
      <c r="I249" s="6">
        <f t="shared" ca="1" si="40"/>
        <v>-1.6838646374550681E-4</v>
      </c>
      <c r="J249" s="6">
        <f t="shared" si="40"/>
        <v>3.9802115495923829E-5</v>
      </c>
      <c r="K249" s="6">
        <f t="shared" ca="1" si="39"/>
        <v>-1.0679833443607012E-2</v>
      </c>
      <c r="L249" s="6">
        <f t="array" aca="1" ref="L249" ca="1">MMULT(H249:J249,$C$5:$C$7)</f>
        <v>-1.0586754230582862E-2</v>
      </c>
      <c r="M249" s="6">
        <f t="shared" ca="1" si="42"/>
        <v>0.12776462968341062</v>
      </c>
      <c r="N249" s="6">
        <f t="shared" ca="1" si="42"/>
        <v>0.12814890714384794</v>
      </c>
      <c r="O249" s="6">
        <f t="shared" ca="1" si="35"/>
        <v>3.0312909232628207E-2</v>
      </c>
      <c r="P249" s="6">
        <f t="shared" ca="1" si="35"/>
        <v>2.9966868407588852E-2</v>
      </c>
      <c r="Q249">
        <f t="shared" ca="1" si="33"/>
        <v>-6.0244795099279047E-2</v>
      </c>
      <c r="R249">
        <f t="shared" ca="1" si="36"/>
        <v>-5.3141748089222562E-2</v>
      </c>
    </row>
    <row r="250" spans="2:18" x14ac:dyDescent="0.25">
      <c r="B250" s="19">
        <v>237</v>
      </c>
      <c r="C250" s="4">
        <f ca="1">Données!C248</f>
        <v>101.76792128591342</v>
      </c>
      <c r="D250" s="4">
        <f ca="1">Données!E248</f>
        <v>102.07204461845257</v>
      </c>
      <c r="E250" s="4">
        <f>Données!F248</f>
        <v>100.94775437991777</v>
      </c>
      <c r="F250" s="4">
        <f t="shared" ca="1" si="37"/>
        <v>1019.1998295218299</v>
      </c>
      <c r="G250" s="4">
        <f t="shared" ca="1" si="34"/>
        <v>1026.3592872679008</v>
      </c>
      <c r="H250" s="6">
        <f t="shared" ca="1" si="40"/>
        <v>1.6925522289357176E-4</v>
      </c>
      <c r="I250" s="6">
        <f t="shared" ca="1" si="40"/>
        <v>-3.8515347471568262E-5</v>
      </c>
      <c r="J250" s="6">
        <f t="shared" si="40"/>
        <v>3.9802115495923829E-5</v>
      </c>
      <c r="K250" s="6">
        <f t="shared" ca="1" si="39"/>
        <v>6.5204152449371833E-5</v>
      </c>
      <c r="L250" s="6">
        <f t="array" aca="1" ref="L250" ca="1">MMULT(H250:J250,$C$5:$C$7)</f>
        <v>6.5369937711001747E-5</v>
      </c>
      <c r="M250" s="6">
        <f t="shared" ca="1" si="42"/>
        <v>0.12387266177802574</v>
      </c>
      <c r="N250" s="6">
        <f t="shared" ca="1" si="42"/>
        <v>0.12424523313376716</v>
      </c>
      <c r="O250" s="6">
        <f t="shared" ca="1" si="35"/>
        <v>3.0312909232628207E-2</v>
      </c>
      <c r="P250" s="6">
        <f t="shared" ca="1" si="35"/>
        <v>2.9966868407588852E-2</v>
      </c>
      <c r="Q250">
        <f t="shared" ca="1" si="33"/>
        <v>-6.0183519157633536E-2</v>
      </c>
      <c r="R250">
        <f t="shared" ca="1" si="36"/>
        <v>-5.3079852024274232E-2</v>
      </c>
    </row>
    <row r="251" spans="2:18" x14ac:dyDescent="0.25">
      <c r="B251" s="19">
        <v>238</v>
      </c>
      <c r="C251" s="4">
        <f ca="1">Données!C249</f>
        <v>102.54100246117719</v>
      </c>
      <c r="D251" s="4">
        <f ca="1">Données!E249</f>
        <v>102.07090442064533</v>
      </c>
      <c r="E251" s="4">
        <f>Données!F249</f>
        <v>100.95177231409666</v>
      </c>
      <c r="F251" s="4">
        <f t="shared" ca="1" si="37"/>
        <v>1023.0595344091125</v>
      </c>
      <c r="G251" s="4">
        <f t="shared" ca="1" si="34"/>
        <v>1030.2519298029349</v>
      </c>
      <c r="H251" s="6">
        <f t="shared" ca="1" si="40"/>
        <v>7.5965114104259435E-3</v>
      </c>
      <c r="I251" s="6">
        <f t="shared" ca="1" si="40"/>
        <v>-1.1170519915504329E-5</v>
      </c>
      <c r="J251" s="6">
        <f t="shared" si="40"/>
        <v>3.9802115495923829E-5</v>
      </c>
      <c r="K251" s="6">
        <f t="shared" ca="1" si="39"/>
        <v>3.7869952245708216E-3</v>
      </c>
      <c r="L251" s="6">
        <f t="array" aca="1" ref="L251" ca="1">MMULT(H251:J251,$C$5:$C$7)</f>
        <v>3.7926704452552196E-3</v>
      </c>
      <c r="M251" s="6">
        <f t="shared" ca="1" si="42"/>
        <v>0.12099128129034174</v>
      </c>
      <c r="N251" s="6">
        <f t="shared" ca="1" si="42"/>
        <v>0.12135250518910184</v>
      </c>
      <c r="O251" s="6">
        <f t="shared" ca="1" si="35"/>
        <v>3.0312909232628207E-2</v>
      </c>
      <c r="P251" s="6">
        <f t="shared" ca="1" si="35"/>
        <v>2.9966868407588852E-2</v>
      </c>
      <c r="Q251">
        <f t="shared" ca="1" si="33"/>
        <v>-5.6624438632710494E-2</v>
      </c>
      <c r="R251">
        <f t="shared" ca="1" si="36"/>
        <v>-4.9488495965030022E-2</v>
      </c>
    </row>
    <row r="252" spans="2:18" x14ac:dyDescent="0.25">
      <c r="B252" s="19">
        <v>239</v>
      </c>
      <c r="C252" s="4">
        <f ca="1">Données!C250</f>
        <v>101.84695986799107</v>
      </c>
      <c r="D252" s="4">
        <f ca="1">Données!E250</f>
        <v>102.11288143825041</v>
      </c>
      <c r="E252" s="4">
        <f>Données!F250</f>
        <v>100.95579040819783</v>
      </c>
      <c r="F252" s="4">
        <f t="shared" ca="1" si="37"/>
        <v>1019.7992065312073</v>
      </c>
      <c r="G252" s="4">
        <f t="shared" ca="1" si="34"/>
        <v>1026.977178125934</v>
      </c>
      <c r="H252" s="6">
        <f t="shared" ca="1" si="40"/>
        <v>-6.7684397121910989E-3</v>
      </c>
      <c r="I252" s="6">
        <f t="shared" ca="1" si="40"/>
        <v>4.1125350895376833E-4</v>
      </c>
      <c r="J252" s="6">
        <f t="shared" si="40"/>
        <v>3.9802115495923829E-5</v>
      </c>
      <c r="K252" s="6">
        <f t="shared" ca="1" si="39"/>
        <v>-3.1868408125321768E-3</v>
      </c>
      <c r="L252" s="6">
        <f t="array" aca="1" ref="L252" ca="1">MMULT(H252:J252,$C$5:$C$7)</f>
        <v>-3.1785931016186653E-3</v>
      </c>
      <c r="M252" s="6">
        <f t="shared" ca="1" si="42"/>
        <v>0.11795294000086727</v>
      </c>
      <c r="N252" s="6">
        <f t="shared" ca="1" si="42"/>
        <v>0.11829791416722274</v>
      </c>
      <c r="O252" s="6">
        <f t="shared" ca="1" si="35"/>
        <v>3.0312909232628207E-2</v>
      </c>
      <c r="P252" s="6">
        <f t="shared" ca="1" si="35"/>
        <v>2.9966868407588852E-2</v>
      </c>
      <c r="Q252">
        <f t="shared" ca="1" si="33"/>
        <v>-5.9630826373221257E-2</v>
      </c>
      <c r="R252">
        <f t="shared" ca="1" si="36"/>
        <v>-5.2509785274764798E-2</v>
      </c>
    </row>
    <row r="253" spans="2:18" x14ac:dyDescent="0.25">
      <c r="B253" s="19">
        <v>240</v>
      </c>
      <c r="C253" s="4">
        <f ca="1">Données!C251</f>
        <v>101.63511874773808</v>
      </c>
      <c r="D253" s="4">
        <f ca="1">Données!E251</f>
        <v>102.12912447647962</v>
      </c>
      <c r="E253" s="4">
        <f>Données!F251</f>
        <v>100.95980866222764</v>
      </c>
      <c r="F253" s="4">
        <f t="shared" ca="1" si="37"/>
        <v>1018.8212161210885</v>
      </c>
      <c r="G253" s="4">
        <f t="shared" ca="1" si="34"/>
        <v>1025.9908050043791</v>
      </c>
      <c r="H253" s="6">
        <f t="shared" ca="1" si="40"/>
        <v>-2.0799945381538842E-3</v>
      </c>
      <c r="I253" s="6">
        <f t="shared" ca="1" si="40"/>
        <v>1.5906943375232352E-4</v>
      </c>
      <c r="J253" s="6">
        <f t="shared" si="40"/>
        <v>3.9802115495923829E-5</v>
      </c>
      <c r="K253" s="6">
        <f t="shared" ca="1" si="39"/>
        <v>-9.5900291337303045E-4</v>
      </c>
      <c r="L253" s="6">
        <f t="array" aca="1" ref="L253" ca="1">MMULT(H253:J253,$C$5:$C$7)</f>
        <v>-9.6046255220078036E-4</v>
      </c>
      <c r="M253" s="6">
        <f t="shared" ca="1" si="42"/>
        <v>0.11441991780444161</v>
      </c>
      <c r="N253" s="6">
        <f t="shared" ca="1" si="42"/>
        <v>0.11475439003040086</v>
      </c>
      <c r="O253" s="6">
        <f t="shared" ca="1" si="35"/>
        <v>3.0312909232628207E-2</v>
      </c>
      <c r="P253" s="6">
        <f t="shared" ca="1" si="35"/>
        <v>2.9966868407588852E-2</v>
      </c>
      <c r="Q253">
        <f t="shared" ca="1" si="33"/>
        <v>-6.0532643150375431E-2</v>
      </c>
      <c r="R253">
        <f t="shared" ca="1" si="36"/>
        <v>-5.3419814144585076E-2</v>
      </c>
    </row>
    <row r="254" spans="2:18" x14ac:dyDescent="0.25">
      <c r="B254" s="19">
        <v>241</v>
      </c>
      <c r="C254" s="4">
        <f ca="1">Données!C252</f>
        <v>102.08098388181224</v>
      </c>
      <c r="D254" s="4">
        <f ca="1">Données!E252</f>
        <v>102.13975110841926</v>
      </c>
      <c r="E254" s="4">
        <f>Données!F252</f>
        <v>100.96382707619246</v>
      </c>
      <c r="F254" s="4">
        <f t="shared" ca="1" si="37"/>
        <v>1021.1036749511575</v>
      </c>
      <c r="G254" s="4">
        <f t="shared" ca="1" si="34"/>
        <v>1028.2946524467011</v>
      </c>
      <c r="H254" s="6">
        <f t="shared" ca="1" si="40"/>
        <v>4.3869199895443245E-3</v>
      </c>
      <c r="I254" s="6">
        <f t="shared" ca="1" si="40"/>
        <v>1.0405094525300917E-4</v>
      </c>
      <c r="J254" s="6">
        <f t="shared" si="40"/>
        <v>3.9802115495923829E-5</v>
      </c>
      <c r="K254" s="6">
        <f t="shared" ca="1" si="39"/>
        <v>2.2402937767225239E-3</v>
      </c>
      <c r="L254" s="6">
        <f t="array" aca="1" ref="L254" ca="1">MMULT(H254:J254,$C$5:$C$7)</f>
        <v>2.2454854673986668E-3</v>
      </c>
      <c r="M254" s="6">
        <f t="shared" ca="1" si="42"/>
        <v>0.11127302583305168</v>
      </c>
      <c r="N254" s="6">
        <f t="shared" ca="1" si="42"/>
        <v>0.11159788933550169</v>
      </c>
      <c r="O254" s="6">
        <f t="shared" ca="1" si="35"/>
        <v>3.0312909232628207E-2</v>
      </c>
      <c r="P254" s="6">
        <f t="shared" ca="1" si="35"/>
        <v>2.9966868407588852E-2</v>
      </c>
      <c r="Q254">
        <f t="shared" ca="1" si="33"/>
        <v>-5.8427960277391278E-2</v>
      </c>
      <c r="R254">
        <f t="shared" ca="1" si="36"/>
        <v>-5.1294282093519272E-2</v>
      </c>
    </row>
    <row r="255" spans="2:18" x14ac:dyDescent="0.25">
      <c r="B255" s="19">
        <v>242</v>
      </c>
      <c r="C255" s="4">
        <f ca="1">Données!C253</f>
        <v>100.32668736513149</v>
      </c>
      <c r="D255" s="4">
        <f ca="1">Données!E253</f>
        <v>102.14779547304202</v>
      </c>
      <c r="E255" s="4">
        <f>Données!F253</f>
        <v>100.96784565009865</v>
      </c>
      <c r="F255" s="4">
        <f t="shared" ca="1" si="37"/>
        <v>1012.3724141908676</v>
      </c>
      <c r="G255" s="4">
        <f t="shared" ca="1" si="34"/>
        <v>1019.4993487531328</v>
      </c>
      <c r="H255" s="6">
        <f t="shared" ca="1" si="40"/>
        <v>-1.7185340990755416E-2</v>
      </c>
      <c r="I255" s="6">
        <f t="shared" ca="1" si="40"/>
        <v>7.8758412229040786E-5</v>
      </c>
      <c r="J255" s="6">
        <f t="shared" si="40"/>
        <v>3.9802115495923829E-5</v>
      </c>
      <c r="K255" s="6">
        <f t="shared" ca="1" si="39"/>
        <v>-8.5508073024097575E-3</v>
      </c>
      <c r="L255" s="6">
        <f t="array" aca="1" ref="L255" ca="1">MMULT(H255:J255,$C$5:$C$7)</f>
        <v>-8.5532912892631874E-3</v>
      </c>
      <c r="M255" s="6">
        <f t="shared" ca="1" si="42"/>
        <v>0.11285180408041587</v>
      </c>
      <c r="N255" s="6">
        <f t="shared" ca="1" si="42"/>
        <v>0.11315575746763985</v>
      </c>
      <c r="O255" s="6">
        <f t="shared" ca="1" si="35"/>
        <v>3.0312909232628207E-2</v>
      </c>
      <c r="P255" s="6">
        <f t="shared" ca="1" si="35"/>
        <v>2.9966868407588852E-2</v>
      </c>
      <c r="Q255">
        <f t="shared" ca="1" si="33"/>
        <v>-6.6479161350396221E-2</v>
      </c>
      <c r="R255">
        <f t="shared" ca="1" si="36"/>
        <v>-5.9408838446562862E-2</v>
      </c>
    </row>
    <row r="256" spans="2:18" x14ac:dyDescent="0.25">
      <c r="B256" s="19">
        <v>243</v>
      </c>
      <c r="C256" s="4">
        <f ca="1">Données!C254</f>
        <v>97.695615780631229</v>
      </c>
      <c r="D256" s="4">
        <f ca="1">Données!E254</f>
        <v>102.1755064789414</v>
      </c>
      <c r="E256" s="4">
        <f>Données!F254</f>
        <v>100.97186438395259</v>
      </c>
      <c r="F256" s="4">
        <f t="shared" ca="1" si="37"/>
        <v>999.35561129786311</v>
      </c>
      <c r="G256" s="4">
        <f t="shared" ca="1" si="34"/>
        <v>1006.269428808385</v>
      </c>
      <c r="H256" s="6">
        <f t="shared" ca="1" si="40"/>
        <v>-2.6225041946463135E-2</v>
      </c>
      <c r="I256" s="6">
        <f t="shared" ca="1" si="40"/>
        <v>2.7128344543370098E-4</v>
      </c>
      <c r="J256" s="6">
        <f t="shared" si="40"/>
        <v>3.9802115495923829E-5</v>
      </c>
      <c r="K256" s="6">
        <f t="shared" ca="1" si="39"/>
        <v>-1.2857721832936431E-2</v>
      </c>
      <c r="L256" s="6">
        <f t="array" aca="1" ref="L256" ca="1">MMULT(H256:J256,$C$5:$C$7)</f>
        <v>-1.2976879250514717E-2</v>
      </c>
      <c r="M256" s="6">
        <f t="shared" ref="M256:N263" ca="1" si="43">SQRT(250*$M$13*K256^2+(1-M$13)*M255^2)</f>
        <v>0.12021319837750698</v>
      </c>
      <c r="N256" s="6">
        <f t="shared" ca="1" si="43"/>
        <v>0.12067295822771315</v>
      </c>
      <c r="O256" s="6">
        <f t="shared" ca="1" si="35"/>
        <v>3.0312909232628207E-2</v>
      </c>
      <c r="P256" s="6">
        <f t="shared" ca="1" si="35"/>
        <v>2.9966868407588852E-2</v>
      </c>
      <c r="Q256">
        <f t="shared" ca="1" si="33"/>
        <v>-7.8482112619002398E-2</v>
      </c>
      <c r="R256">
        <f t="shared" ca="1" si="36"/>
        <v>-7.1614776374143263E-2</v>
      </c>
    </row>
    <row r="257" spans="2:18" x14ac:dyDescent="0.25">
      <c r="B257" s="19">
        <v>244</v>
      </c>
      <c r="C257" s="4">
        <f ca="1">Données!C255</f>
        <v>98.96640690973571</v>
      </c>
      <c r="D257" s="4">
        <f ca="1">Données!E255</f>
        <v>102.18177132211264</v>
      </c>
      <c r="E257" s="4">
        <f>Données!F255</f>
        <v>100.97588327776064</v>
      </c>
      <c r="F257" s="4">
        <f t="shared" ca="1" si="37"/>
        <v>1005.7408911592418</v>
      </c>
      <c r="G257" s="4">
        <f t="shared" ca="1" si="34"/>
        <v>1012.8448824201837</v>
      </c>
      <c r="H257" s="6">
        <f t="shared" ca="1" si="40"/>
        <v>1.3007657702449604E-2</v>
      </c>
      <c r="I257" s="6">
        <f t="shared" ca="1" si="40"/>
        <v>6.1314530136691303E-5</v>
      </c>
      <c r="J257" s="6">
        <f t="shared" si="40"/>
        <v>3.9802115495923829E-5</v>
      </c>
      <c r="K257" s="6">
        <f t="shared" ca="1" si="39"/>
        <v>6.3893971166941732E-3</v>
      </c>
      <c r="L257" s="6">
        <f t="array" aca="1" ref="L257" ca="1">MMULT(H257:J257,$C$5:$C$7)</f>
        <v>6.5344861162931478E-3</v>
      </c>
      <c r="M257" s="6">
        <f t="shared" ca="1" si="43"/>
        <v>0.11914909237179758</v>
      </c>
      <c r="N257" s="6">
        <f t="shared" ca="1" si="43"/>
        <v>0.11970270551930803</v>
      </c>
      <c r="O257" s="6">
        <f t="shared" ca="1" si="35"/>
        <v>3.0312909232628207E-2</v>
      </c>
      <c r="P257" s="6">
        <f t="shared" ca="1" si="35"/>
        <v>2.9966868407588852E-2</v>
      </c>
      <c r="Q257">
        <f t="shared" ca="1" si="33"/>
        <v>-7.2594168886388144E-2</v>
      </c>
      <c r="R257">
        <f t="shared" ca="1" si="36"/>
        <v>-6.5548256019788309E-2</v>
      </c>
    </row>
    <row r="258" spans="2:18" x14ac:dyDescent="0.25">
      <c r="B258" s="19">
        <v>245</v>
      </c>
      <c r="C258" s="4">
        <f ca="1">Données!C256</f>
        <v>98.61943607313313</v>
      </c>
      <c r="D258" s="4">
        <f ca="1">Données!E256</f>
        <v>102.18302754446525</v>
      </c>
      <c r="E258" s="4">
        <f>Données!F256</f>
        <v>100.97990233152917</v>
      </c>
      <c r="F258" s="4">
        <f t="shared" ca="1" si="37"/>
        <v>1004.0123180879918</v>
      </c>
      <c r="G258" s="4">
        <f t="shared" ca="1" si="34"/>
        <v>1011.0756188579848</v>
      </c>
      <c r="H258" s="6">
        <f t="shared" ca="1" si="40"/>
        <v>-3.505945577260805E-3</v>
      </c>
      <c r="I258" s="6">
        <f t="shared" ca="1" si="40"/>
        <v>1.2293996633161441E-5</v>
      </c>
      <c r="J258" s="6">
        <f t="shared" si="40"/>
        <v>3.9802115495923829E-5</v>
      </c>
      <c r="K258" s="6">
        <f t="shared" ca="1" si="39"/>
        <v>-1.718706166214945E-3</v>
      </c>
      <c r="L258" s="6">
        <f t="array" aca="1" ref="L258" ca="1">MMULT(H258:J258,$C$5:$C$7)</f>
        <v>-1.7468257903138218E-3</v>
      </c>
      <c r="M258" s="6">
        <f t="shared" ca="1" si="43"/>
        <v>0.11571095498494748</v>
      </c>
      <c r="N258" s="6">
        <f t="shared" ca="1" si="43"/>
        <v>0.11625310512519323</v>
      </c>
      <c r="O258" s="6">
        <f t="shared" ca="1" si="35"/>
        <v>3.0312909232628207E-2</v>
      </c>
      <c r="P258" s="6">
        <f t="shared" ca="1" si="35"/>
        <v>2.9966868407588852E-2</v>
      </c>
      <c r="Q258">
        <f t="shared" ca="1" si="33"/>
        <v>-7.4188107006906812E-2</v>
      </c>
      <c r="R258">
        <f t="shared" ca="1" si="36"/>
        <v>-6.7180580425976633E-2</v>
      </c>
    </row>
    <row r="259" spans="2:18" x14ac:dyDescent="0.25">
      <c r="B259" s="19">
        <v>246</v>
      </c>
      <c r="C259" s="4">
        <f ca="1">Données!C257</f>
        <v>99.197016131982608</v>
      </c>
      <c r="D259" s="4">
        <f ca="1">Données!E257</f>
        <v>102.20018550978422</v>
      </c>
      <c r="E259" s="4">
        <f>Données!F257</f>
        <v>100.98392154526454</v>
      </c>
      <c r="F259" s="4">
        <f t="shared" ca="1" si="37"/>
        <v>1006.9860082088342</v>
      </c>
      <c r="G259" s="4">
        <f t="shared" ca="1" si="34"/>
        <v>1014.1212665280341</v>
      </c>
      <c r="H259" s="6">
        <f t="shared" ca="1" si="40"/>
        <v>5.8566554611116928E-3</v>
      </c>
      <c r="I259" s="6">
        <f t="shared" ca="1" si="40"/>
        <v>1.6791404337190841E-4</v>
      </c>
      <c r="J259" s="6">
        <f t="shared" si="40"/>
        <v>3.9802115495923829E-5</v>
      </c>
      <c r="K259" s="6">
        <f t="shared" ca="1" si="39"/>
        <v>2.9618064114047549E-3</v>
      </c>
      <c r="L259" s="6">
        <f t="array" aca="1" ref="L259" ca="1">MMULT(H259:J259,$C$5:$C$7)</f>
        <v>3.0122847522418006E-3</v>
      </c>
      <c r="M259" s="6">
        <f t="shared" ca="1" si="43"/>
        <v>0.11277086527821094</v>
      </c>
      <c r="N259" s="6">
        <f t="shared" ca="1" si="43"/>
        <v>0.11331374707246733</v>
      </c>
      <c r="O259" s="6">
        <f t="shared" ca="1" si="35"/>
        <v>3.0312909232628207E-2</v>
      </c>
      <c r="P259" s="6">
        <f t="shared" ca="1" si="35"/>
        <v>2.9966868407588852E-2</v>
      </c>
      <c r="Q259">
        <f t="shared" ca="1" si="33"/>
        <v>-7.14460314064852E-2</v>
      </c>
      <c r="R259">
        <f t="shared" ca="1" si="36"/>
        <v>-6.4370662711798809E-2</v>
      </c>
    </row>
    <row r="260" spans="2:18" x14ac:dyDescent="0.25">
      <c r="B260" s="19">
        <v>247</v>
      </c>
      <c r="C260" s="4">
        <f ca="1">Données!C258</f>
        <v>96.071967997817623</v>
      </c>
      <c r="D260" s="4">
        <f ca="1">Données!E258</f>
        <v>102.16502634114364</v>
      </c>
      <c r="E260" s="4">
        <f>Données!F258</f>
        <v>100.98794091897311</v>
      </c>
      <c r="F260" s="4">
        <f t="shared" ca="1" si="37"/>
        <v>991.18497169480634</v>
      </c>
      <c r="G260" s="4">
        <f t="shared" ca="1" si="34"/>
        <v>997.97266745799448</v>
      </c>
      <c r="H260" s="6">
        <f t="shared" ca="1" si="40"/>
        <v>-3.1503448954624536E-2</v>
      </c>
      <c r="I260" s="6">
        <f t="shared" ca="1" si="40"/>
        <v>-3.4402255206478216E-4</v>
      </c>
      <c r="J260" s="6">
        <f t="shared" si="40"/>
        <v>3.9802115495923829E-5</v>
      </c>
      <c r="K260" s="6">
        <f t="shared" ca="1" si="39"/>
        <v>-1.5691416151981885E-2</v>
      </c>
      <c r="L260" s="6">
        <f t="array" aca="1" ref="L260" ca="1">MMULT(H260:J260,$C$5:$C$7)</f>
        <v>-1.5923735753344659E-2</v>
      </c>
      <c r="M260" s="6">
        <f t="shared" ca="1" si="43"/>
        <v>0.12509012784820706</v>
      </c>
      <c r="N260" s="6">
        <f t="shared" ca="1" si="43"/>
        <v>0.12598843345403624</v>
      </c>
      <c r="O260" s="6">
        <f t="shared" ca="1" si="35"/>
        <v>3.0312909232628207E-2</v>
      </c>
      <c r="P260" s="6">
        <f t="shared" ca="1" si="35"/>
        <v>2.9966868407588852E-2</v>
      </c>
      <c r="Q260">
        <f ca="1">F260/MAX($F$13:$F$263)-1</f>
        <v>-8.6016358147260275E-2</v>
      </c>
      <c r="R260">
        <f t="shared" ca="1" si="36"/>
        <v>-7.9269377041853106E-2</v>
      </c>
    </row>
    <row r="261" spans="2:18" x14ac:dyDescent="0.25">
      <c r="B261" s="19">
        <v>248</v>
      </c>
      <c r="C261" s="4">
        <f ca="1">Données!C259</f>
        <v>95.858749191983406</v>
      </c>
      <c r="D261" s="4">
        <f ca="1">Données!E259</f>
        <v>102.16639119905426</v>
      </c>
      <c r="E261" s="4">
        <f>Données!F259</f>
        <v>100.99196045266126</v>
      </c>
      <c r="F261" s="4">
        <f t="shared" ca="1" si="37"/>
        <v>990.12570195518833</v>
      </c>
      <c r="G261" s="4">
        <f t="shared" ca="1" si="34"/>
        <v>996.87190056324675</v>
      </c>
      <c r="H261" s="6">
        <f t="shared" ca="1" si="40"/>
        <v>-2.2193654431963417E-3</v>
      </c>
      <c r="I261" s="6">
        <f t="shared" ca="1" si="40"/>
        <v>1.3359345751640106E-5</v>
      </c>
      <c r="J261" s="6">
        <f t="shared" si="40"/>
        <v>3.9802115495923829E-5</v>
      </c>
      <c r="K261" s="6">
        <f t="shared" ca="1" si="39"/>
        <v>-1.0686902746384064E-3</v>
      </c>
      <c r="L261" s="6">
        <f t="array" aca="1" ref="L261" ca="1">MMULT(H261:J261,$C$5:$C$7)</f>
        <v>-1.1030030487223508E-3</v>
      </c>
      <c r="M261" s="6">
        <f t="shared" ca="1" si="43"/>
        <v>0.1213499862526673</v>
      </c>
      <c r="N261" s="6">
        <f t="shared" ca="1" si="43"/>
        <v>0.12222499530878433</v>
      </c>
      <c r="O261" s="6">
        <f t="shared" ca="1" si="35"/>
        <v>3.0312909232628207E-2</v>
      </c>
      <c r="P261" s="6">
        <f t="shared" ca="1" si="35"/>
        <v>2.9966868407588852E-2</v>
      </c>
      <c r="Q261">
        <f t="shared" ca="1" si="33"/>
        <v>-8.6993123576486919E-2</v>
      </c>
      <c r="R261">
        <f t="shared" ca="1" si="36"/>
        <v>-8.0284945726027956E-2</v>
      </c>
    </row>
    <row r="262" spans="2:18" x14ac:dyDescent="0.25">
      <c r="B262" s="19">
        <v>249</v>
      </c>
      <c r="C262" s="4">
        <f ca="1">Données!C260</f>
        <v>96.131872795192933</v>
      </c>
      <c r="D262" s="4">
        <f ca="1">Données!E260</f>
        <v>102.16258292211889</v>
      </c>
      <c r="E262" s="4">
        <f>Données!F260</f>
        <v>100.99598014633536</v>
      </c>
      <c r="F262" s="4">
        <f t="shared" ca="1" si="37"/>
        <v>991.47227858655901</v>
      </c>
      <c r="G262" s="4">
        <f t="shared" ca="1" si="34"/>
        <v>998.27347979740352</v>
      </c>
      <c r="H262" s="6">
        <f t="shared" ca="1" si="40"/>
        <v>2.8492297835278624E-3</v>
      </c>
      <c r="I262" s="6">
        <f t="shared" ca="1" si="40"/>
        <v>-3.7275241796086434E-5</v>
      </c>
      <c r="J262" s="6">
        <f t="shared" si="40"/>
        <v>3.9802115495923829E-5</v>
      </c>
      <c r="K262" s="6">
        <f t="shared" ca="1" si="39"/>
        <v>1.3600057333240656E-3</v>
      </c>
      <c r="L262" s="6">
        <f t="array" aca="1" ref="L262" ca="1">MMULT(H262:J262,$C$5:$C$7)</f>
        <v>1.405977270865888E-3</v>
      </c>
      <c r="M262" s="6">
        <f t="shared" ca="1" si="43"/>
        <v>0.11777102465220936</v>
      </c>
      <c r="N262" s="6">
        <f t="shared" ca="1" si="43"/>
        <v>0.11862657413426084</v>
      </c>
      <c r="O262" s="6">
        <f t="shared" ca="1" si="35"/>
        <v>3.0312909232628207E-2</v>
      </c>
      <c r="P262" s="6">
        <f t="shared" ca="1" si="35"/>
        <v>2.9966868407588852E-2</v>
      </c>
      <c r="Q262">
        <f t="shared" ca="1" si="33"/>
        <v>-8.5751428989986556E-2</v>
      </c>
      <c r="R262">
        <f t="shared" ca="1" si="36"/>
        <v>-7.8991847264045623E-2</v>
      </c>
    </row>
    <row r="263" spans="2:18" x14ac:dyDescent="0.25">
      <c r="B263" s="19">
        <v>250</v>
      </c>
      <c r="C263" s="4">
        <f ca="1">Données!C261</f>
        <v>95.631556860440483</v>
      </c>
      <c r="D263" s="4">
        <f ca="1">Données!E261</f>
        <v>102.16229477309457</v>
      </c>
      <c r="E263" s="4">
        <f>Données!F261</f>
        <v>101.00000000000176</v>
      </c>
      <c r="F263" s="4">
        <f t="shared" ca="1" si="37"/>
        <v>988.96925816767521</v>
      </c>
      <c r="G263" s="4">
        <f t="shared" ca="1" si="34"/>
        <v>995.67432726888319</v>
      </c>
      <c r="H263" s="6">
        <f t="shared" ca="1" si="40"/>
        <v>-5.2044750633160053E-3</v>
      </c>
      <c r="I263" s="6">
        <f t="shared" ca="1" si="40"/>
        <v>-2.8204947063459329E-6</v>
      </c>
      <c r="J263" s="6">
        <f t="shared" si="40"/>
        <v>3.9802115495923829E-5</v>
      </c>
      <c r="K263" s="6">
        <f t="shared" ca="1" si="39"/>
        <v>-2.5245490700477324E-3</v>
      </c>
      <c r="L263" s="6">
        <f t="array" aca="1" ref="L263" ca="1">MMULT(H263:J263,$C$5:$C$7)</f>
        <v>-2.6036477790111756E-3</v>
      </c>
      <c r="M263" s="6">
        <f t="shared" ca="1" si="43"/>
        <v>0.11460110650809445</v>
      </c>
      <c r="N263" s="6">
        <f t="shared" ca="1" si="43"/>
        <v>0.11545394307575056</v>
      </c>
      <c r="O263" s="6">
        <f t="shared" ca="1" si="35"/>
        <v>3.0312909232628207E-2</v>
      </c>
      <c r="P263" s="6">
        <f t="shared" ca="1" si="35"/>
        <v>2.9966868407588852E-2</v>
      </c>
      <c r="Q263">
        <f ca="1">F263/MAX($F$13:$F$263)-1</f>
        <v>-8.805949436972238E-2</v>
      </c>
      <c r="R263">
        <f t="shared" ca="1" si="36"/>
        <v>-8.1389828095367767E-2</v>
      </c>
    </row>
    <row r="264" spans="2:18" x14ac:dyDescent="0.25">
      <c r="F264" s="7"/>
      <c r="G264" s="7"/>
      <c r="M264" s="7"/>
      <c r="N264" s="7"/>
      <c r="Q264">
        <f ca="1">F264/MAX($F$13:$F$263)-1</f>
        <v>-1</v>
      </c>
    </row>
  </sheetData>
  <mergeCells count="9">
    <mergeCell ref="Q11:R11"/>
    <mergeCell ref="M3:O3"/>
    <mergeCell ref="B11:B12"/>
    <mergeCell ref="C11:E11"/>
    <mergeCell ref="F11:G11"/>
    <mergeCell ref="H11:J11"/>
    <mergeCell ref="K11:L11"/>
    <mergeCell ref="M11:N11"/>
    <mergeCell ref="O11:P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1:E11"/>
  <sheetViews>
    <sheetView workbookViewId="0">
      <selection activeCell="D8" sqref="D8"/>
    </sheetView>
  </sheetViews>
  <sheetFormatPr baseColWidth="10" defaultRowHeight="15" x14ac:dyDescent="0.25"/>
  <cols>
    <col min="2" max="4" width="11.42578125" style="29"/>
    <col min="5" max="5" width="14.28515625" style="29" bestFit="1" customWidth="1"/>
  </cols>
  <sheetData>
    <row r="1" spans="2:5" x14ac:dyDescent="0.25">
      <c r="B1" s="30" t="s">
        <v>13</v>
      </c>
      <c r="C1" s="30" t="s">
        <v>14</v>
      </c>
      <c r="D1" s="30" t="s">
        <v>16</v>
      </c>
      <c r="E1" s="30" t="s">
        <v>17</v>
      </c>
    </row>
    <row r="2" spans="2:5" x14ac:dyDescent="0.25">
      <c r="B2" s="29">
        <v>0.25323774404513189</v>
      </c>
      <c r="C2" s="29">
        <v>-1.2215183095136988E-2</v>
      </c>
      <c r="D2" s="29">
        <v>7.4226822686017394E-2</v>
      </c>
      <c r="E2" s="29">
        <v>-0.21175218748193236</v>
      </c>
    </row>
    <row r="3" spans="2:5" x14ac:dyDescent="0.25">
      <c r="B3" s="29">
        <v>-1.5870713845901441E-2</v>
      </c>
      <c r="C3" s="29">
        <v>-1.2755237752828641E-2</v>
      </c>
      <c r="D3" s="29">
        <v>2.7360487387923637E-2</v>
      </c>
      <c r="E3" s="29">
        <v>-0.11763279953706685</v>
      </c>
    </row>
    <row r="4" spans="2:5" x14ac:dyDescent="0.25">
      <c r="B4" s="29">
        <v>0.37522257101819667</v>
      </c>
      <c r="C4" s="29">
        <v>-1.2094042948315875E-2</v>
      </c>
      <c r="D4" s="29">
        <v>5.4747825818236541E-2</v>
      </c>
      <c r="E4" s="29">
        <v>-0.27505101593156278</v>
      </c>
    </row>
    <row r="5" spans="2:5" x14ac:dyDescent="0.25">
      <c r="B5" s="29">
        <v>-8.0462502731037944E-4</v>
      </c>
      <c r="C5" s="29">
        <v>-1.1245286603369608E-2</v>
      </c>
      <c r="D5" s="29">
        <v>2.0207072950400314E-2</v>
      </c>
      <c r="E5" s="29">
        <v>-0.14232313947670439</v>
      </c>
    </row>
    <row r="6" spans="2:5" x14ac:dyDescent="0.25">
      <c r="B6" s="29">
        <v>-0.11739699045582375</v>
      </c>
      <c r="C6" s="29">
        <v>-1.2168473175983879E-2</v>
      </c>
      <c r="D6" s="29">
        <v>1.6897580259973691E-2</v>
      </c>
      <c r="E6" s="29">
        <v>-0.19509170014036037</v>
      </c>
    </row>
    <row r="7" spans="2:5" x14ac:dyDescent="0.25">
      <c r="B7" s="29">
        <v>0.1140154655487291</v>
      </c>
      <c r="C7" s="29">
        <v>-1.1327113283400601E-2</v>
      </c>
      <c r="D7" s="29">
        <v>2.6276530195531261E-2</v>
      </c>
      <c r="E7" s="29">
        <v>-0.13686047662976775</v>
      </c>
    </row>
    <row r="8" spans="2:5" x14ac:dyDescent="0.25">
      <c r="B8" s="29">
        <v>-0.12269832137754177</v>
      </c>
      <c r="C8" s="29">
        <v>-1.0569453727836048E-2</v>
      </c>
      <c r="D8" s="29">
        <v>9.1643590092481634E-3</v>
      </c>
      <c r="E8" s="29">
        <v>-0.14336017801368339</v>
      </c>
    </row>
    <row r="9" spans="2:5" x14ac:dyDescent="0.25">
      <c r="B9" s="29">
        <v>-0.16529174750027886</v>
      </c>
      <c r="C9" s="29">
        <v>-1.0657557479824904E-2</v>
      </c>
      <c r="D9" s="29">
        <v>-2.1231282173532179E-2</v>
      </c>
      <c r="E9" s="29">
        <v>-0.20437179446883769</v>
      </c>
    </row>
    <row r="10" spans="2:5" x14ac:dyDescent="0.25">
      <c r="B10" s="29">
        <v>3.2722165036499495E-2</v>
      </c>
      <c r="C10" s="29">
        <v>-1.1741733443881708E-2</v>
      </c>
      <c r="D10" s="29">
        <v>2.2796693951314572E-2</v>
      </c>
      <c r="E10" s="29">
        <v>-0.14752070696581665</v>
      </c>
    </row>
    <row r="11" spans="2:5" x14ac:dyDescent="0.25">
      <c r="B11" s="29">
        <v>0.225766934978606</v>
      </c>
      <c r="C11" s="29">
        <v>-1.0825198250238061E-2</v>
      </c>
      <c r="D11" s="29">
        <v>3.0790162949303351E-2</v>
      </c>
      <c r="E11" s="29">
        <v>-0.20843270822793258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Simulations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FCLS04871</cp:lastModifiedBy>
  <dcterms:created xsi:type="dcterms:W3CDTF">2012-05-20T04:50:20Z</dcterms:created>
  <dcterms:modified xsi:type="dcterms:W3CDTF">2012-06-06T07:20:33Z</dcterms:modified>
</cp:coreProperties>
</file>