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Documents\EXCEL\"/>
    </mc:Choice>
  </mc:AlternateContent>
  <xr:revisionPtr revIDLastSave="0" documentId="13_ncr:1_{0633AB7D-4DE0-4A27-8ABF-7313419DB19D}" xr6:coauthVersionLast="46" xr6:coauthVersionMax="46" xr10:uidLastSave="{00000000-0000-0000-0000-000000000000}"/>
  <bookViews>
    <workbookView xWindow="-120" yWindow="-120" windowWidth="20730" windowHeight="11160" xr2:uid="{A1B761C7-0C48-4CEE-AA4E-60003850BB61}"/>
  </bookViews>
  <sheets>
    <sheet name="Feuil1" sheetId="1" r:id="rId1"/>
    <sheet name="Feuil2" sheetId="2" r:id="rId2"/>
    <sheet name="Statistiques" sheetId="3" r:id="rId3"/>
  </sheets>
  <definedNames>
    <definedName name="_xlnm._FilterDatabase" localSheetId="0" hidden="1">Feuil1!$A$1:$J$101</definedName>
    <definedName name="Date">Feuil2!#REF!</definedName>
    <definedName name="L_Date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3" l="1"/>
  <c r="D7" i="3" s="1"/>
  <c r="D5" i="3"/>
  <c r="D6" i="3"/>
  <c r="C4" i="3"/>
  <c r="C7" i="3" s="1"/>
  <c r="C5" i="3"/>
  <c r="C6" i="3"/>
  <c r="B4" i="3"/>
  <c r="B5" i="3"/>
  <c r="B6" i="3"/>
  <c r="J55" i="1"/>
  <c r="J66" i="1"/>
  <c r="J67" i="1"/>
  <c r="J68" i="1"/>
  <c r="J2" i="1"/>
  <c r="J3" i="1"/>
  <c r="J4" i="1"/>
  <c r="J8" i="1"/>
  <c r="J9" i="1"/>
  <c r="J10" i="1"/>
  <c r="J11" i="1"/>
  <c r="J12" i="1"/>
  <c r="J18" i="1"/>
  <c r="J19" i="1"/>
  <c r="J20" i="1"/>
  <c r="J21" i="1"/>
  <c r="J22" i="1"/>
  <c r="J28" i="1"/>
  <c r="J29" i="1"/>
  <c r="J30" i="1"/>
  <c r="J31" i="1"/>
  <c r="J32" i="1"/>
  <c r="J33" i="1"/>
  <c r="J40" i="1"/>
  <c r="J46" i="1"/>
  <c r="J56" i="1"/>
  <c r="J69" i="1"/>
  <c r="J77" i="1"/>
  <c r="J82" i="1"/>
  <c r="J87" i="1"/>
  <c r="J92" i="1"/>
  <c r="J97" i="1"/>
  <c r="J41" i="1"/>
  <c r="J47" i="1"/>
  <c r="J57" i="1"/>
  <c r="J70" i="1"/>
  <c r="J78" i="1"/>
  <c r="J83" i="1"/>
  <c r="J88" i="1"/>
  <c r="J93" i="1"/>
  <c r="J98" i="1"/>
  <c r="J42" i="1"/>
  <c r="J48" i="1"/>
  <c r="J58" i="1"/>
  <c r="J71" i="1"/>
  <c r="J79" i="1"/>
  <c r="J84" i="1"/>
  <c r="J89" i="1"/>
  <c r="J94" i="1"/>
  <c r="J99" i="1"/>
  <c r="J43" i="1"/>
  <c r="J49" i="1"/>
  <c r="J59" i="1"/>
  <c r="J72" i="1"/>
  <c r="J80" i="1"/>
  <c r="J85" i="1"/>
  <c r="J90" i="1"/>
  <c r="J95" i="1"/>
  <c r="J100" i="1"/>
  <c r="J60" i="1"/>
  <c r="J61" i="1"/>
  <c r="J62" i="1"/>
  <c r="J63" i="1"/>
  <c r="J73" i="1"/>
  <c r="J74" i="1"/>
  <c r="J75" i="1"/>
  <c r="J5" i="1"/>
  <c r="J6" i="1"/>
  <c r="J7" i="1"/>
  <c r="J13" i="1"/>
  <c r="J14" i="1"/>
  <c r="J15" i="1"/>
  <c r="J16" i="1"/>
  <c r="J17" i="1"/>
  <c r="J23" i="1"/>
  <c r="J24" i="1"/>
  <c r="J25" i="1"/>
  <c r="J26" i="1"/>
  <c r="J27" i="1"/>
  <c r="J34" i="1"/>
  <c r="J35" i="1"/>
  <c r="J36" i="1"/>
  <c r="J37" i="1"/>
  <c r="J38" i="1"/>
  <c r="J39" i="1"/>
  <c r="J44" i="1"/>
  <c r="J50" i="1"/>
  <c r="J64" i="1"/>
  <c r="J76" i="1"/>
  <c r="J81" i="1"/>
  <c r="J86" i="1"/>
  <c r="J91" i="1"/>
  <c r="J96" i="1"/>
  <c r="J101" i="1"/>
  <c r="J45" i="1"/>
  <c r="J51" i="1"/>
  <c r="J65" i="1"/>
  <c r="J53" i="1"/>
  <c r="J54" i="1"/>
  <c r="J52" i="1"/>
  <c r="B7" i="3" l="1"/>
  <c r="E6" i="3"/>
  <c r="E5" i="3"/>
  <c r="E4" i="3"/>
  <c r="E7" i="3" l="1"/>
</calcChain>
</file>

<file path=xl/sharedStrings.xml><?xml version="1.0" encoding="utf-8"?>
<sst xmlns="http://schemas.openxmlformats.org/spreadsheetml/2006/main" count="623" uniqueCount="404">
  <si>
    <t>Pfizer</t>
  </si>
  <si>
    <t>Ville</t>
  </si>
  <si>
    <t>Personnels soignant</t>
  </si>
  <si>
    <t>Personnes de plus de 75 ans</t>
  </si>
  <si>
    <t>Personnes à risque</t>
  </si>
  <si>
    <t>MODERNA</t>
  </si>
  <si>
    <t>Vaccin</t>
  </si>
  <si>
    <t>Date</t>
  </si>
  <si>
    <t>INSEE</t>
  </si>
  <si>
    <t>Public</t>
  </si>
  <si>
    <t>Département</t>
  </si>
  <si>
    <t>Age</t>
  </si>
  <si>
    <t>Vienna</t>
  </si>
  <si>
    <t>Castelló</t>
  </si>
  <si>
    <t>Belfast</t>
  </si>
  <si>
    <t>Jecheon</t>
  </si>
  <si>
    <t>Palma de Mallorca</t>
  </si>
  <si>
    <t>Envigado</t>
  </si>
  <si>
    <t>Semarang</t>
  </si>
  <si>
    <t>Istanbul</t>
  </si>
  <si>
    <t>Tehuacán</t>
  </si>
  <si>
    <t>Naissance</t>
  </si>
  <si>
    <t>Prénom</t>
  </si>
  <si>
    <t>NOM</t>
  </si>
  <si>
    <t>Lunea</t>
  </si>
  <si>
    <t>MAY</t>
  </si>
  <si>
    <t>16000806 6268</t>
  </si>
  <si>
    <t>Oswestry</t>
  </si>
  <si>
    <t>Kasper</t>
  </si>
  <si>
    <t>WALTERS</t>
  </si>
  <si>
    <t>16920201 7852</t>
  </si>
  <si>
    <t>Iksan</t>
  </si>
  <si>
    <t>Camden</t>
  </si>
  <si>
    <t>LONG</t>
  </si>
  <si>
    <t>16881017 6654</t>
  </si>
  <si>
    <t>Bremerhaven</t>
  </si>
  <si>
    <t>Gil</t>
  </si>
  <si>
    <t>FLEMING</t>
  </si>
  <si>
    <t>16750221 9426</t>
  </si>
  <si>
    <t>Gaithersburg</t>
  </si>
  <si>
    <t>Oren</t>
  </si>
  <si>
    <t>PECK</t>
  </si>
  <si>
    <t>16940101 1276</t>
  </si>
  <si>
    <t>Sigourney</t>
  </si>
  <si>
    <t>WEISS</t>
  </si>
  <si>
    <t>16750315 1461</t>
  </si>
  <si>
    <t>Manukau</t>
  </si>
  <si>
    <t>Eleanor</t>
  </si>
  <si>
    <t>MEYERS</t>
  </si>
  <si>
    <t>16901114 7692</t>
  </si>
  <si>
    <t>Toruń</t>
  </si>
  <si>
    <t>Genevieve</t>
  </si>
  <si>
    <t>WHITFIELD</t>
  </si>
  <si>
    <t>16280204 4517</t>
  </si>
  <si>
    <t>Mamuju</t>
  </si>
  <si>
    <t>Cadman</t>
  </si>
  <si>
    <t>MICHAEL</t>
  </si>
  <si>
    <t>16170721 4035</t>
  </si>
  <si>
    <t>Calle Blancos</t>
  </si>
  <si>
    <t>Irene</t>
  </si>
  <si>
    <t>GRIFFIN</t>
  </si>
  <si>
    <t>16591010 0527</t>
  </si>
  <si>
    <t>Piracicaba</t>
  </si>
  <si>
    <t>Chadwick</t>
  </si>
  <si>
    <t>KEY</t>
  </si>
  <si>
    <t>16020930 9053</t>
  </si>
  <si>
    <t>Mexicali</t>
  </si>
  <si>
    <t>Victor</t>
  </si>
  <si>
    <t>REID</t>
  </si>
  <si>
    <t>16750327 1681</t>
  </si>
  <si>
    <t>Lourdes</t>
  </si>
  <si>
    <t>Phoebe</t>
  </si>
  <si>
    <t>MERRILL</t>
  </si>
  <si>
    <t>16751104 4120</t>
  </si>
  <si>
    <t>Mexico City</t>
  </si>
  <si>
    <t>Kadeem</t>
  </si>
  <si>
    <t>DAWSON</t>
  </si>
  <si>
    <t>16630429 6228</t>
  </si>
  <si>
    <t>Lambayeque</t>
  </si>
  <si>
    <t>Gwendolyn</t>
  </si>
  <si>
    <t>WOODWARD</t>
  </si>
  <si>
    <t>16640310 4182</t>
  </si>
  <si>
    <t>Ereğli</t>
  </si>
  <si>
    <t>Carson</t>
  </si>
  <si>
    <t>DENNIS</t>
  </si>
  <si>
    <t>16001211 7180</t>
  </si>
  <si>
    <t>Sokoto</t>
  </si>
  <si>
    <t>Cody</t>
  </si>
  <si>
    <t>HOLDEN</t>
  </si>
  <si>
    <t>16320414 3139</t>
  </si>
  <si>
    <t>Molly</t>
  </si>
  <si>
    <t>AYERS</t>
  </si>
  <si>
    <t>16870623 9335</t>
  </si>
  <si>
    <t>St. John's</t>
  </si>
  <si>
    <t>Yetta</t>
  </si>
  <si>
    <t>WHITE</t>
  </si>
  <si>
    <t>16980115 0930</t>
  </si>
  <si>
    <t>Feldkirch</t>
  </si>
  <si>
    <t>NIEVES</t>
  </si>
  <si>
    <t>16671113 4624</t>
  </si>
  <si>
    <t>Zielona Góra</t>
  </si>
  <si>
    <t>Tatiana</t>
  </si>
  <si>
    <t>HESTER</t>
  </si>
  <si>
    <t>16560428 0932</t>
  </si>
  <si>
    <t>Dunoon</t>
  </si>
  <si>
    <t>Kennedy</t>
  </si>
  <si>
    <t>HOPKINS</t>
  </si>
  <si>
    <t>16921123 3508</t>
  </si>
  <si>
    <t>Atlanta</t>
  </si>
  <si>
    <t>Rose</t>
  </si>
  <si>
    <t>PERKINS</t>
  </si>
  <si>
    <t>16210726 2392</t>
  </si>
  <si>
    <t>Jundiaí</t>
  </si>
  <si>
    <t>Tarik</t>
  </si>
  <si>
    <t>SCHULTZ</t>
  </si>
  <si>
    <t>16180627 1480</t>
  </si>
  <si>
    <t>Magadan</t>
  </si>
  <si>
    <t>Desirae</t>
  </si>
  <si>
    <t>HOOD</t>
  </si>
  <si>
    <t>16210214 6244</t>
  </si>
  <si>
    <t>Vanna</t>
  </si>
  <si>
    <t>BRANCH</t>
  </si>
  <si>
    <t>16540110 1851</t>
  </si>
  <si>
    <t>Jasper</t>
  </si>
  <si>
    <t>VAUGHN</t>
  </si>
  <si>
    <t>16521019 4329</t>
  </si>
  <si>
    <t>Laken</t>
  </si>
  <si>
    <t>Zachary</t>
  </si>
  <si>
    <t>BERGER</t>
  </si>
  <si>
    <t>16030917 9166</t>
  </si>
  <si>
    <t>Åkersberga</t>
  </si>
  <si>
    <t>Beau</t>
  </si>
  <si>
    <t>SAMPSON</t>
  </si>
  <si>
    <t>16810703 5555</t>
  </si>
  <si>
    <t>San Pablo</t>
  </si>
  <si>
    <t>Orson</t>
  </si>
  <si>
    <t>ONEIL</t>
  </si>
  <si>
    <t>16871204 1980</t>
  </si>
  <si>
    <t>Dutse</t>
  </si>
  <si>
    <t>Xerxes</t>
  </si>
  <si>
    <t>STEIN</t>
  </si>
  <si>
    <t>16660215 1000</t>
  </si>
  <si>
    <t>Sluis</t>
  </si>
  <si>
    <t>Calvin</t>
  </si>
  <si>
    <t>POLLARD</t>
  </si>
  <si>
    <t>16820415 6064</t>
  </si>
  <si>
    <t>Tonalá</t>
  </si>
  <si>
    <t>Colleen</t>
  </si>
  <si>
    <t>ENGLAND</t>
  </si>
  <si>
    <t>16740427 6698</t>
  </si>
  <si>
    <t>Cork</t>
  </si>
  <si>
    <t>Mary</t>
  </si>
  <si>
    <t>LESTER</t>
  </si>
  <si>
    <t>16660307 2304</t>
  </si>
  <si>
    <t>Tranås</t>
  </si>
  <si>
    <t>Dacey</t>
  </si>
  <si>
    <t>MILLER</t>
  </si>
  <si>
    <t>16240530 0324</t>
  </si>
  <si>
    <t>Bahawalpur</t>
  </si>
  <si>
    <t>Alec</t>
  </si>
  <si>
    <t>CURRY</t>
  </si>
  <si>
    <t>16060402 9215</t>
  </si>
  <si>
    <t>Novosibirsk</t>
  </si>
  <si>
    <t>Myles</t>
  </si>
  <si>
    <t>MOONEY</t>
  </si>
  <si>
    <t>16291122 3366</t>
  </si>
  <si>
    <t>Gore</t>
  </si>
  <si>
    <t>Ferdinand</t>
  </si>
  <si>
    <t>CANNON</t>
  </si>
  <si>
    <t>16941111 6487</t>
  </si>
  <si>
    <t>Lowell</t>
  </si>
  <si>
    <t>Lucas</t>
  </si>
  <si>
    <t>VELASQUEZ</t>
  </si>
  <si>
    <t>16271117 2425</t>
  </si>
  <si>
    <t>Mechelle</t>
  </si>
  <si>
    <t>GUERRERO</t>
  </si>
  <si>
    <t>16651214 6926</t>
  </si>
  <si>
    <t>Belo Horizonte</t>
  </si>
  <si>
    <t>Josiah</t>
  </si>
  <si>
    <t>DEAN</t>
  </si>
  <si>
    <t>16021115 4208</t>
  </si>
  <si>
    <t>Whangarei</t>
  </si>
  <si>
    <t>Malcolm</t>
  </si>
  <si>
    <t>CHANDLER</t>
  </si>
  <si>
    <t>16531125 5870</t>
  </si>
  <si>
    <t>Samara</t>
  </si>
  <si>
    <t>Geoffrey</t>
  </si>
  <si>
    <t>HYDE</t>
  </si>
  <si>
    <t>16180104 2936</t>
  </si>
  <si>
    <t>Felicia</t>
  </si>
  <si>
    <t>MENDEZ</t>
  </si>
  <si>
    <t>16490410 6525</t>
  </si>
  <si>
    <t>Fitzgerald</t>
  </si>
  <si>
    <t>MCCALL</t>
  </si>
  <si>
    <t>16611228 9035</t>
  </si>
  <si>
    <t>Matamata</t>
  </si>
  <si>
    <t>GALLOWAY</t>
  </si>
  <si>
    <t>16190518 5409</t>
  </si>
  <si>
    <t>Gwangju</t>
  </si>
  <si>
    <t>Ashton</t>
  </si>
  <si>
    <t>LARSEN</t>
  </si>
  <si>
    <t>16851102 6596</t>
  </si>
  <si>
    <t>Ödemiş</t>
  </si>
  <si>
    <t>Cherokee</t>
  </si>
  <si>
    <t>MCCOY</t>
  </si>
  <si>
    <t>16490205 9700</t>
  </si>
  <si>
    <t>Muzaffargarh</t>
  </si>
  <si>
    <t>Casey</t>
  </si>
  <si>
    <t>HILL</t>
  </si>
  <si>
    <t>16271215 1485</t>
  </si>
  <si>
    <t>Koszalin</t>
  </si>
  <si>
    <t>Cruz</t>
  </si>
  <si>
    <t>PARRISH</t>
  </si>
  <si>
    <t>16870723 3477</t>
  </si>
  <si>
    <t>Milestone</t>
  </si>
  <si>
    <t>Zephr</t>
  </si>
  <si>
    <t>MCGUIRE</t>
  </si>
  <si>
    <t>16950225 4825</t>
  </si>
  <si>
    <t>Cabano</t>
  </si>
  <si>
    <t>Julian</t>
  </si>
  <si>
    <t>BURNS</t>
  </si>
  <si>
    <t>16140306 9485</t>
  </si>
  <si>
    <t>Curaco de Vélez</t>
  </si>
  <si>
    <t>Amy</t>
  </si>
  <si>
    <t>SANTOS</t>
  </si>
  <si>
    <t>16210305 3803</t>
  </si>
  <si>
    <t>Tarakan</t>
  </si>
  <si>
    <t>Nita</t>
  </si>
  <si>
    <t>REESE</t>
  </si>
  <si>
    <t>16960118 3248</t>
  </si>
  <si>
    <t>Pukekohe</t>
  </si>
  <si>
    <t>Dieter</t>
  </si>
  <si>
    <t>MATHEWS</t>
  </si>
  <si>
    <t>16640105 0643</t>
  </si>
  <si>
    <t>Nizhny</t>
  </si>
  <si>
    <t>Armando</t>
  </si>
  <si>
    <t>COOPER</t>
  </si>
  <si>
    <t>16600412 5750</t>
  </si>
  <si>
    <t>Charsadda</t>
  </si>
  <si>
    <t>BERG</t>
  </si>
  <si>
    <t>16700517 2544</t>
  </si>
  <si>
    <t>Brindisi</t>
  </si>
  <si>
    <t>Ishmael</t>
  </si>
  <si>
    <t>PACHECO</t>
  </si>
  <si>
    <t>16321007 5705</t>
  </si>
  <si>
    <t>Malang</t>
  </si>
  <si>
    <t>Randall</t>
  </si>
  <si>
    <t>AVERY</t>
  </si>
  <si>
    <t>16760101 9669</t>
  </si>
  <si>
    <t>Kahramanmaraş</t>
  </si>
  <si>
    <t>Ignacia</t>
  </si>
  <si>
    <t>LAMB</t>
  </si>
  <si>
    <t>16640325 3526</t>
  </si>
  <si>
    <t>Tczew</t>
  </si>
  <si>
    <t>Silas</t>
  </si>
  <si>
    <t>POWERS</t>
  </si>
  <si>
    <t>16300704 7180</t>
  </si>
  <si>
    <t>Canberra</t>
  </si>
  <si>
    <t>Kimberley</t>
  </si>
  <si>
    <t>KELLEY</t>
  </si>
  <si>
    <t>16201005 9851</t>
  </si>
  <si>
    <t>Huacho</t>
  </si>
  <si>
    <t>Justine</t>
  </si>
  <si>
    <t>MONROE</t>
  </si>
  <si>
    <t>16231208 4904</t>
  </si>
  <si>
    <t>New Plymouth</t>
  </si>
  <si>
    <t>Igor</t>
  </si>
  <si>
    <t>GORDON</t>
  </si>
  <si>
    <t>16040313 4257</t>
  </si>
  <si>
    <t>Chiusa/Klausen</t>
  </si>
  <si>
    <t>Latifah</t>
  </si>
  <si>
    <t>OLIVER</t>
  </si>
  <si>
    <t>16630712 3783</t>
  </si>
  <si>
    <t>Thunder Bay</t>
  </si>
  <si>
    <t>Alma</t>
  </si>
  <si>
    <t>BENSON</t>
  </si>
  <si>
    <t>16130122 0602</t>
  </si>
  <si>
    <t>San Zenone degli Ezzelini</t>
  </si>
  <si>
    <t>Rahim</t>
  </si>
  <si>
    <t>CARVER</t>
  </si>
  <si>
    <t>16530316 1607</t>
  </si>
  <si>
    <t>Selma</t>
  </si>
  <si>
    <t>ODOM</t>
  </si>
  <si>
    <t>16560908 6623</t>
  </si>
  <si>
    <t>Kristen</t>
  </si>
  <si>
    <t>SOLOMON</t>
  </si>
  <si>
    <t>16391010 3443</t>
  </si>
  <si>
    <t>Puno</t>
  </si>
  <si>
    <t>Nathan</t>
  </si>
  <si>
    <t>LOVE</t>
  </si>
  <si>
    <t>16280319 1564</t>
  </si>
  <si>
    <t>King Township</t>
  </si>
  <si>
    <t>Patrick</t>
  </si>
  <si>
    <t>DAY</t>
  </si>
  <si>
    <t>16231224 1447</t>
  </si>
  <si>
    <t>Monghidoro</t>
  </si>
  <si>
    <t>Rafael</t>
  </si>
  <si>
    <t>CANTRELL</t>
  </si>
  <si>
    <t>16871208 6456</t>
  </si>
  <si>
    <t>Richmond</t>
  </si>
  <si>
    <t>Rhiannon</t>
  </si>
  <si>
    <t>MAYER</t>
  </si>
  <si>
    <t>16881103 1726</t>
  </si>
  <si>
    <t>Tula</t>
  </si>
  <si>
    <t>Marny</t>
  </si>
  <si>
    <t>MURPHY</t>
  </si>
  <si>
    <t>16350111 4338</t>
  </si>
  <si>
    <t>Aserrí</t>
  </si>
  <si>
    <t>Ifeoma</t>
  </si>
  <si>
    <t>16000526 7455</t>
  </si>
  <si>
    <t>Cholchol</t>
  </si>
  <si>
    <t>Garrison</t>
  </si>
  <si>
    <t>RODRIQUEZ</t>
  </si>
  <si>
    <t>16610626 4804</t>
  </si>
  <si>
    <t>Liberia</t>
  </si>
  <si>
    <t>Curran</t>
  </si>
  <si>
    <t>DALE</t>
  </si>
  <si>
    <t>16281226 0665</t>
  </si>
  <si>
    <t>Philadelphia</t>
  </si>
  <si>
    <t>16840408 3431</t>
  </si>
  <si>
    <t>Quimper</t>
  </si>
  <si>
    <t>Alan</t>
  </si>
  <si>
    <t>16630621 1738</t>
  </si>
  <si>
    <t>Motueka</t>
  </si>
  <si>
    <t>BRADFORD</t>
  </si>
  <si>
    <t>16780812 3132</t>
  </si>
  <si>
    <t>JIMENEZ</t>
  </si>
  <si>
    <t>16381009 9568</t>
  </si>
  <si>
    <t>Saratov</t>
  </si>
  <si>
    <t>Harrison</t>
  </si>
  <si>
    <t>PUCKETT</t>
  </si>
  <si>
    <t>16461126 6919</t>
  </si>
  <si>
    <t>Raymond</t>
  </si>
  <si>
    <t>RILEY</t>
  </si>
  <si>
    <t>16380907 0075</t>
  </si>
  <si>
    <t>Kisi</t>
  </si>
  <si>
    <t>Dorian</t>
  </si>
  <si>
    <t>BEACH</t>
  </si>
  <si>
    <t>16830423 7079</t>
  </si>
  <si>
    <t>Messancy</t>
  </si>
  <si>
    <t>BECKER</t>
  </si>
  <si>
    <t>16140704 9038</t>
  </si>
  <si>
    <t>Petrópolis</t>
  </si>
  <si>
    <t>Shana</t>
  </si>
  <si>
    <t>MCCLAIN</t>
  </si>
  <si>
    <t>16660330 3527</t>
  </si>
  <si>
    <t>Stokkem</t>
  </si>
  <si>
    <t>Ira</t>
  </si>
  <si>
    <t>MORRISON</t>
  </si>
  <si>
    <t>16340621 3599</t>
  </si>
  <si>
    <t>North Las Vegas</t>
  </si>
  <si>
    <t>Ariana</t>
  </si>
  <si>
    <t>CONWAY</t>
  </si>
  <si>
    <t>16041007 3365</t>
  </si>
  <si>
    <t>Bhilwara</t>
  </si>
  <si>
    <t>Lamar</t>
  </si>
  <si>
    <t>OSBORNE</t>
  </si>
  <si>
    <t>16930828 2897</t>
  </si>
  <si>
    <t>Smithers</t>
  </si>
  <si>
    <t>Alfonso</t>
  </si>
  <si>
    <t>KENT</t>
  </si>
  <si>
    <t>16481002 0208</t>
  </si>
  <si>
    <t>Ranchi</t>
  </si>
  <si>
    <t>Brynne</t>
  </si>
  <si>
    <t>ESTRADA</t>
  </si>
  <si>
    <t>16180414 5926</t>
  </si>
  <si>
    <t>Calamar</t>
  </si>
  <si>
    <t>Sybill</t>
  </si>
  <si>
    <t>GONZALEZ</t>
  </si>
  <si>
    <t>16010910 4489</t>
  </si>
  <si>
    <t>Şereflikoçhisar</t>
  </si>
  <si>
    <t>Erich</t>
  </si>
  <si>
    <t>ENGLISH</t>
  </si>
  <si>
    <t>16500601 2578</t>
  </si>
  <si>
    <t>Jerez de la Frontera</t>
  </si>
  <si>
    <t>Harlan</t>
  </si>
  <si>
    <t>BOONE</t>
  </si>
  <si>
    <t>16130224 3272</t>
  </si>
  <si>
    <t>Gillette</t>
  </si>
  <si>
    <t>Brenda</t>
  </si>
  <si>
    <t>DONALDSON</t>
  </si>
  <si>
    <t>16100210 7009</t>
  </si>
  <si>
    <t>Satna</t>
  </si>
  <si>
    <t>Brenna</t>
  </si>
  <si>
    <t>TRAN</t>
  </si>
  <si>
    <t>16671225 7382</t>
  </si>
  <si>
    <t>Afşin</t>
  </si>
  <si>
    <t>Christen</t>
  </si>
  <si>
    <t>OWENS</t>
  </si>
  <si>
    <t>16270408 1716</t>
  </si>
  <si>
    <t>Bruno</t>
  </si>
  <si>
    <t>PADILLA</t>
  </si>
  <si>
    <t>16410807 0972</t>
  </si>
  <si>
    <t>Rocca d'Arce</t>
  </si>
  <si>
    <t>Ivan</t>
  </si>
  <si>
    <t>16780229 5936</t>
  </si>
  <si>
    <t>San Isidro</t>
  </si>
  <si>
    <t>Imani</t>
  </si>
  <si>
    <t>JENNINGS</t>
  </si>
  <si>
    <t>16340517 1061</t>
  </si>
  <si>
    <t>Invergordon</t>
  </si>
  <si>
    <t>ASTRA ZENECA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</si>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</sst>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</font>
    <font>
      <b/>
      <sz val="12"/>
      <color rgb="FFFF0000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4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0" applyFont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4" fontId="2" fillId="0" borderId="0" xfId="0" applyNumberFormat="1" applyFont="1"/>
    <xf numFmtId="0" fontId="0" fillId="0" borderId="0" xfId="0" applyNumberFormat="1" applyAlignment="1">
      <alignment horizontal="center"/>
    </xf>
    <xf numFmtId="0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</cellXfs>
  <cellStyles count="1">
    <cellStyle name="Normal" xfId="0" builtinId="0"/>
  </cellStyles>
  <dxfs count="13">
    <dxf>
      <numFmt numFmtId="0" formatCode="General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  <sz val="14"/>
        <color theme="5" tint="-0.249977111117893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5" tint="-0.249977111117893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2810B1-3795-4913-AAB6-0182344A51CB}" name="t_vaccination" displayName="t_vaccination" ref="A1:J101" totalsRowShown="0">
  <autoFilter ref="A1:J101" xr:uid="{33F1D8FD-DED1-4A4E-A68A-9D51857A894E}"/>
  <sortState xmlns:xlrd2="http://schemas.microsoft.com/office/spreadsheetml/2017/richdata2" ref="A2:J101">
    <sortCondition ref="B9:B101"/>
  </sortState>
  <tableColumns count="10">
    <tableColumn id="1" xr3:uid="{2E453AE3-2948-4CDA-BAC3-D1F5D0F53240}" name="Vaccin" dataDxfId="12"/>
    <tableColumn id="2" xr3:uid="{D8777336-130C-48D9-89BD-1B9B37395BE6}" name="Date" dataDxfId="11"/>
    <tableColumn id="3" xr3:uid="{B8625CDC-9336-4CA5-917A-D0640180BDDF}" name="Prénom"/>
    <tableColumn id="4" xr3:uid="{BFE2F5BB-77E6-4B6B-B8A8-68F7D64F1CA9}" name="NOM"/>
    <tableColumn id="5" xr3:uid="{737DA213-DAF3-4577-BAED-456938725A4E}" name="Naissance" dataDxfId="10"/>
    <tableColumn id="6" xr3:uid="{B585EB07-580A-431C-9CDD-4DCB93A9675A}" name="INSEE"/>
    <tableColumn id="7" xr3:uid="{46379AB9-4290-4EE3-B860-50A28C7B9EB2}" name="Ville"/>
    <tableColumn id="8" xr3:uid="{CB8FE0A5-D066-49D8-B245-09B8AFA197BA}" name="Public" dataDxfId="9"/>
    <tableColumn id="9" xr3:uid="{03E67D70-30CE-4A93-900F-D5BC52361F44}" name="Département"/>
    <tableColumn id="10" xr3:uid="{92AFDF24-8574-4AD0-96C2-92DEBF321B6C}" name="Age" dataDxfId="0">
      <calculatedColumnFormula>YEAR(B2)-YEAR(E2)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90272F-5CAA-4AC9-8EB0-AAAE44C1D16B}" name="Tableau2" displayName="Tableau2" ref="A3:E7" totalsRowCount="1">
  <autoFilter ref="A3:E6" xr:uid="{9E4F1DA0-F2C7-43E4-8ADC-90B6BB2296C0}"/>
  <tableColumns count="5">
    <tableColumn id="1" xr3:uid="{46B6C6EF-2B8E-4E9F-8389-5FB1429732F9}" name="Public" totalsRowLabel="Total"/>
    <tableColumn id="2" xr3:uid="{239089E2-CFF3-420D-8173-3669B9348B58}" name="Pfizer" totalsRowFunction="custom" dataDxfId="7" totalsRowDxfId="5">
      <calculatedColumnFormula>COUNTIFS(t_vaccination[Vaccin],Tableau2[[#Headers],[Pfizer]],t_vaccination[Public],Tableau2[[#This Row],[Public]],t_vaccination[Date],$B$1)</calculatedColumnFormula>
      <totalsRowFormula>SUM(Tableau2[Pfizer])</totalsRowFormula>
    </tableColumn>
    <tableColumn id="3" xr3:uid="{A2E58A02-89A1-49FD-BDB9-529E3E4EB290}" name="MODERNA" totalsRowFunction="sum" dataDxfId="6" totalsRowDxfId="4">
      <calculatedColumnFormula>COUNTIFS(t_vaccination[Vaccin],Tableau2[[#Headers],[MODERNA]],t_vaccination[Public],Tableau2[[#This Row],[Public]],t_vaccination[Date],$B$1)</calculatedColumnFormula>
    </tableColumn>
    <tableColumn id="4" xr3:uid="{1AA84A41-3BCF-402D-A4B2-52CB69804254}" name="ASTRA ZENECA" totalsRowFunction="sum" dataDxfId="3" totalsRowDxfId="1">
      <calculatedColumnFormula>COUNTIFS(t_vaccination[Vaccin],Tableau2[[#Headers],[ASTRA ZENECA]],t_vaccination[Public],Tableau2[[#This Row],[Public]],t_vaccination[Date],$B$1)</calculatedColumnFormula>
    </tableColumn>
    <tableColumn id="5" xr3:uid="{BC840A78-0B4E-460D-B85D-FFE09D8D08AB}" name="TOTAL" totalsRowFunction="sum" dataDxfId="2" totalsRowDxfId="8">
      <calculatedColumnFormula>SUM(Tableau2[[#This Row],[Pfizer]:[ASTRA ZENECA]])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F050A-2783-46D0-A32C-270FEA669AAF}">
  <dimension ref="A1:J101"/>
  <sheetViews>
    <sheetView tabSelected="1" workbookViewId="0">
      <selection activeCell="H4" sqref="H4"/>
    </sheetView>
  </sheetViews>
  <sheetFormatPr baseColWidth="10" defaultRowHeight="15" x14ac:dyDescent="0.25"/>
  <cols>
    <col min="1" max="1" width="14" bestFit="1" customWidth="1"/>
    <col min="4" max="4" width="14.28515625" bestFit="1" customWidth="1"/>
    <col min="5" max="5" width="14" style="3" customWidth="1"/>
    <col min="6" max="6" width="14.42578125" customWidth="1"/>
    <col min="8" max="8" width="27.140625" customWidth="1"/>
    <col min="9" max="9" width="15" customWidth="1"/>
    <col min="10" max="10" width="11.42578125" style="1"/>
  </cols>
  <sheetData>
    <row r="1" spans="1:10" x14ac:dyDescent="0.25">
      <c r="A1" t="s">
        <v>6</v>
      </c>
      <c r="B1" t="s">
        <v>7</v>
      </c>
      <c r="C1" s="4" t="s">
        <v>22</v>
      </c>
      <c r="D1" s="4" t="s">
        <v>23</v>
      </c>
      <c r="E1" s="3" t="s">
        <v>21</v>
      </c>
      <c r="F1" t="s">
        <v>8</v>
      </c>
      <c r="G1" t="s">
        <v>1</v>
      </c>
      <c r="H1" t="s">
        <v>9</v>
      </c>
      <c r="I1" t="s">
        <v>10</v>
      </c>
      <c r="J1" s="1" t="s">
        <v>11</v>
      </c>
    </row>
    <row r="2" spans="1:10" x14ac:dyDescent="0.25">
      <c r="A2" s="1" t="s">
        <v>401</v>
      </c>
      <c r="B2" s="2">
        <v>44260</v>
      </c>
      <c r="C2" t="s">
        <v>51</v>
      </c>
      <c r="D2" t="s">
        <v>52</v>
      </c>
      <c r="E2" s="3">
        <v>35209</v>
      </c>
      <c r="F2" t="s">
        <v>53</v>
      </c>
      <c r="G2" t="s">
        <v>54</v>
      </c>
      <c r="H2" s="1" t="s">
        <v>2</v>
      </c>
      <c r="J2" s="8">
        <f>YEAR(B2)-YEAR(E2)</f>
        <v>25</v>
      </c>
    </row>
    <row r="3" spans="1:10" x14ac:dyDescent="0.25">
      <c r="A3" s="1" t="s">
        <v>401</v>
      </c>
      <c r="B3" s="2">
        <v>44260</v>
      </c>
      <c r="C3" t="s">
        <v>55</v>
      </c>
      <c r="D3" t="s">
        <v>56</v>
      </c>
      <c r="E3" s="3">
        <v>16083</v>
      </c>
      <c r="F3" t="s">
        <v>57</v>
      </c>
      <c r="G3" t="s">
        <v>58</v>
      </c>
      <c r="H3" s="1" t="s">
        <v>3</v>
      </c>
      <c r="J3" s="8">
        <f>YEAR(B3)-YEAR(E3)</f>
        <v>77</v>
      </c>
    </row>
    <row r="4" spans="1:10" x14ac:dyDescent="0.25">
      <c r="A4" s="1" t="s">
        <v>401</v>
      </c>
      <c r="B4" s="2">
        <v>44260</v>
      </c>
      <c r="C4" t="s">
        <v>59</v>
      </c>
      <c r="D4" t="s">
        <v>60</v>
      </c>
      <c r="E4" s="3">
        <v>36781</v>
      </c>
      <c r="F4" t="s">
        <v>61</v>
      </c>
      <c r="G4" t="s">
        <v>62</v>
      </c>
      <c r="H4" s="1" t="s">
        <v>4</v>
      </c>
      <c r="J4" s="8">
        <f>YEAR(B4)-YEAR(E4)</f>
        <v>21</v>
      </c>
    </row>
    <row r="5" spans="1:10" x14ac:dyDescent="0.25">
      <c r="A5" s="1" t="s">
        <v>5</v>
      </c>
      <c r="B5" s="2">
        <v>44260</v>
      </c>
      <c r="C5" t="s">
        <v>288</v>
      </c>
      <c r="D5" t="s">
        <v>289</v>
      </c>
      <c r="E5" s="3">
        <v>11797</v>
      </c>
      <c r="F5" t="s">
        <v>290</v>
      </c>
      <c r="G5" t="s">
        <v>291</v>
      </c>
      <c r="H5" s="1" t="s">
        <v>3</v>
      </c>
      <c r="J5" s="8">
        <f>YEAR(B5)-YEAR(E5)</f>
        <v>89</v>
      </c>
    </row>
    <row r="6" spans="1:10" x14ac:dyDescent="0.25">
      <c r="A6" s="1" t="s">
        <v>0</v>
      </c>
      <c r="B6" s="2">
        <v>44260</v>
      </c>
      <c r="C6" t="s">
        <v>292</v>
      </c>
      <c r="D6" t="s">
        <v>293</v>
      </c>
      <c r="E6" s="3">
        <v>35526</v>
      </c>
      <c r="F6" t="s">
        <v>294</v>
      </c>
      <c r="G6" t="s">
        <v>295</v>
      </c>
      <c r="H6" s="1" t="s">
        <v>2</v>
      </c>
      <c r="J6" s="8">
        <f>YEAR(B6)-YEAR(E6)</f>
        <v>24</v>
      </c>
    </row>
    <row r="7" spans="1:10" x14ac:dyDescent="0.25">
      <c r="A7" s="1" t="s">
        <v>0</v>
      </c>
      <c r="B7" s="2">
        <v>44260</v>
      </c>
      <c r="C7" t="s">
        <v>296</v>
      </c>
      <c r="D7" t="s">
        <v>297</v>
      </c>
      <c r="E7" s="3">
        <v>32168</v>
      </c>
      <c r="F7" t="s">
        <v>298</v>
      </c>
      <c r="G7" t="s">
        <v>299</v>
      </c>
      <c r="H7" s="1" t="s">
        <v>2</v>
      </c>
      <c r="J7" s="8">
        <f>YEAR(B7)-YEAR(E7)</f>
        <v>33</v>
      </c>
    </row>
    <row r="8" spans="1:10" x14ac:dyDescent="0.25">
      <c r="A8" s="1" t="s">
        <v>401</v>
      </c>
      <c r="B8" s="2">
        <v>44265</v>
      </c>
      <c r="C8" t="s">
        <v>63</v>
      </c>
      <c r="D8" t="s">
        <v>64</v>
      </c>
      <c r="E8" s="3">
        <v>26519</v>
      </c>
      <c r="F8" t="s">
        <v>65</v>
      </c>
      <c r="G8" t="s">
        <v>66</v>
      </c>
      <c r="H8" s="1" t="s">
        <v>4</v>
      </c>
      <c r="J8" s="8">
        <f>YEAR(B8)-YEAR(E8)</f>
        <v>49</v>
      </c>
    </row>
    <row r="9" spans="1:10" x14ac:dyDescent="0.25">
      <c r="A9" s="1" t="s">
        <v>0</v>
      </c>
      <c r="B9" s="2">
        <v>44265</v>
      </c>
      <c r="C9" t="s">
        <v>67</v>
      </c>
      <c r="D9" t="s">
        <v>68</v>
      </c>
      <c r="E9" s="3">
        <v>39326</v>
      </c>
      <c r="F9" t="s">
        <v>69</v>
      </c>
      <c r="G9" t="s">
        <v>70</v>
      </c>
      <c r="H9" s="1" t="s">
        <v>4</v>
      </c>
      <c r="J9" s="8">
        <f>YEAR(B9)-YEAR(E9)</f>
        <v>14</v>
      </c>
    </row>
    <row r="10" spans="1:10" x14ac:dyDescent="0.25">
      <c r="A10" s="1" t="s">
        <v>0</v>
      </c>
      <c r="B10" s="2">
        <v>44265</v>
      </c>
      <c r="C10" t="s">
        <v>71</v>
      </c>
      <c r="D10" t="s">
        <v>72</v>
      </c>
      <c r="E10" s="3">
        <v>11169</v>
      </c>
      <c r="F10" t="s">
        <v>73</v>
      </c>
      <c r="G10" t="s">
        <v>74</v>
      </c>
      <c r="H10" s="1" t="s">
        <v>3</v>
      </c>
      <c r="J10" s="8">
        <f>YEAR(B10)-YEAR(E10)</f>
        <v>91</v>
      </c>
    </row>
    <row r="11" spans="1:10" x14ac:dyDescent="0.25">
      <c r="A11" s="1" t="s">
        <v>5</v>
      </c>
      <c r="B11" s="2">
        <v>44265</v>
      </c>
      <c r="C11" t="s">
        <v>75</v>
      </c>
      <c r="D11" t="s">
        <v>76</v>
      </c>
      <c r="E11" s="3">
        <v>27813</v>
      </c>
      <c r="F11" t="s">
        <v>77</v>
      </c>
      <c r="G11" t="s">
        <v>78</v>
      </c>
      <c r="H11" s="1" t="s">
        <v>4</v>
      </c>
      <c r="J11" s="8">
        <f>YEAR(B11)-YEAR(E11)</f>
        <v>45</v>
      </c>
    </row>
    <row r="12" spans="1:10" x14ac:dyDescent="0.25">
      <c r="A12" s="1" t="s">
        <v>5</v>
      </c>
      <c r="B12" s="2">
        <v>44265</v>
      </c>
      <c r="C12" t="s">
        <v>79</v>
      </c>
      <c r="D12" t="s">
        <v>80</v>
      </c>
      <c r="E12" s="3">
        <v>28281</v>
      </c>
      <c r="F12" t="s">
        <v>81</v>
      </c>
      <c r="G12" t="s">
        <v>82</v>
      </c>
      <c r="H12" s="1" t="s">
        <v>2</v>
      </c>
      <c r="J12" s="8">
        <f>YEAR(B12)-YEAR(E12)</f>
        <v>44</v>
      </c>
    </row>
    <row r="13" spans="1:10" x14ac:dyDescent="0.25">
      <c r="A13" s="1" t="s">
        <v>5</v>
      </c>
      <c r="B13" s="2">
        <v>44265</v>
      </c>
      <c r="C13" t="s">
        <v>300</v>
      </c>
      <c r="D13" t="s">
        <v>301</v>
      </c>
      <c r="E13" s="3">
        <v>22531</v>
      </c>
      <c r="F13" t="s">
        <v>302</v>
      </c>
      <c r="G13" t="s">
        <v>303</v>
      </c>
      <c r="H13" s="1" t="s">
        <v>4</v>
      </c>
      <c r="J13" s="8">
        <f>YEAR(B13)-YEAR(E13)</f>
        <v>60</v>
      </c>
    </row>
    <row r="14" spans="1:10" x14ac:dyDescent="0.25">
      <c r="A14" s="1" t="s">
        <v>401</v>
      </c>
      <c r="B14" s="2">
        <v>44265</v>
      </c>
      <c r="C14" t="s">
        <v>304</v>
      </c>
      <c r="D14" t="s">
        <v>305</v>
      </c>
      <c r="E14" s="3">
        <v>22987</v>
      </c>
      <c r="F14" t="s">
        <v>306</v>
      </c>
      <c r="G14" t="s">
        <v>307</v>
      </c>
      <c r="H14" s="1" t="s">
        <v>4</v>
      </c>
      <c r="J14" s="8">
        <f>YEAR(B14)-YEAR(E14)</f>
        <v>59</v>
      </c>
    </row>
    <row r="15" spans="1:10" x14ac:dyDescent="0.25">
      <c r="A15" s="1" t="s">
        <v>401</v>
      </c>
      <c r="B15" s="2">
        <v>44265</v>
      </c>
      <c r="C15" t="s">
        <v>308</v>
      </c>
      <c r="D15" t="s">
        <v>271</v>
      </c>
      <c r="E15" s="3">
        <v>18327</v>
      </c>
      <c r="F15" t="s">
        <v>309</v>
      </c>
      <c r="G15" t="s">
        <v>310</v>
      </c>
      <c r="H15" s="1" t="s">
        <v>4</v>
      </c>
      <c r="J15" s="8">
        <f>YEAR(B15)-YEAR(E15)</f>
        <v>71</v>
      </c>
    </row>
    <row r="16" spans="1:10" x14ac:dyDescent="0.25">
      <c r="A16" s="1" t="s">
        <v>401</v>
      </c>
      <c r="B16" s="2">
        <v>44265</v>
      </c>
      <c r="C16" t="s">
        <v>311</v>
      </c>
      <c r="D16" t="s">
        <v>312</v>
      </c>
      <c r="E16" s="3">
        <v>14182</v>
      </c>
      <c r="F16" t="s">
        <v>313</v>
      </c>
      <c r="G16" t="s">
        <v>314</v>
      </c>
      <c r="H16" s="1" t="s">
        <v>3</v>
      </c>
      <c r="J16" s="8">
        <f>YEAR(B16)-YEAR(E16)</f>
        <v>83</v>
      </c>
    </row>
    <row r="17" spans="1:10" x14ac:dyDescent="0.25">
      <c r="A17" s="1" t="s">
        <v>401</v>
      </c>
      <c r="B17" s="2">
        <v>44265</v>
      </c>
      <c r="C17" t="s">
        <v>315</v>
      </c>
      <c r="D17" t="s">
        <v>316</v>
      </c>
      <c r="E17" s="3">
        <v>20918</v>
      </c>
      <c r="F17" t="s">
        <v>317</v>
      </c>
      <c r="G17" t="s">
        <v>318</v>
      </c>
      <c r="H17" s="1" t="s">
        <v>4</v>
      </c>
      <c r="J17" s="8">
        <f>YEAR(B17)-YEAR(E17)</f>
        <v>64</v>
      </c>
    </row>
    <row r="18" spans="1:10" x14ac:dyDescent="0.25">
      <c r="A18" s="1" t="s">
        <v>0</v>
      </c>
      <c r="B18" s="2">
        <v>44270</v>
      </c>
      <c r="C18" t="s">
        <v>83</v>
      </c>
      <c r="D18" t="s">
        <v>84</v>
      </c>
      <c r="E18" s="3">
        <v>38132</v>
      </c>
      <c r="F18" t="s">
        <v>85</v>
      </c>
      <c r="G18" t="s">
        <v>86</v>
      </c>
      <c r="H18" s="1" t="s">
        <v>2</v>
      </c>
      <c r="J18" s="8">
        <f>YEAR(B18)-YEAR(E18)</f>
        <v>17</v>
      </c>
    </row>
    <row r="19" spans="1:10" x14ac:dyDescent="0.25">
      <c r="A19" s="1" t="s">
        <v>0</v>
      </c>
      <c r="B19" s="2">
        <v>44270</v>
      </c>
      <c r="C19" t="s">
        <v>87</v>
      </c>
      <c r="D19" t="s">
        <v>88</v>
      </c>
      <c r="E19" s="3">
        <v>18674</v>
      </c>
      <c r="F19" t="s">
        <v>89</v>
      </c>
      <c r="G19" t="s">
        <v>12</v>
      </c>
      <c r="H19" s="1" t="s">
        <v>4</v>
      </c>
      <c r="J19" s="8">
        <f>YEAR(B19)-YEAR(E19)</f>
        <v>70</v>
      </c>
    </row>
    <row r="20" spans="1:10" x14ac:dyDescent="0.25">
      <c r="A20" s="1" t="s">
        <v>5</v>
      </c>
      <c r="B20" s="2">
        <v>44270</v>
      </c>
      <c r="C20" t="s">
        <v>90</v>
      </c>
      <c r="D20" t="s">
        <v>91</v>
      </c>
      <c r="E20" s="3">
        <v>29351</v>
      </c>
      <c r="F20" t="s">
        <v>92</v>
      </c>
      <c r="G20" t="s">
        <v>93</v>
      </c>
      <c r="H20" s="1" t="s">
        <v>4</v>
      </c>
      <c r="J20" s="8">
        <f>YEAR(B20)-YEAR(E20)</f>
        <v>41</v>
      </c>
    </row>
    <row r="21" spans="1:10" x14ac:dyDescent="0.25">
      <c r="A21" s="1" t="s">
        <v>401</v>
      </c>
      <c r="B21" s="2">
        <v>44270</v>
      </c>
      <c r="C21" t="s">
        <v>94</v>
      </c>
      <c r="D21" t="s">
        <v>95</v>
      </c>
      <c r="E21" s="3">
        <v>38519</v>
      </c>
      <c r="F21" t="s">
        <v>96</v>
      </c>
      <c r="G21" t="s">
        <v>97</v>
      </c>
      <c r="H21" s="1" t="s">
        <v>4</v>
      </c>
      <c r="J21" s="8">
        <f>YEAR(B21)-YEAR(E21)</f>
        <v>16</v>
      </c>
    </row>
    <row r="22" spans="1:10" x14ac:dyDescent="0.25">
      <c r="A22" s="1" t="s">
        <v>401</v>
      </c>
      <c r="B22" s="2">
        <v>44270</v>
      </c>
      <c r="C22" t="s">
        <v>79</v>
      </c>
      <c r="D22" t="s">
        <v>98</v>
      </c>
      <c r="E22" s="3">
        <v>37020</v>
      </c>
      <c r="F22" t="s">
        <v>99</v>
      </c>
      <c r="G22" t="s">
        <v>100</v>
      </c>
      <c r="H22" s="1" t="s">
        <v>4</v>
      </c>
      <c r="J22" s="8">
        <f>YEAR(B22)-YEAR(E22)</f>
        <v>20</v>
      </c>
    </row>
    <row r="23" spans="1:10" x14ac:dyDescent="0.25">
      <c r="A23" s="1" t="s">
        <v>0</v>
      </c>
      <c r="B23" s="2">
        <v>44270</v>
      </c>
      <c r="C23" t="s">
        <v>51</v>
      </c>
      <c r="D23" t="s">
        <v>232</v>
      </c>
      <c r="E23" s="3">
        <v>29922</v>
      </c>
      <c r="F23" t="s">
        <v>319</v>
      </c>
      <c r="G23" t="s">
        <v>320</v>
      </c>
      <c r="H23" s="1" t="s">
        <v>2</v>
      </c>
      <c r="J23" s="8">
        <f>YEAR(B23)-YEAR(E23)</f>
        <v>40</v>
      </c>
    </row>
    <row r="24" spans="1:10" x14ac:dyDescent="0.25">
      <c r="A24" s="1" t="s">
        <v>0</v>
      </c>
      <c r="B24" s="2">
        <v>44270</v>
      </c>
      <c r="C24" t="s">
        <v>321</v>
      </c>
      <c r="D24" t="s">
        <v>106</v>
      </c>
      <c r="E24" s="3">
        <v>29211</v>
      </c>
      <c r="F24" t="s">
        <v>322</v>
      </c>
      <c r="G24" t="s">
        <v>323</v>
      </c>
      <c r="H24" s="1" t="s">
        <v>2</v>
      </c>
      <c r="J24" s="8">
        <f>YEAR(B24)-YEAR(E24)</f>
        <v>42</v>
      </c>
    </row>
    <row r="25" spans="1:10" x14ac:dyDescent="0.25">
      <c r="A25" s="1" t="s">
        <v>5</v>
      </c>
      <c r="B25" s="2">
        <v>44270</v>
      </c>
      <c r="C25" t="s">
        <v>242</v>
      </c>
      <c r="D25" t="s">
        <v>324</v>
      </c>
      <c r="E25" s="3">
        <v>36794</v>
      </c>
      <c r="F25" t="s">
        <v>325</v>
      </c>
      <c r="G25" t="s">
        <v>150</v>
      </c>
      <c r="H25" s="1" t="s">
        <v>4</v>
      </c>
      <c r="J25" s="8">
        <f>YEAR(B25)-YEAR(E25)</f>
        <v>21</v>
      </c>
    </row>
    <row r="26" spans="1:10" x14ac:dyDescent="0.25">
      <c r="A26" s="1" t="s">
        <v>5</v>
      </c>
      <c r="B26" s="2">
        <v>44270</v>
      </c>
      <c r="C26" t="s">
        <v>83</v>
      </c>
      <c r="D26" t="s">
        <v>326</v>
      </c>
      <c r="E26" s="3">
        <v>25098</v>
      </c>
      <c r="F26" t="s">
        <v>327</v>
      </c>
      <c r="G26" t="s">
        <v>328</v>
      </c>
      <c r="H26" s="1" t="s">
        <v>4</v>
      </c>
      <c r="J26" s="8">
        <f>YEAR(B26)-YEAR(E26)</f>
        <v>53</v>
      </c>
    </row>
    <row r="27" spans="1:10" x14ac:dyDescent="0.25">
      <c r="A27" s="1" t="s">
        <v>0</v>
      </c>
      <c r="B27" s="2">
        <v>44270</v>
      </c>
      <c r="C27" t="s">
        <v>329</v>
      </c>
      <c r="D27" t="s">
        <v>330</v>
      </c>
      <c r="E27" s="3">
        <v>15462</v>
      </c>
      <c r="F27" t="s">
        <v>331</v>
      </c>
      <c r="G27" t="s">
        <v>13</v>
      </c>
      <c r="H27" s="1" t="s">
        <v>3</v>
      </c>
      <c r="J27" s="8">
        <f>YEAR(B27)-YEAR(E27)</f>
        <v>79</v>
      </c>
    </row>
    <row r="28" spans="1:10" x14ac:dyDescent="0.25">
      <c r="A28" s="1" t="s">
        <v>401</v>
      </c>
      <c r="B28" s="2">
        <v>44271</v>
      </c>
      <c r="C28" t="s">
        <v>101</v>
      </c>
      <c r="D28" t="s">
        <v>102</v>
      </c>
      <c r="E28" s="3">
        <v>29872</v>
      </c>
      <c r="F28" t="s">
        <v>103</v>
      </c>
      <c r="G28" t="s">
        <v>104</v>
      </c>
      <c r="H28" s="1" t="s">
        <v>4</v>
      </c>
      <c r="J28" s="8">
        <f>YEAR(B28)-YEAR(E28)</f>
        <v>40</v>
      </c>
    </row>
    <row r="29" spans="1:10" x14ac:dyDescent="0.25">
      <c r="A29" s="1" t="s">
        <v>401</v>
      </c>
      <c r="B29" s="2">
        <v>44271</v>
      </c>
      <c r="C29" t="s">
        <v>105</v>
      </c>
      <c r="D29" t="s">
        <v>106</v>
      </c>
      <c r="E29" s="3">
        <v>15009</v>
      </c>
      <c r="F29" t="s">
        <v>107</v>
      </c>
      <c r="G29" t="s">
        <v>108</v>
      </c>
      <c r="H29" s="1" t="s">
        <v>3</v>
      </c>
      <c r="J29" s="8">
        <f>YEAR(B29)-YEAR(E29)</f>
        <v>80</v>
      </c>
    </row>
    <row r="30" spans="1:10" x14ac:dyDescent="0.25">
      <c r="A30" s="1" t="s">
        <v>0</v>
      </c>
      <c r="B30" s="2">
        <v>44271</v>
      </c>
      <c r="C30" t="s">
        <v>109</v>
      </c>
      <c r="D30" t="s">
        <v>110</v>
      </c>
      <c r="E30" s="3">
        <v>26009</v>
      </c>
      <c r="F30" t="s">
        <v>111</v>
      </c>
      <c r="G30" t="s">
        <v>112</v>
      </c>
      <c r="H30" s="1" t="s">
        <v>4</v>
      </c>
      <c r="J30" s="8">
        <f>YEAR(B30)-YEAR(E30)</f>
        <v>50</v>
      </c>
    </row>
    <row r="31" spans="1:10" x14ac:dyDescent="0.25">
      <c r="A31" s="1" t="s">
        <v>0</v>
      </c>
      <c r="B31" s="2">
        <v>44271</v>
      </c>
      <c r="C31" t="s">
        <v>113</v>
      </c>
      <c r="D31" t="s">
        <v>114</v>
      </c>
      <c r="E31" s="3">
        <v>21631</v>
      </c>
      <c r="F31" t="s">
        <v>115</v>
      </c>
      <c r="G31" t="s">
        <v>116</v>
      </c>
      <c r="H31" s="1" t="s">
        <v>4</v>
      </c>
      <c r="J31" s="8">
        <f>YEAR(B31)-YEAR(E31)</f>
        <v>62</v>
      </c>
    </row>
    <row r="32" spans="1:10" x14ac:dyDescent="0.25">
      <c r="A32" s="1" t="s">
        <v>5</v>
      </c>
      <c r="B32" s="2">
        <v>44271</v>
      </c>
      <c r="C32" t="s">
        <v>117</v>
      </c>
      <c r="D32" t="s">
        <v>118</v>
      </c>
      <c r="E32" s="3">
        <v>28957</v>
      </c>
      <c r="F32" t="s">
        <v>119</v>
      </c>
      <c r="G32" t="s">
        <v>18</v>
      </c>
      <c r="H32" s="1" t="s">
        <v>4</v>
      </c>
      <c r="J32" s="8">
        <f>YEAR(B32)-YEAR(E32)</f>
        <v>42</v>
      </c>
    </row>
    <row r="33" spans="1:10" x14ac:dyDescent="0.25">
      <c r="A33" s="1" t="s">
        <v>5</v>
      </c>
      <c r="B33" s="2">
        <v>44271</v>
      </c>
      <c r="C33" t="s">
        <v>120</v>
      </c>
      <c r="D33" t="s">
        <v>121</v>
      </c>
      <c r="E33" s="3">
        <v>21410</v>
      </c>
      <c r="F33" t="s">
        <v>122</v>
      </c>
      <c r="G33" t="s">
        <v>19</v>
      </c>
      <c r="H33" s="1" t="s">
        <v>4</v>
      </c>
      <c r="J33" s="8">
        <f>YEAR(B33)-YEAR(E33)</f>
        <v>63</v>
      </c>
    </row>
    <row r="34" spans="1:10" x14ac:dyDescent="0.25">
      <c r="A34" s="1" t="s">
        <v>0</v>
      </c>
      <c r="B34" s="2">
        <v>44271</v>
      </c>
      <c r="C34" t="s">
        <v>332</v>
      </c>
      <c r="D34" t="s">
        <v>333</v>
      </c>
      <c r="E34" s="3">
        <v>24952</v>
      </c>
      <c r="F34" t="s">
        <v>334</v>
      </c>
      <c r="G34" t="s">
        <v>335</v>
      </c>
      <c r="H34" s="1" t="s">
        <v>2</v>
      </c>
      <c r="J34" s="8">
        <f>YEAR(B34)-YEAR(E34)</f>
        <v>53</v>
      </c>
    </row>
    <row r="35" spans="1:10" x14ac:dyDescent="0.25">
      <c r="A35" s="1" t="s">
        <v>5</v>
      </c>
      <c r="B35" s="2">
        <v>44271</v>
      </c>
      <c r="C35" t="s">
        <v>336</v>
      </c>
      <c r="D35" t="s">
        <v>337</v>
      </c>
      <c r="E35" s="3">
        <v>22042</v>
      </c>
      <c r="F35" t="s">
        <v>338</v>
      </c>
      <c r="G35" t="s">
        <v>339</v>
      </c>
      <c r="H35" s="1" t="s">
        <v>4</v>
      </c>
      <c r="J35" s="8">
        <f>YEAR(B35)-YEAR(E35)</f>
        <v>61</v>
      </c>
    </row>
    <row r="36" spans="1:10" x14ac:dyDescent="0.25">
      <c r="A36" s="1" t="s">
        <v>401</v>
      </c>
      <c r="B36" s="2">
        <v>44271</v>
      </c>
      <c r="C36" t="s">
        <v>71</v>
      </c>
      <c r="D36" t="s">
        <v>340</v>
      </c>
      <c r="E36" s="3">
        <v>12421</v>
      </c>
      <c r="F36" t="s">
        <v>341</v>
      </c>
      <c r="G36" t="s">
        <v>342</v>
      </c>
      <c r="H36" s="1" t="s">
        <v>3</v>
      </c>
      <c r="J36" s="8">
        <f>YEAR(B36)-YEAR(E36)</f>
        <v>87</v>
      </c>
    </row>
    <row r="37" spans="1:10" x14ac:dyDescent="0.25">
      <c r="A37" s="1" t="s">
        <v>401</v>
      </c>
      <c r="B37" s="2">
        <v>44271</v>
      </c>
      <c r="C37" t="s">
        <v>343</v>
      </c>
      <c r="D37" t="s">
        <v>344</v>
      </c>
      <c r="E37" s="3">
        <v>39510</v>
      </c>
      <c r="F37" t="s">
        <v>345</v>
      </c>
      <c r="G37" t="s">
        <v>346</v>
      </c>
      <c r="H37" s="1" t="s">
        <v>2</v>
      </c>
      <c r="J37" s="8">
        <f>YEAR(B37)-YEAR(E37)</f>
        <v>13</v>
      </c>
    </row>
    <row r="38" spans="1:10" x14ac:dyDescent="0.25">
      <c r="A38" s="1" t="s">
        <v>401</v>
      </c>
      <c r="B38" s="2">
        <v>44271</v>
      </c>
      <c r="C38" t="s">
        <v>347</v>
      </c>
      <c r="D38" t="s">
        <v>348</v>
      </c>
      <c r="E38" s="3">
        <v>13257</v>
      </c>
      <c r="F38" t="s">
        <v>349</v>
      </c>
      <c r="G38" t="s">
        <v>350</v>
      </c>
      <c r="H38" s="1" t="s">
        <v>3</v>
      </c>
      <c r="J38" s="8">
        <f>YEAR(B38)-YEAR(E38)</f>
        <v>85</v>
      </c>
    </row>
    <row r="39" spans="1:10" x14ac:dyDescent="0.25">
      <c r="A39" s="1" t="s">
        <v>401</v>
      </c>
      <c r="B39" s="2">
        <v>44271</v>
      </c>
      <c r="C39" t="s">
        <v>351</v>
      </c>
      <c r="D39" t="s">
        <v>352</v>
      </c>
      <c r="E39" s="3">
        <v>22409</v>
      </c>
      <c r="F39" t="s">
        <v>353</v>
      </c>
      <c r="G39" t="s">
        <v>354</v>
      </c>
      <c r="H39" s="1" t="s">
        <v>4</v>
      </c>
      <c r="J39" s="8">
        <f>YEAR(B39)-YEAR(E39)</f>
        <v>60</v>
      </c>
    </row>
    <row r="40" spans="1:10" x14ac:dyDescent="0.25">
      <c r="A40" s="1" t="s">
        <v>0</v>
      </c>
      <c r="B40" s="2">
        <v>44272</v>
      </c>
      <c r="C40" t="s">
        <v>123</v>
      </c>
      <c r="D40" t="s">
        <v>124</v>
      </c>
      <c r="E40" s="3">
        <v>36877</v>
      </c>
      <c r="F40" t="s">
        <v>125</v>
      </c>
      <c r="G40" t="s">
        <v>126</v>
      </c>
      <c r="H40" s="1" t="s">
        <v>4</v>
      </c>
      <c r="J40" s="8">
        <f>YEAR(B40)-YEAR(E40)</f>
        <v>21</v>
      </c>
    </row>
    <row r="41" spans="1:10" x14ac:dyDescent="0.25">
      <c r="A41" s="1" t="s">
        <v>5</v>
      </c>
      <c r="B41" s="2">
        <v>44272</v>
      </c>
      <c r="C41" t="s">
        <v>159</v>
      </c>
      <c r="D41" t="s">
        <v>160</v>
      </c>
      <c r="E41" s="3">
        <v>37568</v>
      </c>
      <c r="F41" t="s">
        <v>161</v>
      </c>
      <c r="G41" t="s">
        <v>162</v>
      </c>
      <c r="H41" s="1" t="s">
        <v>2</v>
      </c>
      <c r="J41" s="8">
        <f>YEAR(B41)-YEAR(E41)</f>
        <v>19</v>
      </c>
    </row>
    <row r="42" spans="1:10" x14ac:dyDescent="0.25">
      <c r="A42" s="1" t="s">
        <v>0</v>
      </c>
      <c r="B42" s="2">
        <v>44272</v>
      </c>
      <c r="C42" t="s">
        <v>192</v>
      </c>
      <c r="D42" t="s">
        <v>193</v>
      </c>
      <c r="E42" s="3">
        <v>36912</v>
      </c>
      <c r="F42" t="s">
        <v>194</v>
      </c>
      <c r="G42" t="s">
        <v>195</v>
      </c>
      <c r="H42" s="1" t="s">
        <v>4</v>
      </c>
      <c r="J42" s="8">
        <f>YEAR(B42)-YEAR(E42)</f>
        <v>20</v>
      </c>
    </row>
    <row r="43" spans="1:10" x14ac:dyDescent="0.25">
      <c r="A43" s="1" t="s">
        <v>401</v>
      </c>
      <c r="B43" s="2">
        <v>44272</v>
      </c>
      <c r="C43" t="s">
        <v>227</v>
      </c>
      <c r="D43" t="s">
        <v>228</v>
      </c>
      <c r="E43" s="3">
        <v>15476</v>
      </c>
      <c r="F43" t="s">
        <v>229</v>
      </c>
      <c r="G43" t="s">
        <v>230</v>
      </c>
      <c r="H43" s="1" t="s">
        <v>3</v>
      </c>
      <c r="J43" s="8">
        <f>YEAR(B43)-YEAR(E43)</f>
        <v>79</v>
      </c>
    </row>
    <row r="44" spans="1:10" x14ac:dyDescent="0.25">
      <c r="A44" s="1" t="s">
        <v>0</v>
      </c>
      <c r="B44" s="2">
        <v>44272</v>
      </c>
      <c r="C44" t="s">
        <v>355</v>
      </c>
      <c r="D44" t="s">
        <v>356</v>
      </c>
      <c r="E44" s="3">
        <v>33613</v>
      </c>
      <c r="F44" t="s">
        <v>357</v>
      </c>
      <c r="G44" t="s">
        <v>358</v>
      </c>
      <c r="H44" s="1" t="s">
        <v>4</v>
      </c>
      <c r="J44" s="8">
        <f>YEAR(B44)-YEAR(E44)</f>
        <v>29</v>
      </c>
    </row>
    <row r="45" spans="1:10" x14ac:dyDescent="0.25">
      <c r="A45" s="1" t="s">
        <v>401</v>
      </c>
      <c r="B45" s="2">
        <v>44272</v>
      </c>
      <c r="C45" t="s">
        <v>390</v>
      </c>
      <c r="D45" t="s">
        <v>391</v>
      </c>
      <c r="E45" s="3">
        <v>22974</v>
      </c>
      <c r="F45" t="s">
        <v>392</v>
      </c>
      <c r="G45" t="s">
        <v>393</v>
      </c>
      <c r="H45" s="1" t="s">
        <v>4</v>
      </c>
      <c r="J45" s="8">
        <f>YEAR(B45)-YEAR(E45)</f>
        <v>59</v>
      </c>
    </row>
    <row r="46" spans="1:10" x14ac:dyDescent="0.25">
      <c r="A46" s="1" t="s">
        <v>0</v>
      </c>
      <c r="B46" s="2">
        <v>44273</v>
      </c>
      <c r="C46" t="s">
        <v>127</v>
      </c>
      <c r="D46" t="s">
        <v>128</v>
      </c>
      <c r="E46" s="3">
        <v>31850</v>
      </c>
      <c r="F46" t="s">
        <v>129</v>
      </c>
      <c r="G46" t="s">
        <v>130</v>
      </c>
      <c r="H46" s="1" t="s">
        <v>4</v>
      </c>
      <c r="J46" s="8">
        <f>YEAR(B46)-YEAR(E46)</f>
        <v>34</v>
      </c>
    </row>
    <row r="47" spans="1:10" x14ac:dyDescent="0.25">
      <c r="A47" s="1" t="s">
        <v>5</v>
      </c>
      <c r="B47" s="2">
        <v>44273</v>
      </c>
      <c r="C47" t="s">
        <v>163</v>
      </c>
      <c r="D47" t="s">
        <v>164</v>
      </c>
      <c r="E47" s="3">
        <v>17789</v>
      </c>
      <c r="F47" t="s">
        <v>165</v>
      </c>
      <c r="G47" t="s">
        <v>166</v>
      </c>
      <c r="H47" s="1" t="s">
        <v>4</v>
      </c>
      <c r="J47" s="8">
        <f>YEAR(B47)-YEAR(E47)</f>
        <v>73</v>
      </c>
    </row>
    <row r="48" spans="1:10" x14ac:dyDescent="0.25">
      <c r="A48" s="1" t="s">
        <v>0</v>
      </c>
      <c r="B48" s="2">
        <v>44273</v>
      </c>
      <c r="C48" t="s">
        <v>113</v>
      </c>
      <c r="D48" t="s">
        <v>196</v>
      </c>
      <c r="E48" s="3">
        <v>22562</v>
      </c>
      <c r="F48" t="s">
        <v>197</v>
      </c>
      <c r="G48" t="s">
        <v>198</v>
      </c>
      <c r="H48" s="1" t="s">
        <v>4</v>
      </c>
      <c r="J48" s="8">
        <f>YEAR(B48)-YEAR(E48)</f>
        <v>60</v>
      </c>
    </row>
    <row r="49" spans="1:10" x14ac:dyDescent="0.25">
      <c r="A49" s="1" t="s">
        <v>401</v>
      </c>
      <c r="B49" s="2">
        <v>44273</v>
      </c>
      <c r="C49" t="s">
        <v>231</v>
      </c>
      <c r="D49" t="s">
        <v>232</v>
      </c>
      <c r="E49" s="3">
        <v>34413</v>
      </c>
      <c r="F49" t="s">
        <v>233</v>
      </c>
      <c r="G49" t="s">
        <v>234</v>
      </c>
      <c r="H49" s="1" t="s">
        <v>4</v>
      </c>
      <c r="J49" s="8">
        <f>YEAR(B49)-YEAR(E49)</f>
        <v>27</v>
      </c>
    </row>
    <row r="50" spans="1:10" x14ac:dyDescent="0.25">
      <c r="A50" s="1" t="s">
        <v>0</v>
      </c>
      <c r="B50" s="2">
        <v>44273</v>
      </c>
      <c r="C50" t="s">
        <v>359</v>
      </c>
      <c r="D50" t="s">
        <v>360</v>
      </c>
      <c r="E50" s="3">
        <v>37620</v>
      </c>
      <c r="F50" t="s">
        <v>361</v>
      </c>
      <c r="G50" t="s">
        <v>362</v>
      </c>
      <c r="H50" s="1" t="s">
        <v>2</v>
      </c>
      <c r="J50" s="8">
        <f>YEAR(B50)-YEAR(E50)</f>
        <v>19</v>
      </c>
    </row>
    <row r="51" spans="1:10" x14ac:dyDescent="0.25">
      <c r="A51" s="1" t="s">
        <v>401</v>
      </c>
      <c r="B51" s="2">
        <v>44273</v>
      </c>
      <c r="C51" t="s">
        <v>394</v>
      </c>
      <c r="D51" t="s">
        <v>144</v>
      </c>
      <c r="E51" s="3">
        <v>14973</v>
      </c>
      <c r="F51" t="s">
        <v>395</v>
      </c>
      <c r="G51" t="s">
        <v>396</v>
      </c>
      <c r="H51" s="1" t="s">
        <v>3</v>
      </c>
      <c r="J51" s="8">
        <f>YEAR(B51)-YEAR(E51)</f>
        <v>81</v>
      </c>
    </row>
    <row r="52" spans="1:10" x14ac:dyDescent="0.25">
      <c r="A52" s="1" t="s">
        <v>0</v>
      </c>
      <c r="B52" s="2">
        <v>44274</v>
      </c>
      <c r="C52" t="s">
        <v>24</v>
      </c>
      <c r="D52" t="s">
        <v>25</v>
      </c>
      <c r="E52" s="3">
        <v>38793</v>
      </c>
      <c r="F52" t="s">
        <v>26</v>
      </c>
      <c r="G52" t="s">
        <v>27</v>
      </c>
      <c r="H52" s="1" t="s">
        <v>2</v>
      </c>
      <c r="J52" s="8">
        <f>YEAR(B52)-YEAR(E52)</f>
        <v>15</v>
      </c>
    </row>
    <row r="53" spans="1:10" x14ac:dyDescent="0.25">
      <c r="A53" s="1" t="s">
        <v>0</v>
      </c>
      <c r="B53" s="2">
        <v>44274</v>
      </c>
      <c r="C53" t="s">
        <v>28</v>
      </c>
      <c r="D53" t="s">
        <v>29</v>
      </c>
      <c r="E53" s="3">
        <v>44068</v>
      </c>
      <c r="F53" t="s">
        <v>30</v>
      </c>
      <c r="G53" t="s">
        <v>31</v>
      </c>
      <c r="H53" s="1" t="s">
        <v>4</v>
      </c>
      <c r="J53" s="8">
        <f>YEAR(B53)-YEAR(E53)</f>
        <v>1</v>
      </c>
    </row>
    <row r="54" spans="1:10" x14ac:dyDescent="0.25">
      <c r="A54" s="1" t="s">
        <v>5</v>
      </c>
      <c r="B54" s="2">
        <v>44274</v>
      </c>
      <c r="C54" t="s">
        <v>32</v>
      </c>
      <c r="D54" t="s">
        <v>33</v>
      </c>
      <c r="E54" s="3">
        <v>24418</v>
      </c>
      <c r="F54" t="s">
        <v>34</v>
      </c>
      <c r="G54" t="s">
        <v>35</v>
      </c>
      <c r="H54" s="1" t="s">
        <v>4</v>
      </c>
      <c r="J54" s="8">
        <f>YEAR(B54)-YEAR(E54)</f>
        <v>55</v>
      </c>
    </row>
    <row r="55" spans="1:10" x14ac:dyDescent="0.25">
      <c r="A55" s="1" t="s">
        <v>5</v>
      </c>
      <c r="B55" s="2">
        <v>44274</v>
      </c>
      <c r="C55" t="s">
        <v>36</v>
      </c>
      <c r="D55" t="s">
        <v>37</v>
      </c>
      <c r="E55" s="3">
        <v>10997</v>
      </c>
      <c r="F55" t="s">
        <v>38</v>
      </c>
      <c r="G55" t="s">
        <v>39</v>
      </c>
      <c r="H55" s="1" t="s">
        <v>3</v>
      </c>
      <c r="J55" s="8">
        <f>YEAR(B55)-YEAR(E55)</f>
        <v>91</v>
      </c>
    </row>
    <row r="56" spans="1:10" x14ac:dyDescent="0.25">
      <c r="A56" s="1" t="s">
        <v>5</v>
      </c>
      <c r="B56" s="2">
        <v>44274</v>
      </c>
      <c r="C56" t="s">
        <v>131</v>
      </c>
      <c r="D56" t="s">
        <v>132</v>
      </c>
      <c r="E56" s="3">
        <v>36572</v>
      </c>
      <c r="F56" t="s">
        <v>133</v>
      </c>
      <c r="G56" t="s">
        <v>134</v>
      </c>
      <c r="H56" s="1" t="s">
        <v>2</v>
      </c>
      <c r="J56" s="8">
        <f>YEAR(B56)-YEAR(E56)</f>
        <v>21</v>
      </c>
    </row>
    <row r="57" spans="1:10" x14ac:dyDescent="0.25">
      <c r="A57" s="1" t="s">
        <v>0</v>
      </c>
      <c r="B57" s="2">
        <v>44274</v>
      </c>
      <c r="C57" t="s">
        <v>167</v>
      </c>
      <c r="D57" t="s">
        <v>168</v>
      </c>
      <c r="E57" s="3">
        <v>28667</v>
      </c>
      <c r="F57" t="s">
        <v>169</v>
      </c>
      <c r="G57" t="s">
        <v>170</v>
      </c>
      <c r="H57" s="1" t="s">
        <v>4</v>
      </c>
      <c r="J57" s="8">
        <f>YEAR(B57)-YEAR(E57)</f>
        <v>43</v>
      </c>
    </row>
    <row r="58" spans="1:10" x14ac:dyDescent="0.25">
      <c r="A58" s="1" t="s">
        <v>5</v>
      </c>
      <c r="B58" s="2">
        <v>44274</v>
      </c>
      <c r="C58" t="s">
        <v>199</v>
      </c>
      <c r="D58" t="s">
        <v>200</v>
      </c>
      <c r="E58" s="3">
        <v>36991</v>
      </c>
      <c r="F58" t="s">
        <v>201</v>
      </c>
      <c r="G58" t="s">
        <v>202</v>
      </c>
      <c r="H58" s="1" t="s">
        <v>4</v>
      </c>
      <c r="J58" s="8">
        <f>YEAR(B58)-YEAR(E58)</f>
        <v>20</v>
      </c>
    </row>
    <row r="59" spans="1:10" x14ac:dyDescent="0.25">
      <c r="A59" s="1" t="s">
        <v>0</v>
      </c>
      <c r="B59" s="2">
        <v>44274</v>
      </c>
      <c r="C59" t="s">
        <v>235</v>
      </c>
      <c r="D59" t="s">
        <v>236</v>
      </c>
      <c r="E59" s="3">
        <v>17488</v>
      </c>
      <c r="F59" t="s">
        <v>237</v>
      </c>
      <c r="G59" t="s">
        <v>238</v>
      </c>
      <c r="H59" s="1" t="s">
        <v>4</v>
      </c>
      <c r="J59" s="8">
        <f>YEAR(B59)-YEAR(E59)</f>
        <v>74</v>
      </c>
    </row>
    <row r="60" spans="1:10" x14ac:dyDescent="0.25">
      <c r="A60" s="1" t="s">
        <v>401</v>
      </c>
      <c r="B60" s="2">
        <v>44274</v>
      </c>
      <c r="C60" t="s">
        <v>262</v>
      </c>
      <c r="D60" t="s">
        <v>263</v>
      </c>
      <c r="E60" s="3">
        <v>13937</v>
      </c>
      <c r="F60" t="s">
        <v>264</v>
      </c>
      <c r="G60" t="s">
        <v>265</v>
      </c>
      <c r="H60" s="1" t="s">
        <v>3</v>
      </c>
      <c r="J60" s="8">
        <f>YEAR(B60)-YEAR(E60)</f>
        <v>83</v>
      </c>
    </row>
    <row r="61" spans="1:10" x14ac:dyDescent="0.25">
      <c r="A61" s="1" t="s">
        <v>401</v>
      </c>
      <c r="B61" s="2">
        <v>44274</v>
      </c>
      <c r="C61" t="s">
        <v>266</v>
      </c>
      <c r="D61" t="s">
        <v>267</v>
      </c>
      <c r="E61" s="3">
        <v>39981</v>
      </c>
      <c r="F61" t="s">
        <v>268</v>
      </c>
      <c r="G61" t="s">
        <v>269</v>
      </c>
      <c r="H61" s="1" t="s">
        <v>2</v>
      </c>
      <c r="J61" s="8">
        <f>YEAR(B61)-YEAR(E61)</f>
        <v>12</v>
      </c>
    </row>
    <row r="62" spans="1:10" x14ac:dyDescent="0.25">
      <c r="A62" s="1" t="s">
        <v>401</v>
      </c>
      <c r="B62" s="2">
        <v>44274</v>
      </c>
      <c r="C62" t="s">
        <v>270</v>
      </c>
      <c r="D62" t="s">
        <v>271</v>
      </c>
      <c r="E62" s="3">
        <v>27102</v>
      </c>
      <c r="F62" t="s">
        <v>272</v>
      </c>
      <c r="G62" t="s">
        <v>273</v>
      </c>
      <c r="H62" s="1" t="s">
        <v>2</v>
      </c>
      <c r="J62" s="8">
        <f>YEAR(B62)-YEAR(E62)</f>
        <v>47</v>
      </c>
    </row>
    <row r="63" spans="1:10" x14ac:dyDescent="0.25">
      <c r="A63" s="1" t="s">
        <v>401</v>
      </c>
      <c r="B63" s="2">
        <v>44274</v>
      </c>
      <c r="C63" t="s">
        <v>274</v>
      </c>
      <c r="D63" t="s">
        <v>275</v>
      </c>
      <c r="E63" s="3">
        <v>17571</v>
      </c>
      <c r="F63" t="s">
        <v>276</v>
      </c>
      <c r="G63" t="s">
        <v>277</v>
      </c>
      <c r="H63" s="1" t="s">
        <v>4</v>
      </c>
      <c r="J63" s="8">
        <f>YEAR(B63)-YEAR(E63)</f>
        <v>73</v>
      </c>
    </row>
    <row r="64" spans="1:10" x14ac:dyDescent="0.25">
      <c r="A64" s="1" t="s">
        <v>5</v>
      </c>
      <c r="B64" s="2">
        <v>44274</v>
      </c>
      <c r="C64" t="s">
        <v>363</v>
      </c>
      <c r="D64" t="s">
        <v>364</v>
      </c>
      <c r="E64" s="3">
        <v>34174</v>
      </c>
      <c r="F64" t="s">
        <v>365</v>
      </c>
      <c r="G64" t="s">
        <v>366</v>
      </c>
      <c r="H64" s="1" t="s">
        <v>4</v>
      </c>
      <c r="J64" s="8">
        <f>YEAR(B64)-YEAR(E64)</f>
        <v>28</v>
      </c>
    </row>
    <row r="65" spans="1:10" x14ac:dyDescent="0.25">
      <c r="A65" s="1" t="s">
        <v>0</v>
      </c>
      <c r="B65" s="2">
        <v>44274</v>
      </c>
      <c r="C65" t="s">
        <v>397</v>
      </c>
      <c r="D65" t="s">
        <v>398</v>
      </c>
      <c r="E65" s="3">
        <v>16094</v>
      </c>
      <c r="F65" t="s">
        <v>399</v>
      </c>
      <c r="G65" t="s">
        <v>400</v>
      </c>
      <c r="H65" s="1" t="s">
        <v>3</v>
      </c>
      <c r="J65" s="8">
        <f>YEAR(B65)-YEAR(E65)</f>
        <v>77</v>
      </c>
    </row>
    <row r="66" spans="1:10" x14ac:dyDescent="0.25">
      <c r="A66" s="1" t="s">
        <v>0</v>
      </c>
      <c r="B66" s="2">
        <v>44275</v>
      </c>
      <c r="C66" t="s">
        <v>40</v>
      </c>
      <c r="D66" t="s">
        <v>41</v>
      </c>
      <c r="E66" s="3">
        <v>34714</v>
      </c>
      <c r="F66" t="s">
        <v>42</v>
      </c>
      <c r="G66" t="s">
        <v>15</v>
      </c>
      <c r="H66" s="1" t="s">
        <v>4</v>
      </c>
      <c r="J66" s="8">
        <f>YEAR(B66)-YEAR(E66)</f>
        <v>26</v>
      </c>
    </row>
    <row r="67" spans="1:10" x14ac:dyDescent="0.25">
      <c r="A67" s="1" t="s">
        <v>0</v>
      </c>
      <c r="B67" s="2">
        <v>44275</v>
      </c>
      <c r="C67" t="s">
        <v>43</v>
      </c>
      <c r="D67" t="s">
        <v>44</v>
      </c>
      <c r="E67" s="3">
        <v>22193</v>
      </c>
      <c r="F67" t="s">
        <v>45</v>
      </c>
      <c r="G67" t="s">
        <v>46</v>
      </c>
      <c r="H67" s="1" t="s">
        <v>4</v>
      </c>
      <c r="J67" s="8">
        <f>YEAR(B67)-YEAR(E67)</f>
        <v>61</v>
      </c>
    </row>
    <row r="68" spans="1:10" x14ac:dyDescent="0.25">
      <c r="A68" s="1" t="s">
        <v>5</v>
      </c>
      <c r="B68" s="2">
        <v>44275</v>
      </c>
      <c r="C68" t="s">
        <v>47</v>
      </c>
      <c r="D68" t="s">
        <v>48</v>
      </c>
      <c r="E68" s="3">
        <v>36685</v>
      </c>
      <c r="F68" t="s">
        <v>49</v>
      </c>
      <c r="G68" t="s">
        <v>50</v>
      </c>
      <c r="H68" s="1" t="s">
        <v>4</v>
      </c>
      <c r="J68" s="8">
        <f>YEAR(B68)-YEAR(E68)</f>
        <v>21</v>
      </c>
    </row>
    <row r="69" spans="1:10" x14ac:dyDescent="0.25">
      <c r="A69" s="1" t="s">
        <v>401</v>
      </c>
      <c r="B69" s="2">
        <v>44275</v>
      </c>
      <c r="C69" t="s">
        <v>135</v>
      </c>
      <c r="D69" t="s">
        <v>136</v>
      </c>
      <c r="E69" s="3">
        <v>23517</v>
      </c>
      <c r="F69" t="s">
        <v>137</v>
      </c>
      <c r="G69" t="s">
        <v>138</v>
      </c>
      <c r="H69" s="1" t="s">
        <v>4</v>
      </c>
      <c r="J69" s="8">
        <f>YEAR(B69)-YEAR(E69)</f>
        <v>57</v>
      </c>
    </row>
    <row r="70" spans="1:10" x14ac:dyDescent="0.25">
      <c r="A70" s="1" t="s">
        <v>0</v>
      </c>
      <c r="B70" s="2">
        <v>44275</v>
      </c>
      <c r="C70" t="s">
        <v>171</v>
      </c>
      <c r="D70" t="s">
        <v>172</v>
      </c>
      <c r="E70" s="3">
        <v>22332</v>
      </c>
      <c r="F70" t="s">
        <v>173</v>
      </c>
      <c r="G70" t="s">
        <v>12</v>
      </c>
      <c r="H70" s="1" t="s">
        <v>4</v>
      </c>
      <c r="J70" s="8">
        <f>YEAR(B70)-YEAR(E70)</f>
        <v>60</v>
      </c>
    </row>
    <row r="71" spans="1:10" x14ac:dyDescent="0.25">
      <c r="A71" s="1" t="s">
        <v>5</v>
      </c>
      <c r="B71" s="2">
        <v>44275</v>
      </c>
      <c r="C71" t="s">
        <v>203</v>
      </c>
      <c r="D71" t="s">
        <v>204</v>
      </c>
      <c r="E71" s="3">
        <v>22337</v>
      </c>
      <c r="F71" t="s">
        <v>205</v>
      </c>
      <c r="G71" t="s">
        <v>206</v>
      </c>
      <c r="H71" s="1" t="s">
        <v>4</v>
      </c>
      <c r="J71" s="8">
        <f>YEAR(B71)-YEAR(E71)</f>
        <v>60</v>
      </c>
    </row>
    <row r="72" spans="1:10" x14ac:dyDescent="0.25">
      <c r="A72" s="1" t="s">
        <v>0</v>
      </c>
      <c r="B72" s="2">
        <v>44275</v>
      </c>
      <c r="C72" t="s">
        <v>127</v>
      </c>
      <c r="D72" t="s">
        <v>239</v>
      </c>
      <c r="E72" s="3">
        <v>19047</v>
      </c>
      <c r="F72" t="s">
        <v>240</v>
      </c>
      <c r="G72" t="s">
        <v>241</v>
      </c>
      <c r="H72" s="1" t="s">
        <v>2</v>
      </c>
      <c r="J72" s="8">
        <f>YEAR(B72)-YEAR(E72)</f>
        <v>69</v>
      </c>
    </row>
    <row r="73" spans="1:10" x14ac:dyDescent="0.25">
      <c r="A73" s="1" t="s">
        <v>0</v>
      </c>
      <c r="B73" s="2">
        <v>44275</v>
      </c>
      <c r="C73" t="s">
        <v>278</v>
      </c>
      <c r="D73" t="s">
        <v>279</v>
      </c>
      <c r="E73" s="3">
        <v>38461</v>
      </c>
      <c r="F73" t="s">
        <v>280</v>
      </c>
      <c r="G73" t="s">
        <v>20</v>
      </c>
      <c r="H73" s="1" t="s">
        <v>4</v>
      </c>
      <c r="J73" s="8">
        <f>YEAR(B73)-YEAR(E73)</f>
        <v>16</v>
      </c>
    </row>
    <row r="74" spans="1:10" x14ac:dyDescent="0.25">
      <c r="A74" s="1" t="s">
        <v>0</v>
      </c>
      <c r="B74" s="2">
        <v>44275</v>
      </c>
      <c r="C74" t="s">
        <v>281</v>
      </c>
      <c r="D74" t="s">
        <v>282</v>
      </c>
      <c r="E74" s="3">
        <v>9848</v>
      </c>
      <c r="F74" t="s">
        <v>283</v>
      </c>
      <c r="G74" t="s">
        <v>14</v>
      </c>
      <c r="H74" s="1" t="s">
        <v>3</v>
      </c>
      <c r="J74" s="8">
        <f>YEAR(B74)-YEAR(E74)</f>
        <v>95</v>
      </c>
    </row>
    <row r="75" spans="1:10" x14ac:dyDescent="0.25">
      <c r="A75" s="1" t="s">
        <v>5</v>
      </c>
      <c r="B75" s="2">
        <v>44275</v>
      </c>
      <c r="C75" t="s">
        <v>284</v>
      </c>
      <c r="D75" t="s">
        <v>285</v>
      </c>
      <c r="E75" s="3">
        <v>32528</v>
      </c>
      <c r="F75" t="s">
        <v>286</v>
      </c>
      <c r="G75" t="s">
        <v>287</v>
      </c>
      <c r="H75" s="1" t="s">
        <v>2</v>
      </c>
      <c r="J75" s="8">
        <f>YEAR(B75)-YEAR(E75)</f>
        <v>32</v>
      </c>
    </row>
    <row r="76" spans="1:10" x14ac:dyDescent="0.25">
      <c r="A76" s="1" t="s">
        <v>5</v>
      </c>
      <c r="B76" s="2">
        <v>44275</v>
      </c>
      <c r="C76" t="s">
        <v>367</v>
      </c>
      <c r="D76" t="s">
        <v>368</v>
      </c>
      <c r="E76" s="3">
        <v>22996</v>
      </c>
      <c r="F76" t="s">
        <v>369</v>
      </c>
      <c r="G76" t="s">
        <v>370</v>
      </c>
      <c r="H76" s="1" t="s">
        <v>2</v>
      </c>
      <c r="J76" s="8">
        <f>YEAR(B76)-YEAR(E76)</f>
        <v>59</v>
      </c>
    </row>
    <row r="77" spans="1:10" x14ac:dyDescent="0.25">
      <c r="A77" s="1" t="s">
        <v>401</v>
      </c>
      <c r="B77" s="2">
        <v>44276</v>
      </c>
      <c r="C77" t="s">
        <v>139</v>
      </c>
      <c r="D77" t="s">
        <v>140</v>
      </c>
      <c r="E77" s="3">
        <v>22074</v>
      </c>
      <c r="F77" t="s">
        <v>141</v>
      </c>
      <c r="G77" t="s">
        <v>142</v>
      </c>
      <c r="H77" s="1" t="s">
        <v>4</v>
      </c>
      <c r="J77" s="8">
        <f>YEAR(B77)-YEAR(E77)</f>
        <v>61</v>
      </c>
    </row>
    <row r="78" spans="1:10" x14ac:dyDescent="0.25">
      <c r="A78" s="1" t="s">
        <v>5</v>
      </c>
      <c r="B78" s="2">
        <v>44276</v>
      </c>
      <c r="C78" t="s">
        <v>174</v>
      </c>
      <c r="D78" t="s">
        <v>175</v>
      </c>
      <c r="E78" s="3">
        <v>19051</v>
      </c>
      <c r="F78" t="s">
        <v>176</v>
      </c>
      <c r="G78" t="s">
        <v>177</v>
      </c>
      <c r="H78" s="1" t="s">
        <v>4</v>
      </c>
      <c r="J78" s="8">
        <f>YEAR(B78)-YEAR(E78)</f>
        <v>69</v>
      </c>
    </row>
    <row r="79" spans="1:10" x14ac:dyDescent="0.25">
      <c r="A79" s="1" t="s">
        <v>0</v>
      </c>
      <c r="B79" s="2">
        <v>44276</v>
      </c>
      <c r="C79" t="s">
        <v>207</v>
      </c>
      <c r="D79" t="s">
        <v>208</v>
      </c>
      <c r="E79" s="3">
        <v>34724</v>
      </c>
      <c r="F79" t="s">
        <v>209</v>
      </c>
      <c r="G79" t="s">
        <v>210</v>
      </c>
      <c r="H79" s="1" t="s">
        <v>4</v>
      </c>
      <c r="J79" s="8">
        <f>YEAR(B79)-YEAR(E79)</f>
        <v>26</v>
      </c>
    </row>
    <row r="80" spans="1:10" x14ac:dyDescent="0.25">
      <c r="A80" s="1" t="s">
        <v>5</v>
      </c>
      <c r="B80" s="2">
        <v>44276</v>
      </c>
      <c r="C80" t="s">
        <v>242</v>
      </c>
      <c r="D80" t="s">
        <v>243</v>
      </c>
      <c r="E80" s="3">
        <v>21848</v>
      </c>
      <c r="F80" t="s">
        <v>244</v>
      </c>
      <c r="G80" t="s">
        <v>245</v>
      </c>
      <c r="H80" s="1" t="s">
        <v>4</v>
      </c>
      <c r="J80" s="8">
        <f>YEAR(B80)-YEAR(E80)</f>
        <v>62</v>
      </c>
    </row>
    <row r="81" spans="1:10" x14ac:dyDescent="0.25">
      <c r="A81" s="1" t="s">
        <v>0</v>
      </c>
      <c r="B81" s="2">
        <v>44276</v>
      </c>
      <c r="C81" t="s">
        <v>371</v>
      </c>
      <c r="D81" t="s">
        <v>372</v>
      </c>
      <c r="E81" s="3">
        <v>33368</v>
      </c>
      <c r="F81" t="s">
        <v>373</v>
      </c>
      <c r="G81" t="s">
        <v>374</v>
      </c>
      <c r="H81" s="1" t="s">
        <v>2</v>
      </c>
      <c r="J81" s="8">
        <f>YEAR(B81)-YEAR(E81)</f>
        <v>30</v>
      </c>
    </row>
    <row r="82" spans="1:10" x14ac:dyDescent="0.25">
      <c r="A82" s="1" t="s">
        <v>401</v>
      </c>
      <c r="B82" s="2">
        <v>44277</v>
      </c>
      <c r="C82" t="s">
        <v>143</v>
      </c>
      <c r="D82" t="s">
        <v>144</v>
      </c>
      <c r="E82" s="3">
        <v>24177</v>
      </c>
      <c r="F82" t="s">
        <v>145</v>
      </c>
      <c r="G82" t="s">
        <v>146</v>
      </c>
      <c r="H82" s="1" t="s">
        <v>4</v>
      </c>
      <c r="J82" s="8">
        <f>YEAR(B82)-YEAR(E82)</f>
        <v>55</v>
      </c>
    </row>
    <row r="83" spans="1:10" x14ac:dyDescent="0.25">
      <c r="A83" s="1" t="s">
        <v>401</v>
      </c>
      <c r="B83" s="2">
        <v>44277</v>
      </c>
      <c r="C83" t="s">
        <v>178</v>
      </c>
      <c r="D83" t="s">
        <v>179</v>
      </c>
      <c r="E83" s="3">
        <v>16280</v>
      </c>
      <c r="F83" t="s">
        <v>180</v>
      </c>
      <c r="G83" t="s">
        <v>181</v>
      </c>
      <c r="H83" s="1" t="s">
        <v>3</v>
      </c>
      <c r="J83" s="8">
        <f>YEAR(B83)-YEAR(E83)</f>
        <v>77</v>
      </c>
    </row>
    <row r="84" spans="1:10" x14ac:dyDescent="0.25">
      <c r="A84" s="1" t="s">
        <v>0</v>
      </c>
      <c r="B84" s="2">
        <v>44277</v>
      </c>
      <c r="C84" t="s">
        <v>211</v>
      </c>
      <c r="D84" t="s">
        <v>212</v>
      </c>
      <c r="E84" s="3">
        <v>27497</v>
      </c>
      <c r="F84" t="s">
        <v>213</v>
      </c>
      <c r="G84" t="s">
        <v>214</v>
      </c>
      <c r="H84" s="1" t="s">
        <v>2</v>
      </c>
      <c r="J84" s="8">
        <f>YEAR(B84)-YEAR(E84)</f>
        <v>46</v>
      </c>
    </row>
    <row r="85" spans="1:10" x14ac:dyDescent="0.25">
      <c r="A85" s="1" t="s">
        <v>5</v>
      </c>
      <c r="B85" s="2">
        <v>44277</v>
      </c>
      <c r="C85" t="s">
        <v>246</v>
      </c>
      <c r="D85" t="s">
        <v>247</v>
      </c>
      <c r="E85" s="3">
        <v>10778</v>
      </c>
      <c r="F85" t="s">
        <v>248</v>
      </c>
      <c r="G85" t="s">
        <v>249</v>
      </c>
      <c r="H85" s="1" t="s">
        <v>3</v>
      </c>
      <c r="J85" s="8">
        <f>YEAR(B85)-YEAR(E85)</f>
        <v>92</v>
      </c>
    </row>
    <row r="86" spans="1:10" x14ac:dyDescent="0.25">
      <c r="A86" s="1" t="s">
        <v>0</v>
      </c>
      <c r="B86" s="2">
        <v>44277</v>
      </c>
      <c r="C86" t="s">
        <v>375</v>
      </c>
      <c r="D86" t="s">
        <v>376</v>
      </c>
      <c r="E86" s="3">
        <v>32556</v>
      </c>
      <c r="F86" t="s">
        <v>377</v>
      </c>
      <c r="G86" t="s">
        <v>378</v>
      </c>
      <c r="H86" s="1" t="s">
        <v>4</v>
      </c>
      <c r="J86" s="8">
        <f>YEAR(B86)-YEAR(E86)</f>
        <v>32</v>
      </c>
    </row>
    <row r="87" spans="1:10" x14ac:dyDescent="0.25">
      <c r="A87" s="1" t="s">
        <v>401</v>
      </c>
      <c r="B87" s="2">
        <v>44278</v>
      </c>
      <c r="C87" t="s">
        <v>147</v>
      </c>
      <c r="D87" t="s">
        <v>148</v>
      </c>
      <c r="E87" s="3">
        <v>17184</v>
      </c>
      <c r="F87" t="s">
        <v>149</v>
      </c>
      <c r="G87" t="s">
        <v>150</v>
      </c>
      <c r="H87" s="1" t="s">
        <v>4</v>
      </c>
      <c r="J87" s="8">
        <f>YEAR(B87)-YEAR(E87)</f>
        <v>74</v>
      </c>
    </row>
    <row r="88" spans="1:10" x14ac:dyDescent="0.25">
      <c r="A88" s="1" t="s">
        <v>401</v>
      </c>
      <c r="B88" s="2">
        <v>44278</v>
      </c>
      <c r="C88" t="s">
        <v>182</v>
      </c>
      <c r="D88" t="s">
        <v>183</v>
      </c>
      <c r="E88" s="3">
        <v>39356</v>
      </c>
      <c r="F88" t="s">
        <v>184</v>
      </c>
      <c r="G88" t="s">
        <v>185</v>
      </c>
      <c r="H88" s="1" t="s">
        <v>4</v>
      </c>
      <c r="J88" s="8">
        <f>YEAR(B88)-YEAR(E88)</f>
        <v>14</v>
      </c>
    </row>
    <row r="89" spans="1:10" x14ac:dyDescent="0.25">
      <c r="A89" s="1" t="s">
        <v>5</v>
      </c>
      <c r="B89" s="2">
        <v>44278</v>
      </c>
      <c r="C89" t="s">
        <v>215</v>
      </c>
      <c r="D89" t="s">
        <v>216</v>
      </c>
      <c r="E89" s="3">
        <v>26293</v>
      </c>
      <c r="F89" t="s">
        <v>217</v>
      </c>
      <c r="G89" t="s">
        <v>218</v>
      </c>
      <c r="H89" s="1" t="s">
        <v>4</v>
      </c>
      <c r="J89" s="8">
        <f>YEAR(B89)-YEAR(E89)</f>
        <v>50</v>
      </c>
    </row>
    <row r="90" spans="1:10" x14ac:dyDescent="0.25">
      <c r="A90" s="1" t="s">
        <v>0</v>
      </c>
      <c r="B90" s="2">
        <v>44278</v>
      </c>
      <c r="C90" t="s">
        <v>250</v>
      </c>
      <c r="D90" t="s">
        <v>251</v>
      </c>
      <c r="E90" s="3">
        <v>38008</v>
      </c>
      <c r="F90" t="s">
        <v>252</v>
      </c>
      <c r="G90" t="s">
        <v>253</v>
      </c>
      <c r="H90" s="1" t="s">
        <v>4</v>
      </c>
      <c r="J90" s="8">
        <f>YEAR(B90)-YEAR(E90)</f>
        <v>17</v>
      </c>
    </row>
    <row r="91" spans="1:10" x14ac:dyDescent="0.25">
      <c r="A91" s="1" t="s">
        <v>5</v>
      </c>
      <c r="B91" s="2">
        <v>44278</v>
      </c>
      <c r="C91" t="s">
        <v>379</v>
      </c>
      <c r="D91" t="s">
        <v>380</v>
      </c>
      <c r="E91" s="3">
        <v>38788</v>
      </c>
      <c r="F91" t="s">
        <v>381</v>
      </c>
      <c r="G91" t="s">
        <v>382</v>
      </c>
      <c r="H91" s="1" t="s">
        <v>4</v>
      </c>
      <c r="J91" s="8">
        <f>YEAR(B91)-YEAR(E91)</f>
        <v>15</v>
      </c>
    </row>
    <row r="92" spans="1:10" x14ac:dyDescent="0.25">
      <c r="A92" s="1" t="s">
        <v>0</v>
      </c>
      <c r="B92" s="2">
        <v>44279</v>
      </c>
      <c r="C92" t="s">
        <v>151</v>
      </c>
      <c r="D92" t="s">
        <v>152</v>
      </c>
      <c r="E92" s="3">
        <v>37473</v>
      </c>
      <c r="F92" t="s">
        <v>153</v>
      </c>
      <c r="G92" t="s">
        <v>154</v>
      </c>
      <c r="H92" s="1" t="s">
        <v>4</v>
      </c>
      <c r="J92" s="8">
        <f>YEAR(B92)-YEAR(E92)</f>
        <v>19</v>
      </c>
    </row>
    <row r="93" spans="1:10" x14ac:dyDescent="0.25">
      <c r="A93" s="1" t="s">
        <v>401</v>
      </c>
      <c r="B93" s="2">
        <v>44279</v>
      </c>
      <c r="C93" t="s">
        <v>186</v>
      </c>
      <c r="D93" t="s">
        <v>187</v>
      </c>
      <c r="E93" s="3">
        <v>34095</v>
      </c>
      <c r="F93" t="s">
        <v>188</v>
      </c>
      <c r="G93" t="s">
        <v>16</v>
      </c>
      <c r="H93" s="1" t="s">
        <v>2</v>
      </c>
      <c r="J93" s="8">
        <f>YEAR(B93)-YEAR(E93)</f>
        <v>28</v>
      </c>
    </row>
    <row r="94" spans="1:10" x14ac:dyDescent="0.25">
      <c r="A94" s="1" t="s">
        <v>401</v>
      </c>
      <c r="B94" s="2">
        <v>44279</v>
      </c>
      <c r="C94" t="s">
        <v>219</v>
      </c>
      <c r="D94" t="s">
        <v>220</v>
      </c>
      <c r="E94" s="3">
        <v>33212</v>
      </c>
      <c r="F94" t="s">
        <v>221</v>
      </c>
      <c r="G94" t="s">
        <v>222</v>
      </c>
      <c r="H94" s="1" t="s">
        <v>4</v>
      </c>
      <c r="J94" s="8">
        <f>YEAR(B94)-YEAR(E94)</f>
        <v>31</v>
      </c>
    </row>
    <row r="95" spans="1:10" x14ac:dyDescent="0.25">
      <c r="A95" s="1" t="s">
        <v>0</v>
      </c>
      <c r="B95" s="2">
        <v>44279</v>
      </c>
      <c r="C95" t="s">
        <v>254</v>
      </c>
      <c r="D95" t="s">
        <v>255</v>
      </c>
      <c r="E95" s="3">
        <v>24575</v>
      </c>
      <c r="F95" t="s">
        <v>256</v>
      </c>
      <c r="G95" t="s">
        <v>257</v>
      </c>
      <c r="H95" s="1" t="s">
        <v>4</v>
      </c>
      <c r="J95" s="8">
        <f>YEAR(B95)-YEAR(E95)</f>
        <v>54</v>
      </c>
    </row>
    <row r="96" spans="1:10" x14ac:dyDescent="0.25">
      <c r="A96" s="1" t="s">
        <v>401</v>
      </c>
      <c r="B96" s="2">
        <v>44279</v>
      </c>
      <c r="C96" t="s">
        <v>383</v>
      </c>
      <c r="D96" t="s">
        <v>384</v>
      </c>
      <c r="E96" s="3">
        <v>31705</v>
      </c>
      <c r="F96" t="s">
        <v>385</v>
      </c>
      <c r="G96" t="s">
        <v>386</v>
      </c>
      <c r="H96" s="1" t="s">
        <v>4</v>
      </c>
      <c r="J96" s="8">
        <f>YEAR(B96)-YEAR(E96)</f>
        <v>35</v>
      </c>
    </row>
    <row r="97" spans="1:10" x14ac:dyDescent="0.25">
      <c r="A97" s="1" t="s">
        <v>0</v>
      </c>
      <c r="B97" s="2">
        <v>44280</v>
      </c>
      <c r="C97" t="s">
        <v>155</v>
      </c>
      <c r="D97" t="s">
        <v>156</v>
      </c>
      <c r="E97" s="3">
        <v>25683</v>
      </c>
      <c r="F97" t="s">
        <v>157</v>
      </c>
      <c r="G97" t="s">
        <v>158</v>
      </c>
      <c r="H97" s="1" t="s">
        <v>4</v>
      </c>
      <c r="J97" s="8">
        <f>YEAR(B97)-YEAR(E97)</f>
        <v>51</v>
      </c>
    </row>
    <row r="98" spans="1:10" x14ac:dyDescent="0.25">
      <c r="A98" s="1" t="s">
        <v>401</v>
      </c>
      <c r="B98" s="2">
        <v>44280</v>
      </c>
      <c r="C98" t="s">
        <v>189</v>
      </c>
      <c r="D98" t="s">
        <v>190</v>
      </c>
      <c r="E98" s="3">
        <v>34838</v>
      </c>
      <c r="F98" t="s">
        <v>191</v>
      </c>
      <c r="G98" t="s">
        <v>17</v>
      </c>
      <c r="H98" s="1" t="s">
        <v>4</v>
      </c>
      <c r="J98" s="8">
        <f>YEAR(B98)-YEAR(E98)</f>
        <v>26</v>
      </c>
    </row>
    <row r="99" spans="1:10" x14ac:dyDescent="0.25">
      <c r="A99" s="1" t="s">
        <v>401</v>
      </c>
      <c r="B99" s="2">
        <v>44280</v>
      </c>
      <c r="C99" t="s">
        <v>223</v>
      </c>
      <c r="D99" t="s">
        <v>224</v>
      </c>
      <c r="E99" s="3">
        <v>27783</v>
      </c>
      <c r="F99" t="s">
        <v>225</v>
      </c>
      <c r="G99" t="s">
        <v>226</v>
      </c>
      <c r="H99" s="1" t="s">
        <v>4</v>
      </c>
      <c r="J99" s="8">
        <f>YEAR(B99)-YEAR(E99)</f>
        <v>45</v>
      </c>
    </row>
    <row r="100" spans="1:10" x14ac:dyDescent="0.25">
      <c r="A100" s="1" t="s">
        <v>5</v>
      </c>
      <c r="B100" s="2">
        <v>44280</v>
      </c>
      <c r="C100" t="s">
        <v>258</v>
      </c>
      <c r="D100" t="s">
        <v>259</v>
      </c>
      <c r="E100" s="3">
        <v>37608</v>
      </c>
      <c r="F100" t="s">
        <v>260</v>
      </c>
      <c r="G100" t="s">
        <v>261</v>
      </c>
      <c r="H100" s="1" t="s">
        <v>4</v>
      </c>
      <c r="J100" s="8">
        <f>YEAR(B100)-YEAR(E100)</f>
        <v>19</v>
      </c>
    </row>
    <row r="101" spans="1:10" x14ac:dyDescent="0.25">
      <c r="A101" s="1" t="s">
        <v>401</v>
      </c>
      <c r="B101" s="2">
        <v>44280</v>
      </c>
      <c r="C101" t="s">
        <v>387</v>
      </c>
      <c r="D101" t="s">
        <v>388</v>
      </c>
      <c r="E101" s="3">
        <v>27542</v>
      </c>
      <c r="F101" t="s">
        <v>389</v>
      </c>
      <c r="G101" t="s">
        <v>12</v>
      </c>
      <c r="H101" s="1" t="s">
        <v>2</v>
      </c>
      <c r="J101" s="8">
        <f>YEAR(B101)-YEAR(E101)</f>
        <v>46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00664D5-8B73-4441-A919-26394FC81E43}">
          <x14:formula1>
            <xm:f>Feuil2!$A$1:$A$3</xm:f>
          </x14:formula1>
          <xm:sqref>H2:H101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AE254-AE03-4D76-8BCA-011FD1874D24}">
  <dimension ref="A1:A3"/>
  <sheetViews>
    <sheetView workbookViewId="0">
      <selection activeCell="C8" sqref="C8"/>
    </sheetView>
  </sheetViews>
  <sheetFormatPr baseColWidth="10" defaultRowHeight="15" x14ac:dyDescent="0.25"/>
  <cols>
    <col min="1" max="1" width="22.2851562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22E1B-BC42-4E4E-A3F8-17A33590EBD3}">
  <dimension ref="A1:E7"/>
  <sheetViews>
    <sheetView showGridLines="0" workbookViewId="0">
      <selection activeCell="D10" sqref="D10"/>
    </sheetView>
  </sheetViews>
  <sheetFormatPr baseColWidth="10" defaultRowHeight="15" x14ac:dyDescent="0.25"/>
  <cols>
    <col min="1" max="1" width="26" bestFit="1" customWidth="1"/>
    <col min="2" max="2" width="12.140625" bestFit="1" customWidth="1"/>
    <col min="3" max="3" width="12.5703125" customWidth="1"/>
    <col min="4" max="4" width="16.140625" customWidth="1"/>
  </cols>
  <sheetData>
    <row r="1" spans="1:5" ht="15.75" x14ac:dyDescent="0.25">
      <c r="A1" t="s">
        <v>7</v>
      </c>
      <c r="B1" s="7">
        <v>44271</v>
      </c>
    </row>
    <row r="3" spans="1:5" x14ac:dyDescent="0.25">
      <c r="A3" t="s">
        <v>9</v>
      </c>
      <c r="B3" s="6" t="s">
        <v>0</v>
      </c>
      <c r="C3" s="5" t="s">
        <v>5</v>
      </c>
      <c r="D3" s="6" t="s">
        <v>401</v>
      </c>
      <c r="E3" s="1" t="s">
        <v>402</v>
      </c>
    </row>
    <row r="4" spans="1:5" ht="18.75" x14ac:dyDescent="0.3">
      <c r="A4" t="s">
        <v>2</v>
      </c>
      <c r="B4" s="1">
        <f>COUNTIFS(t_vaccination[Vaccin],Tableau2[[#Headers],[Pfizer]],t_vaccination[Public],Tableau2[[#This Row],[Public]],t_vaccination[Date],$B$1)</f>
        <v>1</v>
      </c>
      <c r="C4" s="1">
        <f>COUNTIFS(t_vaccination[Vaccin],Tableau2[[#Headers],[MODERNA]],t_vaccination[Public],Tableau2[[#This Row],[Public]],t_vaccination[Date],$B$1)</f>
        <v>0</v>
      </c>
      <c r="D4" s="1">
        <f>COUNTIFS(t_vaccination[Vaccin],Tableau2[[#Headers],[ASTRA ZENECA]],t_vaccination[Public],Tableau2[[#This Row],[Public]],t_vaccination[Date],$B$1)</f>
        <v>1</v>
      </c>
      <c r="E4" s="10">
        <f>SUM(Tableau2[[#This Row],[Pfizer]:[ASTRA ZENECA]])</f>
        <v>2</v>
      </c>
    </row>
    <row r="5" spans="1:5" ht="18.75" x14ac:dyDescent="0.3">
      <c r="A5" t="s">
        <v>4</v>
      </c>
      <c r="B5" s="1">
        <f>COUNTIFS(t_vaccination[Vaccin],Tableau2[[#Headers],[Pfizer]],t_vaccination[Public],Tableau2[[#This Row],[Public]],t_vaccination[Date],$B$1)</f>
        <v>2</v>
      </c>
      <c r="C5" s="1">
        <f>COUNTIFS(t_vaccination[Vaccin],Tableau2[[#Headers],[MODERNA]],t_vaccination[Public],Tableau2[[#This Row],[Public]],t_vaccination[Date],$B$1)</f>
        <v>3</v>
      </c>
      <c r="D5" s="1">
        <f>COUNTIFS(t_vaccination[Vaccin],Tableau2[[#Headers],[ASTRA ZENECA]],t_vaccination[Public],Tableau2[[#This Row],[Public]],t_vaccination[Date],$B$1)</f>
        <v>2</v>
      </c>
      <c r="E5" s="10">
        <f>SUM(Tableau2[[#This Row],[Pfizer]:[ASTRA ZENECA]])</f>
        <v>7</v>
      </c>
    </row>
    <row r="6" spans="1:5" ht="18.75" x14ac:dyDescent="0.3">
      <c r="A6" t="s">
        <v>3</v>
      </c>
      <c r="B6" s="1">
        <f>COUNTIFS(t_vaccination[Vaccin],Tableau2[[#Headers],[Pfizer]],t_vaccination[Public],Tableau2[[#This Row],[Public]],t_vaccination[Date],$B$1)</f>
        <v>0</v>
      </c>
      <c r="C6" s="1">
        <f>COUNTIFS(t_vaccination[Vaccin],Tableau2[[#Headers],[MODERNA]],t_vaccination[Public],Tableau2[[#This Row],[Public]],t_vaccination[Date],$B$1)</f>
        <v>0</v>
      </c>
      <c r="D6" s="1">
        <f>COUNTIFS(t_vaccination[Vaccin],Tableau2[[#Headers],[ASTRA ZENECA]],t_vaccination[Public],Tableau2[[#This Row],[Public]],t_vaccination[Date],$B$1)</f>
        <v>3</v>
      </c>
      <c r="E6" s="10">
        <f>SUM(Tableau2[[#This Row],[Pfizer]:[ASTRA ZENECA]])</f>
        <v>3</v>
      </c>
    </row>
    <row r="7" spans="1:5" ht="18.75" x14ac:dyDescent="0.3">
      <c r="A7" t="s">
        <v>403</v>
      </c>
      <c r="B7" s="10">
        <f>SUM(Tableau2[Pfizer])</f>
        <v>3</v>
      </c>
      <c r="C7" s="10">
        <f>SUBTOTAL(109,Tableau2[MODERNA])</f>
        <v>3</v>
      </c>
      <c r="D7" s="10">
        <f>SUBTOTAL(109,Tableau2[ASTRA ZENECA])</f>
        <v>6</v>
      </c>
      <c r="E7" s="9">
        <f>SUBTOTAL(109,Tableau2[TOTAL])</f>
        <v>12</v>
      </c>
    </row>
  </sheetData>
  <dataValidations count="1">
    <dataValidation type="date" operator="lessThanOrEqual" allowBlank="1" showInputMessage="1" sqref="B1" xr:uid="{858DE590-08CB-4552-8B7D-493AB1C8A4A8}">
      <formula1>TODAY()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Benou Limou</dc:creator>
  <cp:lastModifiedBy>User</cp:lastModifiedBy>
  <dcterms:created xsi:type="dcterms:W3CDTF">2021-03-19T18:41:29Z</dcterms:created>
  <dcterms:modified xsi:type="dcterms:W3CDTF">2021-03-20T08:59:35Z</dcterms:modified>
</cp:coreProperties>
</file>