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60" yWindow="105" windowWidth="14115" windowHeight="9780"/>
  </bookViews>
  <sheets>
    <sheet name="Feuil1" sheetId="1" r:id="rId1"/>
    <sheet name="jerome" sheetId="2" r:id="rId2"/>
    <sheet name="meiko" sheetId="3" r:id="rId3"/>
    <sheet name="diego" sheetId="4" r:id="rId4"/>
    <sheet name="Feuil2" sheetId="5" r:id="rId5"/>
  </sheets>
  <calcPr calcId="125725"/>
</workbook>
</file>

<file path=xl/calcChain.xml><?xml version="1.0" encoding="utf-8"?>
<calcChain xmlns="http://schemas.openxmlformats.org/spreadsheetml/2006/main">
  <c r="D16" i="5"/>
  <c r="D15"/>
  <c r="D14"/>
  <c r="D12"/>
  <c r="D11"/>
  <c r="A10" s="1"/>
  <c r="D10"/>
  <c r="D8"/>
  <c r="D7"/>
  <c r="D6"/>
  <c r="D4"/>
  <c r="D3"/>
  <c r="D2"/>
  <c r="A15" l="1"/>
  <c r="A3"/>
  <c r="A6"/>
  <c r="I9" i="1" s="1"/>
  <c r="A8" i="5"/>
  <c r="A4"/>
  <c r="A2"/>
  <c r="D10" i="1" s="1"/>
  <c r="A14" i="5"/>
  <c r="I21" i="1" s="1"/>
  <c r="E21"/>
  <c r="D21"/>
  <c r="A7" i="5"/>
  <c r="J12" i="1" s="1"/>
  <c r="A12" i="5"/>
  <c r="A11"/>
  <c r="A16"/>
  <c r="J9" i="1" l="1"/>
  <c r="D12"/>
  <c r="D8"/>
  <c r="E10"/>
  <c r="I25"/>
  <c r="I20"/>
  <c r="J21"/>
  <c r="J20"/>
  <c r="J23"/>
  <c r="E11"/>
  <c r="I24"/>
  <c r="I22"/>
  <c r="J25"/>
  <c r="D13"/>
  <c r="E13"/>
  <c r="I10"/>
  <c r="E12"/>
  <c r="F12" s="1"/>
  <c r="D9"/>
  <c r="D24"/>
  <c r="E8"/>
  <c r="D11"/>
  <c r="E9"/>
  <c r="E24"/>
  <c r="E20"/>
  <c r="F21" s="1"/>
  <c r="E23"/>
  <c r="J10"/>
  <c r="I11"/>
  <c r="D23"/>
  <c r="E25"/>
  <c r="I12"/>
  <c r="J8"/>
  <c r="J22"/>
  <c r="K22" s="1"/>
  <c r="I23"/>
  <c r="D20"/>
  <c r="D25"/>
  <c r="E22"/>
  <c r="F22" s="1"/>
  <c r="J13"/>
  <c r="K13" s="1"/>
  <c r="J11"/>
  <c r="K12" s="1"/>
  <c r="I8"/>
  <c r="J24"/>
  <c r="K21"/>
  <c r="D22"/>
  <c r="I13"/>
  <c r="E2" i="4"/>
  <c r="E2" i="3"/>
  <c r="E2" i="2"/>
  <c r="K10" i="1" l="1"/>
  <c r="F11"/>
  <c r="K9"/>
  <c r="K24"/>
  <c r="F13"/>
  <c r="F10"/>
  <c r="F9"/>
  <c r="F24"/>
  <c r="K23"/>
  <c r="F23"/>
  <c r="K25"/>
  <c r="F25"/>
  <c r="K11"/>
</calcChain>
</file>

<file path=xl/sharedStrings.xml><?xml version="1.0" encoding="utf-8"?>
<sst xmlns="http://schemas.openxmlformats.org/spreadsheetml/2006/main" count="64" uniqueCount="19">
  <si>
    <t xml:space="preserve">COUPE CHAMPIGNON </t>
  </si>
  <si>
    <t xml:space="preserve">CHAMPIDROME </t>
  </si>
  <si>
    <t>PARC GLOUGLOOP</t>
  </si>
  <si>
    <t xml:space="preserve">PISTE AUX DELICES </t>
  </si>
  <si>
    <t>TEMPLE THWOMP</t>
  </si>
  <si>
    <t>champidrome</t>
  </si>
  <si>
    <t>classements</t>
  </si>
  <si>
    <t xml:space="preserve">joueurs </t>
  </si>
  <si>
    <t>temp</t>
  </si>
  <si>
    <t>écarts</t>
  </si>
  <si>
    <t>parc glougloop</t>
  </si>
  <si>
    <t>coupe champignon</t>
  </si>
  <si>
    <t>Jerome</t>
  </si>
  <si>
    <t>Diego</t>
  </si>
  <si>
    <t>Meiko</t>
  </si>
  <si>
    <t>RANG</t>
  </si>
  <si>
    <t>Compétition</t>
  </si>
  <si>
    <t>Nom</t>
  </si>
  <si>
    <t>Temps</t>
  </si>
</sst>
</file>

<file path=xl/styles.xml><?xml version="1.0" encoding="utf-8"?>
<styleSheet xmlns="http://schemas.openxmlformats.org/spreadsheetml/2006/main">
  <numFmts count="2">
    <numFmt numFmtId="164" formatCode="mm:ss.000"/>
    <numFmt numFmtId="165" formatCode="hh:mm:ss.000"/>
  </numFmts>
  <fonts count="5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mbria"/>
      <family val="1"/>
      <scheme val="major"/>
    </font>
    <font>
      <sz val="11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</fills>
  <borders count="20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2" borderId="2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164" fontId="3" fillId="2" borderId="3" xfId="0" applyNumberFormat="1" applyFont="1" applyFill="1" applyBorder="1" applyAlignment="1">
      <alignment horizontal="center"/>
    </xf>
    <xf numFmtId="165" fontId="0" fillId="0" borderId="0" xfId="0" applyNumberFormat="1"/>
    <xf numFmtId="0" fontId="0" fillId="2" borderId="5" xfId="0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0" fontId="0" fillId="2" borderId="7" xfId="0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/>
    </xf>
    <xf numFmtId="164" fontId="4" fillId="2" borderId="3" xfId="0" applyNumberFormat="1" applyFont="1" applyFill="1" applyBorder="1" applyAlignment="1">
      <alignment horizontal="center"/>
    </xf>
    <xf numFmtId="164" fontId="0" fillId="2" borderId="3" xfId="0" applyNumberFormat="1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0" fontId="0" fillId="0" borderId="11" xfId="0" applyBorder="1"/>
    <xf numFmtId="164" fontId="0" fillId="0" borderId="11" xfId="0" applyNumberForma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165" fontId="0" fillId="2" borderId="6" xfId="0" applyNumberFormat="1" applyFill="1" applyBorder="1" applyAlignment="1">
      <alignment horizontal="center" vertical="center"/>
    </xf>
    <xf numFmtId="0" fontId="0" fillId="0" borderId="13" xfId="0" applyBorder="1"/>
    <xf numFmtId="164" fontId="3" fillId="0" borderId="14" xfId="0" applyNumberFormat="1" applyFont="1" applyFill="1" applyBorder="1" applyAlignment="1">
      <alignment horizontal="center"/>
    </xf>
    <xf numFmtId="164" fontId="3" fillId="0" borderId="16" xfId="0" applyNumberFormat="1" applyFont="1" applyFill="1" applyBorder="1" applyAlignment="1">
      <alignment horizontal="center"/>
    </xf>
    <xf numFmtId="0" fontId="0" fillId="0" borderId="18" xfId="0" applyBorder="1"/>
    <xf numFmtId="164" fontId="3" fillId="0" borderId="19" xfId="0" applyNumberFormat="1" applyFont="1" applyFill="1" applyBorder="1" applyAlignment="1">
      <alignment horizontal="center"/>
    </xf>
    <xf numFmtId="164" fontId="0" fillId="3" borderId="1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2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K25"/>
  <sheetViews>
    <sheetView tabSelected="1" topLeftCell="A4" workbookViewId="0">
      <selection activeCell="F15" sqref="F15"/>
    </sheetView>
  </sheetViews>
  <sheetFormatPr baseColWidth="10" defaultRowHeight="15"/>
  <cols>
    <col min="1" max="2" width="2.7109375" customWidth="1"/>
    <col min="7" max="7" width="2.7109375" customWidth="1"/>
    <col min="8" max="8" width="12.7109375" customWidth="1"/>
    <col min="11" max="11" width="29" customWidth="1"/>
  </cols>
  <sheetData>
    <row r="1" spans="2:11" ht="15.75" thickBot="1"/>
    <row r="2" spans="2:11">
      <c r="B2" s="11"/>
      <c r="C2" s="12"/>
      <c r="D2" s="12"/>
      <c r="E2" s="12"/>
      <c r="F2" s="12"/>
      <c r="G2" s="12"/>
      <c r="H2" s="12"/>
    </row>
    <row r="3" spans="2:11">
      <c r="B3" s="13"/>
      <c r="C3" s="14"/>
      <c r="D3" s="14"/>
      <c r="E3" s="14"/>
      <c r="F3" s="21" t="s">
        <v>11</v>
      </c>
      <c r="G3" s="21"/>
      <c r="H3" s="21"/>
    </row>
    <row r="4" spans="2:11">
      <c r="B4" s="13"/>
      <c r="C4" s="14"/>
      <c r="D4" s="15"/>
      <c r="E4" s="15"/>
      <c r="F4" s="15"/>
      <c r="G4" s="14"/>
      <c r="H4" s="14"/>
    </row>
    <row r="5" spans="2:11">
      <c r="B5" s="13"/>
      <c r="C5" s="14"/>
      <c r="D5" s="22" t="s">
        <v>5</v>
      </c>
      <c r="E5" s="22"/>
      <c r="F5" s="14"/>
      <c r="G5" s="14"/>
      <c r="H5" s="14"/>
      <c r="I5" s="22" t="s">
        <v>10</v>
      </c>
      <c r="J5" s="22"/>
    </row>
    <row r="6" spans="2:11">
      <c r="B6" s="13"/>
      <c r="C6" s="14"/>
      <c r="D6" s="14"/>
      <c r="E6" s="14"/>
      <c r="F6" s="14"/>
      <c r="G6" s="14"/>
      <c r="H6" s="14"/>
    </row>
    <row r="7" spans="2:11">
      <c r="B7" s="13"/>
      <c r="C7" s="16" t="s">
        <v>6</v>
      </c>
      <c r="D7" s="16" t="s">
        <v>7</v>
      </c>
      <c r="E7" s="16" t="s">
        <v>8</v>
      </c>
      <c r="F7" s="16" t="s">
        <v>9</v>
      </c>
      <c r="G7" s="14"/>
      <c r="H7" s="16" t="s">
        <v>6</v>
      </c>
      <c r="I7" s="16" t="s">
        <v>7</v>
      </c>
      <c r="J7" s="16" t="s">
        <v>8</v>
      </c>
      <c r="K7" s="16" t="s">
        <v>9</v>
      </c>
    </row>
    <row r="8" spans="2:11">
      <c r="B8" s="13"/>
      <c r="C8" s="16">
        <v>1</v>
      </c>
      <c r="D8" s="19" t="str">
        <f>IFERROR(VLOOKUP($H8,Feuil2!$A$2:$D$4,3,FALSE),"")</f>
        <v>Jerome</v>
      </c>
      <c r="E8" s="19">
        <f>IFERROR(VLOOKUP($H8,Feuil2!$A$2:$D$4,4,FALSE),"")</f>
        <v>1.2058912037037036E-3</v>
      </c>
      <c r="F8" s="33"/>
      <c r="G8" s="14"/>
      <c r="H8" s="16">
        <v>1</v>
      </c>
      <c r="I8" s="18" t="str">
        <f>IFERROR(VLOOKUP($H8,Feuil2!$A$6:$D$8,3,FALSE),"")</f>
        <v>Meiko</v>
      </c>
      <c r="J8" s="19">
        <f>IFERROR(VLOOKUP($H8,Feuil2!$A$6:$D$8,4,FALSE),"")</f>
        <v>1.2355671296296296E-3</v>
      </c>
      <c r="K8" s="33"/>
    </row>
    <row r="9" spans="2:11">
      <c r="B9" s="13"/>
      <c r="C9" s="16">
        <v>2</v>
      </c>
      <c r="D9" s="19" t="str">
        <f>IFERROR(VLOOKUP($H9,Feuil2!$A$2:$D$4,3,FALSE),"")</f>
        <v>Diego</v>
      </c>
      <c r="E9" s="19">
        <f>IFERROR(VLOOKUP($H9,Feuil2!$A$2:$D$4,4,FALSE),"")</f>
        <v>1.2239930555555556E-3</v>
      </c>
      <c r="F9" s="17">
        <f>IFERROR(E9-E8,"")</f>
        <v>1.8101851851852046E-5</v>
      </c>
      <c r="G9" s="14"/>
      <c r="H9" s="16">
        <v>2</v>
      </c>
      <c r="I9" s="18" t="str">
        <f>IFERROR(VLOOKUP($H9,Feuil2!$A$6:$D$8,3,FALSE),"")</f>
        <v>Jerome</v>
      </c>
      <c r="J9" s="19">
        <f>IFERROR(VLOOKUP($H9,Feuil2!$A$6:$D$8,4,FALSE),"")</f>
        <v>1.2558101851851851E-3</v>
      </c>
      <c r="K9" s="17">
        <f>IFERROR(J9-J8,"")</f>
        <v>2.0243055555555466E-5</v>
      </c>
    </row>
    <row r="10" spans="2:11">
      <c r="B10" s="13"/>
      <c r="C10" s="16">
        <v>3</v>
      </c>
      <c r="D10" s="19" t="str">
        <f>IFERROR(VLOOKUP($H10,Feuil2!$A$2:$D$4,3,FALSE),"")</f>
        <v>Meiko</v>
      </c>
      <c r="E10" s="19">
        <f>IFERROR(VLOOKUP($H10,Feuil2!$A$2:$D$4,4,FALSE),"")</f>
        <v>1.3888888888888889E-3</v>
      </c>
      <c r="F10" s="17">
        <f t="shared" ref="F10:F13" si="0">IFERROR(SUM(E10-E9),"")</f>
        <v>1.648958333333333E-4</v>
      </c>
      <c r="G10" s="14"/>
      <c r="H10" s="16">
        <v>3</v>
      </c>
      <c r="I10" s="18" t="str">
        <f>IFERROR(VLOOKUP($H10,Feuil2!$A$6:$D$8,3,FALSE),"")</f>
        <v>Diego</v>
      </c>
      <c r="J10" s="19">
        <f>IFERROR(VLOOKUP($H10,Feuil2!$A$6:$D$8,4,FALSE),"")</f>
        <v>1.2725462962962964E-3</v>
      </c>
      <c r="K10" s="17">
        <f t="shared" ref="K10:K13" si="1">IFERROR(SUM(J10-J9),"")</f>
        <v>1.6736111111111248E-5</v>
      </c>
    </row>
    <row r="11" spans="2:11">
      <c r="B11" s="13"/>
      <c r="C11" s="16">
        <v>4</v>
      </c>
      <c r="D11" s="19" t="str">
        <f>IFERROR(VLOOKUP($H11,Feuil2!$A$2:$D$4,3,FALSE),"")</f>
        <v/>
      </c>
      <c r="E11" s="19" t="str">
        <f>IFERROR(VLOOKUP($H11,Feuil2!$A$2:$D$4,4,FALSE),"")</f>
        <v/>
      </c>
      <c r="F11" s="17" t="str">
        <f t="shared" si="0"/>
        <v/>
      </c>
      <c r="G11" s="14"/>
      <c r="H11" s="16">
        <v>4</v>
      </c>
      <c r="I11" s="18" t="str">
        <f>IFERROR(VLOOKUP($H11,Feuil2!$A$6:$D$8,3,FALSE),"")</f>
        <v/>
      </c>
      <c r="J11" s="19" t="str">
        <f>IFERROR(VLOOKUP($H11,Feuil2!$A$6:$D$8,4,FALSE),"")</f>
        <v/>
      </c>
      <c r="K11" s="17" t="str">
        <f t="shared" si="1"/>
        <v/>
      </c>
    </row>
    <row r="12" spans="2:11">
      <c r="B12" s="13"/>
      <c r="C12" s="16">
        <v>5</v>
      </c>
      <c r="D12" s="19" t="str">
        <f>IFERROR(VLOOKUP($H12,Feuil2!$A$2:$D$4,3,FALSE),"")</f>
        <v/>
      </c>
      <c r="E12" s="19" t="str">
        <f>IFERROR(VLOOKUP($H12,Feuil2!$A$2:$D$4,4,FALSE),"")</f>
        <v/>
      </c>
      <c r="F12" s="17" t="str">
        <f t="shared" si="0"/>
        <v/>
      </c>
      <c r="G12" s="14"/>
      <c r="H12" s="16">
        <v>5</v>
      </c>
      <c r="I12" s="18" t="str">
        <f>IFERROR(VLOOKUP($H12,Feuil2!$A$6:$D$8,3,FALSE),"")</f>
        <v/>
      </c>
      <c r="J12" s="19" t="str">
        <f>IFERROR(VLOOKUP($H12,Feuil2!$A$6:$D$8,4,FALSE),"")</f>
        <v/>
      </c>
      <c r="K12" s="17" t="str">
        <f t="shared" si="1"/>
        <v/>
      </c>
    </row>
    <row r="13" spans="2:11">
      <c r="B13" s="13"/>
      <c r="C13" s="16">
        <v>6</v>
      </c>
      <c r="D13" s="19" t="str">
        <f>IFERROR(VLOOKUP($H13,Feuil2!$A$2:$D$4,3,FALSE),"")</f>
        <v/>
      </c>
      <c r="E13" s="19" t="str">
        <f>IFERROR(VLOOKUP($H13,Feuil2!$A$2:$D$4,4,FALSE),"")</f>
        <v/>
      </c>
      <c r="F13" s="17" t="str">
        <f t="shared" si="0"/>
        <v/>
      </c>
      <c r="G13" s="14"/>
      <c r="H13" s="16">
        <v>6</v>
      </c>
      <c r="I13" s="18" t="str">
        <f>IFERROR(VLOOKUP($H13,Feuil2!$A$6:$D$8,3,FALSE),"")</f>
        <v/>
      </c>
      <c r="J13" s="19" t="str">
        <f>IFERROR(VLOOKUP($H13,Feuil2!$A$6:$D$8,4,FALSE),"")</f>
        <v/>
      </c>
      <c r="K13" s="17" t="str">
        <f t="shared" si="1"/>
        <v/>
      </c>
    </row>
    <row r="16" spans="2:11">
      <c r="J16" s="21"/>
      <c r="K16" s="21"/>
    </row>
    <row r="17" spans="3:11">
      <c r="D17" s="20" t="s">
        <v>3</v>
      </c>
      <c r="E17" s="20"/>
      <c r="I17" s="20" t="s">
        <v>4</v>
      </c>
      <c r="J17" s="20"/>
    </row>
    <row r="19" spans="3:11">
      <c r="C19" s="18" t="s">
        <v>6</v>
      </c>
      <c r="D19" s="18" t="s">
        <v>7</v>
      </c>
      <c r="E19" s="18" t="s">
        <v>8</v>
      </c>
      <c r="F19" s="18" t="s">
        <v>9</v>
      </c>
      <c r="H19" s="18" t="s">
        <v>6</v>
      </c>
      <c r="I19" s="18" t="s">
        <v>7</v>
      </c>
      <c r="J19" s="18" t="s">
        <v>8</v>
      </c>
      <c r="K19" s="18" t="s">
        <v>9</v>
      </c>
    </row>
    <row r="20" spans="3:11">
      <c r="C20" s="18">
        <v>1</v>
      </c>
      <c r="D20" s="19" t="str">
        <f>IFERROR(VLOOKUP($H20,Feuil2!$A$10:$D$12,3,FALSE),"")</f>
        <v>Meiko</v>
      </c>
      <c r="E20" s="19">
        <f>IFERROR(VLOOKUP($H20,Feuil2!$A$10:$D$12,4,FALSE),"")</f>
        <v>0</v>
      </c>
      <c r="F20" s="33"/>
      <c r="H20" s="18">
        <v>1</v>
      </c>
      <c r="I20" s="19" t="str">
        <f>IFERROR(VLOOKUP($H20,Feuil2!$A$14:$D$16,3,FALSE),"")</f>
        <v>Meiko</v>
      </c>
      <c r="J20" s="19">
        <f>IFERROR(VLOOKUP($H20,Feuil2!$A$14:$D$16,4,FALSE),"")</f>
        <v>0</v>
      </c>
      <c r="K20" s="33"/>
    </row>
    <row r="21" spans="3:11">
      <c r="C21" s="18">
        <v>2</v>
      </c>
      <c r="D21" s="19" t="str">
        <f>IFERROR(VLOOKUP($H21,Feuil2!$A$10:$D$12,3,FALSE),"")</f>
        <v>Jerome</v>
      </c>
      <c r="E21" s="19">
        <f>IFERROR(VLOOKUP($H21,Feuil2!$A$10:$D$12,4,FALSE),"")</f>
        <v>1.3552199074074074E-3</v>
      </c>
      <c r="F21" s="17">
        <f>IFERROR(E21-E20,"")</f>
        <v>1.3552199074074074E-3</v>
      </c>
      <c r="H21" s="18">
        <v>2</v>
      </c>
      <c r="I21" s="19" t="str">
        <f>IFERROR(VLOOKUP($H21,Feuil2!$A$14:$D$16,3,FALSE),"")</f>
        <v>Jerome</v>
      </c>
      <c r="J21" s="19">
        <f>IFERROR(VLOOKUP($H21,Feuil2!$A$14:$D$16,4,FALSE),"")</f>
        <v>1.3825231481481481E-3</v>
      </c>
      <c r="K21" s="17">
        <f>IFERROR(J21-J20,"")</f>
        <v>1.3825231481481481E-3</v>
      </c>
    </row>
    <row r="22" spans="3:11">
      <c r="C22" s="18">
        <v>3</v>
      </c>
      <c r="D22" s="19" t="str">
        <f>IFERROR(VLOOKUP($H22,Feuil2!$A$10:$D$12,3,FALSE),"")</f>
        <v>Diego</v>
      </c>
      <c r="E22" s="19">
        <f>IFERROR(VLOOKUP($H22,Feuil2!$A$10:$D$12,4,FALSE),"")</f>
        <v>1.367013888888889E-3</v>
      </c>
      <c r="F22" s="17">
        <f t="shared" ref="F22:F25" si="2">IFERROR(E22-E21,"")</f>
        <v>1.1793981481481551E-5</v>
      </c>
      <c r="H22" s="18">
        <v>3</v>
      </c>
      <c r="I22" s="19" t="str">
        <f>IFERROR(VLOOKUP($H22,Feuil2!$A$14:$D$16,3,FALSE),"")</f>
        <v>Diego</v>
      </c>
      <c r="J22" s="19">
        <f>IFERROR(VLOOKUP($H22,Feuil2!$A$14:$D$16,4,FALSE),"")</f>
        <v>1.3883217592592593E-3</v>
      </c>
      <c r="K22" s="17">
        <f t="shared" ref="K22:K25" si="3">IFERROR(J22-J21,"")</f>
        <v>5.7986111111111519E-6</v>
      </c>
    </row>
    <row r="23" spans="3:11">
      <c r="C23" s="18">
        <v>4</v>
      </c>
      <c r="D23" s="19" t="str">
        <f>IFERROR(VLOOKUP($H23,Feuil2!$A$10:$D$12,3,FALSE),"")</f>
        <v/>
      </c>
      <c r="E23" s="19" t="str">
        <f>IFERROR(VLOOKUP($H23,Feuil2!$A$10:$D$12,4,FALSE),"")</f>
        <v/>
      </c>
      <c r="F23" s="17" t="str">
        <f t="shared" si="2"/>
        <v/>
      </c>
      <c r="H23" s="18">
        <v>4</v>
      </c>
      <c r="I23" s="19" t="str">
        <f>IFERROR(VLOOKUP($H23,Feuil2!$A$14:$D$16,3,FALSE),"")</f>
        <v/>
      </c>
      <c r="J23" s="19" t="str">
        <f>IFERROR(VLOOKUP($H23,Feuil2!$A$14:$D$16,4,FALSE),"")</f>
        <v/>
      </c>
      <c r="K23" s="17" t="str">
        <f t="shared" si="3"/>
        <v/>
      </c>
    </row>
    <row r="24" spans="3:11">
      <c r="C24" s="18">
        <v>5</v>
      </c>
      <c r="D24" s="19" t="str">
        <f>IFERROR(VLOOKUP($H24,Feuil2!$A$10:$D$12,3,FALSE),"")</f>
        <v/>
      </c>
      <c r="E24" s="19" t="str">
        <f>IFERROR(VLOOKUP($H24,Feuil2!$A$10:$D$12,4,FALSE),"")</f>
        <v/>
      </c>
      <c r="F24" s="17" t="str">
        <f t="shared" si="2"/>
        <v/>
      </c>
      <c r="H24" s="18">
        <v>5</v>
      </c>
      <c r="I24" s="19" t="str">
        <f>IFERROR(VLOOKUP($H24,Feuil2!$A$14:$D$16,3,FALSE),"")</f>
        <v/>
      </c>
      <c r="J24" s="19" t="str">
        <f>IFERROR(VLOOKUP($H24,Feuil2!$A$14:$D$16,4,FALSE),"")</f>
        <v/>
      </c>
      <c r="K24" s="17" t="str">
        <f t="shared" si="3"/>
        <v/>
      </c>
    </row>
    <row r="25" spans="3:11">
      <c r="C25" s="18">
        <v>6</v>
      </c>
      <c r="D25" s="19" t="str">
        <f>IFERROR(VLOOKUP($H25,Feuil2!$A$10:$D$12,3,FALSE),"")</f>
        <v/>
      </c>
      <c r="E25" s="19" t="str">
        <f>IFERROR(VLOOKUP($H25,Feuil2!$A$10:$D$12,4,FALSE),"")</f>
        <v/>
      </c>
      <c r="F25" s="17" t="str">
        <f t="shared" si="2"/>
        <v/>
      </c>
      <c r="H25" s="18">
        <v>6</v>
      </c>
      <c r="I25" s="19" t="str">
        <f>IFERROR(VLOOKUP($H25,Feuil2!$A$14:$D$16,3,FALSE),"")</f>
        <v/>
      </c>
      <c r="J25" s="19" t="str">
        <f>IFERROR(VLOOKUP($H25,Feuil2!$A$14:$D$16,4,FALSE),"")</f>
        <v/>
      </c>
      <c r="K25" s="17" t="str">
        <f t="shared" si="3"/>
        <v/>
      </c>
    </row>
  </sheetData>
  <mergeCells count="6">
    <mergeCell ref="I17:J17"/>
    <mergeCell ref="D17:E17"/>
    <mergeCell ref="F3:H3"/>
    <mergeCell ref="J16:K16"/>
    <mergeCell ref="D5:E5"/>
    <mergeCell ref="I5:J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5"/>
  <sheetViews>
    <sheetView workbookViewId="0">
      <selection activeCell="C4" sqref="C4"/>
    </sheetView>
  </sheetViews>
  <sheetFormatPr baseColWidth="10" defaultRowHeight="15"/>
  <cols>
    <col min="1" max="1" width="25.7109375" customWidth="1"/>
    <col min="3" max="3" width="25.7109375" customWidth="1"/>
    <col min="4" max="5" width="20.7109375" customWidth="1"/>
  </cols>
  <sheetData>
    <row r="1" spans="1:5" ht="16.5" thickTop="1" thickBot="1">
      <c r="A1" s="23" t="s">
        <v>0</v>
      </c>
      <c r="B1" s="1">
        <v>1</v>
      </c>
      <c r="C1" s="2" t="s">
        <v>1</v>
      </c>
      <c r="D1" s="3">
        <v>1.2058912037037036E-3</v>
      </c>
      <c r="E1" s="4"/>
    </row>
    <row r="2" spans="1:5" ht="16.5" thickTop="1" thickBot="1">
      <c r="A2" s="24"/>
      <c r="B2" s="5">
        <v>2</v>
      </c>
      <c r="C2" s="6" t="s">
        <v>2</v>
      </c>
      <c r="D2" s="3">
        <v>1.2558101851851851E-3</v>
      </c>
      <c r="E2" s="26">
        <f>SUM(D1:D4)</f>
        <v>5.199444444444444E-3</v>
      </c>
    </row>
    <row r="3" spans="1:5" ht="16.5" thickTop="1" thickBot="1">
      <c r="A3" s="24"/>
      <c r="B3" s="5">
        <v>3</v>
      </c>
      <c r="C3" s="6" t="s">
        <v>3</v>
      </c>
      <c r="D3" s="3">
        <v>1.3552199074074074E-3</v>
      </c>
      <c r="E3" s="27"/>
    </row>
    <row r="4" spans="1:5" ht="16.5" thickTop="1" thickBot="1">
      <c r="A4" s="25"/>
      <c r="B4" s="7">
        <v>4</v>
      </c>
      <c r="C4" s="8" t="s">
        <v>4</v>
      </c>
      <c r="D4" s="9">
        <v>1.3825231481481481E-3</v>
      </c>
      <c r="E4" s="4"/>
    </row>
    <row r="5" spans="1:5" ht="15.75" thickTop="1"/>
  </sheetData>
  <mergeCells count="2">
    <mergeCell ref="A1:A4"/>
    <mergeCell ref="E2:E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5"/>
  <sheetViews>
    <sheetView workbookViewId="0">
      <selection activeCell="D5" sqref="D5"/>
    </sheetView>
  </sheetViews>
  <sheetFormatPr baseColWidth="10" defaultRowHeight="15"/>
  <cols>
    <col min="1" max="1" width="25.7109375" customWidth="1"/>
    <col min="3" max="3" width="25.7109375" customWidth="1"/>
    <col min="4" max="5" width="20.7109375" customWidth="1"/>
  </cols>
  <sheetData>
    <row r="1" spans="1:5" ht="16.5" thickTop="1" thickBot="1">
      <c r="A1" s="23" t="s">
        <v>0</v>
      </c>
      <c r="B1" s="1">
        <v>1</v>
      </c>
      <c r="C1" s="2" t="s">
        <v>1</v>
      </c>
      <c r="D1" s="3">
        <v>1.3888888888888889E-3</v>
      </c>
      <c r="E1" s="4"/>
    </row>
    <row r="2" spans="1:5" ht="16.5" thickTop="1" thickBot="1">
      <c r="A2" s="24"/>
      <c r="B2" s="5">
        <v>2</v>
      </c>
      <c r="C2" s="6" t="s">
        <v>2</v>
      </c>
      <c r="D2" s="3">
        <v>1.2355671296296296E-3</v>
      </c>
      <c r="E2" s="26">
        <f>SUM(D1:D4)</f>
        <v>2.6244560185185186E-3</v>
      </c>
    </row>
    <row r="3" spans="1:5" ht="16.5" thickTop="1" thickBot="1">
      <c r="A3" s="24"/>
      <c r="B3" s="5">
        <v>3</v>
      </c>
      <c r="C3" s="6" t="s">
        <v>3</v>
      </c>
      <c r="D3" s="3">
        <v>0</v>
      </c>
      <c r="E3" s="27"/>
    </row>
    <row r="4" spans="1:5" ht="16.5" thickTop="1" thickBot="1">
      <c r="A4" s="25"/>
      <c r="B4" s="7">
        <v>4</v>
      </c>
      <c r="C4" s="8" t="s">
        <v>4</v>
      </c>
      <c r="D4" s="9">
        <v>0</v>
      </c>
      <c r="E4" s="4"/>
    </row>
    <row r="5" spans="1:5" ht="15.75" thickTop="1"/>
  </sheetData>
  <mergeCells count="2">
    <mergeCell ref="A1:A4"/>
    <mergeCell ref="E2:E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E5"/>
  <sheetViews>
    <sheetView workbookViewId="0">
      <selection activeCell="D2" sqref="D2"/>
    </sheetView>
  </sheetViews>
  <sheetFormatPr baseColWidth="10" defaultRowHeight="15"/>
  <cols>
    <col min="1" max="1" width="25.7109375" customWidth="1"/>
    <col min="3" max="3" width="25.7109375" customWidth="1"/>
    <col min="4" max="5" width="20.7109375" customWidth="1"/>
  </cols>
  <sheetData>
    <row r="1" spans="1:5" ht="16.5" thickTop="1" thickBot="1">
      <c r="A1" s="23" t="s">
        <v>0</v>
      </c>
      <c r="B1" s="1">
        <v>1</v>
      </c>
      <c r="C1" s="2" t="s">
        <v>1</v>
      </c>
      <c r="D1" s="10">
        <v>1.2239930555555556E-3</v>
      </c>
      <c r="E1" s="4"/>
    </row>
    <row r="2" spans="1:5" ht="16.5" thickTop="1" thickBot="1">
      <c r="A2" s="24"/>
      <c r="B2" s="5">
        <v>2</v>
      </c>
      <c r="C2" s="6" t="s">
        <v>2</v>
      </c>
      <c r="D2" s="10">
        <v>1.2725462962962964E-3</v>
      </c>
      <c r="E2" s="26">
        <f>SUM(D1:D4)</f>
        <v>5.2518750000000005E-3</v>
      </c>
    </row>
    <row r="3" spans="1:5" ht="16.5" thickTop="1" thickBot="1">
      <c r="A3" s="24"/>
      <c r="B3" s="5">
        <v>3</v>
      </c>
      <c r="C3" s="6" t="s">
        <v>3</v>
      </c>
      <c r="D3" s="10">
        <v>1.367013888888889E-3</v>
      </c>
      <c r="E3" s="27"/>
    </row>
    <row r="4" spans="1:5" ht="16.5" thickTop="1" thickBot="1">
      <c r="A4" s="25"/>
      <c r="B4" s="7">
        <v>4</v>
      </c>
      <c r="C4" s="8" t="s">
        <v>4</v>
      </c>
      <c r="D4" s="9">
        <v>1.3883217592592593E-3</v>
      </c>
      <c r="E4" s="4"/>
    </row>
    <row r="5" spans="1:5" ht="15.75" thickTop="1"/>
  </sheetData>
  <mergeCells count="2">
    <mergeCell ref="A1:A4"/>
    <mergeCell ref="E2:E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6"/>
  <sheetViews>
    <sheetView workbookViewId="0">
      <selection activeCell="D15" sqref="D15"/>
    </sheetView>
  </sheetViews>
  <sheetFormatPr baseColWidth="10" defaultRowHeight="15"/>
  <cols>
    <col min="1" max="1" width="6.140625" style="34" bestFit="1" customWidth="1"/>
    <col min="2" max="2" width="17.7109375" bestFit="1" customWidth="1"/>
    <col min="3" max="3" width="7.5703125" bestFit="1" customWidth="1"/>
  </cols>
  <sheetData>
    <row r="1" spans="1:4" ht="15.75" thickBot="1">
      <c r="A1" s="34" t="s">
        <v>15</v>
      </c>
      <c r="B1" t="s">
        <v>16</v>
      </c>
      <c r="C1" t="s">
        <v>17</v>
      </c>
      <c r="D1" t="s">
        <v>18</v>
      </c>
    </row>
    <row r="2" spans="1:4">
      <c r="A2" s="35">
        <f>RANK(D2,D$2:D$4,1)</f>
        <v>1</v>
      </c>
      <c r="B2" s="28" t="s">
        <v>1</v>
      </c>
      <c r="C2" s="28" t="s">
        <v>12</v>
      </c>
      <c r="D2" s="29">
        <f>VLOOKUP(B2,jerome!$C$1:$D$4,2,FALSE)</f>
        <v>1.2058912037037036E-3</v>
      </c>
    </row>
    <row r="3" spans="1:4">
      <c r="A3" s="36">
        <f>RANK(D3,D$2:D$4,1)</f>
        <v>3</v>
      </c>
      <c r="B3" s="18" t="s">
        <v>1</v>
      </c>
      <c r="C3" s="18" t="s">
        <v>14</v>
      </c>
      <c r="D3" s="30">
        <f>VLOOKUP(B3,meiko!$C$1:$D$4,2,FALSE)</f>
        <v>1.3888888888888889E-3</v>
      </c>
    </row>
    <row r="4" spans="1:4" ht="15.75" thickBot="1">
      <c r="A4" s="37">
        <f>RANK(D4,D$2:D$4,1)</f>
        <v>2</v>
      </c>
      <c r="B4" s="31" t="s">
        <v>1</v>
      </c>
      <c r="C4" s="31" t="s">
        <v>13</v>
      </c>
      <c r="D4" s="32">
        <f>VLOOKUP(B4,diego!$C$1:$D$4,2,FALSE)</f>
        <v>1.2239930555555556E-3</v>
      </c>
    </row>
    <row r="5" spans="1:4" ht="15.75" thickBot="1"/>
    <row r="6" spans="1:4">
      <c r="A6" s="35">
        <f>RANK(D6,D$6:D$8,1)</f>
        <v>2</v>
      </c>
      <c r="B6" s="28" t="s">
        <v>2</v>
      </c>
      <c r="C6" s="28" t="s">
        <v>12</v>
      </c>
      <c r="D6" s="29">
        <f>VLOOKUP(B6,jerome!$C$1:$D$4,2,FALSE)</f>
        <v>1.2558101851851851E-3</v>
      </c>
    </row>
    <row r="7" spans="1:4">
      <c r="A7" s="36">
        <f>RANK(D7,D$6:D$8,1)</f>
        <v>1</v>
      </c>
      <c r="B7" s="18" t="s">
        <v>2</v>
      </c>
      <c r="C7" s="18" t="s">
        <v>14</v>
      </c>
      <c r="D7" s="30">
        <f>VLOOKUP(B7,meiko!$C$1:$D$4,2,FALSE)</f>
        <v>1.2355671296296296E-3</v>
      </c>
    </row>
    <row r="8" spans="1:4" ht="15.75" thickBot="1">
      <c r="A8" s="37">
        <f>RANK(D8,D$6:D$8,1)</f>
        <v>3</v>
      </c>
      <c r="B8" s="31" t="s">
        <v>2</v>
      </c>
      <c r="C8" s="31" t="s">
        <v>13</v>
      </c>
      <c r="D8" s="32">
        <f>VLOOKUP(B8,diego!$C$1:$D$4,2,FALSE)</f>
        <v>1.2725462962962964E-3</v>
      </c>
    </row>
    <row r="9" spans="1:4" ht="15.75" thickBot="1"/>
    <row r="10" spans="1:4">
      <c r="A10" s="35">
        <f>RANK(D10,D$10:D$12,1)</f>
        <v>2</v>
      </c>
      <c r="B10" s="28" t="s">
        <v>3</v>
      </c>
      <c r="C10" s="28" t="s">
        <v>12</v>
      </c>
      <c r="D10" s="29">
        <f>VLOOKUP(B10,jerome!$C$1:$D$4,2,FALSE)</f>
        <v>1.3552199074074074E-3</v>
      </c>
    </row>
    <row r="11" spans="1:4">
      <c r="A11" s="36">
        <f>RANK(D11,D$10:D$12,1)</f>
        <v>1</v>
      </c>
      <c r="B11" s="18" t="s">
        <v>3</v>
      </c>
      <c r="C11" s="18" t="s">
        <v>14</v>
      </c>
      <c r="D11" s="30">
        <f>VLOOKUP(B11,meiko!$C$1:$D$4,2,FALSE)</f>
        <v>0</v>
      </c>
    </row>
    <row r="12" spans="1:4" ht="15.75" thickBot="1">
      <c r="A12" s="37">
        <f>RANK(D12,D$10:D$12,1)</f>
        <v>3</v>
      </c>
      <c r="B12" s="31" t="s">
        <v>3</v>
      </c>
      <c r="C12" s="31" t="s">
        <v>13</v>
      </c>
      <c r="D12" s="32">
        <f>VLOOKUP(B12,diego!$C$1:$D$4,2,FALSE)</f>
        <v>1.367013888888889E-3</v>
      </c>
    </row>
    <row r="13" spans="1:4" ht="15.75" thickBot="1"/>
    <row r="14" spans="1:4">
      <c r="A14" s="35">
        <f>RANK(D14,D$14:D$16,1)</f>
        <v>2</v>
      </c>
      <c r="B14" s="28" t="s">
        <v>4</v>
      </c>
      <c r="C14" s="28" t="s">
        <v>12</v>
      </c>
      <c r="D14" s="29">
        <f>VLOOKUP(B14,jerome!$C$1:$D$4,2,FALSE)</f>
        <v>1.3825231481481481E-3</v>
      </c>
    </row>
    <row r="15" spans="1:4">
      <c r="A15" s="36">
        <f>RANK(D15,D$14:D$16,1)</f>
        <v>1</v>
      </c>
      <c r="B15" s="18" t="s">
        <v>4</v>
      </c>
      <c r="C15" s="18" t="s">
        <v>14</v>
      </c>
      <c r="D15" s="30">
        <f>VLOOKUP(B15,meiko!$C$1:$D$4,2,FALSE)</f>
        <v>0</v>
      </c>
    </row>
    <row r="16" spans="1:4" ht="15.75" thickBot="1">
      <c r="A16" s="37">
        <f>RANK(D16,D$14:D$16,1)</f>
        <v>3</v>
      </c>
      <c r="B16" s="31" t="s">
        <v>4</v>
      </c>
      <c r="C16" s="31" t="s">
        <v>13</v>
      </c>
      <c r="D16" s="32">
        <f>VLOOKUP(B16,diego!$C$1:$D$4,2,FALSE)</f>
        <v>1.3883217592592593E-3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jerome</vt:lpstr>
      <vt:lpstr>meiko</vt:lpstr>
      <vt:lpstr>diego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admin044</cp:lastModifiedBy>
  <dcterms:created xsi:type="dcterms:W3CDTF">2015-06-03T17:25:45Z</dcterms:created>
  <dcterms:modified xsi:type="dcterms:W3CDTF">2015-06-03T19:48:18Z</dcterms:modified>
</cp:coreProperties>
</file>