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60" windowWidth="15480" windowHeight="10884"/>
  </bookViews>
  <sheets>
    <sheet name="Feuil1" sheetId="1" r:id="rId1"/>
  </sheets>
  <definedNames>
    <definedName name="brelanjo1">Feuil1!$F$21</definedName>
    <definedName name="carréjo1">Feuil1!$F$22</definedName>
    <definedName name="chancejo1">Feuil1!$F$27</definedName>
    <definedName name="cinqjo1">Feuil1!$F$16</definedName>
    <definedName name="cinqjo2">Feuil1!$G$16</definedName>
    <definedName name="cinqjo3">Feuil1!$H$16</definedName>
    <definedName name="cinqjo4">Feuil1!$I$16</definedName>
    <definedName name="cinqjo5">Feuil1!$J$16</definedName>
    <definedName name="cinqjo6">Feuil1!$K$16</definedName>
    <definedName name="deuxjo1">Feuil1!$F$13</definedName>
    <definedName name="deuxjo2">Feuil1!$G$13</definedName>
    <definedName name="deuxjo3">Feuil1!$H$13</definedName>
    <definedName name="deuxjo4">Feuil1!$I$13</definedName>
    <definedName name="deuxjo5">Feuil1!$J$13</definedName>
    <definedName name="deuxjo6">Feuil1!$K$13</definedName>
    <definedName name="fulljo1">Feuil1!$F$23</definedName>
    <definedName name="grandejo1">Feuil1!$F$25</definedName>
    <definedName name="petitejo1">Feuil1!$F$24</definedName>
    <definedName name="quatrejo1">Feuil1!$F$15</definedName>
    <definedName name="quatrejo2">Feuil1!$G$15</definedName>
    <definedName name="quatrejo3">Feuil1!$H$15</definedName>
    <definedName name="quatrejo4">Feuil1!$I$15</definedName>
    <definedName name="quatrejo5">Feuil1!$J$15</definedName>
    <definedName name="quatrejo6">Feuil1!$K$15</definedName>
    <definedName name="sixjo1">Feuil1!$F$17</definedName>
    <definedName name="sixjo2">Feuil1!$G$17</definedName>
    <definedName name="sixjo3">Feuil1!$H$17</definedName>
    <definedName name="sixjo4">Feuil1!$I$17</definedName>
    <definedName name="sixjo5">Feuil1!$J$17</definedName>
    <definedName name="sixjo6">Feuil1!$K$17</definedName>
    <definedName name="troisjo1">Feuil1!$F$14</definedName>
    <definedName name="troisjo2">Feuil1!$G$14</definedName>
    <definedName name="troisjo3">Feuil1!$H$14</definedName>
    <definedName name="troisjo4">Feuil1!$I$14</definedName>
    <definedName name="troisjo5">Feuil1!$J$14</definedName>
    <definedName name="troisjo6">Feuil1!$K$14</definedName>
    <definedName name="unjo1">Feuil1!$F$12</definedName>
    <definedName name="unjo2">Feuil1!$G$12</definedName>
    <definedName name="unjo3">Feuil1!$H$12</definedName>
    <definedName name="unjo4">Feuil1!$I$12</definedName>
    <definedName name="unjo5">Feuil1!$J$12</definedName>
    <definedName name="unjo6">Feuil1!$K$12</definedName>
    <definedName name="yamsjo1">Feuil1!$F$26</definedName>
  </definedNames>
  <calcPr calcId="125725"/>
</workbook>
</file>

<file path=xl/calcChain.xml><?xml version="1.0" encoding="utf-8"?>
<calcChain xmlns="http://schemas.openxmlformats.org/spreadsheetml/2006/main">
  <c r="O17" i="1"/>
  <c r="O16"/>
  <c r="O15"/>
  <c r="O14"/>
  <c r="O13"/>
  <c r="O12"/>
  <c r="N12"/>
  <c r="B27"/>
  <c r="C36" l="1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35"/>
  <c r="N17"/>
  <c r="N16"/>
  <c r="N15"/>
  <c r="N14"/>
  <c r="N13"/>
  <c r="N11"/>
  <c r="G10"/>
  <c r="H10"/>
  <c r="I10"/>
  <c r="J10"/>
  <c r="K10"/>
  <c r="F10"/>
  <c r="N27"/>
  <c r="B26"/>
  <c r="N26" s="1"/>
  <c r="B25"/>
  <c r="B24"/>
  <c r="N24" s="1"/>
  <c r="B22"/>
  <c r="N22" s="1"/>
  <c r="B21"/>
  <c r="N21" s="1"/>
  <c r="B20"/>
  <c r="G28"/>
  <c r="H28"/>
  <c r="I28"/>
  <c r="J28"/>
  <c r="K28"/>
  <c r="F28"/>
  <c r="G18"/>
  <c r="G19" s="1"/>
  <c r="H18"/>
  <c r="H19" s="1"/>
  <c r="I18"/>
  <c r="I19" s="1"/>
  <c r="J18"/>
  <c r="J19" s="1"/>
  <c r="K18"/>
  <c r="K19" s="1"/>
  <c r="F18"/>
  <c r="F19" s="1"/>
  <c r="F20" s="1"/>
  <c r="O19" l="1"/>
  <c r="N19" s="1"/>
  <c r="N25"/>
  <c r="B23"/>
  <c r="N23" s="1"/>
  <c r="F30"/>
  <c r="J20"/>
  <c r="J30" s="1"/>
  <c r="I20"/>
  <c r="I30" s="1"/>
  <c r="K20"/>
  <c r="K30" s="1"/>
  <c r="H20"/>
  <c r="H30" s="1"/>
  <c r="G20"/>
  <c r="G30" s="1"/>
  <c r="N31" l="1"/>
  <c r="F34"/>
</calcChain>
</file>

<file path=xl/sharedStrings.xml><?xml version="1.0" encoding="utf-8"?>
<sst xmlns="http://schemas.openxmlformats.org/spreadsheetml/2006/main" count="70" uniqueCount="55">
  <si>
    <t>dé1</t>
  </si>
  <si>
    <t>dé2</t>
  </si>
  <si>
    <t>dé3</t>
  </si>
  <si>
    <t>dé4</t>
  </si>
  <si>
    <t>dé5</t>
  </si>
  <si>
    <t>Joueur 1</t>
  </si>
  <si>
    <t>Joueur 2</t>
  </si>
  <si>
    <t>Joueur 3</t>
  </si>
  <si>
    <t>Joueur 4</t>
  </si>
  <si>
    <t>Joueur 5</t>
  </si>
  <si>
    <t>Joueur 6</t>
  </si>
  <si>
    <t>Un</t>
  </si>
  <si>
    <t>Deux</t>
  </si>
  <si>
    <t>Trois</t>
  </si>
  <si>
    <t>Quatre</t>
  </si>
  <si>
    <t>Cinq</t>
  </si>
  <si>
    <t>Six</t>
  </si>
  <si>
    <t>Total</t>
  </si>
  <si>
    <t>Bonus</t>
  </si>
  <si>
    <t>Total sup</t>
  </si>
  <si>
    <t>Brelan</t>
  </si>
  <si>
    <t>Carré</t>
  </si>
  <si>
    <t>Full</t>
  </si>
  <si>
    <t>Petite suite</t>
  </si>
  <si>
    <t>Grande suite</t>
  </si>
  <si>
    <t>Yathzee</t>
  </si>
  <si>
    <t>Chance</t>
  </si>
  <si>
    <t>Prime Yams</t>
  </si>
  <si>
    <t>Jet</t>
  </si>
  <si>
    <t>Record</t>
  </si>
  <si>
    <t>Déencours</t>
  </si>
  <si>
    <t>Total des 2</t>
  </si>
  <si>
    <t>Total des 3</t>
  </si>
  <si>
    <t>Total des 4</t>
  </si>
  <si>
    <t>Total des 5</t>
  </si>
  <si>
    <t>Total des 6</t>
  </si>
  <si>
    <t>35 points si tolal &gt; = 63</t>
  </si>
  <si>
    <t>Total + Bonus</t>
  </si>
  <si>
    <t>3 dés identiques / Total des 5 dés</t>
  </si>
  <si>
    <t>4 dés identiques / Total des 5 dés</t>
  </si>
  <si>
    <t>3 dés identiques + 2 dés identiques / 25 points</t>
  </si>
  <si>
    <t>1; 2 ;3 ;4 ;5 / 30 points</t>
  </si>
  <si>
    <t>2; 3; 4; 5; 6 / 40 points</t>
  </si>
  <si>
    <t>5 dés identiques / 50 points</t>
  </si>
  <si>
    <t>Total des 5 dés</t>
  </si>
  <si>
    <t>Somme des 1+2+3+4+5+6</t>
  </si>
  <si>
    <t xml:space="preserve">Total Brelan+Carré+Full+Petite+Grande+Yathzee+Chance </t>
  </si>
  <si>
    <t>Si plus d'un Yathzee / 100 points</t>
  </si>
  <si>
    <t>Somme de Total + Prime</t>
  </si>
  <si>
    <t>Ecart Bonus</t>
  </si>
  <si>
    <t>Annuler</t>
  </si>
  <si>
    <t>Total des 1</t>
  </si>
  <si>
    <t>j3</t>
  </si>
  <si>
    <t>quatre</t>
  </si>
  <si>
    <t>j5chance</t>
  </si>
</sst>
</file>

<file path=xl/styles.xml><?xml version="1.0" encoding="utf-8"?>
<styleSheet xmlns="http://schemas.openxmlformats.org/spreadsheetml/2006/main">
  <numFmts count="1">
    <numFmt numFmtId="164" formatCode="&quot;Joueur &quot;General"/>
  </numFmts>
  <fonts count="8">
    <font>
      <sz val="11"/>
      <color theme="1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sz val="24"/>
      <name val="Calibri"/>
      <family val="2"/>
      <scheme val="minor"/>
    </font>
    <font>
      <sz val="20"/>
      <color theme="1"/>
      <name val="Calibri"/>
      <family val="2"/>
      <scheme val="minor"/>
    </font>
    <font>
      <sz val="8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Font="1"/>
    <xf numFmtId="0" fontId="0" fillId="2" borderId="0" xfId="0" applyFont="1" applyFill="1"/>
    <xf numFmtId="0" fontId="0" fillId="0" borderId="2" xfId="0" applyFont="1" applyBorder="1" applyAlignment="1"/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/>
    <xf numFmtId="0" fontId="0" fillId="0" borderId="5" xfId="0" applyFont="1" applyBorder="1" applyAlignment="1">
      <alignment horizontal="center" vertical="center"/>
    </xf>
    <xf numFmtId="0" fontId="0" fillId="0" borderId="4" xfId="0" applyFont="1" applyBorder="1"/>
    <xf numFmtId="0" fontId="0" fillId="0" borderId="6" xfId="0" applyFont="1" applyBorder="1"/>
    <xf numFmtId="0" fontId="0" fillId="0" borderId="7" xfId="0" applyFont="1" applyBorder="1" applyAlignment="1">
      <alignment horizontal="center" vertical="center"/>
    </xf>
    <xf numFmtId="0" fontId="0" fillId="0" borderId="2" xfId="0" applyFont="1" applyBorder="1"/>
    <xf numFmtId="0" fontId="0" fillId="0" borderId="4" xfId="0" applyFont="1" applyBorder="1" applyAlignment="1">
      <alignment shrinkToFit="1"/>
    </xf>
    <xf numFmtId="0" fontId="2" fillId="0" borderId="0" xfId="0" applyFont="1"/>
    <xf numFmtId="0" fontId="0" fillId="0" borderId="0" xfId="0" applyAlignment="1"/>
    <xf numFmtId="164" fontId="0" fillId="0" borderId="1" xfId="0" applyNumberFormat="1" applyFont="1" applyBorder="1"/>
    <xf numFmtId="0" fontId="3" fillId="0" borderId="0" xfId="0" applyFont="1"/>
    <xf numFmtId="0" fontId="0" fillId="3" borderId="1" xfId="0" applyFont="1" applyFill="1" applyBorder="1"/>
    <xf numFmtId="0" fontId="0" fillId="3" borderId="3" xfId="0" applyFont="1" applyFill="1" applyBorder="1" applyAlignment="1">
      <alignment horizontal="center" vertical="center"/>
    </xf>
    <xf numFmtId="0" fontId="0" fillId="3" borderId="5" xfId="0" applyFont="1" applyFill="1" applyBorder="1" applyAlignment="1">
      <alignment horizontal="center" vertical="center"/>
    </xf>
    <xf numFmtId="0" fontId="0" fillId="3" borderId="7" xfId="0" applyFont="1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/>
    </xf>
    <xf numFmtId="0" fontId="0" fillId="0" borderId="4" xfId="0" applyBorder="1"/>
    <xf numFmtId="0" fontId="0" fillId="3" borderId="3" xfId="0" applyFill="1" applyBorder="1" applyAlignment="1">
      <alignment horizontal="center" vertical="center"/>
    </xf>
    <xf numFmtId="0" fontId="4" fillId="0" borderId="0" xfId="0" applyFont="1"/>
    <xf numFmtId="0" fontId="2" fillId="0" borderId="0" xfId="0" applyFont="1" applyAlignment="1"/>
    <xf numFmtId="0" fontId="2" fillId="2" borderId="0" xfId="0" applyFont="1" applyFill="1"/>
    <xf numFmtId="0" fontId="0" fillId="0" borderId="2" xfId="0" applyFont="1" applyBorder="1" applyAlignment="1">
      <alignment shrinkToFit="1"/>
    </xf>
    <xf numFmtId="0" fontId="0" fillId="0" borderId="6" xfId="0" applyFont="1" applyBorder="1" applyAlignment="1">
      <alignment shrinkToFit="1"/>
    </xf>
    <xf numFmtId="0" fontId="0" fillId="3" borderId="2" xfId="0" applyFont="1" applyFill="1" applyBorder="1" applyAlignment="1">
      <alignment shrinkToFit="1"/>
    </xf>
    <xf numFmtId="0" fontId="0" fillId="3" borderId="4" xfId="0" applyFont="1" applyFill="1" applyBorder="1" applyAlignment="1">
      <alignment shrinkToFit="1"/>
    </xf>
    <xf numFmtId="0" fontId="0" fillId="3" borderId="6" xfId="0" applyFont="1" applyFill="1" applyBorder="1" applyAlignment="1">
      <alignment shrinkToFi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6" fillId="4" borderId="0" xfId="0" applyFont="1" applyFill="1" applyAlignment="1">
      <alignment horizontal="center" vertical="center"/>
    </xf>
  </cellXfs>
  <cellStyles count="1">
    <cellStyle name="Normal" xfId="0" builtinId="0"/>
  </cellStyles>
  <dxfs count="31">
    <dxf>
      <font>
        <color theme="0"/>
      </font>
      <fill>
        <patternFill>
          <bgColor theme="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auto="1"/>
      </font>
      <fill>
        <patternFill>
          <bgColor theme="1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6" tint="-0.24994659260841701"/>
      </font>
      <fill>
        <patternFill>
          <bgColor theme="6" tint="0.39994506668294322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lor theme="6" tint="-0.24994659260841701"/>
      </font>
      <fill>
        <patternFill>
          <bgColor theme="6" tint="0.3999450666829432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006100"/>
      </font>
      <fill>
        <patternFill>
          <bgColor rgb="FFC6EFCE"/>
        </patternFill>
      </fill>
    </dxf>
    <dxf>
      <font>
        <color theme="6" tint="-0.24994659260841701"/>
      </font>
      <fill>
        <patternFill>
          <bgColor theme="6" tint="0.3999450666829432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652021</xdr:colOff>
      <xdr:row>10</xdr:row>
      <xdr:rowOff>102123</xdr:rowOff>
    </xdr:from>
    <xdr:to>
      <xdr:col>3</xdr:col>
      <xdr:colOff>228338</xdr:colOff>
      <xdr:row>17</xdr:row>
      <xdr:rowOff>8127</xdr:rowOff>
    </xdr:to>
    <xdr:sp macro="[0]!Feuil1.lancer" textlink="">
      <xdr:nvSpPr>
        <xdr:cNvPr id="32" name="Ellipse 31"/>
        <xdr:cNvSpPr/>
      </xdr:nvSpPr>
      <xdr:spPr>
        <a:xfrm>
          <a:off x="652021" y="1932494"/>
          <a:ext cx="1768049" cy="1186478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2000"/>
            <a:t>Lancer</a:t>
          </a:r>
          <a:r>
            <a:rPr lang="fr-FR" sz="2000" baseline="0"/>
            <a:t> les dés</a:t>
          </a:r>
          <a:endParaRPr lang="fr-FR" sz="2000"/>
        </a:p>
      </xdr:txBody>
    </xdr:sp>
    <xdr:clientData/>
  </xdr:twoCellAnchor>
  <xdr:twoCellAnchor>
    <xdr:from>
      <xdr:col>1</xdr:col>
      <xdr:colOff>29424</xdr:colOff>
      <xdr:row>18</xdr:row>
      <xdr:rowOff>110317</xdr:rowOff>
    </xdr:from>
    <xdr:to>
      <xdr:col>3</xdr:col>
      <xdr:colOff>63473</xdr:colOff>
      <xdr:row>22</xdr:row>
      <xdr:rowOff>1355</xdr:rowOff>
    </xdr:to>
    <xdr:sp macro="[0]!Feuil1.initialisation" textlink="">
      <xdr:nvSpPr>
        <xdr:cNvPr id="431" name="Rectangle 430"/>
        <xdr:cNvSpPr/>
      </xdr:nvSpPr>
      <xdr:spPr>
        <a:xfrm>
          <a:off x="741062" y="3164886"/>
          <a:ext cx="1457325" cy="646469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Nouvelle partie</a:t>
          </a:r>
        </a:p>
      </xdr:txBody>
    </xdr:sp>
    <xdr:clientData/>
  </xdr:twoCellAnchor>
  <xdr:twoCellAnchor>
    <xdr:from>
      <xdr:col>5</xdr:col>
      <xdr:colOff>0</xdr:colOff>
      <xdr:row>11</xdr:row>
      <xdr:rowOff>0</xdr:rowOff>
    </xdr:from>
    <xdr:to>
      <xdr:col>6</xdr:col>
      <xdr:colOff>0</xdr:colOff>
      <xdr:row>12</xdr:row>
      <xdr:rowOff>0</xdr:rowOff>
    </xdr:to>
    <xdr:sp macro="[0]!Feuil1.j1un" textlink="">
      <xdr:nvSpPr>
        <xdr:cNvPr id="252" name="J1un"/>
        <xdr:cNvSpPr/>
      </xdr:nvSpPr>
      <xdr:spPr>
        <a:xfrm>
          <a:off x="3962400" y="20269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12</xdr:row>
      <xdr:rowOff>0</xdr:rowOff>
    </xdr:from>
    <xdr:to>
      <xdr:col>6</xdr:col>
      <xdr:colOff>0</xdr:colOff>
      <xdr:row>13</xdr:row>
      <xdr:rowOff>0</xdr:rowOff>
    </xdr:to>
    <xdr:sp macro="[0]!Feuil1.j1deux" textlink="">
      <xdr:nvSpPr>
        <xdr:cNvPr id="253" name="J1deux"/>
        <xdr:cNvSpPr/>
      </xdr:nvSpPr>
      <xdr:spPr>
        <a:xfrm>
          <a:off x="3962400" y="220980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13</xdr:row>
      <xdr:rowOff>0</xdr:rowOff>
    </xdr:from>
    <xdr:to>
      <xdr:col>6</xdr:col>
      <xdr:colOff>0</xdr:colOff>
      <xdr:row>14</xdr:row>
      <xdr:rowOff>0</xdr:rowOff>
    </xdr:to>
    <xdr:sp macro="[0]!Feuil1.j1trois" textlink="">
      <xdr:nvSpPr>
        <xdr:cNvPr id="254" name="J1trois"/>
        <xdr:cNvSpPr/>
      </xdr:nvSpPr>
      <xdr:spPr>
        <a:xfrm>
          <a:off x="3962400" y="23926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14</xdr:row>
      <xdr:rowOff>0</xdr:rowOff>
    </xdr:from>
    <xdr:to>
      <xdr:col>6</xdr:col>
      <xdr:colOff>0</xdr:colOff>
      <xdr:row>15</xdr:row>
      <xdr:rowOff>0</xdr:rowOff>
    </xdr:to>
    <xdr:sp macro="[0]!Feuil1.j1quatre" textlink="">
      <xdr:nvSpPr>
        <xdr:cNvPr id="255" name="J1quatre"/>
        <xdr:cNvSpPr/>
      </xdr:nvSpPr>
      <xdr:spPr>
        <a:xfrm>
          <a:off x="3962400" y="25755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15</xdr:row>
      <xdr:rowOff>0</xdr:rowOff>
    </xdr:from>
    <xdr:to>
      <xdr:col>6</xdr:col>
      <xdr:colOff>0</xdr:colOff>
      <xdr:row>16</xdr:row>
      <xdr:rowOff>0</xdr:rowOff>
    </xdr:to>
    <xdr:sp macro="[0]!Feuil1.j1cinq" textlink="">
      <xdr:nvSpPr>
        <xdr:cNvPr id="256" name="J1cinq"/>
        <xdr:cNvSpPr/>
      </xdr:nvSpPr>
      <xdr:spPr>
        <a:xfrm>
          <a:off x="3962400" y="275844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16</xdr:row>
      <xdr:rowOff>0</xdr:rowOff>
    </xdr:from>
    <xdr:to>
      <xdr:col>6</xdr:col>
      <xdr:colOff>0</xdr:colOff>
      <xdr:row>16</xdr:row>
      <xdr:rowOff>182880</xdr:rowOff>
    </xdr:to>
    <xdr:sp macro="[0]!Feuil1.j1six" textlink="">
      <xdr:nvSpPr>
        <xdr:cNvPr id="257" name="J1six"/>
        <xdr:cNvSpPr/>
      </xdr:nvSpPr>
      <xdr:spPr>
        <a:xfrm>
          <a:off x="3962400" y="29413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20</xdr:row>
      <xdr:rowOff>0</xdr:rowOff>
    </xdr:from>
    <xdr:to>
      <xdr:col>6</xdr:col>
      <xdr:colOff>0</xdr:colOff>
      <xdr:row>21</xdr:row>
      <xdr:rowOff>0</xdr:rowOff>
    </xdr:to>
    <xdr:sp macro="[0]!Feuil1.j1brelan" textlink="">
      <xdr:nvSpPr>
        <xdr:cNvPr id="258" name="J1brelan"/>
        <xdr:cNvSpPr/>
      </xdr:nvSpPr>
      <xdr:spPr>
        <a:xfrm>
          <a:off x="3962400" y="36880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21</xdr:row>
      <xdr:rowOff>0</xdr:rowOff>
    </xdr:from>
    <xdr:to>
      <xdr:col>6</xdr:col>
      <xdr:colOff>0</xdr:colOff>
      <xdr:row>22</xdr:row>
      <xdr:rowOff>0</xdr:rowOff>
    </xdr:to>
    <xdr:sp macro="[0]!Feuil1.j1carre" textlink="">
      <xdr:nvSpPr>
        <xdr:cNvPr id="259" name="J1carre"/>
        <xdr:cNvSpPr/>
      </xdr:nvSpPr>
      <xdr:spPr>
        <a:xfrm>
          <a:off x="3962400" y="38709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22</xdr:row>
      <xdr:rowOff>0</xdr:rowOff>
    </xdr:from>
    <xdr:to>
      <xdr:col>6</xdr:col>
      <xdr:colOff>0</xdr:colOff>
      <xdr:row>23</xdr:row>
      <xdr:rowOff>0</xdr:rowOff>
    </xdr:to>
    <xdr:sp macro="[0]!Feuil1.j1full" textlink="">
      <xdr:nvSpPr>
        <xdr:cNvPr id="260" name="J1full"/>
        <xdr:cNvSpPr/>
      </xdr:nvSpPr>
      <xdr:spPr>
        <a:xfrm>
          <a:off x="3962400" y="405384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23</xdr:row>
      <xdr:rowOff>0</xdr:rowOff>
    </xdr:from>
    <xdr:to>
      <xdr:col>6</xdr:col>
      <xdr:colOff>0</xdr:colOff>
      <xdr:row>24</xdr:row>
      <xdr:rowOff>0</xdr:rowOff>
    </xdr:to>
    <xdr:sp macro="[0]!Feuil1.j1petite" textlink="">
      <xdr:nvSpPr>
        <xdr:cNvPr id="261" name="J1petite"/>
        <xdr:cNvSpPr/>
      </xdr:nvSpPr>
      <xdr:spPr>
        <a:xfrm>
          <a:off x="3962400" y="42367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24</xdr:row>
      <xdr:rowOff>0</xdr:rowOff>
    </xdr:from>
    <xdr:to>
      <xdr:col>6</xdr:col>
      <xdr:colOff>0</xdr:colOff>
      <xdr:row>25</xdr:row>
      <xdr:rowOff>0</xdr:rowOff>
    </xdr:to>
    <xdr:sp macro="[0]!Feuil1.j1grande" textlink="">
      <xdr:nvSpPr>
        <xdr:cNvPr id="262" name="J1grande"/>
        <xdr:cNvSpPr/>
      </xdr:nvSpPr>
      <xdr:spPr>
        <a:xfrm>
          <a:off x="3962400" y="441960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25</xdr:row>
      <xdr:rowOff>0</xdr:rowOff>
    </xdr:from>
    <xdr:to>
      <xdr:col>6</xdr:col>
      <xdr:colOff>0</xdr:colOff>
      <xdr:row>26</xdr:row>
      <xdr:rowOff>0</xdr:rowOff>
    </xdr:to>
    <xdr:sp macro="[0]!Feuil1.j1yams" textlink="">
      <xdr:nvSpPr>
        <xdr:cNvPr id="263" name="J1yams"/>
        <xdr:cNvSpPr/>
      </xdr:nvSpPr>
      <xdr:spPr>
        <a:xfrm>
          <a:off x="3962400" y="46024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26</xdr:row>
      <xdr:rowOff>0</xdr:rowOff>
    </xdr:from>
    <xdr:to>
      <xdr:col>6</xdr:col>
      <xdr:colOff>0</xdr:colOff>
      <xdr:row>26</xdr:row>
      <xdr:rowOff>182880</xdr:rowOff>
    </xdr:to>
    <xdr:sp macro="[0]!Feuil1.j1chance" textlink="">
      <xdr:nvSpPr>
        <xdr:cNvPr id="264" name="J1chance"/>
        <xdr:cNvSpPr/>
      </xdr:nvSpPr>
      <xdr:spPr>
        <a:xfrm>
          <a:off x="3962400" y="47853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11</xdr:row>
      <xdr:rowOff>0</xdr:rowOff>
    </xdr:from>
    <xdr:to>
      <xdr:col>7</xdr:col>
      <xdr:colOff>0</xdr:colOff>
      <xdr:row>12</xdr:row>
      <xdr:rowOff>0</xdr:rowOff>
    </xdr:to>
    <xdr:sp macro="[0]!Feuil1.j2un" textlink="">
      <xdr:nvSpPr>
        <xdr:cNvPr id="265" name="J2un"/>
        <xdr:cNvSpPr/>
      </xdr:nvSpPr>
      <xdr:spPr>
        <a:xfrm>
          <a:off x="4754880" y="20269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12</xdr:row>
      <xdr:rowOff>0</xdr:rowOff>
    </xdr:from>
    <xdr:to>
      <xdr:col>7</xdr:col>
      <xdr:colOff>0</xdr:colOff>
      <xdr:row>13</xdr:row>
      <xdr:rowOff>0</xdr:rowOff>
    </xdr:to>
    <xdr:sp macro="[0]!Feuil1.j2deux" textlink="">
      <xdr:nvSpPr>
        <xdr:cNvPr id="266" name="J2deux"/>
        <xdr:cNvSpPr/>
      </xdr:nvSpPr>
      <xdr:spPr>
        <a:xfrm>
          <a:off x="4754880" y="220980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13</xdr:row>
      <xdr:rowOff>0</xdr:rowOff>
    </xdr:from>
    <xdr:to>
      <xdr:col>7</xdr:col>
      <xdr:colOff>0</xdr:colOff>
      <xdr:row>14</xdr:row>
      <xdr:rowOff>0</xdr:rowOff>
    </xdr:to>
    <xdr:sp macro="[0]!Feuil1.j2trois" textlink="">
      <xdr:nvSpPr>
        <xdr:cNvPr id="267" name="J2trois"/>
        <xdr:cNvSpPr/>
      </xdr:nvSpPr>
      <xdr:spPr>
        <a:xfrm>
          <a:off x="4754880" y="23926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14</xdr:row>
      <xdr:rowOff>0</xdr:rowOff>
    </xdr:from>
    <xdr:to>
      <xdr:col>7</xdr:col>
      <xdr:colOff>0</xdr:colOff>
      <xdr:row>15</xdr:row>
      <xdr:rowOff>0</xdr:rowOff>
    </xdr:to>
    <xdr:sp macro="[0]!Feuil1.j2quatre" textlink="">
      <xdr:nvSpPr>
        <xdr:cNvPr id="268" name="J2quatre"/>
        <xdr:cNvSpPr/>
      </xdr:nvSpPr>
      <xdr:spPr>
        <a:xfrm>
          <a:off x="4754880" y="25755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15</xdr:row>
      <xdr:rowOff>0</xdr:rowOff>
    </xdr:from>
    <xdr:to>
      <xdr:col>7</xdr:col>
      <xdr:colOff>0</xdr:colOff>
      <xdr:row>16</xdr:row>
      <xdr:rowOff>0</xdr:rowOff>
    </xdr:to>
    <xdr:sp macro="[0]!Feuil1.j2cinq" textlink="">
      <xdr:nvSpPr>
        <xdr:cNvPr id="269" name="J2cinq"/>
        <xdr:cNvSpPr/>
      </xdr:nvSpPr>
      <xdr:spPr>
        <a:xfrm>
          <a:off x="4754880" y="275844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16</xdr:row>
      <xdr:rowOff>0</xdr:rowOff>
    </xdr:from>
    <xdr:to>
      <xdr:col>7</xdr:col>
      <xdr:colOff>0</xdr:colOff>
      <xdr:row>16</xdr:row>
      <xdr:rowOff>182880</xdr:rowOff>
    </xdr:to>
    <xdr:sp macro="[0]!Feuil1.j2six" textlink="">
      <xdr:nvSpPr>
        <xdr:cNvPr id="270" name="J2six"/>
        <xdr:cNvSpPr/>
      </xdr:nvSpPr>
      <xdr:spPr>
        <a:xfrm>
          <a:off x="4754880" y="29413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20</xdr:row>
      <xdr:rowOff>0</xdr:rowOff>
    </xdr:from>
    <xdr:to>
      <xdr:col>7</xdr:col>
      <xdr:colOff>0</xdr:colOff>
      <xdr:row>21</xdr:row>
      <xdr:rowOff>0</xdr:rowOff>
    </xdr:to>
    <xdr:sp macro="[0]!Feuil1.j2brelan" textlink="">
      <xdr:nvSpPr>
        <xdr:cNvPr id="271" name="J2brelan"/>
        <xdr:cNvSpPr/>
      </xdr:nvSpPr>
      <xdr:spPr>
        <a:xfrm>
          <a:off x="4754880" y="36880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21</xdr:row>
      <xdr:rowOff>0</xdr:rowOff>
    </xdr:from>
    <xdr:to>
      <xdr:col>7</xdr:col>
      <xdr:colOff>0</xdr:colOff>
      <xdr:row>22</xdr:row>
      <xdr:rowOff>0</xdr:rowOff>
    </xdr:to>
    <xdr:sp macro="[0]!Feuil1.j2carre" textlink="">
      <xdr:nvSpPr>
        <xdr:cNvPr id="272" name="J2carre"/>
        <xdr:cNvSpPr/>
      </xdr:nvSpPr>
      <xdr:spPr>
        <a:xfrm>
          <a:off x="4754880" y="38709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22</xdr:row>
      <xdr:rowOff>0</xdr:rowOff>
    </xdr:from>
    <xdr:to>
      <xdr:col>7</xdr:col>
      <xdr:colOff>0</xdr:colOff>
      <xdr:row>23</xdr:row>
      <xdr:rowOff>0</xdr:rowOff>
    </xdr:to>
    <xdr:sp macro="[0]!Feuil1.j2full" textlink="">
      <xdr:nvSpPr>
        <xdr:cNvPr id="273" name="J2full"/>
        <xdr:cNvSpPr/>
      </xdr:nvSpPr>
      <xdr:spPr>
        <a:xfrm>
          <a:off x="4754880" y="405384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23</xdr:row>
      <xdr:rowOff>0</xdr:rowOff>
    </xdr:from>
    <xdr:to>
      <xdr:col>7</xdr:col>
      <xdr:colOff>0</xdr:colOff>
      <xdr:row>24</xdr:row>
      <xdr:rowOff>0</xdr:rowOff>
    </xdr:to>
    <xdr:sp macro="[0]!Feuil1.j2petite" textlink="">
      <xdr:nvSpPr>
        <xdr:cNvPr id="274" name="J2petite"/>
        <xdr:cNvSpPr/>
      </xdr:nvSpPr>
      <xdr:spPr>
        <a:xfrm>
          <a:off x="4754880" y="42367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24</xdr:row>
      <xdr:rowOff>0</xdr:rowOff>
    </xdr:from>
    <xdr:to>
      <xdr:col>7</xdr:col>
      <xdr:colOff>0</xdr:colOff>
      <xdr:row>25</xdr:row>
      <xdr:rowOff>0</xdr:rowOff>
    </xdr:to>
    <xdr:sp macro="[0]!Feuil1.j2grande" textlink="">
      <xdr:nvSpPr>
        <xdr:cNvPr id="275" name="J2grande"/>
        <xdr:cNvSpPr/>
      </xdr:nvSpPr>
      <xdr:spPr>
        <a:xfrm>
          <a:off x="4754880" y="441960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25</xdr:row>
      <xdr:rowOff>0</xdr:rowOff>
    </xdr:from>
    <xdr:to>
      <xdr:col>7</xdr:col>
      <xdr:colOff>0</xdr:colOff>
      <xdr:row>26</xdr:row>
      <xdr:rowOff>0</xdr:rowOff>
    </xdr:to>
    <xdr:sp macro="[0]!Feuil1.j2yams" textlink="">
      <xdr:nvSpPr>
        <xdr:cNvPr id="276" name="J2yams"/>
        <xdr:cNvSpPr/>
      </xdr:nvSpPr>
      <xdr:spPr>
        <a:xfrm>
          <a:off x="4754880" y="46024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26</xdr:row>
      <xdr:rowOff>0</xdr:rowOff>
    </xdr:from>
    <xdr:to>
      <xdr:col>7</xdr:col>
      <xdr:colOff>0</xdr:colOff>
      <xdr:row>26</xdr:row>
      <xdr:rowOff>182880</xdr:rowOff>
    </xdr:to>
    <xdr:sp macro="[0]!Feuil1.j2chance" textlink="">
      <xdr:nvSpPr>
        <xdr:cNvPr id="277" name="J2chance"/>
        <xdr:cNvSpPr/>
      </xdr:nvSpPr>
      <xdr:spPr>
        <a:xfrm>
          <a:off x="4754880" y="47853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11</xdr:row>
      <xdr:rowOff>0</xdr:rowOff>
    </xdr:from>
    <xdr:to>
      <xdr:col>8</xdr:col>
      <xdr:colOff>0</xdr:colOff>
      <xdr:row>12</xdr:row>
      <xdr:rowOff>0</xdr:rowOff>
    </xdr:to>
    <xdr:sp macro="[0]!Feuil1.j3un" textlink="">
      <xdr:nvSpPr>
        <xdr:cNvPr id="278" name="J3un"/>
        <xdr:cNvSpPr/>
      </xdr:nvSpPr>
      <xdr:spPr>
        <a:xfrm>
          <a:off x="5547360" y="20269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12</xdr:row>
      <xdr:rowOff>0</xdr:rowOff>
    </xdr:from>
    <xdr:to>
      <xdr:col>8</xdr:col>
      <xdr:colOff>0</xdr:colOff>
      <xdr:row>13</xdr:row>
      <xdr:rowOff>0</xdr:rowOff>
    </xdr:to>
    <xdr:sp macro="[0]!Feuil1.j3deux" textlink="">
      <xdr:nvSpPr>
        <xdr:cNvPr id="279" name="J3deux"/>
        <xdr:cNvSpPr/>
      </xdr:nvSpPr>
      <xdr:spPr>
        <a:xfrm>
          <a:off x="5547360" y="220980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13</xdr:row>
      <xdr:rowOff>0</xdr:rowOff>
    </xdr:from>
    <xdr:to>
      <xdr:col>8</xdr:col>
      <xdr:colOff>0</xdr:colOff>
      <xdr:row>14</xdr:row>
      <xdr:rowOff>0</xdr:rowOff>
    </xdr:to>
    <xdr:sp macro="[0]!Feuil1.j3trois" textlink="">
      <xdr:nvSpPr>
        <xdr:cNvPr id="280" name="J3trois"/>
        <xdr:cNvSpPr/>
      </xdr:nvSpPr>
      <xdr:spPr>
        <a:xfrm>
          <a:off x="5547360" y="23926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14</xdr:row>
      <xdr:rowOff>0</xdr:rowOff>
    </xdr:from>
    <xdr:to>
      <xdr:col>8</xdr:col>
      <xdr:colOff>0</xdr:colOff>
      <xdr:row>15</xdr:row>
      <xdr:rowOff>0</xdr:rowOff>
    </xdr:to>
    <xdr:sp macro="[0]!Feuil1.j3quatre" textlink="">
      <xdr:nvSpPr>
        <xdr:cNvPr id="281" name="J3quatre"/>
        <xdr:cNvSpPr/>
      </xdr:nvSpPr>
      <xdr:spPr>
        <a:xfrm>
          <a:off x="5547360" y="25755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15</xdr:row>
      <xdr:rowOff>0</xdr:rowOff>
    </xdr:from>
    <xdr:to>
      <xdr:col>8</xdr:col>
      <xdr:colOff>0</xdr:colOff>
      <xdr:row>16</xdr:row>
      <xdr:rowOff>0</xdr:rowOff>
    </xdr:to>
    <xdr:sp macro="[0]!Feuil1.j3cinq" textlink="">
      <xdr:nvSpPr>
        <xdr:cNvPr id="282" name="J3cinq"/>
        <xdr:cNvSpPr/>
      </xdr:nvSpPr>
      <xdr:spPr>
        <a:xfrm>
          <a:off x="5547360" y="275844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16</xdr:row>
      <xdr:rowOff>0</xdr:rowOff>
    </xdr:from>
    <xdr:to>
      <xdr:col>8</xdr:col>
      <xdr:colOff>0</xdr:colOff>
      <xdr:row>16</xdr:row>
      <xdr:rowOff>182880</xdr:rowOff>
    </xdr:to>
    <xdr:sp macro="[0]!Feuil1.j3six" textlink="">
      <xdr:nvSpPr>
        <xdr:cNvPr id="283" name="J3six"/>
        <xdr:cNvSpPr/>
      </xdr:nvSpPr>
      <xdr:spPr>
        <a:xfrm>
          <a:off x="5547360" y="29413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20</xdr:row>
      <xdr:rowOff>0</xdr:rowOff>
    </xdr:from>
    <xdr:to>
      <xdr:col>8</xdr:col>
      <xdr:colOff>0</xdr:colOff>
      <xdr:row>21</xdr:row>
      <xdr:rowOff>0</xdr:rowOff>
    </xdr:to>
    <xdr:sp macro="[0]!Feuil1.j3brelan" textlink="">
      <xdr:nvSpPr>
        <xdr:cNvPr id="284" name="J3brelan"/>
        <xdr:cNvSpPr/>
      </xdr:nvSpPr>
      <xdr:spPr>
        <a:xfrm>
          <a:off x="5547360" y="36880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21</xdr:row>
      <xdr:rowOff>0</xdr:rowOff>
    </xdr:from>
    <xdr:to>
      <xdr:col>8</xdr:col>
      <xdr:colOff>0</xdr:colOff>
      <xdr:row>22</xdr:row>
      <xdr:rowOff>0</xdr:rowOff>
    </xdr:to>
    <xdr:sp macro="[0]!Feuil1.j3carre" textlink="">
      <xdr:nvSpPr>
        <xdr:cNvPr id="285" name="J3carre"/>
        <xdr:cNvSpPr/>
      </xdr:nvSpPr>
      <xdr:spPr>
        <a:xfrm>
          <a:off x="5547360" y="38709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22</xdr:row>
      <xdr:rowOff>0</xdr:rowOff>
    </xdr:from>
    <xdr:to>
      <xdr:col>8</xdr:col>
      <xdr:colOff>0</xdr:colOff>
      <xdr:row>23</xdr:row>
      <xdr:rowOff>0</xdr:rowOff>
    </xdr:to>
    <xdr:sp macro="[0]!Feuil1.j3full" textlink="">
      <xdr:nvSpPr>
        <xdr:cNvPr id="286" name="J3full"/>
        <xdr:cNvSpPr/>
      </xdr:nvSpPr>
      <xdr:spPr>
        <a:xfrm>
          <a:off x="5547360" y="405384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23</xdr:row>
      <xdr:rowOff>0</xdr:rowOff>
    </xdr:from>
    <xdr:to>
      <xdr:col>8</xdr:col>
      <xdr:colOff>0</xdr:colOff>
      <xdr:row>24</xdr:row>
      <xdr:rowOff>0</xdr:rowOff>
    </xdr:to>
    <xdr:sp macro="[0]!Feuil1.j3petite" textlink="">
      <xdr:nvSpPr>
        <xdr:cNvPr id="287" name="J3petite"/>
        <xdr:cNvSpPr/>
      </xdr:nvSpPr>
      <xdr:spPr>
        <a:xfrm>
          <a:off x="5547360" y="42367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24</xdr:row>
      <xdr:rowOff>0</xdr:rowOff>
    </xdr:from>
    <xdr:to>
      <xdr:col>8</xdr:col>
      <xdr:colOff>0</xdr:colOff>
      <xdr:row>25</xdr:row>
      <xdr:rowOff>0</xdr:rowOff>
    </xdr:to>
    <xdr:sp macro="[0]!Feuil1.j3grande" textlink="">
      <xdr:nvSpPr>
        <xdr:cNvPr id="288" name="J3grande"/>
        <xdr:cNvSpPr/>
      </xdr:nvSpPr>
      <xdr:spPr>
        <a:xfrm>
          <a:off x="5547360" y="441960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25</xdr:row>
      <xdr:rowOff>0</xdr:rowOff>
    </xdr:from>
    <xdr:to>
      <xdr:col>8</xdr:col>
      <xdr:colOff>0</xdr:colOff>
      <xdr:row>26</xdr:row>
      <xdr:rowOff>0</xdr:rowOff>
    </xdr:to>
    <xdr:sp macro="[0]!Feuil1.j3yams" textlink="">
      <xdr:nvSpPr>
        <xdr:cNvPr id="289" name="J3yams"/>
        <xdr:cNvSpPr/>
      </xdr:nvSpPr>
      <xdr:spPr>
        <a:xfrm>
          <a:off x="5547360" y="46024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26</xdr:row>
      <xdr:rowOff>0</xdr:rowOff>
    </xdr:from>
    <xdr:to>
      <xdr:col>8</xdr:col>
      <xdr:colOff>0</xdr:colOff>
      <xdr:row>26</xdr:row>
      <xdr:rowOff>182880</xdr:rowOff>
    </xdr:to>
    <xdr:sp macro="[0]!Feuil1.j3chance" textlink="">
      <xdr:nvSpPr>
        <xdr:cNvPr id="290" name="J3chance"/>
        <xdr:cNvSpPr/>
      </xdr:nvSpPr>
      <xdr:spPr>
        <a:xfrm>
          <a:off x="5547360" y="47853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11</xdr:row>
      <xdr:rowOff>0</xdr:rowOff>
    </xdr:from>
    <xdr:to>
      <xdr:col>9</xdr:col>
      <xdr:colOff>0</xdr:colOff>
      <xdr:row>12</xdr:row>
      <xdr:rowOff>0</xdr:rowOff>
    </xdr:to>
    <xdr:sp macro="[0]!Feuil1.j4un" textlink="">
      <xdr:nvSpPr>
        <xdr:cNvPr id="291" name="J4un"/>
        <xdr:cNvSpPr/>
      </xdr:nvSpPr>
      <xdr:spPr>
        <a:xfrm>
          <a:off x="6339840" y="20269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12</xdr:row>
      <xdr:rowOff>0</xdr:rowOff>
    </xdr:from>
    <xdr:to>
      <xdr:col>9</xdr:col>
      <xdr:colOff>0</xdr:colOff>
      <xdr:row>13</xdr:row>
      <xdr:rowOff>0</xdr:rowOff>
    </xdr:to>
    <xdr:sp macro="[0]!Feuil1.j4deux" textlink="">
      <xdr:nvSpPr>
        <xdr:cNvPr id="292" name="J4deux"/>
        <xdr:cNvSpPr/>
      </xdr:nvSpPr>
      <xdr:spPr>
        <a:xfrm>
          <a:off x="6339840" y="220980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13</xdr:row>
      <xdr:rowOff>0</xdr:rowOff>
    </xdr:from>
    <xdr:to>
      <xdr:col>9</xdr:col>
      <xdr:colOff>0</xdr:colOff>
      <xdr:row>14</xdr:row>
      <xdr:rowOff>0</xdr:rowOff>
    </xdr:to>
    <xdr:sp macro="[0]!Feuil1.j4trois" textlink="">
      <xdr:nvSpPr>
        <xdr:cNvPr id="293" name="J4trois"/>
        <xdr:cNvSpPr/>
      </xdr:nvSpPr>
      <xdr:spPr>
        <a:xfrm>
          <a:off x="6339840" y="23926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14</xdr:row>
      <xdr:rowOff>0</xdr:rowOff>
    </xdr:from>
    <xdr:to>
      <xdr:col>9</xdr:col>
      <xdr:colOff>0</xdr:colOff>
      <xdr:row>15</xdr:row>
      <xdr:rowOff>0</xdr:rowOff>
    </xdr:to>
    <xdr:sp macro="[0]!Feuil1.j4quatre" textlink="">
      <xdr:nvSpPr>
        <xdr:cNvPr id="294" name="J4quatre"/>
        <xdr:cNvSpPr/>
      </xdr:nvSpPr>
      <xdr:spPr>
        <a:xfrm>
          <a:off x="6339840" y="25755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15</xdr:row>
      <xdr:rowOff>0</xdr:rowOff>
    </xdr:from>
    <xdr:to>
      <xdr:col>9</xdr:col>
      <xdr:colOff>0</xdr:colOff>
      <xdr:row>16</xdr:row>
      <xdr:rowOff>0</xdr:rowOff>
    </xdr:to>
    <xdr:sp macro="[0]!Feuil1.j4cinq" textlink="">
      <xdr:nvSpPr>
        <xdr:cNvPr id="295" name="J4cinq"/>
        <xdr:cNvSpPr/>
      </xdr:nvSpPr>
      <xdr:spPr>
        <a:xfrm>
          <a:off x="6339840" y="275844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16</xdr:row>
      <xdr:rowOff>0</xdr:rowOff>
    </xdr:from>
    <xdr:to>
      <xdr:col>9</xdr:col>
      <xdr:colOff>0</xdr:colOff>
      <xdr:row>16</xdr:row>
      <xdr:rowOff>182880</xdr:rowOff>
    </xdr:to>
    <xdr:sp macro="[0]!Feuil1.j4six" textlink="">
      <xdr:nvSpPr>
        <xdr:cNvPr id="296" name="J4six"/>
        <xdr:cNvSpPr/>
      </xdr:nvSpPr>
      <xdr:spPr>
        <a:xfrm>
          <a:off x="6339840" y="29413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20</xdr:row>
      <xdr:rowOff>0</xdr:rowOff>
    </xdr:from>
    <xdr:to>
      <xdr:col>9</xdr:col>
      <xdr:colOff>0</xdr:colOff>
      <xdr:row>21</xdr:row>
      <xdr:rowOff>0</xdr:rowOff>
    </xdr:to>
    <xdr:sp macro="[0]!Feuil1.j4brelan" textlink="">
      <xdr:nvSpPr>
        <xdr:cNvPr id="297" name="J4brelan"/>
        <xdr:cNvSpPr/>
      </xdr:nvSpPr>
      <xdr:spPr>
        <a:xfrm>
          <a:off x="6339840" y="36880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21</xdr:row>
      <xdr:rowOff>0</xdr:rowOff>
    </xdr:from>
    <xdr:to>
      <xdr:col>9</xdr:col>
      <xdr:colOff>0</xdr:colOff>
      <xdr:row>22</xdr:row>
      <xdr:rowOff>0</xdr:rowOff>
    </xdr:to>
    <xdr:sp macro="[0]!Feuil1.j4carre" textlink="">
      <xdr:nvSpPr>
        <xdr:cNvPr id="298" name="J4carre"/>
        <xdr:cNvSpPr/>
      </xdr:nvSpPr>
      <xdr:spPr>
        <a:xfrm>
          <a:off x="6339840" y="38709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22</xdr:row>
      <xdr:rowOff>0</xdr:rowOff>
    </xdr:from>
    <xdr:to>
      <xdr:col>9</xdr:col>
      <xdr:colOff>0</xdr:colOff>
      <xdr:row>23</xdr:row>
      <xdr:rowOff>0</xdr:rowOff>
    </xdr:to>
    <xdr:sp macro="[0]!Feuil1.j4full" textlink="">
      <xdr:nvSpPr>
        <xdr:cNvPr id="299" name="J4full"/>
        <xdr:cNvSpPr/>
      </xdr:nvSpPr>
      <xdr:spPr>
        <a:xfrm>
          <a:off x="6339840" y="405384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23</xdr:row>
      <xdr:rowOff>0</xdr:rowOff>
    </xdr:from>
    <xdr:to>
      <xdr:col>9</xdr:col>
      <xdr:colOff>0</xdr:colOff>
      <xdr:row>24</xdr:row>
      <xdr:rowOff>0</xdr:rowOff>
    </xdr:to>
    <xdr:sp macro="[0]!Feuil1.j4petite" textlink="">
      <xdr:nvSpPr>
        <xdr:cNvPr id="300" name="J4petite"/>
        <xdr:cNvSpPr/>
      </xdr:nvSpPr>
      <xdr:spPr>
        <a:xfrm>
          <a:off x="6339840" y="42367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24</xdr:row>
      <xdr:rowOff>0</xdr:rowOff>
    </xdr:from>
    <xdr:to>
      <xdr:col>9</xdr:col>
      <xdr:colOff>0</xdr:colOff>
      <xdr:row>25</xdr:row>
      <xdr:rowOff>0</xdr:rowOff>
    </xdr:to>
    <xdr:sp macro="[0]!Feuil1.j4grande" textlink="">
      <xdr:nvSpPr>
        <xdr:cNvPr id="301" name="J4grande"/>
        <xdr:cNvSpPr/>
      </xdr:nvSpPr>
      <xdr:spPr>
        <a:xfrm>
          <a:off x="6339840" y="441960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25</xdr:row>
      <xdr:rowOff>0</xdr:rowOff>
    </xdr:from>
    <xdr:to>
      <xdr:col>9</xdr:col>
      <xdr:colOff>0</xdr:colOff>
      <xdr:row>26</xdr:row>
      <xdr:rowOff>0</xdr:rowOff>
    </xdr:to>
    <xdr:sp macro="[0]!Feuil1.j4yams" textlink="">
      <xdr:nvSpPr>
        <xdr:cNvPr id="302" name="J4yams"/>
        <xdr:cNvSpPr/>
      </xdr:nvSpPr>
      <xdr:spPr>
        <a:xfrm>
          <a:off x="6339840" y="46024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26</xdr:row>
      <xdr:rowOff>0</xdr:rowOff>
    </xdr:from>
    <xdr:to>
      <xdr:col>9</xdr:col>
      <xdr:colOff>0</xdr:colOff>
      <xdr:row>26</xdr:row>
      <xdr:rowOff>182880</xdr:rowOff>
    </xdr:to>
    <xdr:sp macro="[0]!Feuil1.j4chance" textlink="">
      <xdr:nvSpPr>
        <xdr:cNvPr id="303" name="J4chance"/>
        <xdr:cNvSpPr/>
      </xdr:nvSpPr>
      <xdr:spPr>
        <a:xfrm>
          <a:off x="6339840" y="47853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11</xdr:row>
      <xdr:rowOff>0</xdr:rowOff>
    </xdr:from>
    <xdr:to>
      <xdr:col>10</xdr:col>
      <xdr:colOff>0</xdr:colOff>
      <xdr:row>12</xdr:row>
      <xdr:rowOff>0</xdr:rowOff>
    </xdr:to>
    <xdr:sp macro="[0]!Feuil1.j5un" textlink="">
      <xdr:nvSpPr>
        <xdr:cNvPr id="304" name="J5un"/>
        <xdr:cNvSpPr/>
      </xdr:nvSpPr>
      <xdr:spPr>
        <a:xfrm>
          <a:off x="7132320" y="20269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12</xdr:row>
      <xdr:rowOff>0</xdr:rowOff>
    </xdr:from>
    <xdr:to>
      <xdr:col>10</xdr:col>
      <xdr:colOff>0</xdr:colOff>
      <xdr:row>13</xdr:row>
      <xdr:rowOff>0</xdr:rowOff>
    </xdr:to>
    <xdr:sp macro="[0]!Feuil1.j5deux" textlink="">
      <xdr:nvSpPr>
        <xdr:cNvPr id="305" name="J5deux"/>
        <xdr:cNvSpPr/>
      </xdr:nvSpPr>
      <xdr:spPr>
        <a:xfrm>
          <a:off x="7132320" y="220980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13</xdr:row>
      <xdr:rowOff>0</xdr:rowOff>
    </xdr:from>
    <xdr:to>
      <xdr:col>10</xdr:col>
      <xdr:colOff>0</xdr:colOff>
      <xdr:row>14</xdr:row>
      <xdr:rowOff>0</xdr:rowOff>
    </xdr:to>
    <xdr:sp macro="[0]!Feuil1.j5trois" textlink="">
      <xdr:nvSpPr>
        <xdr:cNvPr id="306" name="J5trois"/>
        <xdr:cNvSpPr/>
      </xdr:nvSpPr>
      <xdr:spPr>
        <a:xfrm>
          <a:off x="7132320" y="23926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14</xdr:row>
      <xdr:rowOff>0</xdr:rowOff>
    </xdr:from>
    <xdr:to>
      <xdr:col>10</xdr:col>
      <xdr:colOff>0</xdr:colOff>
      <xdr:row>15</xdr:row>
      <xdr:rowOff>0</xdr:rowOff>
    </xdr:to>
    <xdr:sp macro="[0]!Feuil1.j5quatre" textlink="">
      <xdr:nvSpPr>
        <xdr:cNvPr id="307" name="J5quatre"/>
        <xdr:cNvSpPr/>
      </xdr:nvSpPr>
      <xdr:spPr>
        <a:xfrm>
          <a:off x="7132320" y="25755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15</xdr:row>
      <xdr:rowOff>0</xdr:rowOff>
    </xdr:from>
    <xdr:to>
      <xdr:col>10</xdr:col>
      <xdr:colOff>0</xdr:colOff>
      <xdr:row>16</xdr:row>
      <xdr:rowOff>0</xdr:rowOff>
    </xdr:to>
    <xdr:sp macro="[0]!Feuil1.j5cinq" textlink="">
      <xdr:nvSpPr>
        <xdr:cNvPr id="308" name="J5cinq"/>
        <xdr:cNvSpPr/>
      </xdr:nvSpPr>
      <xdr:spPr>
        <a:xfrm>
          <a:off x="7132320" y="275844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16</xdr:row>
      <xdr:rowOff>0</xdr:rowOff>
    </xdr:from>
    <xdr:to>
      <xdr:col>10</xdr:col>
      <xdr:colOff>0</xdr:colOff>
      <xdr:row>16</xdr:row>
      <xdr:rowOff>182880</xdr:rowOff>
    </xdr:to>
    <xdr:sp macro="[0]!Feuil1.j5six" textlink="">
      <xdr:nvSpPr>
        <xdr:cNvPr id="309" name="J5six"/>
        <xdr:cNvSpPr/>
      </xdr:nvSpPr>
      <xdr:spPr>
        <a:xfrm>
          <a:off x="7132320" y="29413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20</xdr:row>
      <xdr:rowOff>0</xdr:rowOff>
    </xdr:from>
    <xdr:to>
      <xdr:col>10</xdr:col>
      <xdr:colOff>0</xdr:colOff>
      <xdr:row>21</xdr:row>
      <xdr:rowOff>0</xdr:rowOff>
    </xdr:to>
    <xdr:sp macro="[0]!Feuil1.j5brelan" textlink="">
      <xdr:nvSpPr>
        <xdr:cNvPr id="310" name="J5brelan"/>
        <xdr:cNvSpPr/>
      </xdr:nvSpPr>
      <xdr:spPr>
        <a:xfrm>
          <a:off x="7132320" y="36880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21</xdr:row>
      <xdr:rowOff>0</xdr:rowOff>
    </xdr:from>
    <xdr:to>
      <xdr:col>10</xdr:col>
      <xdr:colOff>0</xdr:colOff>
      <xdr:row>22</xdr:row>
      <xdr:rowOff>0</xdr:rowOff>
    </xdr:to>
    <xdr:sp macro="[0]!Feuil1.j5carre" textlink="">
      <xdr:nvSpPr>
        <xdr:cNvPr id="311" name="J5carre"/>
        <xdr:cNvSpPr/>
      </xdr:nvSpPr>
      <xdr:spPr>
        <a:xfrm>
          <a:off x="7132320" y="38709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22</xdr:row>
      <xdr:rowOff>0</xdr:rowOff>
    </xdr:from>
    <xdr:to>
      <xdr:col>10</xdr:col>
      <xdr:colOff>0</xdr:colOff>
      <xdr:row>23</xdr:row>
      <xdr:rowOff>0</xdr:rowOff>
    </xdr:to>
    <xdr:sp macro="[0]!Feuil1.j5full" textlink="">
      <xdr:nvSpPr>
        <xdr:cNvPr id="312" name="J5full"/>
        <xdr:cNvSpPr/>
      </xdr:nvSpPr>
      <xdr:spPr>
        <a:xfrm>
          <a:off x="7132320" y="405384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23</xdr:row>
      <xdr:rowOff>0</xdr:rowOff>
    </xdr:from>
    <xdr:to>
      <xdr:col>10</xdr:col>
      <xdr:colOff>0</xdr:colOff>
      <xdr:row>24</xdr:row>
      <xdr:rowOff>0</xdr:rowOff>
    </xdr:to>
    <xdr:sp macro="[0]!Feuil1.j5petite" textlink="">
      <xdr:nvSpPr>
        <xdr:cNvPr id="313" name="J5petite"/>
        <xdr:cNvSpPr/>
      </xdr:nvSpPr>
      <xdr:spPr>
        <a:xfrm>
          <a:off x="7132320" y="42367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24</xdr:row>
      <xdr:rowOff>0</xdr:rowOff>
    </xdr:from>
    <xdr:to>
      <xdr:col>10</xdr:col>
      <xdr:colOff>0</xdr:colOff>
      <xdr:row>25</xdr:row>
      <xdr:rowOff>0</xdr:rowOff>
    </xdr:to>
    <xdr:sp macro="[0]!Feuil1.j5grande" textlink="">
      <xdr:nvSpPr>
        <xdr:cNvPr id="314" name="J5grande"/>
        <xdr:cNvSpPr/>
      </xdr:nvSpPr>
      <xdr:spPr>
        <a:xfrm>
          <a:off x="7132320" y="441960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25</xdr:row>
      <xdr:rowOff>0</xdr:rowOff>
    </xdr:from>
    <xdr:to>
      <xdr:col>10</xdr:col>
      <xdr:colOff>0</xdr:colOff>
      <xdr:row>26</xdr:row>
      <xdr:rowOff>0</xdr:rowOff>
    </xdr:to>
    <xdr:sp macro="[0]!Feuil1.j5yams" textlink="">
      <xdr:nvSpPr>
        <xdr:cNvPr id="315" name="J5yams"/>
        <xdr:cNvSpPr/>
      </xdr:nvSpPr>
      <xdr:spPr>
        <a:xfrm>
          <a:off x="7132320" y="46024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26</xdr:row>
      <xdr:rowOff>0</xdr:rowOff>
    </xdr:from>
    <xdr:to>
      <xdr:col>10</xdr:col>
      <xdr:colOff>0</xdr:colOff>
      <xdr:row>26</xdr:row>
      <xdr:rowOff>182880</xdr:rowOff>
    </xdr:to>
    <xdr:sp macro="[0]!Feuil1.j5chance" textlink="">
      <xdr:nvSpPr>
        <xdr:cNvPr id="316" name="J5chance"/>
        <xdr:cNvSpPr/>
      </xdr:nvSpPr>
      <xdr:spPr>
        <a:xfrm>
          <a:off x="7132320" y="47853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11</xdr:row>
      <xdr:rowOff>0</xdr:rowOff>
    </xdr:from>
    <xdr:to>
      <xdr:col>11</xdr:col>
      <xdr:colOff>0</xdr:colOff>
      <xdr:row>12</xdr:row>
      <xdr:rowOff>0</xdr:rowOff>
    </xdr:to>
    <xdr:sp macro="[0]!Feuil1.j6un" textlink="">
      <xdr:nvSpPr>
        <xdr:cNvPr id="317" name="J6un"/>
        <xdr:cNvSpPr/>
      </xdr:nvSpPr>
      <xdr:spPr>
        <a:xfrm>
          <a:off x="7924800" y="20269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12</xdr:row>
      <xdr:rowOff>0</xdr:rowOff>
    </xdr:from>
    <xdr:to>
      <xdr:col>11</xdr:col>
      <xdr:colOff>0</xdr:colOff>
      <xdr:row>13</xdr:row>
      <xdr:rowOff>0</xdr:rowOff>
    </xdr:to>
    <xdr:sp macro="[0]!Feuil1.j6deux" textlink="">
      <xdr:nvSpPr>
        <xdr:cNvPr id="318" name="J6deux"/>
        <xdr:cNvSpPr/>
      </xdr:nvSpPr>
      <xdr:spPr>
        <a:xfrm>
          <a:off x="7924800" y="220980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13</xdr:row>
      <xdr:rowOff>0</xdr:rowOff>
    </xdr:from>
    <xdr:to>
      <xdr:col>11</xdr:col>
      <xdr:colOff>0</xdr:colOff>
      <xdr:row>14</xdr:row>
      <xdr:rowOff>0</xdr:rowOff>
    </xdr:to>
    <xdr:sp macro="[0]!Feuil1.j6trois" textlink="">
      <xdr:nvSpPr>
        <xdr:cNvPr id="319" name="J6trois"/>
        <xdr:cNvSpPr/>
      </xdr:nvSpPr>
      <xdr:spPr>
        <a:xfrm>
          <a:off x="7924800" y="23926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14</xdr:row>
      <xdr:rowOff>0</xdr:rowOff>
    </xdr:from>
    <xdr:to>
      <xdr:col>11</xdr:col>
      <xdr:colOff>0</xdr:colOff>
      <xdr:row>15</xdr:row>
      <xdr:rowOff>0</xdr:rowOff>
    </xdr:to>
    <xdr:sp macro="[0]!Feuil1.j6quatre" textlink="">
      <xdr:nvSpPr>
        <xdr:cNvPr id="320" name="J6quatre"/>
        <xdr:cNvSpPr/>
      </xdr:nvSpPr>
      <xdr:spPr>
        <a:xfrm>
          <a:off x="7924800" y="25755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15</xdr:row>
      <xdr:rowOff>0</xdr:rowOff>
    </xdr:from>
    <xdr:to>
      <xdr:col>11</xdr:col>
      <xdr:colOff>0</xdr:colOff>
      <xdr:row>16</xdr:row>
      <xdr:rowOff>0</xdr:rowOff>
    </xdr:to>
    <xdr:sp macro="[0]!Feuil1.j6cinq" textlink="">
      <xdr:nvSpPr>
        <xdr:cNvPr id="321" name="J6cinq"/>
        <xdr:cNvSpPr/>
      </xdr:nvSpPr>
      <xdr:spPr>
        <a:xfrm>
          <a:off x="7924800" y="275844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16</xdr:row>
      <xdr:rowOff>0</xdr:rowOff>
    </xdr:from>
    <xdr:to>
      <xdr:col>11</xdr:col>
      <xdr:colOff>0</xdr:colOff>
      <xdr:row>16</xdr:row>
      <xdr:rowOff>182880</xdr:rowOff>
    </xdr:to>
    <xdr:sp macro="[0]!Feuil1.j6six" textlink="">
      <xdr:nvSpPr>
        <xdr:cNvPr id="322" name="J6six"/>
        <xdr:cNvSpPr/>
      </xdr:nvSpPr>
      <xdr:spPr>
        <a:xfrm>
          <a:off x="7924800" y="29413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20</xdr:row>
      <xdr:rowOff>0</xdr:rowOff>
    </xdr:from>
    <xdr:to>
      <xdr:col>11</xdr:col>
      <xdr:colOff>0</xdr:colOff>
      <xdr:row>21</xdr:row>
      <xdr:rowOff>0</xdr:rowOff>
    </xdr:to>
    <xdr:sp macro="[0]!Feuil1.j6brelan" textlink="">
      <xdr:nvSpPr>
        <xdr:cNvPr id="323" name="J6brelan"/>
        <xdr:cNvSpPr/>
      </xdr:nvSpPr>
      <xdr:spPr>
        <a:xfrm>
          <a:off x="7924800" y="36880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21</xdr:row>
      <xdr:rowOff>0</xdr:rowOff>
    </xdr:from>
    <xdr:to>
      <xdr:col>11</xdr:col>
      <xdr:colOff>0</xdr:colOff>
      <xdr:row>22</xdr:row>
      <xdr:rowOff>0</xdr:rowOff>
    </xdr:to>
    <xdr:sp macro="[0]!Feuil1.j6carre" textlink="">
      <xdr:nvSpPr>
        <xdr:cNvPr id="324" name="J6carre"/>
        <xdr:cNvSpPr/>
      </xdr:nvSpPr>
      <xdr:spPr>
        <a:xfrm>
          <a:off x="7924800" y="38709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22</xdr:row>
      <xdr:rowOff>0</xdr:rowOff>
    </xdr:from>
    <xdr:to>
      <xdr:col>11</xdr:col>
      <xdr:colOff>0</xdr:colOff>
      <xdr:row>23</xdr:row>
      <xdr:rowOff>0</xdr:rowOff>
    </xdr:to>
    <xdr:sp macro="[0]!Feuil1.j6full" textlink="">
      <xdr:nvSpPr>
        <xdr:cNvPr id="325" name="J6full"/>
        <xdr:cNvSpPr/>
      </xdr:nvSpPr>
      <xdr:spPr>
        <a:xfrm>
          <a:off x="7924800" y="405384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23</xdr:row>
      <xdr:rowOff>0</xdr:rowOff>
    </xdr:from>
    <xdr:to>
      <xdr:col>11</xdr:col>
      <xdr:colOff>0</xdr:colOff>
      <xdr:row>24</xdr:row>
      <xdr:rowOff>0</xdr:rowOff>
    </xdr:to>
    <xdr:sp macro="[0]!Feuil1.j6petite" textlink="">
      <xdr:nvSpPr>
        <xdr:cNvPr id="326" name="J6petite"/>
        <xdr:cNvSpPr/>
      </xdr:nvSpPr>
      <xdr:spPr>
        <a:xfrm>
          <a:off x="7924800" y="423672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24</xdr:row>
      <xdr:rowOff>0</xdr:rowOff>
    </xdr:from>
    <xdr:to>
      <xdr:col>11</xdr:col>
      <xdr:colOff>0</xdr:colOff>
      <xdr:row>25</xdr:row>
      <xdr:rowOff>0</xdr:rowOff>
    </xdr:to>
    <xdr:sp macro="[0]!Feuil1.j6grande" textlink="">
      <xdr:nvSpPr>
        <xdr:cNvPr id="327" name="J6grande"/>
        <xdr:cNvSpPr/>
      </xdr:nvSpPr>
      <xdr:spPr>
        <a:xfrm>
          <a:off x="7924800" y="441960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25</xdr:row>
      <xdr:rowOff>0</xdr:rowOff>
    </xdr:from>
    <xdr:to>
      <xdr:col>11</xdr:col>
      <xdr:colOff>0</xdr:colOff>
      <xdr:row>26</xdr:row>
      <xdr:rowOff>0</xdr:rowOff>
    </xdr:to>
    <xdr:sp macro="[0]!Feuil1.j6yams" textlink="">
      <xdr:nvSpPr>
        <xdr:cNvPr id="328" name="J6yams"/>
        <xdr:cNvSpPr/>
      </xdr:nvSpPr>
      <xdr:spPr>
        <a:xfrm>
          <a:off x="7924800" y="460248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26</xdr:row>
      <xdr:rowOff>0</xdr:rowOff>
    </xdr:from>
    <xdr:to>
      <xdr:col>11</xdr:col>
      <xdr:colOff>0</xdr:colOff>
      <xdr:row>26</xdr:row>
      <xdr:rowOff>182880</xdr:rowOff>
    </xdr:to>
    <xdr:sp macro="[0]!Feuil1.j6chance" textlink="">
      <xdr:nvSpPr>
        <xdr:cNvPr id="329" name="J6chance"/>
        <xdr:cNvSpPr/>
      </xdr:nvSpPr>
      <xdr:spPr>
        <a:xfrm>
          <a:off x="7924800" y="4785360"/>
          <a:ext cx="792480" cy="182880"/>
        </a:xfrm>
        <a:prstGeom prst="rect">
          <a:avLst/>
        </a:prstGeom>
        <a:noFill/>
        <a:ln>
          <a:noFill/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0</xdr:colOff>
      <xdr:row>28</xdr:row>
      <xdr:rowOff>0</xdr:rowOff>
    </xdr:from>
    <xdr:to>
      <xdr:col>6</xdr:col>
      <xdr:colOff>0</xdr:colOff>
      <xdr:row>29</xdr:row>
      <xdr:rowOff>0</xdr:rowOff>
    </xdr:to>
    <xdr:sp macro="[0]!Feuil1.j1prime" textlink="">
      <xdr:nvSpPr>
        <xdr:cNvPr id="694" name="Rectangle 693"/>
        <xdr:cNvSpPr/>
      </xdr:nvSpPr>
      <xdr:spPr>
        <a:xfrm>
          <a:off x="3866029" y="5390029"/>
          <a:ext cx="773206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6</xdr:col>
      <xdr:colOff>0</xdr:colOff>
      <xdr:row>28</xdr:row>
      <xdr:rowOff>0</xdr:rowOff>
    </xdr:from>
    <xdr:to>
      <xdr:col>7</xdr:col>
      <xdr:colOff>0</xdr:colOff>
      <xdr:row>29</xdr:row>
      <xdr:rowOff>0</xdr:rowOff>
    </xdr:to>
    <xdr:sp macro="[0]!Feuil1.j2prime" textlink="">
      <xdr:nvSpPr>
        <xdr:cNvPr id="695" name="Rectangle 694"/>
        <xdr:cNvSpPr/>
      </xdr:nvSpPr>
      <xdr:spPr>
        <a:xfrm>
          <a:off x="4639235" y="5390029"/>
          <a:ext cx="773206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7</xdr:col>
      <xdr:colOff>0</xdr:colOff>
      <xdr:row>28</xdr:row>
      <xdr:rowOff>0</xdr:rowOff>
    </xdr:from>
    <xdr:to>
      <xdr:col>8</xdr:col>
      <xdr:colOff>0</xdr:colOff>
      <xdr:row>29</xdr:row>
      <xdr:rowOff>0</xdr:rowOff>
    </xdr:to>
    <xdr:sp macro="[0]!Feuil1.j3prime" textlink="">
      <xdr:nvSpPr>
        <xdr:cNvPr id="696" name="Rectangle 695"/>
        <xdr:cNvSpPr/>
      </xdr:nvSpPr>
      <xdr:spPr>
        <a:xfrm>
          <a:off x="5412441" y="5390029"/>
          <a:ext cx="773206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0</xdr:colOff>
      <xdr:row>28</xdr:row>
      <xdr:rowOff>0</xdr:rowOff>
    </xdr:from>
    <xdr:to>
      <xdr:col>9</xdr:col>
      <xdr:colOff>0</xdr:colOff>
      <xdr:row>29</xdr:row>
      <xdr:rowOff>0</xdr:rowOff>
    </xdr:to>
    <xdr:sp macro="[0]!Feuil1.j4prime" textlink="">
      <xdr:nvSpPr>
        <xdr:cNvPr id="697" name="Rectangle 696"/>
        <xdr:cNvSpPr/>
      </xdr:nvSpPr>
      <xdr:spPr>
        <a:xfrm>
          <a:off x="6185647" y="5390029"/>
          <a:ext cx="773206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9</xdr:col>
      <xdr:colOff>0</xdr:colOff>
      <xdr:row>28</xdr:row>
      <xdr:rowOff>0</xdr:rowOff>
    </xdr:from>
    <xdr:to>
      <xdr:col>10</xdr:col>
      <xdr:colOff>0</xdr:colOff>
      <xdr:row>29</xdr:row>
      <xdr:rowOff>0</xdr:rowOff>
    </xdr:to>
    <xdr:sp macro="[0]!Feuil1.j5prime" textlink="">
      <xdr:nvSpPr>
        <xdr:cNvPr id="698" name="Rectangle 697"/>
        <xdr:cNvSpPr/>
      </xdr:nvSpPr>
      <xdr:spPr>
        <a:xfrm>
          <a:off x="6958853" y="5390029"/>
          <a:ext cx="773206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10</xdr:col>
      <xdr:colOff>0</xdr:colOff>
      <xdr:row>28</xdr:row>
      <xdr:rowOff>0</xdr:rowOff>
    </xdr:from>
    <xdr:to>
      <xdr:col>11</xdr:col>
      <xdr:colOff>0</xdr:colOff>
      <xdr:row>29</xdr:row>
      <xdr:rowOff>0</xdr:rowOff>
    </xdr:to>
    <xdr:sp macro="[0]!Feuil1.j6prime" textlink="">
      <xdr:nvSpPr>
        <xdr:cNvPr id="699" name="Rectangle 698"/>
        <xdr:cNvSpPr/>
      </xdr:nvSpPr>
      <xdr:spPr>
        <a:xfrm>
          <a:off x="7732059" y="5390029"/>
          <a:ext cx="773206" cy="1905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214842</xdr:colOff>
      <xdr:row>7</xdr:row>
      <xdr:rowOff>17518</xdr:rowOff>
    </xdr:from>
    <xdr:to>
      <xdr:col>1</xdr:col>
      <xdr:colOff>390014</xdr:colOff>
      <xdr:row>9</xdr:row>
      <xdr:rowOff>26275</xdr:rowOff>
    </xdr:to>
    <xdr:sp macro="[0]!Feuil1.gardedé1" textlink="">
      <xdr:nvSpPr>
        <xdr:cNvPr id="223" name="Gardedé1"/>
        <xdr:cNvSpPr/>
      </xdr:nvSpPr>
      <xdr:spPr>
        <a:xfrm>
          <a:off x="214842" y="1351018"/>
          <a:ext cx="892348" cy="389757"/>
        </a:xfrm>
        <a:prstGeom prst="roundRect">
          <a:avLst/>
        </a:prstGeom>
        <a:solidFill>
          <a:srgbClr val="00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GARDER</a:t>
          </a:r>
        </a:p>
      </xdr:txBody>
    </xdr:sp>
    <xdr:clientData/>
  </xdr:twoCellAnchor>
  <xdr:twoCellAnchor>
    <xdr:from>
      <xdr:col>2</xdr:col>
      <xdr:colOff>89028</xdr:colOff>
      <xdr:row>7</xdr:row>
      <xdr:rowOff>21021</xdr:rowOff>
    </xdr:from>
    <xdr:to>
      <xdr:col>3</xdr:col>
      <xdr:colOff>264200</xdr:colOff>
      <xdr:row>9</xdr:row>
      <xdr:rowOff>29778</xdr:rowOff>
    </xdr:to>
    <xdr:sp macro="[0]!Feuil1.gardedé2" textlink="">
      <xdr:nvSpPr>
        <xdr:cNvPr id="224" name="Gardedé2"/>
        <xdr:cNvSpPr/>
      </xdr:nvSpPr>
      <xdr:spPr>
        <a:xfrm>
          <a:off x="1523381" y="1354521"/>
          <a:ext cx="892348" cy="389757"/>
        </a:xfrm>
        <a:prstGeom prst="roundRect">
          <a:avLst/>
        </a:prstGeom>
        <a:solidFill>
          <a:srgbClr val="00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GARDER</a:t>
          </a:r>
        </a:p>
      </xdr:txBody>
    </xdr:sp>
    <xdr:clientData/>
  </xdr:twoCellAnchor>
  <xdr:twoCellAnchor>
    <xdr:from>
      <xdr:col>3</xdr:col>
      <xdr:colOff>636480</xdr:colOff>
      <xdr:row>7</xdr:row>
      <xdr:rowOff>15765</xdr:rowOff>
    </xdr:from>
    <xdr:to>
      <xdr:col>5</xdr:col>
      <xdr:colOff>94977</xdr:colOff>
      <xdr:row>9</xdr:row>
      <xdr:rowOff>24522</xdr:rowOff>
    </xdr:to>
    <xdr:sp macro="[0]!Feuil1.gardedé3" textlink="">
      <xdr:nvSpPr>
        <xdr:cNvPr id="225" name="Gardedé3"/>
        <xdr:cNvSpPr/>
      </xdr:nvSpPr>
      <xdr:spPr>
        <a:xfrm>
          <a:off x="2788009" y="1349265"/>
          <a:ext cx="892850" cy="389757"/>
        </a:xfrm>
        <a:prstGeom prst="roundRect">
          <a:avLst/>
        </a:prstGeom>
        <a:solidFill>
          <a:srgbClr val="00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GARDER</a:t>
          </a:r>
        </a:p>
      </xdr:txBody>
    </xdr:sp>
    <xdr:clientData/>
  </xdr:twoCellAnchor>
  <xdr:twoCellAnchor>
    <xdr:from>
      <xdr:col>5</xdr:col>
      <xdr:colOff>482444</xdr:colOff>
      <xdr:row>7</xdr:row>
      <xdr:rowOff>19268</xdr:rowOff>
    </xdr:from>
    <xdr:to>
      <xdr:col>6</xdr:col>
      <xdr:colOff>657616</xdr:colOff>
      <xdr:row>9</xdr:row>
      <xdr:rowOff>28025</xdr:rowOff>
    </xdr:to>
    <xdr:sp macro="[0]!Feuil1.gardedé4" textlink="">
      <xdr:nvSpPr>
        <xdr:cNvPr id="226" name="Gardedé4"/>
        <xdr:cNvSpPr/>
      </xdr:nvSpPr>
      <xdr:spPr>
        <a:xfrm>
          <a:off x="4068326" y="1352768"/>
          <a:ext cx="892349" cy="389757"/>
        </a:xfrm>
        <a:prstGeom prst="roundRect">
          <a:avLst/>
        </a:prstGeom>
        <a:solidFill>
          <a:srgbClr val="00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GARDER</a:t>
          </a:r>
        </a:p>
      </xdr:txBody>
    </xdr:sp>
    <xdr:clientData/>
  </xdr:twoCellAnchor>
  <xdr:twoCellAnchor>
    <xdr:from>
      <xdr:col>7</xdr:col>
      <xdr:colOff>290811</xdr:colOff>
      <xdr:row>7</xdr:row>
      <xdr:rowOff>16460</xdr:rowOff>
    </xdr:from>
    <xdr:to>
      <xdr:col>8</xdr:col>
      <xdr:colOff>465983</xdr:colOff>
      <xdr:row>9</xdr:row>
      <xdr:rowOff>25217</xdr:rowOff>
    </xdr:to>
    <xdr:sp macro="[0]!Feuil1.gardedé5" textlink="">
      <xdr:nvSpPr>
        <xdr:cNvPr id="227" name="Gardedé5"/>
        <xdr:cNvSpPr/>
      </xdr:nvSpPr>
      <xdr:spPr>
        <a:xfrm>
          <a:off x="5311046" y="1349960"/>
          <a:ext cx="892349" cy="389757"/>
        </a:xfrm>
        <a:prstGeom prst="roundRect">
          <a:avLst/>
        </a:prstGeom>
        <a:solidFill>
          <a:srgbClr val="00336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GARDER</a:t>
          </a:r>
        </a:p>
      </xdr:txBody>
    </xdr:sp>
    <xdr:clientData/>
  </xdr:twoCellAnchor>
  <xdr:twoCellAnchor>
    <xdr:from>
      <xdr:col>9</xdr:col>
      <xdr:colOff>39278</xdr:colOff>
      <xdr:row>2</xdr:row>
      <xdr:rowOff>15712</xdr:rowOff>
    </xdr:from>
    <xdr:to>
      <xdr:col>10</xdr:col>
      <xdr:colOff>699155</xdr:colOff>
      <xdr:row>3</xdr:row>
      <xdr:rowOff>164969</xdr:rowOff>
    </xdr:to>
    <xdr:sp macro="[0]!Feuil1.annulerderniercoup" textlink="">
      <xdr:nvSpPr>
        <xdr:cNvPr id="374" name="Rectangle 373"/>
        <xdr:cNvSpPr/>
      </xdr:nvSpPr>
      <xdr:spPr>
        <a:xfrm>
          <a:off x="6614474" y="392784"/>
          <a:ext cx="1390454" cy="329938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oneCellAnchor>
    <xdr:from>
      <xdr:col>10</xdr:col>
      <xdr:colOff>285750</xdr:colOff>
      <xdr:row>4</xdr:row>
      <xdr:rowOff>50800</xdr:rowOff>
    </xdr:from>
    <xdr:ext cx="6529603" cy="1232647"/>
    <xdr:sp macro="" textlink="">
      <xdr:nvSpPr>
        <xdr:cNvPr id="763" name="Yathzeebleu"/>
        <xdr:cNvSpPr/>
      </xdr:nvSpPr>
      <xdr:spPr>
        <a:xfrm>
          <a:off x="7429500" y="812800"/>
          <a:ext cx="6529603" cy="1232647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54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Yathzee</a:t>
          </a:r>
        </a:p>
      </xdr:txBody>
    </xdr:sp>
    <xdr:clientData/>
  </xdr:oneCellAnchor>
  <xdr:oneCellAnchor>
    <xdr:from>
      <xdr:col>10</xdr:col>
      <xdr:colOff>38100</xdr:colOff>
      <xdr:row>138</xdr:row>
      <xdr:rowOff>71120</xdr:rowOff>
    </xdr:from>
    <xdr:ext cx="6529603" cy="1232647"/>
    <xdr:sp macro="" textlink="">
      <xdr:nvSpPr>
        <xdr:cNvPr id="765" name="Yathzeerouge"/>
        <xdr:cNvSpPr/>
      </xdr:nvSpPr>
      <xdr:spPr>
        <a:xfrm>
          <a:off x="7429500" y="25400000"/>
          <a:ext cx="6529603" cy="1232647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flat" dir="tl">
              <a:rot lat="0" lon="0" rev="6600000"/>
            </a:lightRig>
          </a:scene3d>
          <a:sp3d extrusionH="25400" contourW="8890">
            <a:bevelT w="38100" h="31750"/>
            <a:contourClr>
              <a:schemeClr val="accent2">
                <a:shade val="75000"/>
              </a:schemeClr>
            </a:contourClr>
          </a:sp3d>
        </a:bodyPr>
        <a:lstStyle/>
        <a:p>
          <a:pPr algn="ctr"/>
          <a:r>
            <a:rPr lang="fr-FR" sz="5400" b="1" cap="none" spc="0">
              <a:ln w="11430"/>
              <a:gradFill>
                <a:gsLst>
                  <a:gs pos="0">
                    <a:schemeClr val="accent2">
                      <a:tint val="70000"/>
                      <a:satMod val="245000"/>
                    </a:schemeClr>
                  </a:gs>
                  <a:gs pos="75000">
                    <a:schemeClr val="accent2">
                      <a:tint val="90000"/>
                      <a:shade val="60000"/>
                      <a:satMod val="240000"/>
                    </a:schemeClr>
                  </a:gs>
                  <a:gs pos="100000">
                    <a:schemeClr val="accent2">
                      <a:tint val="100000"/>
                      <a:shade val="50000"/>
                      <a:satMod val="240000"/>
                    </a:schemeClr>
                  </a:gs>
                </a:gsLst>
                <a:lin ang="5400000"/>
              </a:gradFill>
              <a:effectLst>
                <a:outerShdw blurRad="50800" dist="39000" dir="5460000" algn="tl">
                  <a:srgbClr val="000000">
                    <a:alpha val="38000"/>
                  </a:srgbClr>
                </a:outerShdw>
              </a:effectLst>
            </a:rPr>
            <a:t>Yathzee</a:t>
          </a:r>
        </a:p>
      </xdr:txBody>
    </xdr:sp>
    <xdr:clientData/>
  </xdr:oneCellAnchor>
  <xdr:twoCellAnchor editAs="oneCell">
    <xdr:from>
      <xdr:col>6</xdr:col>
      <xdr:colOff>708660</xdr:colOff>
      <xdr:row>0</xdr:row>
      <xdr:rowOff>63500</xdr:rowOff>
    </xdr:from>
    <xdr:to>
      <xdr:col>8</xdr:col>
      <xdr:colOff>502183</xdr:colOff>
      <xdr:row>7</xdr:row>
      <xdr:rowOff>29660</xdr:rowOff>
    </xdr:to>
    <xdr:pic>
      <xdr:nvPicPr>
        <xdr:cNvPr id="466" name="dé5"/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143500" y="63500"/>
          <a:ext cx="1271803" cy="1261560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386080</xdr:colOff>
      <xdr:row>0</xdr:row>
      <xdr:rowOff>63500</xdr:rowOff>
    </xdr:from>
    <xdr:to>
      <xdr:col>5</xdr:col>
      <xdr:colOff>214529</xdr:colOff>
      <xdr:row>7</xdr:row>
      <xdr:rowOff>29891</xdr:rowOff>
    </xdr:to>
    <xdr:pic>
      <xdr:nvPicPr>
        <xdr:cNvPr id="467" name="dé3"/>
        <xdr:cNvPicPr preferRelativeResize="0"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603500" y="63500"/>
          <a:ext cx="1306729" cy="126179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63500</xdr:colOff>
      <xdr:row>0</xdr:row>
      <xdr:rowOff>63500</xdr:rowOff>
    </xdr:from>
    <xdr:to>
      <xdr:col>1</xdr:col>
      <xdr:colOff>638447</xdr:colOff>
      <xdr:row>7</xdr:row>
      <xdr:rowOff>28426</xdr:rowOff>
    </xdr:to>
    <xdr:pic>
      <xdr:nvPicPr>
        <xdr:cNvPr id="470" name="dé1"/>
        <xdr:cNvPicPr preferRelativeResize="0"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3500" y="63500"/>
          <a:ext cx="1314087" cy="1260326"/>
        </a:xfrm>
        <a:prstGeom prst="rect">
          <a:avLst/>
        </a:prstGeom>
        <a:noFill/>
      </xdr:spPr>
    </xdr:pic>
    <xdr:clientData/>
  </xdr:twoCellAnchor>
  <xdr:twoCellAnchor editAs="oneCell">
    <xdr:from>
      <xdr:col>8</xdr:col>
      <xdr:colOff>436880</xdr:colOff>
      <xdr:row>68</xdr:row>
      <xdr:rowOff>172720</xdr:rowOff>
    </xdr:from>
    <xdr:to>
      <xdr:col>10</xdr:col>
      <xdr:colOff>268130</xdr:colOff>
      <xdr:row>75</xdr:row>
      <xdr:rowOff>152660</xdr:rowOff>
    </xdr:to>
    <xdr:pic>
      <xdr:nvPicPr>
        <xdr:cNvPr id="471" name="Désix"/>
        <xdr:cNvPicPr preferRelativeResize="0">
          <a:picLocks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6350000" y="12700000"/>
          <a:ext cx="1309530" cy="126010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177800</xdr:colOff>
      <xdr:row>0</xdr:row>
      <xdr:rowOff>63500</xdr:rowOff>
    </xdr:from>
    <xdr:to>
      <xdr:col>7</xdr:col>
      <xdr:colOff>6249</xdr:colOff>
      <xdr:row>7</xdr:row>
      <xdr:rowOff>28420</xdr:rowOff>
    </xdr:to>
    <xdr:pic>
      <xdr:nvPicPr>
        <xdr:cNvPr id="472" name="dé4"/>
        <xdr:cNvPicPr preferRelativeResize="0">
          <a:picLocks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3873500" y="63500"/>
          <a:ext cx="1306729" cy="126032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68</xdr:row>
      <xdr:rowOff>172720</xdr:rowOff>
    </xdr:from>
    <xdr:to>
      <xdr:col>1</xdr:col>
      <xdr:colOff>542823</xdr:colOff>
      <xdr:row>75</xdr:row>
      <xdr:rowOff>152893</xdr:rowOff>
    </xdr:to>
    <xdr:pic>
      <xdr:nvPicPr>
        <xdr:cNvPr id="474" name="Déun"/>
        <xdr:cNvPicPr preferRelativeResize="0">
          <a:picLocks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0" y="12700000"/>
          <a:ext cx="1281963" cy="1260333"/>
        </a:xfrm>
        <a:prstGeom prst="rect">
          <a:avLst/>
        </a:prstGeom>
        <a:noFill/>
      </xdr:spPr>
    </xdr:pic>
    <xdr:clientData/>
  </xdr:twoCellAnchor>
  <xdr:twoCellAnchor editAs="oneCell">
    <xdr:from>
      <xdr:col>3</xdr:col>
      <xdr:colOff>322580</xdr:colOff>
      <xdr:row>68</xdr:row>
      <xdr:rowOff>172720</xdr:rowOff>
    </xdr:from>
    <xdr:to>
      <xdr:col>5</xdr:col>
      <xdr:colOff>151029</xdr:colOff>
      <xdr:row>75</xdr:row>
      <xdr:rowOff>154350</xdr:rowOff>
    </xdr:to>
    <xdr:pic>
      <xdr:nvPicPr>
        <xdr:cNvPr id="475" name="Détrois"/>
        <xdr:cNvPicPr preferRelativeResize="0">
          <a:picLocks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540000" y="12700000"/>
          <a:ext cx="1306729" cy="126179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530860</xdr:colOff>
      <xdr:row>68</xdr:row>
      <xdr:rowOff>172720</xdr:rowOff>
    </xdr:from>
    <xdr:to>
      <xdr:col>3</xdr:col>
      <xdr:colOff>359309</xdr:colOff>
      <xdr:row>75</xdr:row>
      <xdr:rowOff>152879</xdr:rowOff>
    </xdr:to>
    <xdr:pic>
      <xdr:nvPicPr>
        <xdr:cNvPr id="476" name="Dédeux"/>
        <xdr:cNvPicPr preferRelativeResize="0">
          <a:picLocks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1270000" y="12700000"/>
          <a:ext cx="1306729" cy="1260319"/>
        </a:xfrm>
        <a:prstGeom prst="rect">
          <a:avLst/>
        </a:prstGeom>
        <a:noFill/>
      </xdr:spPr>
    </xdr:pic>
    <xdr:clientData/>
  </xdr:twoCellAnchor>
  <xdr:twoCellAnchor editAs="oneCell">
    <xdr:from>
      <xdr:col>6</xdr:col>
      <xdr:colOff>645160</xdr:colOff>
      <xdr:row>68</xdr:row>
      <xdr:rowOff>172720</xdr:rowOff>
    </xdr:from>
    <xdr:to>
      <xdr:col>8</xdr:col>
      <xdr:colOff>438683</xdr:colOff>
      <xdr:row>75</xdr:row>
      <xdr:rowOff>154119</xdr:rowOff>
    </xdr:to>
    <xdr:pic>
      <xdr:nvPicPr>
        <xdr:cNvPr id="477" name="Décinq"/>
        <xdr:cNvPicPr preferRelativeResize="0">
          <a:picLocks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080000" y="12700000"/>
          <a:ext cx="1271803" cy="126155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594360</xdr:colOff>
      <xdr:row>0</xdr:row>
      <xdr:rowOff>63500</xdr:rowOff>
    </xdr:from>
    <xdr:to>
      <xdr:col>3</xdr:col>
      <xdr:colOff>430167</xdr:colOff>
      <xdr:row>7</xdr:row>
      <xdr:rowOff>28425</xdr:rowOff>
    </xdr:to>
    <xdr:pic>
      <xdr:nvPicPr>
        <xdr:cNvPr id="478" name="dé2"/>
        <xdr:cNvPicPr preferRelativeResize="0"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333500" y="63500"/>
          <a:ext cx="1314087" cy="1260325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114300</xdr:colOff>
      <xdr:row>68</xdr:row>
      <xdr:rowOff>172720</xdr:rowOff>
    </xdr:from>
    <xdr:to>
      <xdr:col>6</xdr:col>
      <xdr:colOff>689247</xdr:colOff>
      <xdr:row>75</xdr:row>
      <xdr:rowOff>152884</xdr:rowOff>
    </xdr:to>
    <xdr:pic>
      <xdr:nvPicPr>
        <xdr:cNvPr id="479" name="Déquatre"/>
        <xdr:cNvPicPr preferRelativeResize="0">
          <a:picLocks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10000" y="12700000"/>
          <a:ext cx="1314087" cy="1260324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AZ252"/>
  <sheetViews>
    <sheetView showGridLines="0" showZeros="0" tabSelected="1" zoomScale="90" zoomScaleNormal="90" workbookViewId="0"/>
  </sheetViews>
  <sheetFormatPr baseColWidth="10" defaultColWidth="0" defaultRowHeight="14.4"/>
  <cols>
    <col min="1" max="3" width="10.77734375" style="1" customWidth="1"/>
    <col min="4" max="4" width="10.77734375" style="15" customWidth="1"/>
    <col min="5" max="11" width="10.77734375" style="1" customWidth="1"/>
    <col min="12" max="12" width="57.21875" style="1" customWidth="1"/>
    <col min="13" max="13" width="15.77734375" style="1" customWidth="1"/>
    <col min="14" max="15" width="10.77734375" style="1" customWidth="1"/>
    <col min="16" max="52" width="5.77734375" style="1" hidden="1" customWidth="1"/>
    <col min="53" max="16384" width="11.5546875" style="1" hidden="1"/>
  </cols>
  <sheetData>
    <row r="1" spans="1:30" ht="15" customHeight="1">
      <c r="A1" s="12"/>
      <c r="B1" s="23"/>
      <c r="C1" s="23"/>
      <c r="D1" s="23"/>
      <c r="L1" s="12">
        <v>6</v>
      </c>
      <c r="M1" s="12" t="s">
        <v>54</v>
      </c>
      <c r="N1" s="12" t="s">
        <v>52</v>
      </c>
      <c r="O1" s="12" t="s">
        <v>53</v>
      </c>
    </row>
    <row r="2" spans="1:30" ht="15" customHeight="1">
      <c r="A2" s="12"/>
      <c r="B2" s="23"/>
      <c r="C2" s="23"/>
      <c r="D2" s="23"/>
      <c r="L2" s="12"/>
      <c r="M2" s="12" t="b">
        <v>0</v>
      </c>
      <c r="N2" s="12"/>
      <c r="O2" s="15"/>
    </row>
    <row r="3" spans="1:30">
      <c r="A3" s="12"/>
      <c r="B3" s="23"/>
      <c r="C3" s="23"/>
      <c r="D3" s="23"/>
      <c r="J3" s="33" t="s">
        <v>50</v>
      </c>
      <c r="K3" s="33"/>
      <c r="O3" s="15"/>
    </row>
    <row r="4" spans="1:30">
      <c r="A4" s="12"/>
      <c r="B4" s="23"/>
      <c r="C4" s="23"/>
      <c r="D4" s="23"/>
      <c r="J4" s="33"/>
      <c r="K4" s="33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>
      <c r="A5" s="12"/>
      <c r="B5" s="23"/>
      <c r="C5" s="23"/>
      <c r="D5" s="23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>
      <c r="A6" s="12"/>
      <c r="B6" s="23"/>
      <c r="C6" s="23"/>
      <c r="D6" s="23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>
      <c r="A7" s="12"/>
      <c r="B7" s="23"/>
      <c r="C7" s="23"/>
      <c r="D7" s="23"/>
      <c r="T7" s="2"/>
      <c r="U7" s="2"/>
      <c r="V7" s="2"/>
      <c r="W7" s="2"/>
      <c r="X7" s="2"/>
      <c r="Y7" s="2"/>
      <c r="Z7" s="2"/>
      <c r="AA7" s="2"/>
      <c r="AB7" s="2"/>
      <c r="AC7" s="2"/>
      <c r="AD7" s="2"/>
    </row>
    <row r="8" spans="1:30" ht="16.8" customHeight="1">
      <c r="A8" s="12"/>
      <c r="B8" s="23"/>
      <c r="C8" s="23"/>
      <c r="D8" s="23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2"/>
      <c r="B9" s="23"/>
      <c r="C9" s="23"/>
      <c r="D9" s="23"/>
      <c r="T9" s="2"/>
      <c r="U9" s="2"/>
      <c r="V9" s="2"/>
      <c r="W9" s="2"/>
      <c r="X9" s="2"/>
      <c r="Y9" s="2"/>
      <c r="Z9" s="2"/>
      <c r="AA9" s="2"/>
      <c r="AB9" s="2"/>
      <c r="AC9" s="2"/>
      <c r="AD9" s="2"/>
    </row>
    <row r="10" spans="1:30" ht="15" thickBot="1">
      <c r="A10" s="12"/>
      <c r="B10" s="23"/>
      <c r="C10" s="23"/>
      <c r="D10" s="23"/>
      <c r="F10" s="12">
        <f>COUNTA(F12:F17)+COUNTA(F21:F27)</f>
        <v>0</v>
      </c>
      <c r="G10" s="12">
        <f t="shared" ref="G10:K10" si="0">COUNTA(G12:G17)+COUNTA(G21:G27)</f>
        <v>0</v>
      </c>
      <c r="H10" s="12">
        <f t="shared" si="0"/>
        <v>0</v>
      </c>
      <c r="I10" s="12">
        <f t="shared" si="0"/>
        <v>0</v>
      </c>
      <c r="J10" s="12">
        <f t="shared" si="0"/>
        <v>0</v>
      </c>
      <c r="K10" s="12">
        <f t="shared" si="0"/>
        <v>0</v>
      </c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 ht="15" thickBot="1">
      <c r="A11" s="12" t="s">
        <v>0</v>
      </c>
      <c r="B11" s="12">
        <v>0</v>
      </c>
      <c r="C11" s="12">
        <v>0</v>
      </c>
      <c r="D11" s="12"/>
      <c r="F11" s="16" t="s">
        <v>5</v>
      </c>
      <c r="G11" s="16" t="s">
        <v>6</v>
      </c>
      <c r="H11" s="16" t="s">
        <v>7</v>
      </c>
      <c r="I11" s="16" t="s">
        <v>8</v>
      </c>
      <c r="J11" s="16" t="s">
        <v>9</v>
      </c>
      <c r="K11" s="16" t="s">
        <v>10</v>
      </c>
      <c r="N11" s="14">
        <f>A20</f>
        <v>1</v>
      </c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</row>
    <row r="12" spans="1:30" s="12" customFormat="1">
      <c r="A12" s="12" t="s">
        <v>1</v>
      </c>
      <c r="B12" s="12">
        <v>0</v>
      </c>
      <c r="C12" s="12">
        <v>0</v>
      </c>
      <c r="D12" s="24"/>
      <c r="E12" s="26" t="s">
        <v>11</v>
      </c>
      <c r="F12" s="22"/>
      <c r="G12" s="17"/>
      <c r="H12" s="17"/>
      <c r="I12" s="17"/>
      <c r="J12" s="17"/>
      <c r="K12" s="17"/>
      <c r="L12" s="13" t="s">
        <v>51</v>
      </c>
      <c r="M12" s="3" t="s">
        <v>11</v>
      </c>
      <c r="N12" s="4">
        <f>IFERROR(IF(AND(A20=1,F12&lt;&gt;"x"),SUMIF(B11:B15,1),IF(AND(A20=2,G12&lt;&gt;"x"),SUMIF(B11:B15,1),IF(AND(A20=3,H12&lt;&gt;"x"),SUMIF(B11:B15,1),IF(AND(A20=4,I12&lt;&gt;"x"),SUMIF(B11:B15,1),IF(AND(A20=5,J12&lt;&gt;"x"),SUMIF(B11:B15,1),IF(AND(A20=6,K12&lt;&gt;"x"),SUMIF(B11:B15,1),"")))))),"")</f>
        <v>0</v>
      </c>
      <c r="O12" s="12">
        <f>IFERROR(IF(AND(A20=1,unjo1&gt;0),3-unjo1,IF(AND(A20=2,unjo2&gt;0),3-unjo2,IF(AND(A20=3,unjo3&gt;0),3-unjo3,IF(AND(A20=4,unjo4&gt;0),3-unjo4,IF(AND(A20=5,unjo5&gt;0),3-unjo5,IF(AND(A20=6,unjo6&gt;0),3-unjo6,0)))))),3)</f>
        <v>0</v>
      </c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</row>
    <row r="13" spans="1:30" s="12" customFormat="1">
      <c r="A13" s="12" t="s">
        <v>2</v>
      </c>
      <c r="B13" s="12">
        <v>0</v>
      </c>
      <c r="C13" s="12">
        <v>0</v>
      </c>
      <c r="D13" s="24"/>
      <c r="E13" s="11" t="s">
        <v>12</v>
      </c>
      <c r="F13" s="18"/>
      <c r="G13" s="18"/>
      <c r="H13" s="18"/>
      <c r="I13" s="18"/>
      <c r="J13" s="18"/>
      <c r="K13" s="18"/>
      <c r="L13" s="13" t="s">
        <v>31</v>
      </c>
      <c r="M13" s="5" t="s">
        <v>12</v>
      </c>
      <c r="N13" s="6">
        <f>IF(AND(A20=1,F12&lt;&gt;"x"),SUMIF(B11:B15,2),IF(AND(A20=2,G12&lt;&gt;"x"),SUMIF(B11:B15,2),IF(AND(A20=3,H12&lt;&gt;"x"),SUMIF(B11:B15,2),IF(AND(A20=4,I12&lt;&gt;"x"),SUMIF(B11:B15,2),IF(AND(A20=5,J12&lt;&gt;"x"),SUMIF(B11:B15,2),IF(AND(A20=6,K12&lt;&gt;"x"),SUMIF(B11:B15,2),""))))))</f>
        <v>0</v>
      </c>
      <c r="O13" s="12">
        <f>IFERROR(IF(AND(A20=1,deuxjo1&gt;0),6-deuxjo1,IF(AND(A20=2,deuxjo2&gt;0),6-deuxjo2,IF(AND(A20=3,deuxjo3&gt;0),6-deuxjo3,IF(AND(A20=4,deuxjo4&gt;0),6-deuxjo4,IF(AND(A20=5,deuxjo5&gt;0),6-deuxjo5,IF(AND(A20=6,deuxjo6&gt;0),6-deuxjo6,0)))))),6)</f>
        <v>0</v>
      </c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</row>
    <row r="14" spans="1:30" s="12" customFormat="1">
      <c r="A14" s="12" t="s">
        <v>3</v>
      </c>
      <c r="B14" s="12">
        <v>0</v>
      </c>
      <c r="C14" s="12">
        <v>0</v>
      </c>
      <c r="E14" s="11" t="s">
        <v>13</v>
      </c>
      <c r="F14" s="18"/>
      <c r="G14" s="18"/>
      <c r="H14" s="18"/>
      <c r="I14" s="18"/>
      <c r="J14" s="18"/>
      <c r="K14" s="18"/>
      <c r="L14" s="13" t="s">
        <v>32</v>
      </c>
      <c r="M14" s="7" t="s">
        <v>13</v>
      </c>
      <c r="N14" s="6">
        <f>IF(AND(A20=1,F12&lt;&gt;"x"),SUMIF(B11:B15,3),IF(AND(A20=2,G12&lt;&gt;"x"),SUMIF(B11:B15,3),IF(AND(A20=3,H12&lt;&gt;"x"),SUMIF(B11:B15,3),IF(AND(A20=4,I12&lt;&gt;"x"),SUMIF(B11:B15,3),IF(AND(A20=5,J12&lt;&gt;"x"),SUMIF(B11:B15,3),IF(AND(A20=6,K12&lt;&gt;"x"),SUMIF(B11:B15,3),""))))))</f>
        <v>0</v>
      </c>
      <c r="O14" s="12">
        <f>IFERROR(IF(AND(A20=1,troisjo1&gt;0),9-troisjo1,IF(AND(A20=2,troisjo2&gt;0),9-troisjo2,IF(AND(A20=3,troisjo3&gt;0),9-troisjo3,IF(AND(A20=4,troisjo4&gt;0),9-troisjo4,IF(AND(A20=5,troisjo5&gt;0),9-troisjo5,IF(AND(A20=6,troisjo6&gt;0),9-troisjo6,0)))))),9)</f>
        <v>0</v>
      </c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</row>
    <row r="15" spans="1:30" s="12" customFormat="1">
      <c r="A15" s="12" t="s">
        <v>4</v>
      </c>
      <c r="B15" s="12">
        <v>0</v>
      </c>
      <c r="C15" s="12">
        <v>0</v>
      </c>
      <c r="E15" s="11" t="s">
        <v>14</v>
      </c>
      <c r="F15" s="18"/>
      <c r="G15" s="18"/>
      <c r="H15" s="18"/>
      <c r="I15" s="18"/>
      <c r="J15" s="18"/>
      <c r="K15" s="18"/>
      <c r="L15" s="13" t="s">
        <v>33</v>
      </c>
      <c r="M15" s="7" t="s">
        <v>14</v>
      </c>
      <c r="N15" s="6">
        <f>IF(AND(A20=1,F12&lt;&gt;"x"),SUMIF(B11:B15,4),IF(AND(A20=2,G12&lt;&gt;"x"),SUMIF(B11:B15,4),IF(AND(A20=3,H12&lt;&gt;"x"),SUMIF(B11:B15,4),IF(AND(A20=4,I12&lt;&gt;"x"),SUMIF(B11:B15,4),IF(AND(A20=5,J12&lt;&gt;"x"),SUMIF(B11:B15,4),IF(AND(A20=6,K12&lt;&gt;"x"),SUMIF(B11:B15,4),""))))))</f>
        <v>0</v>
      </c>
      <c r="O15" s="12">
        <f>IFERROR(IF(AND(A20=1,quatrejo1&gt;0),12-quatrejo1,IF(AND(A20=2,quatrejo2&gt;0),12-quatrejo2,IF(AND(A20=3,quatrejo3&gt;0),12-quatrejo3,IF(AND(A20=4,quatrejo4&gt;0),12-quatrejo4,IF(AND(A20=5,quatrejo5&gt;0),12-quatrejo5,IF(AND(A20=6,quatrejo6&gt;0),12-quatrejo6,0)))))),12)</f>
        <v>0</v>
      </c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</row>
    <row r="16" spans="1:30" s="12" customFormat="1">
      <c r="E16" s="11" t="s">
        <v>15</v>
      </c>
      <c r="F16" s="18"/>
      <c r="G16" s="18"/>
      <c r="H16" s="18"/>
      <c r="I16" s="18"/>
      <c r="J16" s="18"/>
      <c r="K16" s="18"/>
      <c r="L16" s="13" t="s">
        <v>34</v>
      </c>
      <c r="M16" s="7" t="s">
        <v>15</v>
      </c>
      <c r="N16" s="6">
        <f>IF(AND(A20=1,F12&lt;&gt;"x"),SUMIF(B11:B15,5),IF(AND(A20=2,G12&lt;&gt;"x"),SUMIF(B11:B15,5),IF(AND(A20=3,H12&lt;&gt;"x"),SUMIF(B11:B15,5),IF(AND(A20=4,I12&lt;&gt;"x"),SUMIF(B11:B15,5),IF(AND(A20=5,J12&lt;&gt;"x"),SUMIF(B11:B15,5),IF(AND(A20=6,K12&lt;&gt;"x"),SUMIF(B11:B15,5),""))))))</f>
        <v>0</v>
      </c>
      <c r="O16" s="12">
        <f>IFERROR(IF(AND(A20=1,cinqjo1&gt;0),15-cinqjo1,IF(AND(A20=2,cinqjo2&gt;0),15-cinqjo2,IF(AND(A20=3,cinqjo3&gt;0),15-cinqjo3,IF(AND(A20=4,cinqjo4&gt;0),15-cinqjo4,IF(AND(A20=5,cinqjo5&gt;0),15-cinqjo5,IF(AND(A20=6,cinqjo6&gt;0),15-cinqjo6,0)))))),15)</f>
        <v>0</v>
      </c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</row>
    <row r="17" spans="1:15" s="12" customFormat="1" ht="15" thickBot="1">
      <c r="E17" s="27" t="s">
        <v>16</v>
      </c>
      <c r="F17" s="19"/>
      <c r="G17" s="19"/>
      <c r="H17" s="19"/>
      <c r="I17" s="19"/>
      <c r="J17" s="19"/>
      <c r="K17" s="19"/>
      <c r="L17" s="13" t="s">
        <v>35</v>
      </c>
      <c r="M17" s="8" t="s">
        <v>16</v>
      </c>
      <c r="N17" s="9">
        <f>IF(AND(A20=1,F12&lt;&gt;"x"),SUMIF(B11:B15,6),IF(AND(A20=2,G12&lt;&gt;"x"),SUMIF(B11:B15,6),IF(AND(A20=3,H12&lt;&gt;"x"),SUMIF(B11:B15,6),IF(AND(A20=4,I12&lt;&gt;"x"),SUMIF(B11:B15,6),IF(AND(A20=5,J12&lt;&gt;"x"),SUMIF(B11:B15,6),IF(AND(A20=6,K12&lt;&gt;"x"),SUMIF(B11:B15,6),""))))))</f>
        <v>0</v>
      </c>
      <c r="O17" s="12">
        <f>IFERROR(IF(AND(A20=1,sixjo1&gt;0),18-sixjo1,IF(AND(A20=2,sixjo2&gt;0),18-sixjo2,IF(AND(A20=3,sixjo3&gt;0),18-sixjo3,IF(AND(A20=4,sixjo4&gt;0),18-sixjo4,IF(AND(A20=5,sixjo5&gt;0),18-sixjo5,IF(AND(A20=6,sixjo6&gt;0),18-sixjo6,0)))))),18)</f>
        <v>0</v>
      </c>
    </row>
    <row r="18" spans="1:15" s="12" customFormat="1">
      <c r="A18" s="12">
        <v>2</v>
      </c>
      <c r="B18" s="12" t="s">
        <v>30</v>
      </c>
      <c r="E18" s="28" t="s">
        <v>17</v>
      </c>
      <c r="F18" s="17">
        <f>SUM(F12:F17)</f>
        <v>0</v>
      </c>
      <c r="G18" s="17">
        <f t="shared" ref="G18:K18" si="1">SUM(G12:G17)</f>
        <v>0</v>
      </c>
      <c r="H18" s="17">
        <f t="shared" si="1"/>
        <v>0</v>
      </c>
      <c r="I18" s="17">
        <f t="shared" si="1"/>
        <v>0</v>
      </c>
      <c r="J18" s="17">
        <f t="shared" si="1"/>
        <v>0</v>
      </c>
      <c r="K18" s="17">
        <f t="shared" si="1"/>
        <v>0</v>
      </c>
      <c r="L18" s="13" t="s">
        <v>45</v>
      </c>
      <c r="M18" s="10"/>
      <c r="N18" s="4"/>
    </row>
    <row r="19" spans="1:15" s="12" customFormat="1">
      <c r="E19" s="29" t="s">
        <v>18</v>
      </c>
      <c r="F19" s="18">
        <f>IF(F18&gt;=63,35,0)</f>
        <v>0</v>
      </c>
      <c r="G19" s="18">
        <f t="shared" ref="G19:K19" si="2">IF(G18&gt;=63,35,0)</f>
        <v>0</v>
      </c>
      <c r="H19" s="18">
        <f t="shared" si="2"/>
        <v>0</v>
      </c>
      <c r="I19" s="18">
        <f t="shared" si="2"/>
        <v>0</v>
      </c>
      <c r="J19" s="18">
        <f t="shared" si="2"/>
        <v>0</v>
      </c>
      <c r="K19" s="18">
        <f t="shared" si="2"/>
        <v>0</v>
      </c>
      <c r="L19" s="1" t="s">
        <v>36</v>
      </c>
      <c r="M19" s="21" t="s">
        <v>49</v>
      </c>
      <c r="N19" s="6">
        <f>-O19</f>
        <v>0</v>
      </c>
      <c r="O19" s="12">
        <f>SUM(O12:O17)</f>
        <v>0</v>
      </c>
    </row>
    <row r="20" spans="1:15" s="12" customFormat="1" ht="15" thickBot="1">
      <c r="A20" s="12">
        <v>1</v>
      </c>
      <c r="B20" s="12" t="str">
        <f>CONCATENATE("Joueur ",A20)</f>
        <v>Joueur 1</v>
      </c>
      <c r="E20" s="30" t="s">
        <v>19</v>
      </c>
      <c r="F20" s="19">
        <f>F18+F19</f>
        <v>0</v>
      </c>
      <c r="G20" s="19">
        <f t="shared" ref="G20:K20" si="3">G18+G19</f>
        <v>0</v>
      </c>
      <c r="H20" s="19">
        <f t="shared" si="3"/>
        <v>0</v>
      </c>
      <c r="I20" s="19">
        <f t="shared" si="3"/>
        <v>0</v>
      </c>
      <c r="J20" s="19">
        <f t="shared" si="3"/>
        <v>0</v>
      </c>
      <c r="K20" s="19">
        <f t="shared" si="3"/>
        <v>0</v>
      </c>
      <c r="L20" s="1" t="s">
        <v>37</v>
      </c>
      <c r="M20" s="8"/>
      <c r="N20" s="9"/>
    </row>
    <row r="21" spans="1:15" s="12" customFormat="1">
      <c r="B21" s="12">
        <f>IF(OR(COUNTIF($B$11:$B$15,1)&gt;=3,COUNTIF($B$11:$B$15,2)&gt;=3,COUNTIF($B$11:$B$15,3)&gt;=3,COUNTIF($B$11:$B$15,4)&gt;=3,COUNTIF($B$11:$B$15,5)&gt;=3,COUNTIF($B$11:$B$15,6)&gt;=3),SUM($B$11:$B$15),0)</f>
        <v>0</v>
      </c>
      <c r="E21" s="26" t="s">
        <v>20</v>
      </c>
      <c r="F21" s="17"/>
      <c r="G21" s="17"/>
      <c r="H21" s="17"/>
      <c r="I21" s="17"/>
      <c r="J21" s="17"/>
      <c r="K21" s="17"/>
      <c r="L21" s="1" t="s">
        <v>38</v>
      </c>
      <c r="M21" s="10" t="s">
        <v>20</v>
      </c>
      <c r="N21" s="4">
        <f>IF(AND(A20=1,F12&lt;&gt;"x"),B21,IF(AND(A20=2,G12&lt;&gt;"x"),B21,IF(AND(A20=3,H12&lt;&gt;"x"),B21,IF(AND(A20=4,I12&lt;&gt;"x"),B21,IF(AND(A20=5,J12&lt;&gt;"x"),B21,IF(AND(A20=6,K12&lt;&gt;"x"),B21,""))))))</f>
        <v>0</v>
      </c>
    </row>
    <row r="22" spans="1:15" s="12" customFormat="1">
      <c r="B22" s="12">
        <f>IF(OR(COUNTIF($B$11:$B$15,1)&gt;=4,COUNTIF($B$11:$B$15,2)&gt;=4,COUNTIF($B$11:$B$15,3)&gt;=4,COUNTIF($B$11:$B$15,4)&gt;=4,COUNTIF($B$11:$B$15,5)&gt;=4,COUNTIF($B$11:$B$15,6)&gt;=4),SUM($B$11:$B$15),0)</f>
        <v>0</v>
      </c>
      <c r="E22" s="11" t="s">
        <v>21</v>
      </c>
      <c r="F22" s="18"/>
      <c r="G22" s="18"/>
      <c r="H22" s="18"/>
      <c r="I22" s="18"/>
      <c r="J22" s="18"/>
      <c r="K22" s="18"/>
      <c r="L22" s="1" t="s">
        <v>39</v>
      </c>
      <c r="M22" s="7" t="s">
        <v>21</v>
      </c>
      <c r="N22" s="6">
        <f>IF(AND(A20=1,F12&lt;&gt;"x"),B22,IF(AND(A20=2,G12&lt;&gt;"x"),B22,IF(AND(A20=3,H12&lt;&gt;"x"),B22,IF(AND(A20=4,I12&lt;&gt;"x"),B22,IF(AND(A20=5,J12&lt;&gt;"x"),B22,IF(AND(A20=6,K12&lt;&gt;"x"),B22,""))))))</f>
        <v>0</v>
      </c>
    </row>
    <row r="23" spans="1:15" s="12" customFormat="1">
      <c r="B23" s="12">
        <f>IF(SUM(C35:C71)&gt;0,25,0)</f>
        <v>0</v>
      </c>
      <c r="E23" s="11" t="s">
        <v>22</v>
      </c>
      <c r="F23" s="18"/>
      <c r="G23" s="18"/>
      <c r="H23" s="18"/>
      <c r="I23" s="18"/>
      <c r="J23" s="18"/>
      <c r="K23" s="18"/>
      <c r="L23" s="1" t="s">
        <v>40</v>
      </c>
      <c r="M23" s="7" t="s">
        <v>22</v>
      </c>
      <c r="N23" s="6">
        <f>IF(AND(A20=1,F12&lt;&gt;"x"),B23,IF(AND(A20=2,G12&lt;&gt;"x"),B23,IF(AND(A20=3,H12&lt;&gt;"x"),B23,IF(AND(A20=4,I12&lt;&gt;"x"),B23,IF(AND(A20=5,J12&lt;&gt;"x"),B23,IF(AND(A20=6,K12&lt;&gt;"x"),B23,""))))))</f>
        <v>0</v>
      </c>
    </row>
    <row r="24" spans="1:15" s="12" customFormat="1">
      <c r="B24" s="12">
        <f>IF(AND(COUNTIF(B11:B15,1)=1,COUNTIF(B11:B15,2)=1,COUNTIF(B11:B15,3)=1,COUNTIF(B11:B15,4)=1,COUNTIF(B11:B15,5)=1),30,0)</f>
        <v>0</v>
      </c>
      <c r="E24" s="11" t="s">
        <v>23</v>
      </c>
      <c r="F24" s="18"/>
      <c r="G24" s="20"/>
      <c r="H24" s="18"/>
      <c r="I24" s="18"/>
      <c r="J24" s="18"/>
      <c r="K24" s="18"/>
      <c r="L24" t="s">
        <v>41</v>
      </c>
      <c r="M24" s="7" t="s">
        <v>23</v>
      </c>
      <c r="N24" s="6">
        <f>IF(AND(A20=1,F12&lt;&gt;"x"),B24,IF(AND(A20=2,G12&lt;&gt;"x"),B24,IF(AND(A20=3,H12&lt;&gt;"x"),B24,IF(AND(A20=4,I12&lt;&gt;"x"),B24,IF(AND(A20=5,J12&lt;&gt;"x"),B24,IF(AND(A20=6,K12&lt;&gt;"x"),B24,""))))))</f>
        <v>0</v>
      </c>
    </row>
    <row r="25" spans="1:15" s="12" customFormat="1">
      <c r="B25" s="12">
        <f>IF(AND(COUNTIF(B11:B15,6)=1,COUNTIF(B11:B15,2)=1,COUNTIF(B11:B15,3)=1,COUNTIF(B11:B15,4)=1,COUNTIF(B11:B15,5)=1),40,0)</f>
        <v>0</v>
      </c>
      <c r="E25" s="11" t="s">
        <v>24</v>
      </c>
      <c r="F25" s="18"/>
      <c r="G25" s="18"/>
      <c r="H25" s="18"/>
      <c r="I25" s="18"/>
      <c r="J25" s="18"/>
      <c r="K25" s="18"/>
      <c r="L25" t="s">
        <v>42</v>
      </c>
      <c r="M25" s="11" t="s">
        <v>24</v>
      </c>
      <c r="N25" s="6">
        <f>IF(AND(A20=1,F12&lt;&gt;"x"),B25,IF(AND(A20=2,G12&lt;&gt;"x"),B25,IF(AND(A20=3,H12&lt;&gt;"x"),B25,IF(AND(A20=4,I12&lt;&gt;"x"),B25,IF(AND(A20=5,J12&lt;&gt;"x"),B25,IF(AND(A20=6,K12&lt;&gt;"x"),B25,""))))))</f>
        <v>0</v>
      </c>
    </row>
    <row r="26" spans="1:15" s="12" customFormat="1">
      <c r="B26" s="12">
        <f>IF(OR(COUNTIF(B11:B15,1)=5,COUNTIF(B11:B15,2)=5,COUNTIF(B11:B15,3)=5,COUNTIF(B11:B15,4)=5,COUNTIF(B11:B15,5)=5,COUNTIF(B11:B15,6)=5),50,0)</f>
        <v>0</v>
      </c>
      <c r="E26" s="11" t="s">
        <v>25</v>
      </c>
      <c r="F26" s="18"/>
      <c r="G26" s="18"/>
      <c r="H26" s="18"/>
      <c r="I26" s="18"/>
      <c r="J26" s="18"/>
      <c r="K26" s="18"/>
      <c r="L26" t="s">
        <v>43</v>
      </c>
      <c r="M26" s="7" t="s">
        <v>25</v>
      </c>
      <c r="N26" s="6">
        <f>IF(AND(A20=1,F12&lt;&gt;"x"),B26,IF(AND(A20=2,G12&lt;&gt;"x"),B26,IF(AND(A20=3,H12&lt;&gt;"x"),B26,IF(AND(A20=4,I12&lt;&gt;"x"),B26,IF(AND(A20=5,J12&lt;&gt;"x"),B26,IF(AND(A20=6,K12&lt;&gt;"x"),B26,""))))))</f>
        <v>0</v>
      </c>
    </row>
    <row r="27" spans="1:15" s="12" customFormat="1" ht="15" thickBot="1">
      <c r="A27" s="1"/>
      <c r="B27" s="12">
        <f>SUM(B11:B15)</f>
        <v>0</v>
      </c>
      <c r="E27" s="27" t="s">
        <v>26</v>
      </c>
      <c r="F27" s="19"/>
      <c r="G27" s="19"/>
      <c r="H27" s="19"/>
      <c r="I27" s="19"/>
      <c r="J27" s="19"/>
      <c r="K27" s="19"/>
      <c r="L27" t="s">
        <v>44</v>
      </c>
      <c r="M27" s="8" t="s">
        <v>26</v>
      </c>
      <c r="N27" s="9">
        <f>IF(AND(A20=1,F12&lt;&gt;"x"),B27,IF(AND(A20=2,G12&lt;&gt;"x"),B27,IF(AND(A20=3,H12&lt;&gt;"x"),B27,IF(AND(A20=4,I12&lt;&gt;"x"),B27,IF(AND(A20=5,J12&lt;&gt;"x"),B27,IF(AND(A20=6,K12&lt;&gt;"x"),B27,""))))))</f>
        <v>0</v>
      </c>
    </row>
    <row r="28" spans="1:15" s="12" customFormat="1">
      <c r="E28" s="28" t="s">
        <v>17</v>
      </c>
      <c r="F28" s="17">
        <f>SUM(F21:F27)</f>
        <v>0</v>
      </c>
      <c r="G28" s="17">
        <f t="shared" ref="G28:K28" si="4">SUM(G21:G27)</f>
        <v>0</v>
      </c>
      <c r="H28" s="17">
        <f t="shared" si="4"/>
        <v>0</v>
      </c>
      <c r="I28" s="17">
        <f t="shared" si="4"/>
        <v>0</v>
      </c>
      <c r="J28" s="17">
        <f t="shared" si="4"/>
        <v>0</v>
      </c>
      <c r="K28" s="17">
        <f t="shared" si="4"/>
        <v>0</v>
      </c>
      <c r="L28" t="s">
        <v>46</v>
      </c>
      <c r="M28" s="10"/>
      <c r="N28" s="4"/>
    </row>
    <row r="29" spans="1:15" s="12" customFormat="1">
      <c r="A29" s="31" t="s">
        <v>28</v>
      </c>
      <c r="B29" s="31">
        <v>0</v>
      </c>
      <c r="E29" s="29" t="s">
        <v>27</v>
      </c>
      <c r="F29" s="18">
        <v>0</v>
      </c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t="s">
        <v>47</v>
      </c>
      <c r="M29" s="7"/>
      <c r="N29" s="6"/>
    </row>
    <row r="30" spans="1:15" s="12" customFormat="1" ht="15" thickBot="1">
      <c r="A30" s="31"/>
      <c r="B30" s="31"/>
      <c r="E30" s="30" t="s">
        <v>17</v>
      </c>
      <c r="F30" s="19">
        <f>F28+F20+F29</f>
        <v>0</v>
      </c>
      <c r="G30" s="19">
        <f t="shared" ref="G30:K30" si="5">G28+G20+G29</f>
        <v>0</v>
      </c>
      <c r="H30" s="19">
        <f t="shared" si="5"/>
        <v>0</v>
      </c>
      <c r="I30" s="19">
        <f t="shared" si="5"/>
        <v>0</v>
      </c>
      <c r="J30" s="19">
        <f t="shared" si="5"/>
        <v>0</v>
      </c>
      <c r="K30" s="19">
        <f t="shared" si="5"/>
        <v>0</v>
      </c>
      <c r="L30" t="s">
        <v>48</v>
      </c>
      <c r="M30" s="8"/>
      <c r="N30" s="9"/>
    </row>
    <row r="31" spans="1:15" s="12" customFormat="1">
      <c r="E31" s="1"/>
      <c r="F31" s="12">
        <v>0</v>
      </c>
      <c r="G31" s="12">
        <v>0</v>
      </c>
      <c r="H31" s="12">
        <v>0</v>
      </c>
      <c r="I31" s="12">
        <v>0</v>
      </c>
      <c r="J31" s="12">
        <v>0</v>
      </c>
      <c r="K31" s="12">
        <v>0</v>
      </c>
      <c r="L31" s="1"/>
      <c r="M31" s="1"/>
      <c r="N31" s="12">
        <f>MAX(N12:N30)</f>
        <v>0</v>
      </c>
    </row>
    <row r="32" spans="1:15">
      <c r="A32" s="12"/>
      <c r="B32" s="12"/>
      <c r="C32" s="12"/>
      <c r="D32" s="12"/>
    </row>
    <row r="33" spans="1:10">
      <c r="A33" s="12"/>
      <c r="B33" s="12"/>
      <c r="C33" s="12"/>
      <c r="D33" s="12"/>
      <c r="G33" s="32" t="s">
        <v>29</v>
      </c>
      <c r="H33" s="32"/>
      <c r="I33" s="32">
        <v>428</v>
      </c>
      <c r="J33" s="32"/>
    </row>
    <row r="34" spans="1:10">
      <c r="A34" s="12"/>
      <c r="B34" s="12"/>
      <c r="C34" s="12"/>
      <c r="D34" s="12"/>
      <c r="F34" s="12">
        <f>MAX(F30:K30)</f>
        <v>0</v>
      </c>
      <c r="G34" s="32"/>
      <c r="H34" s="32"/>
      <c r="I34" s="32"/>
      <c r="J34" s="32"/>
    </row>
    <row r="35" spans="1:10">
      <c r="A35" s="12">
        <v>3</v>
      </c>
      <c r="B35" s="12">
        <v>2</v>
      </c>
      <c r="C35" s="12">
        <f>IF(AND(COUNTIF($B$11:$B$15,A35)=3,COUNTIF($B$11:$B$15,B35)=2),25,IF(COUNTIF($B$11:$B$15,A35)=5,25,0))</f>
        <v>0</v>
      </c>
      <c r="D35" s="12"/>
      <c r="G35" s="32"/>
      <c r="H35" s="32"/>
      <c r="I35" s="32"/>
      <c r="J35" s="32"/>
    </row>
    <row r="36" spans="1:10">
      <c r="A36" s="12">
        <v>1</v>
      </c>
      <c r="B36" s="12">
        <v>1</v>
      </c>
      <c r="C36" s="12">
        <f t="shared" ref="C36:C71" si="6">IF(AND(COUNTIF($B$11:$B$15,A36)=3,COUNTIF($B$11:$B$15,B36)=2),25,IF(COUNTIF($B$11:$B$15,A36)=5,25,0))</f>
        <v>0</v>
      </c>
      <c r="D36" s="12"/>
    </row>
    <row r="37" spans="1:10">
      <c r="A37" s="12">
        <v>1</v>
      </c>
      <c r="B37" s="12">
        <v>2</v>
      </c>
      <c r="C37" s="12">
        <f t="shared" si="6"/>
        <v>0</v>
      </c>
      <c r="D37" s="12"/>
    </row>
    <row r="38" spans="1:10">
      <c r="A38" s="12">
        <v>1</v>
      </c>
      <c r="B38" s="12">
        <v>3</v>
      </c>
      <c r="C38" s="12">
        <f t="shared" si="6"/>
        <v>0</v>
      </c>
      <c r="D38" s="12"/>
    </row>
    <row r="39" spans="1:10">
      <c r="A39" s="12">
        <v>1</v>
      </c>
      <c r="B39" s="12">
        <v>4</v>
      </c>
      <c r="C39" s="12">
        <f t="shared" si="6"/>
        <v>0</v>
      </c>
      <c r="D39" s="12"/>
    </row>
    <row r="40" spans="1:10">
      <c r="A40" s="12">
        <v>1</v>
      </c>
      <c r="B40" s="12">
        <v>5</v>
      </c>
      <c r="C40" s="12">
        <f t="shared" si="6"/>
        <v>0</v>
      </c>
      <c r="D40" s="12"/>
    </row>
    <row r="41" spans="1:10">
      <c r="A41" s="12">
        <v>1</v>
      </c>
      <c r="B41" s="12">
        <v>6</v>
      </c>
      <c r="C41" s="12">
        <f t="shared" si="6"/>
        <v>0</v>
      </c>
      <c r="D41" s="12"/>
    </row>
    <row r="42" spans="1:10">
      <c r="A42" s="12">
        <v>2</v>
      </c>
      <c r="B42" s="12">
        <v>1</v>
      </c>
      <c r="C42" s="12">
        <f t="shared" si="6"/>
        <v>0</v>
      </c>
      <c r="D42" s="12"/>
    </row>
    <row r="43" spans="1:10">
      <c r="A43" s="12">
        <v>2</v>
      </c>
      <c r="B43" s="12">
        <v>2</v>
      </c>
      <c r="C43" s="12">
        <f t="shared" si="6"/>
        <v>0</v>
      </c>
      <c r="D43" s="12"/>
    </row>
    <row r="44" spans="1:10">
      <c r="A44" s="12">
        <v>2</v>
      </c>
      <c r="B44" s="12">
        <v>3</v>
      </c>
      <c r="C44" s="12">
        <f t="shared" si="6"/>
        <v>0</v>
      </c>
      <c r="D44" s="12"/>
    </row>
    <row r="45" spans="1:10">
      <c r="A45" s="12">
        <v>2</v>
      </c>
      <c r="B45" s="12">
        <v>4</v>
      </c>
      <c r="C45" s="12">
        <f t="shared" si="6"/>
        <v>0</v>
      </c>
      <c r="D45" s="12"/>
    </row>
    <row r="46" spans="1:10">
      <c r="A46" s="12">
        <v>2</v>
      </c>
      <c r="B46" s="12">
        <v>5</v>
      </c>
      <c r="C46" s="12">
        <f t="shared" si="6"/>
        <v>0</v>
      </c>
      <c r="D46" s="12"/>
    </row>
    <row r="47" spans="1:10">
      <c r="A47" s="12">
        <v>2</v>
      </c>
      <c r="B47" s="12">
        <v>6</v>
      </c>
      <c r="C47" s="12">
        <f t="shared" si="6"/>
        <v>0</v>
      </c>
      <c r="D47" s="12"/>
    </row>
    <row r="48" spans="1:10">
      <c r="A48" s="12">
        <v>3</v>
      </c>
      <c r="B48" s="12">
        <v>1</v>
      </c>
      <c r="C48" s="12">
        <f t="shared" si="6"/>
        <v>0</v>
      </c>
      <c r="D48" s="12"/>
    </row>
    <row r="49" spans="1:4">
      <c r="A49" s="12">
        <v>3</v>
      </c>
      <c r="B49" s="12">
        <v>2</v>
      </c>
      <c r="C49" s="12">
        <f t="shared" si="6"/>
        <v>0</v>
      </c>
      <c r="D49" s="12"/>
    </row>
    <row r="50" spans="1:4">
      <c r="A50" s="12">
        <v>3</v>
      </c>
      <c r="B50" s="12">
        <v>3</v>
      </c>
      <c r="C50" s="12">
        <f t="shared" si="6"/>
        <v>0</v>
      </c>
      <c r="D50" s="12"/>
    </row>
    <row r="51" spans="1:4">
      <c r="A51" s="12">
        <v>3</v>
      </c>
      <c r="B51" s="12">
        <v>4</v>
      </c>
      <c r="C51" s="12">
        <f t="shared" si="6"/>
        <v>0</v>
      </c>
      <c r="D51" s="12"/>
    </row>
    <row r="52" spans="1:4">
      <c r="A52" s="12">
        <v>3</v>
      </c>
      <c r="B52" s="12">
        <v>5</v>
      </c>
      <c r="C52" s="12">
        <f t="shared" si="6"/>
        <v>0</v>
      </c>
      <c r="D52" s="12"/>
    </row>
    <row r="53" spans="1:4">
      <c r="A53" s="12">
        <v>3</v>
      </c>
      <c r="B53" s="12">
        <v>6</v>
      </c>
      <c r="C53" s="12">
        <f t="shared" si="6"/>
        <v>0</v>
      </c>
      <c r="D53" s="12"/>
    </row>
    <row r="54" spans="1:4">
      <c r="A54" s="12">
        <v>4</v>
      </c>
      <c r="B54" s="12">
        <v>1</v>
      </c>
      <c r="C54" s="12">
        <f t="shared" si="6"/>
        <v>0</v>
      </c>
      <c r="D54" s="12"/>
    </row>
    <row r="55" spans="1:4">
      <c r="A55" s="12">
        <v>4</v>
      </c>
      <c r="B55" s="12">
        <v>2</v>
      </c>
      <c r="C55" s="12">
        <f t="shared" si="6"/>
        <v>0</v>
      </c>
      <c r="D55" s="12"/>
    </row>
    <row r="56" spans="1:4">
      <c r="A56" s="12">
        <v>4</v>
      </c>
      <c r="B56" s="12">
        <v>3</v>
      </c>
      <c r="C56" s="12">
        <f t="shared" si="6"/>
        <v>0</v>
      </c>
      <c r="D56" s="12"/>
    </row>
    <row r="57" spans="1:4">
      <c r="A57" s="12">
        <v>4</v>
      </c>
      <c r="B57" s="12">
        <v>4</v>
      </c>
      <c r="C57" s="12">
        <f t="shared" si="6"/>
        <v>0</v>
      </c>
      <c r="D57" s="12"/>
    </row>
    <row r="58" spans="1:4">
      <c r="A58" s="12">
        <v>4</v>
      </c>
      <c r="B58" s="12">
        <v>5</v>
      </c>
      <c r="C58" s="12">
        <f t="shared" si="6"/>
        <v>0</v>
      </c>
      <c r="D58" s="12"/>
    </row>
    <row r="59" spans="1:4">
      <c r="A59" s="12">
        <v>4</v>
      </c>
      <c r="B59" s="12">
        <v>6</v>
      </c>
      <c r="C59" s="12">
        <f t="shared" si="6"/>
        <v>0</v>
      </c>
      <c r="D59" s="12"/>
    </row>
    <row r="60" spans="1:4">
      <c r="A60" s="12">
        <v>5</v>
      </c>
      <c r="B60" s="12">
        <v>1</v>
      </c>
      <c r="C60" s="12">
        <f t="shared" si="6"/>
        <v>0</v>
      </c>
      <c r="D60" s="12"/>
    </row>
    <row r="61" spans="1:4">
      <c r="A61" s="12">
        <v>5</v>
      </c>
      <c r="B61" s="12">
        <v>2</v>
      </c>
      <c r="C61" s="12">
        <f t="shared" si="6"/>
        <v>0</v>
      </c>
      <c r="D61" s="12"/>
    </row>
    <row r="62" spans="1:4">
      <c r="A62" s="12">
        <v>5</v>
      </c>
      <c r="B62" s="12">
        <v>3</v>
      </c>
      <c r="C62" s="12">
        <f t="shared" si="6"/>
        <v>0</v>
      </c>
      <c r="D62" s="12"/>
    </row>
    <row r="63" spans="1:4">
      <c r="A63" s="12">
        <v>5</v>
      </c>
      <c r="B63" s="12">
        <v>4</v>
      </c>
      <c r="C63" s="12">
        <f t="shared" si="6"/>
        <v>0</v>
      </c>
      <c r="D63" s="12"/>
    </row>
    <row r="64" spans="1:4">
      <c r="A64" s="12">
        <v>5</v>
      </c>
      <c r="B64" s="12">
        <v>5</v>
      </c>
      <c r="C64" s="12">
        <f t="shared" si="6"/>
        <v>0</v>
      </c>
      <c r="D64" s="12"/>
    </row>
    <row r="65" spans="1:4">
      <c r="A65" s="12">
        <v>5</v>
      </c>
      <c r="B65" s="12">
        <v>6</v>
      </c>
      <c r="C65" s="12">
        <f t="shared" si="6"/>
        <v>0</v>
      </c>
      <c r="D65" s="12"/>
    </row>
    <row r="66" spans="1:4">
      <c r="A66" s="12">
        <v>6</v>
      </c>
      <c r="B66" s="12">
        <v>1</v>
      </c>
      <c r="C66" s="12">
        <f t="shared" si="6"/>
        <v>0</v>
      </c>
      <c r="D66" s="12"/>
    </row>
    <row r="67" spans="1:4">
      <c r="A67" s="12">
        <v>6</v>
      </c>
      <c r="B67" s="12">
        <v>2</v>
      </c>
      <c r="C67" s="12">
        <f t="shared" si="6"/>
        <v>0</v>
      </c>
      <c r="D67" s="12"/>
    </row>
    <row r="68" spans="1:4">
      <c r="A68" s="12">
        <v>6</v>
      </c>
      <c r="B68" s="12">
        <v>3</v>
      </c>
      <c r="C68" s="12">
        <f t="shared" si="6"/>
        <v>0</v>
      </c>
      <c r="D68" s="12"/>
    </row>
    <row r="69" spans="1:4">
      <c r="A69" s="12">
        <v>6</v>
      </c>
      <c r="B69" s="12">
        <v>4</v>
      </c>
      <c r="C69" s="12">
        <f t="shared" si="6"/>
        <v>0</v>
      </c>
      <c r="D69" s="12"/>
    </row>
    <row r="70" spans="1:4">
      <c r="A70" s="23">
        <v>6</v>
      </c>
      <c r="B70" s="23">
        <v>5</v>
      </c>
      <c r="C70" s="23">
        <f t="shared" si="6"/>
        <v>0</v>
      </c>
      <c r="D70" s="23"/>
    </row>
    <row r="71" spans="1:4">
      <c r="A71" s="23">
        <v>6</v>
      </c>
      <c r="B71" s="23">
        <v>6</v>
      </c>
      <c r="C71" s="23">
        <f t="shared" si="6"/>
        <v>0</v>
      </c>
      <c r="D71" s="23"/>
    </row>
    <row r="72" spans="1:4">
      <c r="A72" s="23"/>
      <c r="B72" s="23"/>
      <c r="C72" s="23"/>
      <c r="D72" s="23"/>
    </row>
    <row r="73" spans="1:4">
      <c r="A73" s="23"/>
      <c r="B73" s="23"/>
      <c r="C73" s="23"/>
      <c r="D73" s="23"/>
    </row>
    <row r="74" spans="1:4">
      <c r="A74" s="23"/>
      <c r="B74" s="23"/>
      <c r="C74" s="23"/>
      <c r="D74" s="23"/>
    </row>
    <row r="75" spans="1:4">
      <c r="A75" s="23"/>
      <c r="B75" s="23"/>
      <c r="C75" s="23"/>
      <c r="D75" s="23"/>
    </row>
    <row r="76" spans="1:4">
      <c r="A76" s="23"/>
      <c r="B76" s="23"/>
      <c r="C76" s="23"/>
      <c r="D76" s="23"/>
    </row>
    <row r="77" spans="1:4">
      <c r="A77" s="23"/>
      <c r="B77" s="23"/>
      <c r="C77" s="23"/>
      <c r="D77" s="23"/>
    </row>
    <row r="78" spans="1:4">
      <c r="A78" s="23"/>
      <c r="B78" s="23"/>
      <c r="C78" s="23"/>
      <c r="D78" s="23"/>
    </row>
    <row r="79" spans="1:4">
      <c r="A79" s="23"/>
      <c r="B79" s="23"/>
      <c r="C79" s="23"/>
      <c r="D79" s="23"/>
    </row>
    <row r="80" spans="1:4">
      <c r="A80" s="23"/>
      <c r="B80" s="23"/>
      <c r="C80" s="23"/>
      <c r="D80" s="23"/>
    </row>
    <row r="81" spans="1:4">
      <c r="A81" s="23"/>
      <c r="B81" s="23"/>
      <c r="C81" s="23"/>
      <c r="D81" s="23"/>
    </row>
    <row r="82" spans="1:4">
      <c r="A82" s="23"/>
      <c r="B82" s="23"/>
      <c r="C82" s="23"/>
      <c r="D82" s="23"/>
    </row>
    <row r="83" spans="1:4">
      <c r="A83" s="23"/>
      <c r="B83" s="23"/>
      <c r="C83" s="23"/>
      <c r="D83" s="23"/>
    </row>
    <row r="84" spans="1:4">
      <c r="A84" s="23"/>
      <c r="B84" s="23"/>
      <c r="C84" s="23"/>
      <c r="D84" s="23"/>
    </row>
    <row r="85" spans="1:4">
      <c r="A85" s="23"/>
      <c r="B85" s="23"/>
      <c r="C85" s="23"/>
      <c r="D85" s="23"/>
    </row>
    <row r="86" spans="1:4">
      <c r="A86" s="23"/>
      <c r="B86" s="23"/>
      <c r="C86" s="23"/>
      <c r="D86" s="23"/>
    </row>
    <row r="87" spans="1:4">
      <c r="A87" s="23"/>
      <c r="B87" s="23"/>
      <c r="C87" s="23"/>
      <c r="D87" s="23"/>
    </row>
    <row r="88" spans="1:4">
      <c r="A88" s="23"/>
      <c r="B88" s="23"/>
      <c r="C88" s="23"/>
      <c r="D88" s="23"/>
    </row>
    <row r="89" spans="1:4">
      <c r="A89" s="23"/>
      <c r="B89" s="23"/>
      <c r="C89" s="23"/>
      <c r="D89" s="23"/>
    </row>
    <row r="90" spans="1:4">
      <c r="A90" s="23"/>
      <c r="B90" s="23"/>
      <c r="C90" s="23"/>
      <c r="D90" s="23"/>
    </row>
    <row r="91" spans="1:4">
      <c r="A91" s="23"/>
      <c r="B91" s="23"/>
      <c r="C91" s="23"/>
      <c r="D91" s="23"/>
    </row>
    <row r="92" spans="1:4">
      <c r="A92" s="23"/>
      <c r="B92" s="23"/>
      <c r="C92" s="23"/>
      <c r="D92" s="23"/>
    </row>
    <row r="93" spans="1:4">
      <c r="A93" s="23"/>
      <c r="B93" s="23"/>
      <c r="C93" s="23"/>
      <c r="D93" s="23"/>
    </row>
    <row r="94" spans="1:4">
      <c r="A94" s="23"/>
      <c r="B94" s="23"/>
      <c r="C94" s="23"/>
      <c r="D94" s="23"/>
    </row>
    <row r="95" spans="1:4">
      <c r="A95" s="23"/>
      <c r="B95" s="23"/>
      <c r="C95" s="23"/>
      <c r="D95" s="23"/>
    </row>
    <row r="96" spans="1:4">
      <c r="A96" s="23"/>
      <c r="B96" s="23"/>
      <c r="C96" s="23"/>
      <c r="D96" s="23"/>
    </row>
    <row r="97" spans="1:4">
      <c r="A97" s="23"/>
      <c r="B97" s="23"/>
      <c r="C97" s="23"/>
      <c r="D97" s="23"/>
    </row>
    <row r="98" spans="1:4">
      <c r="A98" s="23"/>
      <c r="B98" s="23"/>
      <c r="C98" s="23"/>
      <c r="D98" s="23"/>
    </row>
    <row r="99" spans="1:4">
      <c r="A99" s="23"/>
      <c r="B99" s="23"/>
      <c r="C99" s="23"/>
      <c r="D99" s="23"/>
    </row>
    <row r="100" spans="1:4">
      <c r="A100" s="23"/>
      <c r="B100" s="23"/>
      <c r="C100" s="23"/>
      <c r="D100" s="23"/>
    </row>
    <row r="101" spans="1:4">
      <c r="A101" s="23"/>
      <c r="B101" s="23"/>
      <c r="C101" s="23"/>
      <c r="D101" s="23"/>
    </row>
    <row r="102" spans="1:4">
      <c r="A102" s="23"/>
      <c r="B102" s="23"/>
      <c r="C102" s="23"/>
      <c r="D102" s="23"/>
    </row>
    <row r="103" spans="1:4">
      <c r="A103" s="23"/>
      <c r="B103" s="23"/>
      <c r="C103" s="23"/>
      <c r="D103" s="23"/>
    </row>
    <row r="104" spans="1:4">
      <c r="A104" s="23"/>
      <c r="B104" s="23"/>
      <c r="C104" s="23"/>
      <c r="D104" s="23"/>
    </row>
    <row r="105" spans="1:4">
      <c r="A105" s="23"/>
      <c r="B105" s="23"/>
      <c r="C105" s="23"/>
      <c r="D105" s="23"/>
    </row>
    <row r="106" spans="1:4">
      <c r="A106" s="23"/>
      <c r="B106" s="23"/>
      <c r="C106" s="23"/>
      <c r="D106" s="23"/>
    </row>
    <row r="107" spans="1:4">
      <c r="A107" s="23"/>
      <c r="B107" s="23"/>
      <c r="C107" s="23"/>
      <c r="D107" s="23"/>
    </row>
    <row r="108" spans="1:4">
      <c r="A108" s="23"/>
      <c r="B108" s="23"/>
      <c r="C108" s="23"/>
      <c r="D108" s="23"/>
    </row>
    <row r="109" spans="1:4">
      <c r="A109" s="23"/>
      <c r="B109" s="23"/>
      <c r="C109" s="23"/>
      <c r="D109" s="23"/>
    </row>
    <row r="110" spans="1:4">
      <c r="A110" s="23"/>
      <c r="B110" s="23"/>
      <c r="C110" s="23"/>
      <c r="D110" s="23"/>
    </row>
    <row r="111" spans="1:4">
      <c r="A111" s="23"/>
      <c r="B111" s="23"/>
      <c r="C111" s="23"/>
      <c r="D111" s="23"/>
    </row>
    <row r="112" spans="1:4">
      <c r="A112" s="23"/>
      <c r="B112" s="23"/>
      <c r="C112" s="23"/>
      <c r="D112" s="23"/>
    </row>
    <row r="113" spans="1:4">
      <c r="A113" s="23"/>
      <c r="B113" s="23"/>
      <c r="C113" s="23"/>
      <c r="D113" s="23"/>
    </row>
    <row r="114" spans="1:4">
      <c r="A114" s="23"/>
      <c r="B114" s="23"/>
      <c r="C114" s="23"/>
      <c r="D114" s="23"/>
    </row>
    <row r="115" spans="1:4">
      <c r="A115" s="23"/>
      <c r="B115" s="23"/>
      <c r="C115" s="23"/>
      <c r="D115" s="23"/>
    </row>
    <row r="116" spans="1:4">
      <c r="A116" s="23"/>
      <c r="B116" s="23"/>
      <c r="C116" s="23"/>
      <c r="D116" s="23"/>
    </row>
    <row r="117" spans="1:4">
      <c r="A117" s="23"/>
      <c r="B117" s="23"/>
      <c r="C117" s="23"/>
      <c r="D117" s="23"/>
    </row>
    <row r="118" spans="1:4">
      <c r="A118" s="23"/>
      <c r="B118" s="23"/>
      <c r="C118" s="23"/>
      <c r="D118" s="23"/>
    </row>
    <row r="119" spans="1:4">
      <c r="A119" s="23"/>
      <c r="B119" s="23"/>
      <c r="C119" s="23"/>
      <c r="D119" s="23"/>
    </row>
    <row r="120" spans="1:4">
      <c r="A120" s="23"/>
      <c r="B120" s="23"/>
      <c r="C120" s="23"/>
      <c r="D120" s="23"/>
    </row>
    <row r="121" spans="1:4">
      <c r="A121" s="23"/>
      <c r="B121" s="23"/>
      <c r="C121" s="23"/>
      <c r="D121" s="23"/>
    </row>
    <row r="122" spans="1:4">
      <c r="A122" s="23"/>
      <c r="B122" s="23"/>
      <c r="C122" s="23"/>
      <c r="D122" s="23"/>
    </row>
    <row r="123" spans="1:4">
      <c r="A123" s="23"/>
      <c r="B123" s="23"/>
      <c r="C123" s="23"/>
      <c r="D123" s="23"/>
    </row>
    <row r="124" spans="1:4">
      <c r="A124" s="23"/>
      <c r="B124" s="23"/>
      <c r="C124" s="23"/>
      <c r="D124" s="23"/>
    </row>
    <row r="125" spans="1:4">
      <c r="A125" s="23"/>
      <c r="B125" s="23"/>
      <c r="C125" s="23"/>
      <c r="D125" s="23"/>
    </row>
    <row r="126" spans="1:4">
      <c r="A126" s="23"/>
      <c r="B126" s="23"/>
      <c r="C126" s="23"/>
      <c r="D126" s="23"/>
    </row>
    <row r="127" spans="1:4">
      <c r="A127" s="23"/>
      <c r="B127" s="23"/>
      <c r="C127" s="23"/>
      <c r="D127" s="23"/>
    </row>
    <row r="128" spans="1:4">
      <c r="A128" s="23"/>
      <c r="B128" s="23"/>
      <c r="C128" s="23"/>
      <c r="D128" s="23"/>
    </row>
    <row r="129" spans="1:4">
      <c r="A129" s="23"/>
      <c r="B129" s="23"/>
      <c r="C129" s="23"/>
      <c r="D129" s="23"/>
    </row>
    <row r="130" spans="1:4">
      <c r="A130" s="23"/>
      <c r="B130" s="23"/>
      <c r="C130" s="23"/>
      <c r="D130" s="23"/>
    </row>
    <row r="131" spans="1:4">
      <c r="A131" s="23"/>
      <c r="B131" s="23"/>
      <c r="C131" s="23"/>
      <c r="D131" s="23"/>
    </row>
    <row r="132" spans="1:4">
      <c r="A132" s="23"/>
      <c r="B132" s="23"/>
      <c r="C132" s="23"/>
      <c r="D132" s="23"/>
    </row>
    <row r="133" spans="1:4">
      <c r="A133" s="23"/>
      <c r="B133" s="23"/>
      <c r="C133" s="23"/>
      <c r="D133" s="23"/>
    </row>
    <row r="134" spans="1:4">
      <c r="A134" s="23"/>
      <c r="B134" s="23"/>
      <c r="C134" s="23"/>
      <c r="D134" s="23"/>
    </row>
    <row r="135" spans="1:4">
      <c r="A135" s="23"/>
      <c r="B135" s="23"/>
      <c r="C135" s="23"/>
      <c r="D135" s="23"/>
    </row>
    <row r="136" spans="1:4">
      <c r="A136" s="23"/>
      <c r="B136" s="23"/>
      <c r="C136" s="23"/>
      <c r="D136" s="23"/>
    </row>
    <row r="137" spans="1:4">
      <c r="A137" s="23"/>
      <c r="B137" s="23"/>
      <c r="C137" s="23"/>
      <c r="D137" s="23"/>
    </row>
    <row r="138" spans="1:4">
      <c r="A138" s="23"/>
      <c r="B138" s="23"/>
      <c r="C138" s="23"/>
      <c r="D138" s="23"/>
    </row>
    <row r="139" spans="1:4">
      <c r="A139" s="23"/>
      <c r="B139" s="23"/>
      <c r="C139" s="23"/>
      <c r="D139" s="23"/>
    </row>
    <row r="140" spans="1:4">
      <c r="A140" s="23"/>
      <c r="B140" s="23"/>
      <c r="C140" s="23"/>
      <c r="D140" s="23"/>
    </row>
    <row r="141" spans="1:4">
      <c r="A141" s="23"/>
      <c r="B141" s="23"/>
      <c r="C141" s="23"/>
      <c r="D141" s="23"/>
    </row>
    <row r="142" spans="1:4">
      <c r="A142" s="23"/>
      <c r="B142" s="23"/>
      <c r="C142" s="23"/>
      <c r="D142" s="23"/>
    </row>
    <row r="143" spans="1:4">
      <c r="A143" s="23"/>
      <c r="B143" s="23"/>
      <c r="C143" s="23"/>
      <c r="D143" s="23"/>
    </row>
    <row r="144" spans="1:4">
      <c r="A144" s="23"/>
      <c r="B144" s="23"/>
      <c r="C144" s="23"/>
      <c r="D144" s="23"/>
    </row>
    <row r="145" spans="1:4">
      <c r="A145" s="23"/>
      <c r="B145" s="23"/>
      <c r="C145" s="23"/>
      <c r="D145" s="23"/>
    </row>
    <row r="146" spans="1:4">
      <c r="A146" s="23"/>
      <c r="B146" s="23"/>
      <c r="C146" s="23"/>
      <c r="D146" s="23"/>
    </row>
    <row r="147" spans="1:4">
      <c r="A147" s="23"/>
      <c r="B147" s="23"/>
      <c r="C147" s="23"/>
      <c r="D147" s="23"/>
    </row>
    <row r="148" spans="1:4">
      <c r="A148" s="23"/>
      <c r="B148" s="23"/>
      <c r="C148" s="23"/>
      <c r="D148" s="23"/>
    </row>
    <row r="149" spans="1:4">
      <c r="A149" s="23"/>
      <c r="B149" s="23"/>
      <c r="C149" s="23"/>
      <c r="D149" s="23"/>
    </row>
    <row r="150" spans="1:4">
      <c r="A150" s="23"/>
      <c r="B150" s="23"/>
      <c r="C150" s="23"/>
      <c r="D150" s="23"/>
    </row>
    <row r="151" spans="1:4">
      <c r="A151" s="23"/>
      <c r="B151" s="23"/>
      <c r="C151" s="23"/>
      <c r="D151" s="23"/>
    </row>
    <row r="152" spans="1:4">
      <c r="A152" s="23"/>
      <c r="B152" s="23"/>
      <c r="C152" s="23"/>
      <c r="D152" s="23"/>
    </row>
    <row r="153" spans="1:4">
      <c r="A153" s="23"/>
      <c r="B153" s="23"/>
      <c r="C153" s="23"/>
      <c r="D153" s="23"/>
    </row>
    <row r="154" spans="1:4">
      <c r="A154" s="23"/>
      <c r="B154" s="23"/>
      <c r="C154" s="23"/>
      <c r="D154" s="23"/>
    </row>
    <row r="155" spans="1:4">
      <c r="A155" s="23"/>
      <c r="B155" s="23"/>
      <c r="C155" s="23"/>
      <c r="D155" s="23"/>
    </row>
    <row r="156" spans="1:4">
      <c r="A156" s="23"/>
      <c r="B156" s="23"/>
      <c r="C156" s="23"/>
      <c r="D156" s="23"/>
    </row>
    <row r="157" spans="1:4">
      <c r="A157" s="23"/>
      <c r="B157" s="23"/>
      <c r="C157" s="23"/>
      <c r="D157" s="23"/>
    </row>
    <row r="158" spans="1:4">
      <c r="A158" s="23"/>
      <c r="B158" s="23"/>
      <c r="C158" s="23"/>
      <c r="D158" s="23"/>
    </row>
    <row r="159" spans="1:4">
      <c r="A159" s="23"/>
      <c r="B159" s="23"/>
      <c r="C159" s="23"/>
      <c r="D159" s="23"/>
    </row>
    <row r="160" spans="1:4">
      <c r="A160" s="23"/>
      <c r="B160" s="23"/>
      <c r="C160" s="23"/>
      <c r="D160" s="23"/>
    </row>
    <row r="161" spans="1:4">
      <c r="A161" s="23"/>
      <c r="B161" s="23"/>
      <c r="C161" s="23"/>
      <c r="D161" s="23"/>
    </row>
    <row r="162" spans="1:4">
      <c r="A162" s="23"/>
      <c r="B162" s="23"/>
      <c r="C162" s="23"/>
      <c r="D162" s="23"/>
    </row>
    <row r="163" spans="1:4">
      <c r="A163" s="23"/>
      <c r="B163" s="23"/>
      <c r="C163" s="23"/>
      <c r="D163" s="23"/>
    </row>
    <row r="164" spans="1:4">
      <c r="A164" s="23"/>
      <c r="B164" s="23"/>
      <c r="C164" s="23"/>
      <c r="D164" s="23"/>
    </row>
    <row r="165" spans="1:4">
      <c r="A165" s="23"/>
      <c r="B165" s="23"/>
      <c r="C165" s="23"/>
      <c r="D165" s="23"/>
    </row>
    <row r="166" spans="1:4">
      <c r="A166" s="23"/>
      <c r="B166" s="23"/>
      <c r="C166" s="23"/>
      <c r="D166" s="23"/>
    </row>
    <row r="167" spans="1:4">
      <c r="A167" s="23"/>
      <c r="B167" s="23"/>
      <c r="C167" s="23"/>
      <c r="D167" s="23"/>
    </row>
    <row r="168" spans="1:4">
      <c r="A168" s="23"/>
      <c r="B168" s="23"/>
      <c r="C168" s="23"/>
      <c r="D168" s="23"/>
    </row>
    <row r="169" spans="1:4">
      <c r="A169" s="23"/>
      <c r="B169" s="23"/>
      <c r="C169" s="23"/>
      <c r="D169" s="23"/>
    </row>
    <row r="170" spans="1:4">
      <c r="A170" s="23"/>
      <c r="B170" s="23"/>
      <c r="C170" s="23"/>
      <c r="D170" s="23"/>
    </row>
    <row r="171" spans="1:4">
      <c r="A171" s="23"/>
      <c r="B171" s="23"/>
      <c r="C171" s="23"/>
      <c r="D171" s="23"/>
    </row>
    <row r="172" spans="1:4">
      <c r="A172" s="23"/>
      <c r="B172" s="23"/>
      <c r="C172" s="23"/>
      <c r="D172" s="23"/>
    </row>
    <row r="173" spans="1:4">
      <c r="A173" s="23"/>
      <c r="B173" s="23"/>
      <c r="C173" s="23"/>
      <c r="D173" s="23"/>
    </row>
    <row r="174" spans="1:4">
      <c r="A174" s="23"/>
      <c r="B174" s="23"/>
      <c r="C174" s="23"/>
      <c r="D174" s="23"/>
    </row>
    <row r="175" spans="1:4">
      <c r="A175" s="23"/>
      <c r="B175" s="23"/>
      <c r="C175" s="23"/>
      <c r="D175" s="23"/>
    </row>
    <row r="176" spans="1:4">
      <c r="A176" s="23"/>
      <c r="B176" s="23"/>
      <c r="C176" s="23"/>
      <c r="D176" s="23"/>
    </row>
    <row r="177" spans="1:4">
      <c r="A177" s="23"/>
      <c r="B177" s="23"/>
      <c r="C177" s="23"/>
      <c r="D177" s="23"/>
    </row>
    <row r="178" spans="1:4">
      <c r="A178" s="23"/>
      <c r="B178" s="23"/>
      <c r="C178" s="23"/>
      <c r="D178" s="23"/>
    </row>
    <row r="179" spans="1:4">
      <c r="A179" s="23"/>
      <c r="B179" s="23"/>
      <c r="C179" s="23"/>
      <c r="D179" s="23"/>
    </row>
    <row r="180" spans="1:4">
      <c r="A180" s="23"/>
      <c r="B180" s="23"/>
      <c r="C180" s="23"/>
      <c r="D180" s="23"/>
    </row>
    <row r="181" spans="1:4">
      <c r="A181" s="23"/>
      <c r="B181" s="23"/>
      <c r="C181" s="23"/>
      <c r="D181" s="23"/>
    </row>
    <row r="182" spans="1:4">
      <c r="A182" s="23"/>
      <c r="B182" s="23"/>
      <c r="C182" s="23"/>
      <c r="D182" s="23"/>
    </row>
    <row r="183" spans="1:4">
      <c r="A183" s="23"/>
      <c r="B183" s="23"/>
      <c r="C183" s="23"/>
      <c r="D183" s="23"/>
    </row>
    <row r="184" spans="1:4">
      <c r="A184" s="23"/>
      <c r="B184" s="23"/>
      <c r="C184" s="23"/>
      <c r="D184" s="23"/>
    </row>
    <row r="185" spans="1:4">
      <c r="A185" s="23"/>
      <c r="B185" s="23"/>
      <c r="C185" s="23"/>
      <c r="D185" s="23"/>
    </row>
    <row r="186" spans="1:4">
      <c r="A186" s="23"/>
      <c r="B186" s="23"/>
      <c r="C186" s="23"/>
      <c r="D186" s="23"/>
    </row>
    <row r="187" spans="1:4">
      <c r="A187" s="23"/>
      <c r="B187" s="23"/>
      <c r="C187" s="23"/>
      <c r="D187" s="23"/>
    </row>
    <row r="188" spans="1:4">
      <c r="A188" s="23"/>
      <c r="B188" s="23"/>
      <c r="C188" s="23"/>
      <c r="D188" s="23"/>
    </row>
    <row r="189" spans="1:4">
      <c r="A189" s="23"/>
      <c r="B189" s="23"/>
      <c r="C189" s="23"/>
      <c r="D189" s="23"/>
    </row>
    <row r="190" spans="1:4">
      <c r="A190" s="23"/>
      <c r="B190" s="23"/>
      <c r="C190" s="23"/>
      <c r="D190" s="23"/>
    </row>
    <row r="191" spans="1:4">
      <c r="A191" s="23"/>
      <c r="B191" s="23"/>
      <c r="C191" s="23"/>
      <c r="D191" s="23"/>
    </row>
    <row r="192" spans="1:4">
      <c r="A192" s="23"/>
      <c r="B192" s="23"/>
      <c r="C192" s="23"/>
      <c r="D192" s="23"/>
    </row>
    <row r="193" spans="1:4">
      <c r="A193" s="23"/>
      <c r="B193" s="23"/>
      <c r="C193" s="23"/>
      <c r="D193" s="23"/>
    </row>
    <row r="194" spans="1:4">
      <c r="A194" s="23"/>
      <c r="B194" s="23"/>
      <c r="C194" s="23"/>
      <c r="D194" s="23"/>
    </row>
    <row r="195" spans="1:4">
      <c r="A195" s="23"/>
      <c r="B195" s="23"/>
      <c r="C195" s="23"/>
      <c r="D195" s="23"/>
    </row>
    <row r="196" spans="1:4">
      <c r="A196" s="23"/>
      <c r="B196" s="23"/>
      <c r="C196" s="23"/>
      <c r="D196" s="23"/>
    </row>
    <row r="197" spans="1:4">
      <c r="A197" s="23"/>
      <c r="B197" s="23"/>
      <c r="C197" s="23"/>
      <c r="D197" s="23"/>
    </row>
    <row r="198" spans="1:4">
      <c r="A198" s="12"/>
      <c r="B198" s="12"/>
      <c r="C198" s="12"/>
    </row>
    <row r="199" spans="1:4">
      <c r="A199" s="12"/>
      <c r="B199" s="12"/>
      <c r="C199" s="12"/>
    </row>
    <row r="200" spans="1:4">
      <c r="A200" s="12"/>
      <c r="B200" s="12"/>
      <c r="C200" s="12"/>
    </row>
    <row r="201" spans="1:4">
      <c r="A201" s="12"/>
      <c r="B201" s="12"/>
      <c r="C201" s="12"/>
    </row>
    <row r="202" spans="1:4">
      <c r="A202" s="12"/>
      <c r="B202" s="12"/>
      <c r="C202" s="12"/>
    </row>
    <row r="203" spans="1:4">
      <c r="A203" s="12"/>
      <c r="B203" s="12"/>
      <c r="C203" s="12"/>
    </row>
    <row r="204" spans="1:4">
      <c r="A204" s="12"/>
      <c r="B204" s="12"/>
      <c r="C204" s="12"/>
    </row>
    <row r="205" spans="1:4">
      <c r="A205" s="12"/>
      <c r="B205" s="12"/>
      <c r="C205" s="12"/>
    </row>
    <row r="206" spans="1:4">
      <c r="A206" s="12"/>
      <c r="B206" s="12"/>
      <c r="C206" s="12"/>
    </row>
    <row r="207" spans="1:4">
      <c r="A207" s="12"/>
      <c r="B207" s="12"/>
      <c r="C207" s="12"/>
    </row>
    <row r="208" spans="1:4">
      <c r="A208" s="12"/>
      <c r="B208" s="12"/>
      <c r="C208" s="12"/>
    </row>
    <row r="209" spans="1:3">
      <c r="A209" s="12"/>
      <c r="B209" s="12"/>
      <c r="C209" s="12"/>
    </row>
    <row r="210" spans="1:3">
      <c r="A210" s="12"/>
      <c r="B210" s="12"/>
      <c r="C210" s="12"/>
    </row>
    <row r="211" spans="1:3">
      <c r="A211" s="12"/>
      <c r="B211" s="12"/>
      <c r="C211" s="12"/>
    </row>
    <row r="212" spans="1:3">
      <c r="A212" s="12"/>
      <c r="B212" s="12"/>
      <c r="C212" s="12"/>
    </row>
    <row r="213" spans="1:3">
      <c r="A213" s="12"/>
      <c r="B213" s="12"/>
      <c r="C213" s="12"/>
    </row>
    <row r="214" spans="1:3">
      <c r="A214" s="12"/>
      <c r="B214" s="12"/>
      <c r="C214" s="12"/>
    </row>
    <row r="215" spans="1:3">
      <c r="A215" s="12"/>
      <c r="B215" s="12"/>
      <c r="C215" s="12"/>
    </row>
    <row r="216" spans="1:3">
      <c r="A216" s="12"/>
      <c r="B216" s="12"/>
      <c r="C216" s="12"/>
    </row>
    <row r="217" spans="1:3">
      <c r="A217" s="12"/>
      <c r="B217" s="12"/>
      <c r="C217" s="12"/>
    </row>
    <row r="218" spans="1:3">
      <c r="A218" s="12"/>
      <c r="B218" s="12"/>
      <c r="C218" s="12"/>
    </row>
    <row r="219" spans="1:3">
      <c r="A219" s="12"/>
      <c r="B219" s="12"/>
      <c r="C219" s="12"/>
    </row>
    <row r="220" spans="1:3">
      <c r="A220" s="12"/>
      <c r="B220" s="12"/>
      <c r="C220" s="12"/>
    </row>
    <row r="221" spans="1:3">
      <c r="A221" s="12"/>
      <c r="B221" s="12"/>
      <c r="C221" s="12"/>
    </row>
    <row r="222" spans="1:3">
      <c r="A222" s="12"/>
      <c r="B222" s="12"/>
      <c r="C222" s="12"/>
    </row>
    <row r="223" spans="1:3">
      <c r="A223" s="12"/>
      <c r="B223" s="12"/>
      <c r="C223" s="12"/>
    </row>
    <row r="224" spans="1:3">
      <c r="A224" s="12"/>
      <c r="B224" s="12"/>
      <c r="C224" s="12"/>
    </row>
    <row r="225" spans="1:3">
      <c r="A225" s="12"/>
      <c r="B225" s="12"/>
      <c r="C225" s="12"/>
    </row>
    <row r="226" spans="1:3">
      <c r="A226" s="12"/>
      <c r="B226" s="12"/>
      <c r="C226" s="12"/>
    </row>
    <row r="227" spans="1:3">
      <c r="A227" s="12"/>
      <c r="B227" s="12"/>
      <c r="C227" s="12"/>
    </row>
    <row r="228" spans="1:3">
      <c r="A228" s="12"/>
      <c r="B228" s="12"/>
      <c r="C228" s="12"/>
    </row>
    <row r="229" spans="1:3">
      <c r="A229" s="12"/>
      <c r="B229" s="12"/>
      <c r="C229" s="12"/>
    </row>
    <row r="230" spans="1:3">
      <c r="A230" s="12"/>
      <c r="B230" s="12"/>
      <c r="C230" s="12"/>
    </row>
    <row r="231" spans="1:3">
      <c r="A231" s="12"/>
      <c r="B231" s="12"/>
      <c r="C231" s="12"/>
    </row>
    <row r="232" spans="1:3">
      <c r="A232" s="12"/>
      <c r="B232" s="12"/>
      <c r="C232" s="12"/>
    </row>
    <row r="233" spans="1:3">
      <c r="A233" s="12"/>
      <c r="B233" s="12"/>
      <c r="C233" s="12"/>
    </row>
    <row r="234" spans="1:3">
      <c r="A234" s="12"/>
      <c r="B234" s="12"/>
      <c r="C234" s="12"/>
    </row>
    <row r="235" spans="1:3">
      <c r="A235" s="12"/>
      <c r="B235" s="12"/>
      <c r="C235" s="12"/>
    </row>
    <row r="236" spans="1:3">
      <c r="A236" s="12"/>
      <c r="B236" s="12"/>
      <c r="C236" s="12"/>
    </row>
    <row r="237" spans="1:3">
      <c r="A237" s="12"/>
      <c r="B237" s="12"/>
      <c r="C237" s="12"/>
    </row>
    <row r="238" spans="1:3">
      <c r="A238" s="12"/>
      <c r="B238" s="12"/>
      <c r="C238" s="12"/>
    </row>
    <row r="239" spans="1:3">
      <c r="A239" s="12"/>
      <c r="B239" s="12"/>
      <c r="C239" s="12"/>
    </row>
    <row r="240" spans="1:3">
      <c r="A240" s="12"/>
      <c r="B240" s="12"/>
      <c r="C240" s="12"/>
    </row>
    <row r="241" spans="1:3">
      <c r="A241" s="12"/>
      <c r="B241" s="12"/>
      <c r="C241" s="12"/>
    </row>
    <row r="242" spans="1:3">
      <c r="A242" s="12"/>
      <c r="B242" s="12"/>
      <c r="C242" s="12"/>
    </row>
    <row r="243" spans="1:3">
      <c r="A243" s="12"/>
      <c r="B243" s="12"/>
      <c r="C243" s="12"/>
    </row>
    <row r="244" spans="1:3">
      <c r="A244" s="12"/>
      <c r="B244" s="12"/>
      <c r="C244" s="12"/>
    </row>
    <row r="245" spans="1:3">
      <c r="A245" s="12"/>
      <c r="B245" s="12"/>
      <c r="C245" s="12"/>
    </row>
    <row r="246" spans="1:3">
      <c r="A246" s="12"/>
      <c r="B246" s="12"/>
      <c r="C246" s="12"/>
    </row>
    <row r="247" spans="1:3">
      <c r="A247" s="12"/>
      <c r="B247" s="12"/>
      <c r="C247" s="12"/>
    </row>
    <row r="248" spans="1:3">
      <c r="A248" s="12"/>
      <c r="B248" s="12"/>
      <c r="C248" s="12"/>
    </row>
    <row r="249" spans="1:3">
      <c r="A249" s="12"/>
      <c r="B249" s="12"/>
      <c r="C249" s="12"/>
    </row>
    <row r="250" spans="1:3">
      <c r="A250" s="12"/>
      <c r="B250" s="12"/>
      <c r="C250" s="12"/>
    </row>
    <row r="251" spans="1:3">
      <c r="A251" s="12"/>
      <c r="B251" s="12"/>
      <c r="C251" s="12"/>
    </row>
    <row r="252" spans="1:3">
      <c r="A252" s="12"/>
      <c r="B252" s="12"/>
      <c r="C252" s="12"/>
    </row>
  </sheetData>
  <mergeCells count="5">
    <mergeCell ref="A29:A30"/>
    <mergeCell ref="B29:B30"/>
    <mergeCell ref="G33:H35"/>
    <mergeCell ref="I33:J35"/>
    <mergeCell ref="J3:K4"/>
  </mergeCells>
  <conditionalFormatting sqref="F11:K11">
    <cfRule type="expression" dxfId="30" priority="7">
      <formula>$B$20=F$11</formula>
    </cfRule>
  </conditionalFormatting>
  <conditionalFormatting sqref="F30:K30">
    <cfRule type="top10" dxfId="29" priority="6" rank="1"/>
    <cfRule type="top10" dxfId="28" priority="5" bottom="1" rank="1"/>
  </conditionalFormatting>
  <conditionalFormatting sqref="M11">
    <cfRule type="expression" dxfId="27" priority="34">
      <formula>$B$20=M$11</formula>
    </cfRule>
  </conditionalFormatting>
  <conditionalFormatting sqref="M30">
    <cfRule type="top10" dxfId="26" priority="32" bottom="1" rank="1"/>
    <cfRule type="top10" dxfId="25" priority="33" rank="1"/>
  </conditionalFormatting>
  <conditionalFormatting sqref="N11">
    <cfRule type="expression" dxfId="24" priority="31">
      <formula>$B$20=N$11</formula>
    </cfRule>
  </conditionalFormatting>
  <conditionalFormatting sqref="N30">
    <cfRule type="top10" dxfId="23" priority="29" bottom="1" rank="1"/>
    <cfRule type="top10" dxfId="22" priority="30" rank="1"/>
  </conditionalFormatting>
  <conditionalFormatting sqref="N12:N17 N21:N27">
    <cfRule type="expression" dxfId="21" priority="11">
      <formula>OR(AND($A$20=1,F12&lt;&gt;""),AND($A$20=2,G12&lt;&gt;""),AND($A$20=3,H12&lt;&gt;""),AND($A$20=4,I12&lt;&gt;""),AND($A$20=5,J12&lt;&gt;""),AND($A$20=6,K12&lt;&gt;""))</formula>
    </cfRule>
    <cfRule type="cellIs" dxfId="20" priority="23" operator="equal">
      <formula>"$n$31"</formula>
    </cfRule>
  </conditionalFormatting>
  <conditionalFormatting sqref="N12">
    <cfRule type="cellIs" dxfId="19" priority="22" operator="greaterThan">
      <formula>2</formula>
    </cfRule>
  </conditionalFormatting>
  <conditionalFormatting sqref="N13">
    <cfRule type="cellIs" dxfId="18" priority="21" operator="greaterThan">
      <formula>4</formula>
    </cfRule>
  </conditionalFormatting>
  <conditionalFormatting sqref="N14">
    <cfRule type="cellIs" dxfId="17" priority="20" operator="greaterThan">
      <formula>6</formula>
    </cfRule>
  </conditionalFormatting>
  <conditionalFormatting sqref="N15">
    <cfRule type="cellIs" dxfId="16" priority="19" operator="greaterThan">
      <formula>8</formula>
    </cfRule>
  </conditionalFormatting>
  <conditionalFormatting sqref="N16">
    <cfRule type="cellIs" dxfId="15" priority="18" operator="greaterThan">
      <formula>10</formula>
    </cfRule>
  </conditionalFormatting>
  <conditionalFormatting sqref="N17">
    <cfRule type="cellIs" dxfId="14" priority="17" operator="greaterThan">
      <formula>12</formula>
    </cfRule>
  </conditionalFormatting>
  <conditionalFormatting sqref="N21:N22">
    <cfRule type="cellIs" dxfId="13" priority="16" operator="greaterThan">
      <formula>19</formula>
    </cfRule>
  </conditionalFormatting>
  <conditionalFormatting sqref="N23">
    <cfRule type="cellIs" dxfId="12" priority="15" operator="equal">
      <formula>25</formula>
    </cfRule>
  </conditionalFormatting>
  <conditionalFormatting sqref="N24">
    <cfRule type="cellIs" dxfId="11" priority="14" operator="equal">
      <formula>30</formula>
    </cfRule>
  </conditionalFormatting>
  <conditionalFormatting sqref="N25">
    <cfRule type="cellIs" dxfId="10" priority="13" operator="equal">
      <formula>40</formula>
    </cfRule>
  </conditionalFormatting>
  <conditionalFormatting sqref="N26">
    <cfRule type="cellIs" dxfId="9" priority="12" operator="equal">
      <formula>50</formula>
    </cfRule>
  </conditionalFormatting>
  <conditionalFormatting sqref="F11:F30">
    <cfRule type="expression" dxfId="8" priority="37">
      <formula>$A$20=1</formula>
    </cfRule>
  </conditionalFormatting>
  <conditionalFormatting sqref="G11:G30">
    <cfRule type="expression" dxfId="7" priority="36">
      <formula>$A$20=2</formula>
    </cfRule>
  </conditionalFormatting>
  <conditionalFormatting sqref="H11:H30">
    <cfRule type="expression" dxfId="6" priority="35">
      <formula>$A$20=3</formula>
    </cfRule>
  </conditionalFormatting>
  <conditionalFormatting sqref="I11:I30">
    <cfRule type="expression" dxfId="5" priority="10">
      <formula>$A$20=4</formula>
    </cfRule>
  </conditionalFormatting>
  <conditionalFormatting sqref="J11:J30">
    <cfRule type="expression" dxfId="4" priority="9">
      <formula>$A$20=5</formula>
    </cfRule>
  </conditionalFormatting>
  <conditionalFormatting sqref="K11:K30">
    <cfRule type="expression" dxfId="3" priority="8">
      <formula>$A$20=6</formula>
    </cfRule>
  </conditionalFormatting>
  <conditionalFormatting sqref="N19">
    <cfRule type="cellIs" dxfId="2" priority="4" operator="greaterThan">
      <formula>0</formula>
    </cfRule>
    <cfRule type="cellIs" dxfId="1" priority="3" operator="lessThan">
      <formula>0</formula>
    </cfRule>
  </conditionalFormatting>
  <conditionalFormatting sqref="J3:K4">
    <cfRule type="expression" dxfId="0" priority="1">
      <formula>$B$29&lt;&gt;0</formula>
    </cfRule>
  </conditionalFormatting>
  <pageMargins left="0" right="0" top="0" bottom="0" header="0.31496062992125984" footer="0.31496062992125984"/>
  <pageSetup paperSize="9" scale="56" orientation="landscape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43</vt:i4>
      </vt:variant>
    </vt:vector>
  </HeadingPairs>
  <TitlesOfParts>
    <vt:vector size="44" baseType="lpstr">
      <vt:lpstr>Feuil1</vt:lpstr>
      <vt:lpstr>brelanjo1</vt:lpstr>
      <vt:lpstr>carréjo1</vt:lpstr>
      <vt:lpstr>chancejo1</vt:lpstr>
      <vt:lpstr>cinqjo1</vt:lpstr>
      <vt:lpstr>cinqjo2</vt:lpstr>
      <vt:lpstr>cinqjo3</vt:lpstr>
      <vt:lpstr>cinqjo4</vt:lpstr>
      <vt:lpstr>cinqjo5</vt:lpstr>
      <vt:lpstr>cinqjo6</vt:lpstr>
      <vt:lpstr>deuxjo1</vt:lpstr>
      <vt:lpstr>deuxjo2</vt:lpstr>
      <vt:lpstr>deuxjo3</vt:lpstr>
      <vt:lpstr>deuxjo4</vt:lpstr>
      <vt:lpstr>deuxjo5</vt:lpstr>
      <vt:lpstr>deuxjo6</vt:lpstr>
      <vt:lpstr>fulljo1</vt:lpstr>
      <vt:lpstr>grandejo1</vt:lpstr>
      <vt:lpstr>petitejo1</vt:lpstr>
      <vt:lpstr>quatrejo1</vt:lpstr>
      <vt:lpstr>quatrejo2</vt:lpstr>
      <vt:lpstr>quatrejo3</vt:lpstr>
      <vt:lpstr>quatrejo4</vt:lpstr>
      <vt:lpstr>quatrejo5</vt:lpstr>
      <vt:lpstr>quatrejo6</vt:lpstr>
      <vt:lpstr>sixjo1</vt:lpstr>
      <vt:lpstr>sixjo2</vt:lpstr>
      <vt:lpstr>sixjo3</vt:lpstr>
      <vt:lpstr>sixjo4</vt:lpstr>
      <vt:lpstr>sixjo5</vt:lpstr>
      <vt:lpstr>sixjo6</vt:lpstr>
      <vt:lpstr>troisjo1</vt:lpstr>
      <vt:lpstr>troisjo2</vt:lpstr>
      <vt:lpstr>troisjo3</vt:lpstr>
      <vt:lpstr>troisjo4</vt:lpstr>
      <vt:lpstr>troisjo5</vt:lpstr>
      <vt:lpstr>troisjo6</vt:lpstr>
      <vt:lpstr>unjo1</vt:lpstr>
      <vt:lpstr>unjo2</vt:lpstr>
      <vt:lpstr>unjo3</vt:lpstr>
      <vt:lpstr>unjo4</vt:lpstr>
      <vt:lpstr>unjo5</vt:lpstr>
      <vt:lpstr>unjo6</vt:lpstr>
      <vt:lpstr>yamsjo1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Jimmy</dc:creator>
  <cp:lastModifiedBy>Jimmy</cp:lastModifiedBy>
  <cp:lastPrinted>2013-11-08T11:42:42Z</cp:lastPrinted>
  <dcterms:created xsi:type="dcterms:W3CDTF">2013-07-29T07:25:21Z</dcterms:created>
  <dcterms:modified xsi:type="dcterms:W3CDTF">2014-01-07T15:16:56Z</dcterms:modified>
</cp:coreProperties>
</file>