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hidePivotFieldList="1" defaultThemeVersion="124226"/>
  <bookViews>
    <workbookView xWindow="120" yWindow="120" windowWidth="24915" windowHeight="12075" activeTab="1"/>
  </bookViews>
  <sheets>
    <sheet name="ventes" sheetId="2" r:id="rId1"/>
    <sheet name="AGS" sheetId="34" r:id="rId2"/>
  </sheets>
  <definedNames>
    <definedName name="CC_52">#REF!</definedName>
    <definedName name="CECS_52">#REF!</definedName>
    <definedName name="Chauffage_271">#REF!</definedName>
    <definedName name="Chauffage_52">#REF!</definedName>
    <definedName name="CI_52">#REF!</definedName>
    <definedName name="CM_52">#REF!</definedName>
    <definedName name="CV_52">#REF!</definedName>
    <definedName name="Difficulté_Chauffage259">#REF!</definedName>
    <definedName name="Difficulté_Chauffage271">#REF!</definedName>
    <definedName name="Difficulté_Chauffage278">#REF!</definedName>
    <definedName name="Difficulté_Chauffage305">#REF!</definedName>
    <definedName name="Difficulté_Chauffage333">#REF!</definedName>
    <definedName name="Difficulté_Chauffage464">#REF!</definedName>
    <definedName name="Difficulté_Chauffage525">#REF!</definedName>
    <definedName name="Difficulté_Chauffage533">#REF!</definedName>
    <definedName name="Difficulté_Chauffage557">#REF!</definedName>
    <definedName name="Difficulté_ECS259">#REF!</definedName>
    <definedName name="Difficulté_ECS271">#REF!</definedName>
    <definedName name="Difficulté_ECS278">#REF!</definedName>
    <definedName name="Difficulté_ECS464">#REF!</definedName>
    <definedName name="Difficulté_Menuiseries305">#REF!</definedName>
    <definedName name="Difficulté_Menuiseries333">#REF!</definedName>
    <definedName name="Difficulté_Menuiseries525">#REF!</definedName>
    <definedName name="Difficulté_Menuiseries533">#REF!</definedName>
    <definedName name="Difficulté_Menuiseries557">#REF!</definedName>
    <definedName name="ECS_271">#REF!</definedName>
    <definedName name="ECS_52">#REF!</definedName>
    <definedName name="_xlnm.Print_Titles" localSheetId="0">ventes!$1:$1</definedName>
    <definedName name="Isolation_52">#REF!</definedName>
    <definedName name="Menuiseries_52">#REF!</definedName>
    <definedName name="Ventilation_52">#REF!</definedName>
  </definedNames>
  <calcPr calcId="125725"/>
</workbook>
</file>

<file path=xl/calcChain.xml><?xml version="1.0" encoding="utf-8"?>
<calcChain xmlns="http://schemas.openxmlformats.org/spreadsheetml/2006/main">
  <c r="U27" i="2"/>
  <c r="P26" i="34" s="1"/>
  <c r="U26" i="2"/>
  <c r="P27"/>
  <c r="O27"/>
  <c r="J26" i="34" s="1"/>
  <c r="O26" i="2"/>
  <c r="T26" s="1"/>
  <c r="V26" s="1"/>
  <c r="G3" i="34"/>
  <c r="H3"/>
  <c r="I3"/>
  <c r="J3"/>
  <c r="K3"/>
  <c r="L3"/>
  <c r="M3"/>
  <c r="N3"/>
  <c r="O3"/>
  <c r="P3"/>
  <c r="Q3"/>
  <c r="R3"/>
  <c r="S3"/>
  <c r="T3"/>
  <c r="U3"/>
  <c r="V3"/>
  <c r="W3"/>
  <c r="X3"/>
  <c r="Y3"/>
  <c r="G4"/>
  <c r="H4"/>
  <c r="I4"/>
  <c r="J4"/>
  <c r="K4"/>
  <c r="L4"/>
  <c r="M4"/>
  <c r="N4"/>
  <c r="O4"/>
  <c r="P4"/>
  <c r="Q4"/>
  <c r="R4"/>
  <c r="S4"/>
  <c r="T4"/>
  <c r="U4"/>
  <c r="V4"/>
  <c r="W4"/>
  <c r="X4"/>
  <c r="Y4"/>
  <c r="G5"/>
  <c r="H5"/>
  <c r="I5"/>
  <c r="J5"/>
  <c r="K5"/>
  <c r="L5"/>
  <c r="M5"/>
  <c r="N5"/>
  <c r="O5"/>
  <c r="P5"/>
  <c r="Q5"/>
  <c r="R5"/>
  <c r="S5"/>
  <c r="T5"/>
  <c r="U5"/>
  <c r="V5"/>
  <c r="W5"/>
  <c r="X5"/>
  <c r="Y5"/>
  <c r="G6"/>
  <c r="H6"/>
  <c r="I6"/>
  <c r="J6"/>
  <c r="K6"/>
  <c r="L6"/>
  <c r="M6"/>
  <c r="N6"/>
  <c r="O6"/>
  <c r="P6"/>
  <c r="Q6"/>
  <c r="R6"/>
  <c r="S6"/>
  <c r="T6"/>
  <c r="U6"/>
  <c r="V6"/>
  <c r="W6"/>
  <c r="X6"/>
  <c r="Y6"/>
  <c r="G7"/>
  <c r="H7"/>
  <c r="I7"/>
  <c r="J7"/>
  <c r="K7"/>
  <c r="L7"/>
  <c r="M7"/>
  <c r="N7"/>
  <c r="O7"/>
  <c r="P7"/>
  <c r="Q7"/>
  <c r="R7"/>
  <c r="S7"/>
  <c r="T7"/>
  <c r="U7"/>
  <c r="V7"/>
  <c r="W7"/>
  <c r="X7"/>
  <c r="Y7"/>
  <c r="G8"/>
  <c r="H8"/>
  <c r="I8"/>
  <c r="J8"/>
  <c r="L8"/>
  <c r="M8"/>
  <c r="N8"/>
  <c r="R8"/>
  <c r="T8"/>
  <c r="V8"/>
  <c r="W8"/>
  <c r="X8"/>
  <c r="Y8"/>
  <c r="G9"/>
  <c r="H9"/>
  <c r="I9"/>
  <c r="J9"/>
  <c r="L9"/>
  <c r="M9"/>
  <c r="P9"/>
  <c r="R9"/>
  <c r="T9"/>
  <c r="V9"/>
  <c r="W9"/>
  <c r="X9"/>
  <c r="Y9"/>
  <c r="G10"/>
  <c r="H10"/>
  <c r="I10"/>
  <c r="J10"/>
  <c r="L10"/>
  <c r="M10"/>
  <c r="N10"/>
  <c r="R10"/>
  <c r="S10"/>
  <c r="T10"/>
  <c r="U10"/>
  <c r="V10"/>
  <c r="W10"/>
  <c r="X10"/>
  <c r="Y10"/>
  <c r="G11"/>
  <c r="H11"/>
  <c r="I11"/>
  <c r="J11"/>
  <c r="L11"/>
  <c r="M11"/>
  <c r="R11"/>
  <c r="S11"/>
  <c r="T11"/>
  <c r="U11"/>
  <c r="V11"/>
  <c r="W11"/>
  <c r="X11"/>
  <c r="Y11"/>
  <c r="G12"/>
  <c r="H12"/>
  <c r="I12"/>
  <c r="J12"/>
  <c r="L12"/>
  <c r="M12"/>
  <c r="N12"/>
  <c r="R12"/>
  <c r="T12"/>
  <c r="V12"/>
  <c r="W12"/>
  <c r="X12"/>
  <c r="Y12"/>
  <c r="G13"/>
  <c r="H13"/>
  <c r="I13"/>
  <c r="J13"/>
  <c r="L13"/>
  <c r="M13"/>
  <c r="R13"/>
  <c r="T13"/>
  <c r="V13"/>
  <c r="W13"/>
  <c r="X13"/>
  <c r="Y13"/>
  <c r="G14"/>
  <c r="H14"/>
  <c r="I14"/>
  <c r="L14"/>
  <c r="M14"/>
  <c r="N14"/>
  <c r="P14"/>
  <c r="R14"/>
  <c r="S14"/>
  <c r="T14"/>
  <c r="U14"/>
  <c r="V14"/>
  <c r="W14"/>
  <c r="X14"/>
  <c r="Y14"/>
  <c r="G15"/>
  <c r="H15"/>
  <c r="I15"/>
  <c r="J15"/>
  <c r="K15"/>
  <c r="L15"/>
  <c r="M15"/>
  <c r="N15"/>
  <c r="O15"/>
  <c r="P15"/>
  <c r="Q15"/>
  <c r="R15"/>
  <c r="S15"/>
  <c r="T15"/>
  <c r="U15"/>
  <c r="V15"/>
  <c r="W15"/>
  <c r="X15"/>
  <c r="Y15"/>
  <c r="G16"/>
  <c r="H16"/>
  <c r="I16"/>
  <c r="J16"/>
  <c r="L16"/>
  <c r="M16"/>
  <c r="N16"/>
  <c r="R16"/>
  <c r="T16"/>
  <c r="V16"/>
  <c r="W16"/>
  <c r="X16"/>
  <c r="Y16"/>
  <c r="G17"/>
  <c r="H17"/>
  <c r="I17"/>
  <c r="J17"/>
  <c r="L17"/>
  <c r="M17"/>
  <c r="R17"/>
  <c r="T17"/>
  <c r="V17"/>
  <c r="W17"/>
  <c r="X17"/>
  <c r="Y17"/>
  <c r="G18"/>
  <c r="H18"/>
  <c r="I18"/>
  <c r="J18"/>
  <c r="K18"/>
  <c r="L18"/>
  <c r="M18"/>
  <c r="N18"/>
  <c r="O18"/>
  <c r="P18"/>
  <c r="Q18"/>
  <c r="R18"/>
  <c r="S18"/>
  <c r="T18"/>
  <c r="U18"/>
  <c r="V18"/>
  <c r="W18"/>
  <c r="X18"/>
  <c r="Y18"/>
  <c r="G19"/>
  <c r="H19"/>
  <c r="I19"/>
  <c r="J19"/>
  <c r="K19"/>
  <c r="L19"/>
  <c r="M19"/>
  <c r="N19"/>
  <c r="O19"/>
  <c r="P19"/>
  <c r="Q19"/>
  <c r="R19"/>
  <c r="S19"/>
  <c r="T19"/>
  <c r="U19"/>
  <c r="V19"/>
  <c r="W19"/>
  <c r="X19"/>
  <c r="Y19"/>
  <c r="G20"/>
  <c r="H20"/>
  <c r="I20"/>
  <c r="J20"/>
  <c r="K20"/>
  <c r="L20"/>
  <c r="M20"/>
  <c r="N20"/>
  <c r="O20"/>
  <c r="P20"/>
  <c r="Q20"/>
  <c r="R20"/>
  <c r="S20"/>
  <c r="T20"/>
  <c r="U20"/>
  <c r="V20"/>
  <c r="W20"/>
  <c r="X20"/>
  <c r="Y20"/>
  <c r="G21"/>
  <c r="H21"/>
  <c r="I21"/>
  <c r="J21"/>
  <c r="K21"/>
  <c r="L21"/>
  <c r="M21"/>
  <c r="N21"/>
  <c r="O21"/>
  <c r="P21"/>
  <c r="Q21"/>
  <c r="R21"/>
  <c r="S21"/>
  <c r="T21"/>
  <c r="U21"/>
  <c r="V21"/>
  <c r="W21"/>
  <c r="X21"/>
  <c r="Y21"/>
  <c r="G22"/>
  <c r="H22"/>
  <c r="I22"/>
  <c r="J22"/>
  <c r="K22"/>
  <c r="L22"/>
  <c r="M22"/>
  <c r="N22"/>
  <c r="O22"/>
  <c r="P22"/>
  <c r="Q22"/>
  <c r="R22"/>
  <c r="S22"/>
  <c r="T22"/>
  <c r="U22"/>
  <c r="V22"/>
  <c r="W22"/>
  <c r="X22"/>
  <c r="Y22"/>
  <c r="G23"/>
  <c r="H23"/>
  <c r="I23"/>
  <c r="J23"/>
  <c r="K23"/>
  <c r="L23"/>
  <c r="M23"/>
  <c r="N23"/>
  <c r="O23"/>
  <c r="P23"/>
  <c r="Q23"/>
  <c r="R23"/>
  <c r="S23"/>
  <c r="T23"/>
  <c r="U23"/>
  <c r="V23"/>
  <c r="W23"/>
  <c r="X23"/>
  <c r="Y23"/>
  <c r="G24"/>
  <c r="H24"/>
  <c r="I24"/>
  <c r="J24"/>
  <c r="K24"/>
  <c r="L24"/>
  <c r="M24"/>
  <c r="N24"/>
  <c r="O24"/>
  <c r="P24"/>
  <c r="Q24"/>
  <c r="R24"/>
  <c r="S24"/>
  <c r="T24"/>
  <c r="U24"/>
  <c r="V24"/>
  <c r="W24"/>
  <c r="X24"/>
  <c r="Y24"/>
  <c r="G25"/>
  <c r="H25"/>
  <c r="I25"/>
  <c r="J25"/>
  <c r="K25"/>
  <c r="L25"/>
  <c r="M25"/>
  <c r="N25"/>
  <c r="O25"/>
  <c r="P25"/>
  <c r="Q25"/>
  <c r="R25"/>
  <c r="S25"/>
  <c r="T25"/>
  <c r="U25"/>
  <c r="V25"/>
  <c r="W25"/>
  <c r="X25"/>
  <c r="Y25"/>
  <c r="G26"/>
  <c r="H26"/>
  <c r="I26"/>
  <c r="K26"/>
  <c r="L26"/>
  <c r="M26"/>
  <c r="N26"/>
  <c r="R26"/>
  <c r="S26"/>
  <c r="T26"/>
  <c r="U26"/>
  <c r="V26"/>
  <c r="W26"/>
  <c r="X26"/>
  <c r="Y26"/>
  <c r="G27"/>
  <c r="H27"/>
  <c r="I27"/>
  <c r="J27"/>
  <c r="K27"/>
  <c r="L27"/>
  <c r="M27"/>
  <c r="N27"/>
  <c r="O27"/>
  <c r="P27"/>
  <c r="Q27"/>
  <c r="R27"/>
  <c r="S27"/>
  <c r="T27"/>
  <c r="U27"/>
  <c r="V27"/>
  <c r="W27"/>
  <c r="X27"/>
  <c r="Y27"/>
  <c r="G28"/>
  <c r="H28"/>
  <c r="I28"/>
  <c r="K28"/>
  <c r="L28"/>
  <c r="M28"/>
  <c r="N28"/>
  <c r="R28"/>
  <c r="T28"/>
  <c r="V28"/>
  <c r="W28"/>
  <c r="X28"/>
  <c r="Y28"/>
  <c r="G29"/>
  <c r="H29"/>
  <c r="I29"/>
  <c r="L29"/>
  <c r="M29"/>
  <c r="N29"/>
  <c r="R29"/>
  <c r="T29"/>
  <c r="V29"/>
  <c r="W29"/>
  <c r="X29"/>
  <c r="Y29"/>
  <c r="G30"/>
  <c r="H30"/>
  <c r="I30"/>
  <c r="K30"/>
  <c r="L30"/>
  <c r="M30"/>
  <c r="N30"/>
  <c r="R30"/>
  <c r="S30"/>
  <c r="T30"/>
  <c r="U30"/>
  <c r="V30"/>
  <c r="W30"/>
  <c r="X30"/>
  <c r="Y30"/>
  <c r="G31"/>
  <c r="H31"/>
  <c r="I31"/>
  <c r="L31"/>
  <c r="M31"/>
  <c r="N31"/>
  <c r="R31"/>
  <c r="S31"/>
  <c r="T31"/>
  <c r="U31"/>
  <c r="V31"/>
  <c r="W31"/>
  <c r="X31"/>
  <c r="Y31"/>
  <c r="G32"/>
  <c r="H32"/>
  <c r="I32"/>
  <c r="J32"/>
  <c r="K32"/>
  <c r="L32"/>
  <c r="M32"/>
  <c r="N32"/>
  <c r="O32"/>
  <c r="P32"/>
  <c r="Q32"/>
  <c r="R32"/>
  <c r="S32"/>
  <c r="T32"/>
  <c r="U32"/>
  <c r="V32"/>
  <c r="W32"/>
  <c r="X32"/>
  <c r="Y32"/>
  <c r="G33"/>
  <c r="H33"/>
  <c r="I33"/>
  <c r="K33"/>
  <c r="L33"/>
  <c r="M33"/>
  <c r="N33"/>
  <c r="R33"/>
  <c r="S33"/>
  <c r="T33"/>
  <c r="U33"/>
  <c r="V33"/>
  <c r="W33"/>
  <c r="X33"/>
  <c r="Y33"/>
  <c r="G34"/>
  <c r="H34"/>
  <c r="I34"/>
  <c r="L34"/>
  <c r="M34"/>
  <c r="N34"/>
  <c r="R34"/>
  <c r="S34"/>
  <c r="T34"/>
  <c r="U34"/>
  <c r="V34"/>
  <c r="W34"/>
  <c r="X34"/>
  <c r="Y34"/>
  <c r="G35"/>
  <c r="H35"/>
  <c r="I35"/>
  <c r="J35"/>
  <c r="K35"/>
  <c r="L35"/>
  <c r="M35"/>
  <c r="N35"/>
  <c r="O35"/>
  <c r="P35"/>
  <c r="Q35"/>
  <c r="R35"/>
  <c r="S35"/>
  <c r="T35"/>
  <c r="U35"/>
  <c r="V35"/>
  <c r="W35"/>
  <c r="X35"/>
  <c r="Y35"/>
  <c r="G36"/>
  <c r="H36"/>
  <c r="I36"/>
  <c r="J36"/>
  <c r="K36"/>
  <c r="L36"/>
  <c r="M36"/>
  <c r="N36"/>
  <c r="O36"/>
  <c r="P36"/>
  <c r="Q36"/>
  <c r="R36"/>
  <c r="S36"/>
  <c r="T36"/>
  <c r="U36"/>
  <c r="V36"/>
  <c r="W36"/>
  <c r="X36"/>
  <c r="Y36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G38"/>
  <c r="H38"/>
  <c r="I38"/>
  <c r="J38"/>
  <c r="K38"/>
  <c r="L38"/>
  <c r="M38"/>
  <c r="N38"/>
  <c r="O38"/>
  <c r="P38"/>
  <c r="Q38"/>
  <c r="R38"/>
  <c r="S38"/>
  <c r="T38"/>
  <c r="U38"/>
  <c r="V38"/>
  <c r="W38"/>
  <c r="X38"/>
  <c r="Y38"/>
  <c r="G39"/>
  <c r="H39"/>
  <c r="I39"/>
  <c r="J39"/>
  <c r="K39"/>
  <c r="L39"/>
  <c r="M39"/>
  <c r="N39"/>
  <c r="O39"/>
  <c r="P39"/>
  <c r="Q39"/>
  <c r="R39"/>
  <c r="S39"/>
  <c r="T39"/>
  <c r="U39"/>
  <c r="V39"/>
  <c r="W39"/>
  <c r="X39"/>
  <c r="Y39"/>
  <c r="G40"/>
  <c r="H40"/>
  <c r="I40"/>
  <c r="J40"/>
  <c r="K40"/>
  <c r="L40"/>
  <c r="M40"/>
  <c r="N40"/>
  <c r="O40"/>
  <c r="P40"/>
  <c r="Q40"/>
  <c r="R40"/>
  <c r="S40"/>
  <c r="T40"/>
  <c r="U40"/>
  <c r="V40"/>
  <c r="W40"/>
  <c r="X40"/>
  <c r="Y40"/>
  <c r="G41"/>
  <c r="H41"/>
  <c r="I41"/>
  <c r="J41"/>
  <c r="K41"/>
  <c r="L41"/>
  <c r="M41"/>
  <c r="N41"/>
  <c r="O41"/>
  <c r="P41"/>
  <c r="Q41"/>
  <c r="R41"/>
  <c r="S41"/>
  <c r="T41"/>
  <c r="U41"/>
  <c r="V41"/>
  <c r="W41"/>
  <c r="X41"/>
  <c r="Y41"/>
  <c r="G42"/>
  <c r="H42"/>
  <c r="I42"/>
  <c r="J42"/>
  <c r="K42"/>
  <c r="L42"/>
  <c r="M42"/>
  <c r="N42"/>
  <c r="O42"/>
  <c r="P42"/>
  <c r="Q42"/>
  <c r="R42"/>
  <c r="S42"/>
  <c r="T42"/>
  <c r="U42"/>
  <c r="V42"/>
  <c r="W42"/>
  <c r="X42"/>
  <c r="Y42"/>
  <c r="G43"/>
  <c r="H43"/>
  <c r="I43"/>
  <c r="J43"/>
  <c r="K43"/>
  <c r="L43"/>
  <c r="M43"/>
  <c r="N43"/>
  <c r="O43"/>
  <c r="P43"/>
  <c r="Q43"/>
  <c r="R43"/>
  <c r="S43"/>
  <c r="T43"/>
  <c r="U43"/>
  <c r="V43"/>
  <c r="W43"/>
  <c r="X43"/>
  <c r="Y43"/>
  <c r="G44"/>
  <c r="H44"/>
  <c r="I44"/>
  <c r="J44"/>
  <c r="K44"/>
  <c r="L44"/>
  <c r="M44"/>
  <c r="N44"/>
  <c r="O44"/>
  <c r="P44"/>
  <c r="Q44"/>
  <c r="R44"/>
  <c r="S44"/>
  <c r="T44"/>
  <c r="U44"/>
  <c r="V44"/>
  <c r="W44"/>
  <c r="X44"/>
  <c r="Y44"/>
  <c r="G45"/>
  <c r="H45"/>
  <c r="I45"/>
  <c r="J45"/>
  <c r="K45"/>
  <c r="L45"/>
  <c r="M45"/>
  <c r="N45"/>
  <c r="O45"/>
  <c r="P45"/>
  <c r="Q45"/>
  <c r="R45"/>
  <c r="S45"/>
  <c r="T45"/>
  <c r="U45"/>
  <c r="V45"/>
  <c r="W45"/>
  <c r="X45"/>
  <c r="Y45"/>
  <c r="G46"/>
  <c r="H46"/>
  <c r="I46"/>
  <c r="J46"/>
  <c r="K46"/>
  <c r="L46"/>
  <c r="M46"/>
  <c r="N46"/>
  <c r="O46"/>
  <c r="P46"/>
  <c r="Q46"/>
  <c r="R46"/>
  <c r="S46"/>
  <c r="T46"/>
  <c r="U46"/>
  <c r="V46"/>
  <c r="W46"/>
  <c r="X46"/>
  <c r="Y46"/>
  <c r="G47"/>
  <c r="H47"/>
  <c r="I47"/>
  <c r="J47"/>
  <c r="K47"/>
  <c r="L47"/>
  <c r="M47"/>
  <c r="N47"/>
  <c r="O47"/>
  <c r="P47"/>
  <c r="Q47"/>
  <c r="R47"/>
  <c r="S47"/>
  <c r="T47"/>
  <c r="U47"/>
  <c r="V47"/>
  <c r="W47"/>
  <c r="X47"/>
  <c r="Y47"/>
  <c r="G48"/>
  <c r="H48"/>
  <c r="I48"/>
  <c r="J48"/>
  <c r="K48"/>
  <c r="L48"/>
  <c r="M48"/>
  <c r="N48"/>
  <c r="O48"/>
  <c r="P48"/>
  <c r="Q48"/>
  <c r="R48"/>
  <c r="S48"/>
  <c r="T48"/>
  <c r="U48"/>
  <c r="V48"/>
  <c r="W48"/>
  <c r="X48"/>
  <c r="Y48"/>
  <c r="G49"/>
  <c r="H49"/>
  <c r="I49"/>
  <c r="J49"/>
  <c r="K49"/>
  <c r="L49"/>
  <c r="M49"/>
  <c r="N49"/>
  <c r="O49"/>
  <c r="P49"/>
  <c r="Q49"/>
  <c r="R49"/>
  <c r="S49"/>
  <c r="T49"/>
  <c r="U49"/>
  <c r="V49"/>
  <c r="W49"/>
  <c r="X49"/>
  <c r="Y49"/>
  <c r="G50"/>
  <c r="H50"/>
  <c r="I50"/>
  <c r="J50"/>
  <c r="K50"/>
  <c r="L50"/>
  <c r="M50"/>
  <c r="N50"/>
  <c r="O50"/>
  <c r="P50"/>
  <c r="Q50"/>
  <c r="R50"/>
  <c r="S50"/>
  <c r="T50"/>
  <c r="U50"/>
  <c r="V50"/>
  <c r="W50"/>
  <c r="X50"/>
  <c r="Y50"/>
  <c r="G51"/>
  <c r="H51"/>
  <c r="I51"/>
  <c r="J51"/>
  <c r="K51"/>
  <c r="L51"/>
  <c r="M51"/>
  <c r="N51"/>
  <c r="O51"/>
  <c r="P51"/>
  <c r="Q51"/>
  <c r="R51"/>
  <c r="S51"/>
  <c r="T51"/>
  <c r="U51"/>
  <c r="V51"/>
  <c r="W51"/>
  <c r="X51"/>
  <c r="Y51"/>
  <c r="G52"/>
  <c r="H52"/>
  <c r="I52"/>
  <c r="J52"/>
  <c r="K52"/>
  <c r="L52"/>
  <c r="M52"/>
  <c r="N52"/>
  <c r="O52"/>
  <c r="P52"/>
  <c r="Q52"/>
  <c r="R52"/>
  <c r="S52"/>
  <c r="T52"/>
  <c r="U52"/>
  <c r="V52"/>
  <c r="W52"/>
  <c r="X52"/>
  <c r="Y52"/>
  <c r="G53"/>
  <c r="H53"/>
  <c r="I53"/>
  <c r="J53"/>
  <c r="K53"/>
  <c r="L53"/>
  <c r="M53"/>
  <c r="N53"/>
  <c r="O53"/>
  <c r="P53"/>
  <c r="Q53"/>
  <c r="R53"/>
  <c r="S53"/>
  <c r="T53"/>
  <c r="U53"/>
  <c r="V53"/>
  <c r="W53"/>
  <c r="X53"/>
  <c r="Y53"/>
  <c r="E3"/>
  <c r="F3"/>
  <c r="E4"/>
  <c r="F4"/>
  <c r="E5"/>
  <c r="F5"/>
  <c r="E6"/>
  <c r="F6"/>
  <c r="E7"/>
  <c r="F7"/>
  <c r="E8"/>
  <c r="F8"/>
  <c r="E9"/>
  <c r="F9"/>
  <c r="E10"/>
  <c r="F10"/>
  <c r="E11"/>
  <c r="F11"/>
  <c r="E12"/>
  <c r="F12"/>
  <c r="E13"/>
  <c r="F13"/>
  <c r="E14"/>
  <c r="F14"/>
  <c r="E15"/>
  <c r="F15"/>
  <c r="E16"/>
  <c r="F16"/>
  <c r="E17"/>
  <c r="F17"/>
  <c r="E18"/>
  <c r="F18"/>
  <c r="E19"/>
  <c r="F19"/>
  <c r="E20"/>
  <c r="F20"/>
  <c r="E21"/>
  <c r="F21"/>
  <c r="E22"/>
  <c r="F22"/>
  <c r="E23"/>
  <c r="F23"/>
  <c r="E24"/>
  <c r="F24"/>
  <c r="E25"/>
  <c r="F25"/>
  <c r="E26"/>
  <c r="F26"/>
  <c r="E27"/>
  <c r="F27"/>
  <c r="E28"/>
  <c r="F28"/>
  <c r="E29"/>
  <c r="F29"/>
  <c r="E30"/>
  <c r="F30"/>
  <c r="E31"/>
  <c r="F31"/>
  <c r="E32"/>
  <c r="F32"/>
  <c r="E33"/>
  <c r="F33"/>
  <c r="E34"/>
  <c r="F34"/>
  <c r="E35"/>
  <c r="F35"/>
  <c r="E36"/>
  <c r="F36"/>
  <c r="E37"/>
  <c r="F37"/>
  <c r="E38"/>
  <c r="F38"/>
  <c r="E39"/>
  <c r="F39"/>
  <c r="E40"/>
  <c r="F40"/>
  <c r="E41"/>
  <c r="F41"/>
  <c r="E42"/>
  <c r="F42"/>
  <c r="E43"/>
  <c r="F43"/>
  <c r="E44"/>
  <c r="F44"/>
  <c r="E45"/>
  <c r="F45"/>
  <c r="E46"/>
  <c r="F46"/>
  <c r="E47"/>
  <c r="F47"/>
  <c r="E48"/>
  <c r="F48"/>
  <c r="E49"/>
  <c r="F49"/>
  <c r="E50"/>
  <c r="F50"/>
  <c r="E51"/>
  <c r="F51"/>
  <c r="E52"/>
  <c r="F52"/>
  <c r="E53"/>
  <c r="F53"/>
  <c r="A3"/>
  <c r="B3"/>
  <c r="C3"/>
  <c r="D3"/>
  <c r="A4"/>
  <c r="B4"/>
  <c r="C4"/>
  <c r="D4"/>
  <c r="A5"/>
  <c r="B5"/>
  <c r="C5"/>
  <c r="D5"/>
  <c r="A6"/>
  <c r="B6"/>
  <c r="C6"/>
  <c r="D6"/>
  <c r="A7"/>
  <c r="B7"/>
  <c r="C7"/>
  <c r="D7"/>
  <c r="A8"/>
  <c r="B8"/>
  <c r="C8"/>
  <c r="D8"/>
  <c r="A9"/>
  <c r="B9"/>
  <c r="C9"/>
  <c r="D9"/>
  <c r="A10"/>
  <c r="B10"/>
  <c r="C10"/>
  <c r="D10"/>
  <c r="A11"/>
  <c r="B11"/>
  <c r="C11"/>
  <c r="D11"/>
  <c r="A12"/>
  <c r="B12"/>
  <c r="C12"/>
  <c r="D12"/>
  <c r="A13"/>
  <c r="B13"/>
  <c r="C13"/>
  <c r="D13"/>
  <c r="A14"/>
  <c r="B14"/>
  <c r="C14"/>
  <c r="D14"/>
  <c r="A15"/>
  <c r="B15"/>
  <c r="C15"/>
  <c r="D15"/>
  <c r="A16"/>
  <c r="B16"/>
  <c r="C16"/>
  <c r="D16"/>
  <c r="A17"/>
  <c r="B17"/>
  <c r="C17"/>
  <c r="D17"/>
  <c r="A18"/>
  <c r="B18"/>
  <c r="C18"/>
  <c r="D18"/>
  <c r="A19"/>
  <c r="B19"/>
  <c r="C19"/>
  <c r="D19"/>
  <c r="A20"/>
  <c r="B20"/>
  <c r="C20"/>
  <c r="D20"/>
  <c r="A21"/>
  <c r="B21"/>
  <c r="C21"/>
  <c r="D21"/>
  <c r="A22"/>
  <c r="B22"/>
  <c r="C22"/>
  <c r="D22"/>
  <c r="A23"/>
  <c r="B23"/>
  <c r="C23"/>
  <c r="D23"/>
  <c r="A24"/>
  <c r="B24"/>
  <c r="C24"/>
  <c r="D24"/>
  <c r="A25"/>
  <c r="B25"/>
  <c r="C25"/>
  <c r="D25"/>
  <c r="A26"/>
  <c r="B26"/>
  <c r="C26"/>
  <c r="D26"/>
  <c r="A27"/>
  <c r="B27"/>
  <c r="C27"/>
  <c r="D27"/>
  <c r="A28"/>
  <c r="B28"/>
  <c r="C28"/>
  <c r="D28"/>
  <c r="A29"/>
  <c r="B29"/>
  <c r="C29"/>
  <c r="D29"/>
  <c r="A30"/>
  <c r="B30"/>
  <c r="C30"/>
  <c r="D30"/>
  <c r="A31"/>
  <c r="B31"/>
  <c r="C31"/>
  <c r="D31"/>
  <c r="A32"/>
  <c r="B32"/>
  <c r="C32"/>
  <c r="D32"/>
  <c r="A33"/>
  <c r="B33"/>
  <c r="C33"/>
  <c r="D33"/>
  <c r="A34"/>
  <c r="B34"/>
  <c r="C34"/>
  <c r="D34"/>
  <c r="A35"/>
  <c r="B35"/>
  <c r="C35"/>
  <c r="D35"/>
  <c r="A36"/>
  <c r="B36"/>
  <c r="C36"/>
  <c r="D36"/>
  <c r="A37"/>
  <c r="B37"/>
  <c r="C37"/>
  <c r="D37"/>
  <c r="A38"/>
  <c r="B38"/>
  <c r="C38"/>
  <c r="D38"/>
  <c r="A39"/>
  <c r="B39"/>
  <c r="C39"/>
  <c r="D39"/>
  <c r="A40"/>
  <c r="B40"/>
  <c r="C40"/>
  <c r="D40"/>
  <c r="A41"/>
  <c r="B41"/>
  <c r="C41"/>
  <c r="D41"/>
  <c r="A42"/>
  <c r="B42"/>
  <c r="C42"/>
  <c r="D42"/>
  <c r="A43"/>
  <c r="B43"/>
  <c r="C43"/>
  <c r="D43"/>
  <c r="A44"/>
  <c r="B44"/>
  <c r="C44"/>
  <c r="D44"/>
  <c r="A45"/>
  <c r="B45"/>
  <c r="C45"/>
  <c r="D45"/>
  <c r="A46"/>
  <c r="B46"/>
  <c r="C46"/>
  <c r="D46"/>
  <c r="A47"/>
  <c r="B47"/>
  <c r="C47"/>
  <c r="D47"/>
  <c r="A48"/>
  <c r="B48"/>
  <c r="C48"/>
  <c r="D48"/>
  <c r="A49"/>
  <c r="B49"/>
  <c r="C49"/>
  <c r="D49"/>
  <c r="A50"/>
  <c r="B50"/>
  <c r="C50"/>
  <c r="D50"/>
  <c r="A51"/>
  <c r="B51"/>
  <c r="C51"/>
  <c r="D51"/>
  <c r="A52"/>
  <c r="B52"/>
  <c r="C52"/>
  <c r="D52"/>
  <c r="A53"/>
  <c r="B53"/>
  <c r="C53"/>
  <c r="D53"/>
  <c r="S17" i="2"/>
  <c r="N17" i="34" s="1"/>
  <c r="P17" i="2"/>
  <c r="K17" i="34" s="1"/>
  <c r="P16" i="2"/>
  <c r="K16" i="34" s="1"/>
  <c r="P14" i="2"/>
  <c r="K14" i="34" s="1"/>
  <c r="O14" i="2"/>
  <c r="J14" i="34" s="1"/>
  <c r="S13" i="2"/>
  <c r="N13" i="34" s="1"/>
  <c r="P13" i="2"/>
  <c r="K13" i="34" s="1"/>
  <c r="P12" i="2"/>
  <c r="K12" i="34" s="1"/>
  <c r="S11" i="2"/>
  <c r="N11" i="34" s="1"/>
  <c r="P11" i="2"/>
  <c r="K11" i="34" s="1"/>
  <c r="P10" i="2"/>
  <c r="K10" i="34" s="1"/>
  <c r="S9" i="2"/>
  <c r="N9" i="34" s="1"/>
  <c r="P9" i="2"/>
  <c r="K9" i="34" s="1"/>
  <c r="P8" i="2"/>
  <c r="K8" i="34" s="1"/>
  <c r="T27" i="2" l="1"/>
  <c r="O26" i="34" s="1"/>
  <c r="U8" i="2"/>
  <c r="P8" i="34" s="1"/>
  <c r="T9" i="2"/>
  <c r="O9" i="34" s="1"/>
  <c r="T8" i="2"/>
  <c r="O8" i="34" s="1"/>
  <c r="T14" i="2"/>
  <c r="U35"/>
  <c r="P34" i="34" s="1"/>
  <c r="U34" i="2"/>
  <c r="P33" i="34" s="1"/>
  <c r="O35" i="2"/>
  <c r="J34" i="34" s="1"/>
  <c r="O34" i="2"/>
  <c r="U32"/>
  <c r="P31" i="34" s="1"/>
  <c r="U31" i="2"/>
  <c r="P30" i="34" s="1"/>
  <c r="O32" i="2"/>
  <c r="J31" i="34" s="1"/>
  <c r="O31" i="2"/>
  <c r="P32"/>
  <c r="K31" i="34" s="1"/>
  <c r="U30" i="2"/>
  <c r="P29" i="34" s="1"/>
  <c r="U29" i="2"/>
  <c r="P28" i="34" s="1"/>
  <c r="O30" i="2"/>
  <c r="J29" i="34" s="1"/>
  <c r="O29" i="2"/>
  <c r="P30"/>
  <c r="K29" i="34" s="1"/>
  <c r="U17" i="2"/>
  <c r="P17" i="34" s="1"/>
  <c r="U16" i="2"/>
  <c r="P16" i="34" s="1"/>
  <c r="T16" i="2"/>
  <c r="O16" i="34" s="1"/>
  <c r="U13" i="2"/>
  <c r="P13" i="34" s="1"/>
  <c r="U12" i="2"/>
  <c r="P12" i="34" s="1"/>
  <c r="T12" i="2"/>
  <c r="O12" i="34" s="1"/>
  <c r="T10" i="2"/>
  <c r="U11"/>
  <c r="P11" i="34" s="1"/>
  <c r="U10" i="2"/>
  <c r="P10" i="34" s="1"/>
  <c r="P35" i="2"/>
  <c r="V27" l="1"/>
  <c r="Q26" i="34" s="1"/>
  <c r="T35" i="2"/>
  <c r="K34" i="34"/>
  <c r="V10" i="2"/>
  <c r="Q10" i="34" s="1"/>
  <c r="O10"/>
  <c r="T31" i="2"/>
  <c r="J30" i="34"/>
  <c r="T34" i="2"/>
  <c r="J33" i="34"/>
  <c r="V14" i="2"/>
  <c r="Q14" i="34" s="1"/>
  <c r="O14"/>
  <c r="T29" i="2"/>
  <c r="Z29" s="1"/>
  <c r="U28" i="34" s="1"/>
  <c r="J28"/>
  <c r="X12" i="2"/>
  <c r="S12" i="34" s="1"/>
  <c r="V12" i="2"/>
  <c r="Q12" i="34" s="1"/>
  <c r="X16" i="2"/>
  <c r="S16" i="34" s="1"/>
  <c r="V16" i="2"/>
  <c r="Q16" i="34" s="1"/>
  <c r="X8" i="2"/>
  <c r="S8" i="34" s="1"/>
  <c r="V8" i="2"/>
  <c r="Q8" i="34" s="1"/>
  <c r="Z9" i="2"/>
  <c r="U9" i="34" s="1"/>
  <c r="V9" i="2"/>
  <c r="Q9" i="34" s="1"/>
  <c r="Z12" i="2"/>
  <c r="U12" i="34" s="1"/>
  <c r="Z16" i="2"/>
  <c r="U16" i="34" s="1"/>
  <c r="Z8" i="2"/>
  <c r="U8" i="34" s="1"/>
  <c r="X9" i="2"/>
  <c r="S9" i="34" s="1"/>
  <c r="T32" i="2"/>
  <c r="T30"/>
  <c r="T17"/>
  <c r="T13"/>
  <c r="T11"/>
  <c r="E1"/>
  <c r="H1"/>
  <c r="I1"/>
  <c r="K1"/>
  <c r="V17" l="1"/>
  <c r="Q17" i="34" s="1"/>
  <c r="O17"/>
  <c r="V31" i="2"/>
  <c r="Q30" i="34" s="1"/>
  <c r="O30"/>
  <c r="V35" i="2"/>
  <c r="Q34" i="34" s="1"/>
  <c r="O34"/>
  <c r="V13" i="2"/>
  <c r="Q13" i="34" s="1"/>
  <c r="O13"/>
  <c r="V11" i="2"/>
  <c r="Q11" i="34" s="1"/>
  <c r="O11"/>
  <c r="V32" i="2"/>
  <c r="Q31" i="34" s="1"/>
  <c r="O31"/>
  <c r="X29" i="2"/>
  <c r="S28" i="34" s="1"/>
  <c r="O28"/>
  <c r="V34" i="2"/>
  <c r="Q33" i="34" s="1"/>
  <c r="O33"/>
  <c r="V30" i="2"/>
  <c r="Q29" i="34" s="1"/>
  <c r="O29"/>
  <c r="V29" i="2"/>
  <c r="Q28" i="34" s="1"/>
  <c r="X17" i="2"/>
  <c r="S17" i="34" s="1"/>
  <c r="Z17" i="2"/>
  <c r="U17" i="34" s="1"/>
  <c r="X30" i="2"/>
  <c r="S29" i="34" s="1"/>
  <c r="Z30" i="2"/>
  <c r="U29" i="34" s="1"/>
  <c r="X13" i="2"/>
  <c r="S13" i="34" s="1"/>
  <c r="Z13" i="2"/>
  <c r="U13" i="34" s="1"/>
</calcChain>
</file>

<file path=xl/comments1.xml><?xml version="1.0" encoding="utf-8"?>
<comments xmlns="http://schemas.openxmlformats.org/spreadsheetml/2006/main">
  <authors>
    <author>mathieu</author>
  </authors>
  <commentList>
    <comment ref="I1" authorId="0">
      <text>
        <r>
          <rPr>
            <sz val="9"/>
            <color indexed="81"/>
            <rFont val="Tahoma"/>
            <family val="2"/>
          </rPr>
          <t>0 : pas nécessaire
1 : étude à demander
2 : étude en cours
3 : étude reçue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mathieu</author>
  </authors>
  <commentList>
    <comment ref="F1" authorId="0">
      <text>
        <r>
          <rPr>
            <sz val="9"/>
            <color indexed="81"/>
            <rFont val="Tahoma"/>
            <family val="2"/>
          </rPr>
          <t>0 : pas nécessaire
1 : étude à demander
2 : étude en cours
3 : étude reçue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<sst xmlns="http://schemas.openxmlformats.org/spreadsheetml/2006/main" count="304" uniqueCount="138">
  <si>
    <t>Commune</t>
  </si>
  <si>
    <t>Accord Communes</t>
  </si>
  <si>
    <t>DPE</t>
  </si>
  <si>
    <t>Avis Domaines</t>
  </si>
  <si>
    <t>Nb logts restants à vendre</t>
  </si>
  <si>
    <t>Nb logts vacants</t>
  </si>
  <si>
    <t>dont réservés à la vente</t>
  </si>
  <si>
    <t>LES MINIERES - rue Maurice Emmanuel</t>
  </si>
  <si>
    <t>BAR SUR AUBE</t>
  </si>
  <si>
    <t>non reçu</t>
  </si>
  <si>
    <t>A demander</t>
  </si>
  <si>
    <t/>
  </si>
  <si>
    <t>E</t>
  </si>
  <si>
    <t xml:space="preserve">BEL AIR route de Nozay </t>
  </si>
  <si>
    <t>ARCIS SUR AUBE</t>
  </si>
  <si>
    <t>D</t>
  </si>
  <si>
    <t>0088 RUE SAINTE FONTAINE</t>
  </si>
  <si>
    <t>BAR SUR SEINE</t>
  </si>
  <si>
    <t>G</t>
  </si>
  <si>
    <t>RUE DU STADE</t>
  </si>
  <si>
    <t>CHAVANGES</t>
  </si>
  <si>
    <t>0238 ZUP</t>
  </si>
  <si>
    <t>LES NOES PRES TROYES</t>
  </si>
  <si>
    <t>F</t>
  </si>
  <si>
    <t>0259 RUE NOUVELLE</t>
  </si>
  <si>
    <t>refus le 29/02/2012</t>
  </si>
  <si>
    <t>0271 LES ADROITS</t>
  </si>
  <si>
    <t>PLAINES SAINT LANGE</t>
  </si>
  <si>
    <t>0278 OSSEY LES TROIS MAISONS</t>
  </si>
  <si>
    <t>OSSEY LES TROIS MAISONS</t>
  </si>
  <si>
    <t>refus le 07/02/2012</t>
  </si>
  <si>
    <t>0305 VIREY SS BAR 2</t>
  </si>
  <si>
    <t>VIREY SOUS BAR</t>
  </si>
  <si>
    <t>0345 LE CARDINAL</t>
  </si>
  <si>
    <t>NOGENT SUR SEINE</t>
  </si>
  <si>
    <t>0464 LA COTE DES VIGNES</t>
  </si>
  <si>
    <t>0609 ILOT PAUL BERT</t>
  </si>
  <si>
    <t>ROMILLY SUR SEINE</t>
  </si>
  <si>
    <t>refus le 15/03/2012</t>
  </si>
  <si>
    <t>0901 25 RUE SARRAIL</t>
  </si>
  <si>
    <t>0909 RUE SAINT REMY</t>
  </si>
  <si>
    <t>2 avenue Général Leclerc / LA LISIERE - BREVIANDES / ST JULIEN LES VILLAS</t>
  </si>
  <si>
    <t>BREVIANDES</t>
  </si>
  <si>
    <t>C</t>
  </si>
  <si>
    <t>0987 DIENVILLE " LE NOSROT "</t>
  </si>
  <si>
    <t>DIENVILLE</t>
  </si>
  <si>
    <t>0013 DOCTEUR ROUX</t>
  </si>
  <si>
    <t>0119 LOCARNO</t>
  </si>
  <si>
    <t>accord tacite (pas de réponse)</t>
  </si>
  <si>
    <t>à cder à la signature d'un comprmis</t>
  </si>
  <si>
    <t>0313 CLEMENCEAU</t>
  </si>
  <si>
    <t>VILLENAUXE LA GRANDE</t>
  </si>
  <si>
    <t>0333 LA SAULSOTTE</t>
  </si>
  <si>
    <t>LA SAULSOTTE</t>
  </si>
  <si>
    <t>refus le 15/02/2012</t>
  </si>
  <si>
    <t>0436 VICTOR HUGO</t>
  </si>
  <si>
    <t>ESTISSAC</t>
  </si>
  <si>
    <t>0525 BEAULUREY</t>
  </si>
  <si>
    <t>MOUSSEY</t>
  </si>
  <si>
    <t>0534 LA RUELLE</t>
  </si>
  <si>
    <t>SOMMEVAL</t>
  </si>
  <si>
    <t>0935 RUE DU GILLARD</t>
  </si>
  <si>
    <t>0947 FORGES ST BERNARD</t>
  </si>
  <si>
    <t>VILLE SOUS LA FERTE</t>
  </si>
  <si>
    <t>0949 CHAMPFLEURY " LE VILLAGE "</t>
  </si>
  <si>
    <t>CHAMPFLEURY</t>
  </si>
  <si>
    <t>ddé le 18/01/2012</t>
  </si>
  <si>
    <t>0959 CLAIRVAUX " LA NOUEROIE "</t>
  </si>
  <si>
    <t>0963 3 IMPASSE DE LA GARENNE</t>
  </si>
  <si>
    <t>0976 ROMILLY - RUE GORNET BOIVIN</t>
  </si>
  <si>
    <t>0051 LES GREVES</t>
  </si>
  <si>
    <t>LA CHAPELLE SAINT LUC</t>
  </si>
  <si>
    <t>0287  8 RUE PERCEHAIE</t>
  </si>
  <si>
    <t>SAINT JULIEN LES VILLAS</t>
  </si>
  <si>
    <t>0299 BERCEAU DE L'EGLISE</t>
  </si>
  <si>
    <t>SAINT ANDRE LES VERGERS</t>
  </si>
  <si>
    <t>0425 RUE VOLTAIRE</t>
  </si>
  <si>
    <t>TROYES</t>
  </si>
  <si>
    <t>PARC DE COURCELLES 2</t>
  </si>
  <si>
    <t>SAINT GERMAIN</t>
  </si>
  <si>
    <t>ddé le 31/01/2012</t>
  </si>
  <si>
    <t>0456 RUE VOLTAIRE</t>
  </si>
  <si>
    <t>0480 BOUCHER DE PERTHES</t>
  </si>
  <si>
    <t>0507 BERCEAU DE L'EGLISE</t>
  </si>
  <si>
    <t>ddé le 13/01/2012</t>
  </si>
  <si>
    <t>0509 PARC DE COURCELLES</t>
  </si>
  <si>
    <t>0919 AVENUE GENERAL LECLERC</t>
  </si>
  <si>
    <t>SAINTE SAVINE</t>
  </si>
  <si>
    <t>0920 AVENUE PASTEUR</t>
  </si>
  <si>
    <t>0960 PARC DE COURCELLES / PRINTEMPS</t>
  </si>
  <si>
    <t>0982 ST-JULIEN - RUE L. GRAVELLE</t>
  </si>
  <si>
    <t>ST JULIEN LES VILLAS</t>
  </si>
  <si>
    <t>AGS</t>
  </si>
  <si>
    <t>EC</t>
  </si>
  <si>
    <t>NMH</t>
  </si>
  <si>
    <t>Cde 02avril</t>
  </si>
  <si>
    <t>FH</t>
  </si>
  <si>
    <t>Bail Emphitéotique</t>
  </si>
  <si>
    <t>Vu France Domaine</t>
  </si>
  <si>
    <t>Aucun client interressé</t>
  </si>
  <si>
    <t>A voir Maison abandon à confirmer</t>
  </si>
  <si>
    <t>NP + Réglt Copro+ Façade</t>
  </si>
  <si>
    <t>France domaine + reglt….</t>
  </si>
  <si>
    <t>Commentaires</t>
  </si>
  <si>
    <t>grpe</t>
  </si>
  <si>
    <t>MESNIL SAINT PÈRE</t>
  </si>
  <si>
    <t>0533 14 RUE DE LA NOUE AUX LOUPS</t>
  </si>
  <si>
    <t>0557 12 RUE DE LA NOUE AUX LOUPS</t>
  </si>
  <si>
    <t>PV moyen</t>
  </si>
  <si>
    <t>% prix domaine</t>
  </si>
  <si>
    <t>Valeur Nette Comptable</t>
  </si>
  <si>
    <t>Capital Restant Dû</t>
  </si>
  <si>
    <t>% PV</t>
  </si>
  <si>
    <t>Prix moyen domaines</t>
  </si>
  <si>
    <t>Marge</t>
  </si>
  <si>
    <t>Faible</t>
  </si>
  <si>
    <t>Moyenne</t>
  </si>
  <si>
    <t>Travaux</t>
  </si>
  <si>
    <t>Menuiseries</t>
  </si>
  <si>
    <t>Chauffage</t>
  </si>
  <si>
    <t>Isolation</t>
  </si>
  <si>
    <t>Ventilation</t>
  </si>
  <si>
    <t>ECS</t>
  </si>
  <si>
    <t>Groupe</t>
  </si>
  <si>
    <t>DPE obtenu après TX</t>
  </si>
  <si>
    <t>Priorité</t>
  </si>
  <si>
    <t>Légende</t>
  </si>
  <si>
    <t>Pas nécessaire</t>
  </si>
  <si>
    <t>Etude à demander</t>
  </si>
  <si>
    <t>Etude en cours</t>
  </si>
  <si>
    <t>Etude reçue</t>
  </si>
  <si>
    <t>Difficulté de mise en œuvre</t>
  </si>
  <si>
    <t>Elevée</t>
  </si>
  <si>
    <t>Etude AGS</t>
  </si>
  <si>
    <t>Dégats des eaux</t>
  </si>
  <si>
    <t>Coût total HT</t>
  </si>
  <si>
    <t>Coût par logement HT</t>
  </si>
  <si>
    <t>Travaux ( coût par logement HT)</t>
  </si>
</sst>
</file>

<file path=xl/styles.xml><?xml version="1.0" encoding="utf-8"?>
<styleSheet xmlns="http://schemas.openxmlformats.org/spreadsheetml/2006/main">
  <numFmts count="5">
    <numFmt numFmtId="164" formatCode="dd/mm/yy;@"/>
    <numFmt numFmtId="165" formatCode="[$-40C]mmm\-yy;@"/>
    <numFmt numFmtId="166" formatCode="#,##0\ &quot;€&quot;"/>
    <numFmt numFmtId="168" formatCode="#,##0.0\ &quot;€&quot;"/>
    <numFmt numFmtId="169" formatCode="0.0%"/>
  </numFmts>
  <fonts count="9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trike/>
      <sz val="10"/>
      <name val="Arial"/>
      <family val="2"/>
    </font>
    <font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9933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40">
    <xf numFmtId="0" fontId="0" fillId="0" borderId="0" xfId="0"/>
    <xf numFmtId="0" fontId="1" fillId="3" borderId="12" xfId="1" applyFill="1" applyBorder="1" applyAlignment="1">
      <alignment horizontal="center" vertical="top"/>
    </xf>
    <xf numFmtId="0" fontId="2" fillId="3" borderId="12" xfId="1" applyFont="1" applyFill="1" applyBorder="1" applyAlignment="1">
      <alignment horizontal="center" vertical="top"/>
    </xf>
    <xf numFmtId="0" fontId="2" fillId="3" borderId="10" xfId="1" applyFont="1" applyFill="1" applyBorder="1" applyAlignment="1">
      <alignment horizontal="center" vertical="top"/>
    </xf>
    <xf numFmtId="0" fontId="2" fillId="3" borderId="14" xfId="1" applyFont="1" applyFill="1" applyBorder="1" applyAlignment="1">
      <alignment horizontal="center" vertical="top"/>
    </xf>
    <xf numFmtId="0" fontId="1" fillId="0" borderId="10" xfId="1" applyFill="1" applyBorder="1" applyAlignment="1">
      <alignment horizontal="right" vertical="top"/>
    </xf>
    <xf numFmtId="164" fontId="1" fillId="0" borderId="10" xfId="1" applyNumberFormat="1" applyBorder="1" applyAlignment="1">
      <alignment horizontal="center" vertical="top" wrapText="1"/>
    </xf>
    <xf numFmtId="164" fontId="2" fillId="0" borderId="12" xfId="1" applyNumberFormat="1" applyFont="1" applyFill="1" applyBorder="1" applyAlignment="1">
      <alignment horizontal="center" vertical="top" wrapText="1"/>
    </xf>
    <xf numFmtId="164" fontId="2" fillId="5" borderId="12" xfId="1" applyNumberFormat="1" applyFont="1" applyFill="1" applyBorder="1" applyAlignment="1">
      <alignment horizontal="center" vertical="top" wrapText="1"/>
    </xf>
    <xf numFmtId="164" fontId="1" fillId="0" borderId="10" xfId="1" applyNumberFormat="1" applyBorder="1" applyAlignment="1">
      <alignment horizontal="center" vertical="center" wrapText="1"/>
    </xf>
    <xf numFmtId="164" fontId="1" fillId="0" borderId="10" xfId="1" applyNumberFormat="1" applyFill="1" applyBorder="1" applyAlignment="1">
      <alignment horizontal="center" vertical="center" wrapText="1"/>
    </xf>
    <xf numFmtId="0" fontId="1" fillId="3" borderId="12" xfId="1" applyFill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5" fontId="1" fillId="0" borderId="10" xfId="1" applyNumberFormat="1" applyBorder="1" applyAlignment="1">
      <alignment horizontal="center" vertical="top" wrapText="1"/>
    </xf>
    <xf numFmtId="165" fontId="1" fillId="0" borderId="10" xfId="1" applyNumberFormat="1" applyBorder="1" applyAlignment="1">
      <alignment horizontal="center" vertical="center" wrapText="1"/>
    </xf>
    <xf numFmtId="165" fontId="2" fillId="0" borderId="12" xfId="1" applyNumberFormat="1" applyFont="1" applyFill="1" applyBorder="1" applyAlignment="1">
      <alignment horizontal="center" vertical="top" wrapText="1"/>
    </xf>
    <xf numFmtId="165" fontId="2" fillId="5" borderId="12" xfId="1" applyNumberFormat="1" applyFont="1" applyFill="1" applyBorder="1" applyAlignment="1">
      <alignment horizontal="center" vertical="top" wrapText="1"/>
    </xf>
    <xf numFmtId="164" fontId="2" fillId="2" borderId="12" xfId="1" applyNumberFormat="1" applyFont="1" applyFill="1" applyBorder="1" applyAlignment="1">
      <alignment horizontal="center" vertical="top" wrapText="1"/>
    </xf>
    <xf numFmtId="0" fontId="0" fillId="0" borderId="0" xfId="0" applyAlignment="1">
      <alignment horizontal="center" vertical="center" wrapText="1"/>
    </xf>
    <xf numFmtId="164" fontId="1" fillId="2" borderId="10" xfId="1" applyNumberFormat="1" applyFont="1" applyFill="1" applyBorder="1" applyAlignment="1">
      <alignment horizontal="center" vertical="center" wrapText="1"/>
    </xf>
    <xf numFmtId="0" fontId="2" fillId="2" borderId="12" xfId="1" applyFont="1" applyFill="1" applyBorder="1" applyAlignment="1">
      <alignment horizontal="center" vertical="top"/>
    </xf>
    <xf numFmtId="164" fontId="1" fillId="2" borderId="10" xfId="1" applyNumberFormat="1" applyFont="1" applyFill="1" applyBorder="1" applyAlignment="1">
      <alignment horizontal="center" vertical="top" wrapText="1"/>
    </xf>
    <xf numFmtId="0" fontId="1" fillId="5" borderId="5" xfId="1" applyNumberFormat="1" applyFill="1" applyBorder="1" applyAlignment="1">
      <alignment horizontal="center" vertical="center"/>
    </xf>
    <xf numFmtId="0" fontId="1" fillId="2" borderId="5" xfId="1" applyNumberFormat="1" applyFill="1" applyBorder="1" applyAlignment="1">
      <alignment horizontal="center" vertical="center"/>
    </xf>
    <xf numFmtId="0" fontId="1" fillId="2" borderId="5" xfId="1" applyFont="1" applyFill="1" applyBorder="1" applyAlignment="1">
      <alignment horizontal="center" vertical="center"/>
    </xf>
    <xf numFmtId="0" fontId="1" fillId="2" borderId="4" xfId="1" applyFill="1" applyBorder="1" applyAlignment="1">
      <alignment horizontal="center" vertical="center"/>
    </xf>
    <xf numFmtId="0" fontId="4" fillId="5" borderId="5" xfId="1" applyNumberFormat="1" applyFont="1" applyFill="1" applyBorder="1" applyAlignment="1">
      <alignment horizontal="center" vertical="center"/>
    </xf>
    <xf numFmtId="164" fontId="4" fillId="5" borderId="12" xfId="1" applyNumberFormat="1" applyFont="1" applyFill="1" applyBorder="1" applyAlignment="1">
      <alignment horizontal="center" vertical="top" wrapText="1"/>
    </xf>
    <xf numFmtId="0" fontId="4" fillId="5" borderId="12" xfId="1" applyFont="1" applyFill="1" applyBorder="1" applyAlignment="1">
      <alignment horizontal="center" vertical="top"/>
    </xf>
    <xf numFmtId="0" fontId="1" fillId="2" borderId="5" xfId="1" applyNumberFormat="1" applyFont="1" applyFill="1" applyBorder="1" applyAlignment="1">
      <alignment horizontal="center" vertical="center"/>
    </xf>
    <xf numFmtId="164" fontId="2" fillId="8" borderId="12" xfId="1" applyNumberFormat="1" applyFont="1" applyFill="1" applyBorder="1" applyAlignment="1">
      <alignment horizontal="center" vertical="top" wrapText="1"/>
    </xf>
    <xf numFmtId="0" fontId="1" fillId="0" borderId="11" xfId="1" applyBorder="1" applyAlignment="1">
      <alignment horizontal="center" vertical="center" wrapText="1"/>
    </xf>
    <xf numFmtId="0" fontId="1" fillId="0" borderId="11" xfId="1" applyFill="1" applyBorder="1" applyAlignment="1">
      <alignment horizontal="center" vertical="center" wrapText="1"/>
    </xf>
    <xf numFmtId="0" fontId="1" fillId="0" borderId="4" xfId="1" applyFill="1" applyBorder="1" applyAlignment="1">
      <alignment horizontal="center" vertical="center" wrapText="1"/>
    </xf>
    <xf numFmtId="0" fontId="1" fillId="0" borderId="4" xfId="1" applyBorder="1" applyAlignment="1">
      <alignment horizontal="center" vertical="center" wrapText="1"/>
    </xf>
    <xf numFmtId="0" fontId="4" fillId="5" borderId="11" xfId="1" applyFont="1" applyFill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center" wrapText="1"/>
    </xf>
    <xf numFmtId="0" fontId="1" fillId="2" borderId="4" xfId="1" applyFill="1" applyBorder="1" applyAlignment="1">
      <alignment horizontal="center" vertical="center" wrapText="1"/>
    </xf>
    <xf numFmtId="0" fontId="1" fillId="5" borderId="4" xfId="1" applyFill="1" applyBorder="1" applyAlignment="1">
      <alignment horizontal="center" vertical="center" wrapText="1"/>
    </xf>
    <xf numFmtId="0" fontId="2" fillId="5" borderId="4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0" fillId="7" borderId="0" xfId="0" applyFill="1"/>
    <xf numFmtId="0" fontId="0" fillId="6" borderId="0" xfId="0" applyFill="1"/>
    <xf numFmtId="0" fontId="0" fillId="9" borderId="0" xfId="0" applyFill="1"/>
    <xf numFmtId="0" fontId="1" fillId="0" borderId="0" xfId="1" applyFill="1" applyBorder="1" applyAlignment="1">
      <alignment horizontal="right" vertical="top"/>
    </xf>
    <xf numFmtId="0" fontId="1" fillId="0" borderId="0" xfId="1" applyFill="1" applyBorder="1" applyAlignment="1">
      <alignment horizontal="right" vertical="center"/>
    </xf>
    <xf numFmtId="0" fontId="0" fillId="0" borderId="0" xfId="0" applyBorder="1"/>
    <xf numFmtId="0" fontId="0" fillId="0" borderId="26" xfId="0" applyBorder="1"/>
    <xf numFmtId="0" fontId="0" fillId="0" borderId="0" xfId="0"/>
    <xf numFmtId="0" fontId="0" fillId="0" borderId="0" xfId="0" applyBorder="1"/>
    <xf numFmtId="0" fontId="6" fillId="0" borderId="0" xfId="0" applyFont="1"/>
    <xf numFmtId="0" fontId="1" fillId="11" borderId="4" xfId="1" applyFont="1" applyFill="1" applyBorder="1" applyAlignment="1">
      <alignment horizontal="center" vertical="center" wrapText="1"/>
    </xf>
    <xf numFmtId="0" fontId="1" fillId="2" borderId="29" xfId="1" applyFill="1" applyBorder="1" applyAlignment="1">
      <alignment horizontal="center" vertical="center"/>
    </xf>
    <xf numFmtId="0" fontId="1" fillId="0" borderId="28" xfId="1" applyBorder="1" applyAlignment="1">
      <alignment horizontal="center" vertical="center" wrapText="1"/>
    </xf>
    <xf numFmtId="0" fontId="1" fillId="3" borderId="25" xfId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5" fontId="0" fillId="0" borderId="12" xfId="0" applyNumberFormat="1" applyBorder="1" applyAlignment="1">
      <alignment horizontal="center" vertical="center"/>
    </xf>
    <xf numFmtId="0" fontId="1" fillId="0" borderId="10" xfId="1" applyFill="1" applyBorder="1" applyAlignment="1">
      <alignment horizontal="center" vertical="top" wrapText="1"/>
    </xf>
    <xf numFmtId="0" fontId="1" fillId="0" borderId="12" xfId="1" applyFill="1" applyBorder="1" applyAlignment="1">
      <alignment horizontal="center" vertical="center"/>
    </xf>
    <xf numFmtId="0" fontId="1" fillId="0" borderId="32" xfId="1" applyFill="1" applyBorder="1" applyAlignment="1">
      <alignment horizontal="center" vertical="center"/>
    </xf>
    <xf numFmtId="0" fontId="1" fillId="0" borderId="16" xfId="1" applyFill="1" applyBorder="1" applyAlignment="1">
      <alignment horizontal="center" vertical="center"/>
    </xf>
    <xf numFmtId="0" fontId="1" fillId="5" borderId="10" xfId="1" applyFill="1" applyBorder="1" applyAlignment="1">
      <alignment horizontal="center" vertical="center"/>
    </xf>
    <xf numFmtId="0" fontId="1" fillId="5" borderId="16" xfId="1" applyFill="1" applyBorder="1" applyAlignment="1">
      <alignment horizontal="center" vertical="center"/>
    </xf>
    <xf numFmtId="164" fontId="1" fillId="2" borderId="10" xfId="1" applyNumberFormat="1" applyFill="1" applyBorder="1" applyAlignment="1">
      <alignment horizontal="center" vertical="center" wrapText="1"/>
    </xf>
    <xf numFmtId="164" fontId="2" fillId="0" borderId="12" xfId="1" applyNumberFormat="1" applyFont="1" applyFill="1" applyBorder="1" applyAlignment="1">
      <alignment horizontal="center" vertical="center" wrapText="1"/>
    </xf>
    <xf numFmtId="164" fontId="4" fillId="5" borderId="12" xfId="1" applyNumberFormat="1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1" fillId="0" borderId="25" xfId="1" applyFill="1" applyBorder="1" applyAlignment="1">
      <alignment horizontal="center" vertical="center"/>
    </xf>
    <xf numFmtId="166" fontId="0" fillId="0" borderId="33" xfId="0" applyNumberFormat="1" applyBorder="1" applyAlignment="1">
      <alignment horizontal="center" vertical="center"/>
    </xf>
    <xf numFmtId="166" fontId="1" fillId="0" borderId="19" xfId="1" applyNumberFormat="1" applyFill="1" applyBorder="1" applyAlignment="1">
      <alignment horizontal="center" vertical="center"/>
    </xf>
    <xf numFmtId="166" fontId="0" fillId="0" borderId="12" xfId="0" applyNumberFormat="1" applyBorder="1" applyAlignment="1">
      <alignment horizontal="center" vertical="center"/>
    </xf>
    <xf numFmtId="166" fontId="1" fillId="0" borderId="10" xfId="1" applyNumberFormat="1" applyFill="1" applyBorder="1" applyAlignment="1">
      <alignment horizontal="center" vertical="center"/>
    </xf>
    <xf numFmtId="166" fontId="1" fillId="0" borderId="25" xfId="1" applyNumberFormat="1" applyFill="1" applyBorder="1" applyAlignment="1">
      <alignment horizontal="center" vertical="center"/>
    </xf>
    <xf numFmtId="168" fontId="1" fillId="0" borderId="10" xfId="1" applyNumberFormat="1" applyFill="1" applyBorder="1" applyAlignment="1">
      <alignment horizontal="center" vertical="center"/>
    </xf>
    <xf numFmtId="0" fontId="0" fillId="13" borderId="0" xfId="0" applyFill="1"/>
    <xf numFmtId="0" fontId="0" fillId="12" borderId="0" xfId="0" applyFill="1"/>
    <xf numFmtId="0" fontId="0" fillId="4" borderId="0" xfId="0" applyFill="1"/>
    <xf numFmtId="0" fontId="8" fillId="0" borderId="0" xfId="0" applyFont="1" applyAlignment="1">
      <alignment horizontal="center" vertical="center" wrapText="1"/>
    </xf>
    <xf numFmtId="166" fontId="1" fillId="0" borderId="12" xfId="1" applyNumberFormat="1" applyFont="1" applyFill="1" applyBorder="1" applyAlignment="1">
      <alignment horizontal="center" vertical="center" wrapText="1"/>
    </xf>
    <xf numFmtId="166" fontId="1" fillId="0" borderId="5" xfId="1" applyNumberFormat="1" applyFont="1" applyFill="1" applyBorder="1" applyAlignment="1">
      <alignment horizontal="center" vertical="center"/>
    </xf>
    <xf numFmtId="166" fontId="1" fillId="0" borderId="12" xfId="1" applyNumberFormat="1" applyFont="1" applyFill="1" applyBorder="1" applyAlignment="1">
      <alignment horizontal="center" vertical="center"/>
    </xf>
    <xf numFmtId="166" fontId="1" fillId="0" borderId="16" xfId="1" applyNumberFormat="1" applyFill="1" applyBorder="1" applyAlignment="1">
      <alignment horizontal="center" vertical="center"/>
    </xf>
    <xf numFmtId="166" fontId="1" fillId="0" borderId="5" xfId="1" applyNumberFormat="1" applyFill="1" applyBorder="1" applyAlignment="1">
      <alignment horizontal="center" vertical="center"/>
    </xf>
    <xf numFmtId="166" fontId="1" fillId="0" borderId="21" xfId="1" applyNumberFormat="1" applyFill="1" applyBorder="1" applyAlignment="1">
      <alignment horizontal="center" vertical="center"/>
    </xf>
    <xf numFmtId="166" fontId="1" fillId="0" borderId="23" xfId="1" applyNumberFormat="1" applyFill="1" applyBorder="1" applyAlignment="1">
      <alignment horizontal="center" vertical="center"/>
    </xf>
    <xf numFmtId="0" fontId="1" fillId="11" borderId="18" xfId="1" applyFont="1" applyFill="1" applyBorder="1" applyAlignment="1">
      <alignment horizontal="center" vertical="center"/>
    </xf>
    <xf numFmtId="0" fontId="1" fillId="11" borderId="5" xfId="1" applyFont="1" applyFill="1" applyBorder="1" applyAlignment="1">
      <alignment horizontal="center" vertical="center"/>
    </xf>
    <xf numFmtId="0" fontId="1" fillId="11" borderId="4" xfId="1" applyFont="1" applyFill="1" applyBorder="1" applyAlignment="1">
      <alignment horizontal="center" vertical="center"/>
    </xf>
    <xf numFmtId="0" fontId="0" fillId="5" borderId="0" xfId="0" applyFill="1"/>
    <xf numFmtId="0" fontId="0" fillId="2" borderId="0" xfId="0" applyFill="1"/>
    <xf numFmtId="0" fontId="0" fillId="0" borderId="0" xfId="0" applyAlignment="1">
      <alignment horizontal="right"/>
    </xf>
    <xf numFmtId="0" fontId="6" fillId="0" borderId="0" xfId="0" applyFont="1" applyAlignment="1">
      <alignment horizontal="right" vertical="center" wrapText="1"/>
    </xf>
    <xf numFmtId="0" fontId="0" fillId="0" borderId="32" xfId="0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166" fontId="1" fillId="0" borderId="20" xfId="1" applyNumberFormat="1" applyFill="1" applyBorder="1" applyAlignment="1">
      <alignment horizontal="center" vertical="center"/>
    </xf>
    <xf numFmtId="0" fontId="1" fillId="0" borderId="17" xfId="1" applyFill="1" applyBorder="1" applyAlignment="1">
      <alignment horizontal="center" vertical="center" wrapText="1"/>
    </xf>
    <xf numFmtId="0" fontId="1" fillId="0" borderId="3" xfId="1" applyFill="1" applyBorder="1" applyAlignment="1">
      <alignment horizontal="center" vertical="center" wrapText="1"/>
    </xf>
    <xf numFmtId="0" fontId="2" fillId="3" borderId="14" xfId="1" applyFont="1" applyFill="1" applyBorder="1" applyAlignment="1">
      <alignment horizontal="center" vertical="top"/>
    </xf>
    <xf numFmtId="0" fontId="2" fillId="3" borderId="10" xfId="1" applyFont="1" applyFill="1" applyBorder="1" applyAlignment="1">
      <alignment horizontal="center" vertical="top"/>
    </xf>
    <xf numFmtId="0" fontId="7" fillId="0" borderId="1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69" fontId="0" fillId="0" borderId="12" xfId="0" applyNumberFormat="1" applyBorder="1" applyAlignment="1">
      <alignment horizontal="center" vertical="center"/>
    </xf>
    <xf numFmtId="169" fontId="1" fillId="0" borderId="10" xfId="1" applyNumberFormat="1" applyFill="1" applyBorder="1" applyAlignment="1">
      <alignment horizontal="center" vertical="center"/>
    </xf>
    <xf numFmtId="169" fontId="1" fillId="0" borderId="25" xfId="1" applyNumberFormat="1" applyFill="1" applyBorder="1" applyAlignment="1">
      <alignment horizontal="center" vertical="center"/>
    </xf>
    <xf numFmtId="0" fontId="1" fillId="5" borderId="39" xfId="1" applyNumberFormat="1" applyFill="1" applyBorder="1" applyAlignment="1">
      <alignment horizontal="center" vertical="center"/>
    </xf>
    <xf numFmtId="0" fontId="1" fillId="0" borderId="26" xfId="1" applyFill="1" applyBorder="1" applyAlignment="1">
      <alignment horizontal="center" vertical="center" wrapText="1"/>
    </xf>
    <xf numFmtId="164" fontId="1" fillId="0" borderId="25" xfId="1" applyNumberFormat="1" applyBorder="1" applyAlignment="1">
      <alignment horizontal="center" vertical="top" wrapText="1"/>
    </xf>
    <xf numFmtId="164" fontId="1" fillId="2" borderId="25" xfId="1" applyNumberFormat="1" applyFill="1" applyBorder="1" applyAlignment="1">
      <alignment horizontal="center" vertical="center" wrapText="1"/>
    </xf>
    <xf numFmtId="165" fontId="1" fillId="0" borderId="25" xfId="1" applyNumberFormat="1" applyBorder="1" applyAlignment="1">
      <alignment horizontal="center" vertical="top" wrapText="1"/>
    </xf>
    <xf numFmtId="0" fontId="1" fillId="0" borderId="31" xfId="1" applyFill="1" applyBorder="1" applyAlignment="1">
      <alignment horizontal="center" vertical="center"/>
    </xf>
    <xf numFmtId="166" fontId="1" fillId="0" borderId="46" xfId="1" applyNumberFormat="1" applyFill="1" applyBorder="1" applyAlignment="1">
      <alignment horizontal="center" vertical="center"/>
    </xf>
    <xf numFmtId="166" fontId="1" fillId="0" borderId="31" xfId="1" applyNumberFormat="1" applyFill="1" applyBorder="1" applyAlignment="1">
      <alignment horizontal="center" vertical="center"/>
    </xf>
    <xf numFmtId="166" fontId="1" fillId="0" borderId="47" xfId="1" applyNumberFormat="1" applyFill="1" applyBorder="1" applyAlignment="1">
      <alignment horizontal="center" vertical="center"/>
    </xf>
    <xf numFmtId="0" fontId="1" fillId="0" borderId="25" xfId="1" applyFill="1" applyBorder="1" applyAlignment="1">
      <alignment horizontal="right" vertical="top"/>
    </xf>
    <xf numFmtId="166" fontId="1" fillId="0" borderId="50" xfId="1" applyNumberFormat="1" applyFill="1" applyBorder="1" applyAlignment="1">
      <alignment horizontal="center" vertical="center"/>
    </xf>
    <xf numFmtId="166" fontId="1" fillId="0" borderId="8" xfId="1" applyNumberFormat="1" applyFill="1" applyBorder="1" applyAlignment="1">
      <alignment horizontal="center" vertical="center"/>
    </xf>
    <xf numFmtId="166" fontId="1" fillId="0" borderId="7" xfId="1" applyNumberFormat="1" applyFill="1" applyBorder="1" applyAlignment="1">
      <alignment horizontal="center" vertical="center"/>
    </xf>
    <xf numFmtId="166" fontId="1" fillId="0" borderId="51" xfId="1" applyNumberFormat="1" applyFill="1" applyBorder="1" applyAlignment="1">
      <alignment horizontal="center" vertical="center"/>
    </xf>
    <xf numFmtId="169" fontId="1" fillId="0" borderId="8" xfId="1" applyNumberFormat="1" applyFill="1" applyBorder="1" applyAlignment="1">
      <alignment horizontal="center" vertical="center"/>
    </xf>
    <xf numFmtId="0" fontId="1" fillId="2" borderId="1" xfId="1" applyNumberFormat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 wrapText="1"/>
    </xf>
    <xf numFmtId="164" fontId="1" fillId="0" borderId="13" xfId="1" applyNumberFormat="1" applyBorder="1" applyAlignment="1">
      <alignment horizontal="center" vertical="top" wrapText="1"/>
    </xf>
    <xf numFmtId="164" fontId="1" fillId="2" borderId="13" xfId="1" applyNumberForma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165" fontId="1" fillId="0" borderId="13" xfId="1" applyNumberFormat="1" applyBorder="1" applyAlignment="1">
      <alignment horizontal="center" vertical="top" wrapText="1"/>
    </xf>
    <xf numFmtId="0" fontId="2" fillId="3" borderId="13" xfId="1" applyFont="1" applyFill="1" applyBorder="1" applyAlignment="1">
      <alignment horizontal="center" vertical="top"/>
    </xf>
    <xf numFmtId="0" fontId="1" fillId="0" borderId="13" xfId="1" applyFill="1" applyBorder="1" applyAlignment="1">
      <alignment horizontal="center" vertical="center"/>
    </xf>
    <xf numFmtId="0" fontId="1" fillId="0" borderId="54" xfId="1" applyFill="1" applyBorder="1" applyAlignment="1">
      <alignment horizontal="center" vertical="center"/>
    </xf>
    <xf numFmtId="166" fontId="1" fillId="0" borderId="55" xfId="1" applyNumberFormat="1" applyFill="1" applyBorder="1" applyAlignment="1">
      <alignment horizontal="center" vertical="center"/>
    </xf>
    <xf numFmtId="166" fontId="1" fillId="0" borderId="13" xfId="1" applyNumberFormat="1" applyFill="1" applyBorder="1" applyAlignment="1">
      <alignment horizontal="center" vertical="center"/>
    </xf>
    <xf numFmtId="166" fontId="1" fillId="0" borderId="54" xfId="1" applyNumberFormat="1" applyFill="1" applyBorder="1" applyAlignment="1">
      <alignment horizontal="center" vertical="center"/>
    </xf>
    <xf numFmtId="0" fontId="1" fillId="0" borderId="56" xfId="1" applyFill="1" applyBorder="1" applyAlignment="1">
      <alignment horizontal="center" vertical="center"/>
    </xf>
    <xf numFmtId="169" fontId="1" fillId="0" borderId="13" xfId="1" applyNumberFormat="1" applyFill="1" applyBorder="1" applyAlignment="1">
      <alignment horizontal="center" vertical="center"/>
    </xf>
    <xf numFmtId="0" fontId="1" fillId="2" borderId="3" xfId="1" applyNumberFormat="1" applyFill="1" applyBorder="1" applyAlignment="1">
      <alignment horizontal="center" vertical="center"/>
    </xf>
    <xf numFmtId="0" fontId="1" fillId="0" borderId="58" xfId="1" applyFill="1" applyBorder="1" applyAlignment="1">
      <alignment horizontal="center" vertical="center"/>
    </xf>
    <xf numFmtId="0" fontId="1" fillId="5" borderId="1" xfId="1" applyNumberFormat="1" applyFill="1" applyBorder="1" applyAlignment="1">
      <alignment horizontal="center" vertical="center"/>
    </xf>
    <xf numFmtId="0" fontId="1" fillId="5" borderId="2" xfId="1" applyFill="1" applyBorder="1" applyAlignment="1">
      <alignment horizontal="center" vertical="center" wrapText="1"/>
    </xf>
    <xf numFmtId="0" fontId="1" fillId="0" borderId="43" xfId="1" applyFill="1" applyBorder="1" applyAlignment="1">
      <alignment horizontal="center" vertical="center" wrapText="1"/>
    </xf>
    <xf numFmtId="164" fontId="1" fillId="0" borderId="13" xfId="1" applyNumberFormat="1" applyBorder="1" applyAlignment="1">
      <alignment horizontal="center" vertical="center" wrapText="1"/>
    </xf>
    <xf numFmtId="168" fontId="1" fillId="0" borderId="58" xfId="1" applyNumberFormat="1" applyFill="1" applyBorder="1" applyAlignment="1">
      <alignment horizontal="center" vertical="center"/>
    </xf>
    <xf numFmtId="0" fontId="1" fillId="0" borderId="56" xfId="1" applyFill="1" applyBorder="1" applyAlignment="1">
      <alignment horizontal="right" vertical="top"/>
    </xf>
    <xf numFmtId="169" fontId="1" fillId="0" borderId="22" xfId="1" applyNumberFormat="1" applyFill="1" applyBorder="1" applyAlignment="1">
      <alignment vertical="center"/>
    </xf>
    <xf numFmtId="0" fontId="1" fillId="2" borderId="9" xfId="1" applyNumberFormat="1" applyFill="1" applyBorder="1" applyAlignment="1">
      <alignment horizontal="center" vertical="center"/>
    </xf>
    <xf numFmtId="166" fontId="1" fillId="0" borderId="14" xfId="1" applyNumberFormat="1" applyFill="1" applyBorder="1" applyAlignment="1">
      <alignment horizontal="center" vertical="center"/>
    </xf>
    <xf numFmtId="166" fontId="1" fillId="0" borderId="10" xfId="1" applyNumberFormat="1" applyFill="1" applyBorder="1" applyAlignment="1">
      <alignment horizontal="center" vertical="center"/>
    </xf>
    <xf numFmtId="164" fontId="2" fillId="0" borderId="14" xfId="1" applyNumberFormat="1" applyFont="1" applyFill="1" applyBorder="1" applyAlignment="1">
      <alignment horizontal="center" vertical="top" wrapText="1"/>
    </xf>
    <xf numFmtId="164" fontId="2" fillId="0" borderId="10" xfId="1" applyNumberFormat="1" applyFont="1" applyFill="1" applyBorder="1" applyAlignment="1">
      <alignment horizontal="center" vertical="top" wrapText="1"/>
    </xf>
    <xf numFmtId="0" fontId="1" fillId="0" borderId="17" xfId="1" applyFill="1" applyBorder="1" applyAlignment="1">
      <alignment horizontal="center" vertical="center" wrapText="1"/>
    </xf>
    <xf numFmtId="0" fontId="1" fillId="0" borderId="3" xfId="1" applyFill="1" applyBorder="1" applyAlignment="1">
      <alignment horizontal="center" vertical="center" wrapText="1"/>
    </xf>
    <xf numFmtId="0" fontId="2" fillId="3" borderId="14" xfId="1" applyFont="1" applyFill="1" applyBorder="1" applyAlignment="1">
      <alignment horizontal="center" vertical="top"/>
    </xf>
    <xf numFmtId="0" fontId="2" fillId="3" borderId="10" xfId="1" applyFont="1" applyFill="1" applyBorder="1" applyAlignment="1">
      <alignment horizontal="center" vertical="top"/>
    </xf>
    <xf numFmtId="0" fontId="7" fillId="0" borderId="1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64" fontId="2" fillId="0" borderId="14" xfId="1" applyNumberFormat="1" applyFont="1" applyFill="1" applyBorder="1" applyAlignment="1">
      <alignment horizontal="center" vertical="center" wrapText="1"/>
    </xf>
    <xf numFmtId="164" fontId="2" fillId="0" borderId="10" xfId="1" applyNumberFormat="1" applyFont="1" applyFill="1" applyBorder="1" applyAlignment="1">
      <alignment horizontal="center" vertical="center" wrapText="1"/>
    </xf>
    <xf numFmtId="166" fontId="1" fillId="0" borderId="22" xfId="1" applyNumberFormat="1" applyFill="1" applyBorder="1" applyAlignment="1">
      <alignment horizontal="center" vertical="center"/>
    </xf>
    <xf numFmtId="166" fontId="1" fillId="0" borderId="53" xfId="1" applyNumberFormat="1" applyFill="1" applyBorder="1" applyAlignment="1">
      <alignment horizontal="center" vertical="center"/>
    </xf>
    <xf numFmtId="169" fontId="1" fillId="0" borderId="22" xfId="1" applyNumberFormat="1" applyFill="1" applyBorder="1" applyAlignment="1">
      <alignment horizontal="center" vertical="center"/>
    </xf>
    <xf numFmtId="166" fontId="1" fillId="0" borderId="0" xfId="1" applyNumberFormat="1" applyFill="1" applyBorder="1" applyAlignment="1">
      <alignment horizontal="center" vertical="center"/>
    </xf>
    <xf numFmtId="166" fontId="1" fillId="0" borderId="37" xfId="1" applyNumberFormat="1" applyFill="1" applyBorder="1" applyAlignment="1">
      <alignment horizontal="center" vertical="center"/>
    </xf>
    <xf numFmtId="166" fontId="1" fillId="0" borderId="60" xfId="1" applyNumberFormat="1" applyFill="1" applyBorder="1" applyAlignment="1">
      <alignment horizontal="center" vertical="center"/>
    </xf>
    <xf numFmtId="166" fontId="1" fillId="0" borderId="61" xfId="1" applyNumberFormat="1" applyFill="1" applyBorder="1" applyAlignment="1">
      <alignment horizontal="center" vertical="center"/>
    </xf>
    <xf numFmtId="166" fontId="1" fillId="0" borderId="38" xfId="1" applyNumberFormat="1" applyFill="1" applyBorder="1" applyAlignment="1">
      <alignment horizontal="center" vertical="center"/>
    </xf>
    <xf numFmtId="166" fontId="1" fillId="0" borderId="48" xfId="1" applyNumberFormat="1" applyFill="1" applyBorder="1" applyAlignment="1">
      <alignment horizontal="center" vertical="center"/>
    </xf>
    <xf numFmtId="166" fontId="1" fillId="0" borderId="52" xfId="1" applyNumberFormat="1" applyFill="1" applyBorder="1" applyAlignment="1">
      <alignment horizontal="center" vertical="center"/>
    </xf>
    <xf numFmtId="166" fontId="1" fillId="0" borderId="56" xfId="1" applyNumberFormat="1" applyFill="1" applyBorder="1" applyAlignment="1">
      <alignment horizontal="center" vertical="center"/>
    </xf>
    <xf numFmtId="0" fontId="1" fillId="0" borderId="39" xfId="1" applyNumberFormat="1" applyFill="1" applyBorder="1" applyAlignment="1">
      <alignment horizontal="center" vertical="center"/>
    </xf>
    <xf numFmtId="0" fontId="1" fillId="0" borderId="27" xfId="1" applyFill="1" applyBorder="1" applyAlignment="1">
      <alignment horizontal="center" vertical="center" wrapText="1"/>
    </xf>
    <xf numFmtId="164" fontId="2" fillId="0" borderId="13" xfId="1" applyNumberFormat="1" applyFont="1" applyFill="1" applyBorder="1" applyAlignment="1">
      <alignment horizontal="center" vertical="top" wrapText="1"/>
    </xf>
    <xf numFmtId="164" fontId="2" fillId="0" borderId="13" xfId="1" applyNumberFormat="1" applyFont="1" applyFill="1" applyBorder="1" applyAlignment="1">
      <alignment horizontal="center" vertical="center" wrapText="1"/>
    </xf>
    <xf numFmtId="166" fontId="1" fillId="0" borderId="58" xfId="1" applyNumberFormat="1" applyFill="1" applyBorder="1" applyAlignment="1">
      <alignment horizontal="center" vertical="center"/>
    </xf>
    <xf numFmtId="164" fontId="2" fillId="2" borderId="10" xfId="1" applyNumberFormat="1" applyFont="1" applyFill="1" applyBorder="1" applyAlignment="1">
      <alignment horizontal="center" vertical="top" wrapText="1"/>
    </xf>
    <xf numFmtId="169" fontId="1" fillId="0" borderId="22" xfId="1" applyNumberFormat="1" applyFill="1" applyBorder="1" applyAlignment="1">
      <alignment horizontal="center" vertical="center"/>
    </xf>
    <xf numFmtId="166" fontId="1" fillId="0" borderId="22" xfId="1" applyNumberFormat="1" applyFill="1" applyBorder="1" applyAlignment="1">
      <alignment horizontal="center" vertical="center"/>
    </xf>
    <xf numFmtId="166" fontId="1" fillId="0" borderId="53" xfId="1" applyNumberFormat="1" applyFill="1" applyBorder="1" applyAlignment="1">
      <alignment horizontal="center" vertical="center"/>
    </xf>
    <xf numFmtId="0" fontId="2" fillId="0" borderId="12" xfId="1" applyNumberFormat="1" applyFont="1" applyFill="1" applyBorder="1" applyAlignment="1">
      <alignment horizontal="center" vertical="center" wrapText="1"/>
    </xf>
    <xf numFmtId="166" fontId="1" fillId="0" borderId="22" xfId="1" applyNumberFormat="1" applyFill="1" applyBorder="1" applyAlignment="1">
      <alignment horizontal="center" vertical="center"/>
    </xf>
    <xf numFmtId="0" fontId="1" fillId="2" borderId="39" xfId="1" applyNumberFormat="1" applyFill="1" applyBorder="1" applyAlignment="1">
      <alignment horizontal="center" vertical="center"/>
    </xf>
    <xf numFmtId="164" fontId="2" fillId="2" borderId="14" xfId="1" applyNumberFormat="1" applyFont="1" applyFill="1" applyBorder="1" applyAlignment="1">
      <alignment horizontal="center" vertical="top" wrapText="1"/>
    </xf>
    <xf numFmtId="165" fontId="2" fillId="0" borderId="14" xfId="1" applyNumberFormat="1" applyFont="1" applyFill="1" applyBorder="1" applyAlignment="1">
      <alignment horizontal="center" vertical="top" wrapText="1"/>
    </xf>
    <xf numFmtId="0" fontId="1" fillId="0" borderId="42" xfId="1" applyNumberFormat="1" applyFill="1" applyBorder="1" applyAlignment="1">
      <alignment horizontal="center" vertical="center"/>
    </xf>
    <xf numFmtId="0" fontId="1" fillId="0" borderId="28" xfId="1" applyFill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 wrapText="1"/>
    </xf>
    <xf numFmtId="164" fontId="2" fillId="0" borderId="25" xfId="1" applyNumberFormat="1" applyFont="1" applyFill="1" applyBorder="1" applyAlignment="1">
      <alignment horizontal="center" vertical="top" wrapText="1"/>
    </xf>
    <xf numFmtId="164" fontId="2" fillId="0" borderId="25" xfId="1" applyNumberFormat="1" applyFont="1" applyFill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/>
    </xf>
    <xf numFmtId="0" fontId="2" fillId="3" borderId="25" xfId="1" applyFont="1" applyFill="1" applyBorder="1" applyAlignment="1">
      <alignment horizontal="center" vertical="top"/>
    </xf>
    <xf numFmtId="0" fontId="1" fillId="0" borderId="22" xfId="1" applyFill="1" applyBorder="1" applyAlignment="1">
      <alignment vertical="center"/>
    </xf>
    <xf numFmtId="164" fontId="2" fillId="0" borderId="15" xfId="1" applyNumberFormat="1" applyFont="1" applyFill="1" applyBorder="1" applyAlignment="1">
      <alignment horizontal="center" vertical="top" wrapText="1"/>
    </xf>
    <xf numFmtId="164" fontId="2" fillId="0" borderId="22" xfId="1" applyNumberFormat="1" applyFont="1" applyFill="1" applyBorder="1" applyAlignment="1">
      <alignment horizontal="center" vertical="top" wrapText="1"/>
    </xf>
    <xf numFmtId="0" fontId="1" fillId="0" borderId="62" xfId="1" applyFill="1" applyBorder="1" applyAlignment="1">
      <alignment horizontal="center" vertical="center" wrapText="1"/>
    </xf>
    <xf numFmtId="0" fontId="1" fillId="0" borderId="63" xfId="1" applyFill="1" applyBorder="1" applyAlignment="1">
      <alignment horizontal="center" vertical="center" wrapText="1"/>
    </xf>
    <xf numFmtId="0" fontId="1" fillId="0" borderId="45" xfId="1" applyFill="1" applyBorder="1" applyAlignment="1">
      <alignment horizontal="center" vertical="center" wrapText="1"/>
    </xf>
    <xf numFmtId="0" fontId="1" fillId="0" borderId="44" xfId="1" applyFill="1" applyBorder="1" applyAlignment="1">
      <alignment horizontal="center" vertical="center" wrapText="1"/>
    </xf>
    <xf numFmtId="0" fontId="1" fillId="2" borderId="40" xfId="1" applyNumberFormat="1" applyFill="1" applyBorder="1" applyAlignment="1">
      <alignment horizontal="center" vertical="center"/>
    </xf>
    <xf numFmtId="0" fontId="1" fillId="2" borderId="41" xfId="1" applyNumberFormat="1" applyFill="1" applyBorder="1" applyAlignment="1">
      <alignment horizontal="center" vertical="center"/>
    </xf>
    <xf numFmtId="0" fontId="1" fillId="0" borderId="49" xfId="1" applyFill="1" applyBorder="1" applyAlignment="1">
      <alignment horizontal="center" vertical="top"/>
    </xf>
    <xf numFmtId="0" fontId="1" fillId="0" borderId="38" xfId="1" applyFill="1" applyBorder="1" applyAlignment="1">
      <alignment horizontal="center" vertical="top"/>
    </xf>
    <xf numFmtId="0" fontId="1" fillId="0" borderId="15" xfId="1" applyFill="1" applyBorder="1" applyAlignment="1">
      <alignment horizontal="center" vertical="center"/>
    </xf>
    <xf numFmtId="0" fontId="1" fillId="0" borderId="22" xfId="1" applyFill="1" applyBorder="1" applyAlignment="1">
      <alignment horizontal="center" vertical="center"/>
    </xf>
    <xf numFmtId="166" fontId="1" fillId="0" borderId="15" xfId="1" applyNumberFormat="1" applyFill="1" applyBorder="1" applyAlignment="1">
      <alignment horizontal="center" vertical="center"/>
    </xf>
    <xf numFmtId="166" fontId="1" fillId="0" borderId="22" xfId="1" applyNumberFormat="1" applyFill="1" applyBorder="1" applyAlignment="1">
      <alignment horizontal="center" vertical="center"/>
    </xf>
    <xf numFmtId="166" fontId="1" fillId="0" borderId="64" xfId="1" applyNumberFormat="1" applyFill="1" applyBorder="1" applyAlignment="1">
      <alignment horizontal="center" vertical="center"/>
    </xf>
    <xf numFmtId="166" fontId="1" fillId="0" borderId="21" xfId="1" applyNumberFormat="1" applyFill="1" applyBorder="1" applyAlignment="1">
      <alignment horizontal="center" vertical="center"/>
    </xf>
    <xf numFmtId="0" fontId="1" fillId="0" borderId="49" xfId="1" applyFill="1" applyBorder="1" applyAlignment="1">
      <alignment horizontal="center" vertical="center"/>
    </xf>
    <xf numFmtId="0" fontId="1" fillId="0" borderId="38" xfId="1" applyFill="1" applyBorder="1" applyAlignment="1">
      <alignment horizontal="center" vertical="center"/>
    </xf>
    <xf numFmtId="0" fontId="2" fillId="3" borderId="15" xfId="1" applyFont="1" applyFill="1" applyBorder="1" applyAlignment="1">
      <alignment horizontal="center" vertical="top"/>
    </xf>
    <xf numFmtId="0" fontId="2" fillId="3" borderId="22" xfId="1" applyFont="1" applyFill="1" applyBorder="1" applyAlignment="1">
      <alignment horizontal="center" vertical="top"/>
    </xf>
    <xf numFmtId="165" fontId="2" fillId="0" borderId="15" xfId="1" applyNumberFormat="1" applyFont="1" applyFill="1" applyBorder="1" applyAlignment="1">
      <alignment horizontal="center" vertical="top" wrapText="1"/>
    </xf>
    <xf numFmtId="165" fontId="2" fillId="0" borderId="22" xfId="1" applyNumberFormat="1" applyFont="1" applyFill="1" applyBorder="1" applyAlignment="1">
      <alignment horizontal="center" vertical="top" wrapText="1"/>
    </xf>
    <xf numFmtId="0" fontId="7" fillId="0" borderId="15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164" fontId="2" fillId="0" borderId="15" xfId="1" applyNumberFormat="1" applyFont="1" applyFill="1" applyBorder="1" applyAlignment="1">
      <alignment horizontal="center" vertical="center" wrapText="1"/>
    </xf>
    <xf numFmtId="164" fontId="2" fillId="0" borderId="22" xfId="1" applyNumberFormat="1" applyFont="1" applyFill="1" applyBorder="1" applyAlignment="1">
      <alignment horizontal="center" vertical="center" wrapText="1"/>
    </xf>
    <xf numFmtId="0" fontId="1" fillId="0" borderId="59" xfId="1" applyFill="1" applyBorder="1" applyAlignment="1">
      <alignment horizontal="center" vertical="center"/>
    </xf>
    <xf numFmtId="0" fontId="1" fillId="0" borderId="23" xfId="1" applyFill="1" applyBorder="1" applyAlignment="1">
      <alignment horizontal="center" vertical="center"/>
    </xf>
    <xf numFmtId="169" fontId="1" fillId="0" borderId="15" xfId="1" applyNumberFormat="1" applyFill="1" applyBorder="1" applyAlignment="1">
      <alignment horizontal="center" vertical="center"/>
    </xf>
    <xf numFmtId="169" fontId="1" fillId="0" borderId="22" xfId="1" applyNumberFormat="1" applyFill="1" applyBorder="1" applyAlignment="1">
      <alignment horizontal="center" vertical="center"/>
    </xf>
    <xf numFmtId="166" fontId="1" fillId="0" borderId="57" xfId="1" applyNumberFormat="1" applyFill="1" applyBorder="1" applyAlignment="1">
      <alignment horizontal="center" vertical="center"/>
    </xf>
    <xf numFmtId="166" fontId="1" fillId="0" borderId="53" xfId="1" applyNumberFormat="1" applyFill="1" applyBorder="1" applyAlignment="1">
      <alignment horizontal="center" vertical="center"/>
    </xf>
    <xf numFmtId="165" fontId="3" fillId="0" borderId="15" xfId="1" applyNumberFormat="1" applyFont="1" applyBorder="1" applyAlignment="1">
      <alignment horizontal="center" vertical="top" wrapText="1"/>
    </xf>
    <xf numFmtId="165" fontId="3" fillId="0" borderId="22" xfId="1" applyNumberFormat="1" applyFont="1" applyBorder="1" applyAlignment="1">
      <alignment horizontal="center" vertical="top" wrapText="1"/>
    </xf>
    <xf numFmtId="165" fontId="1" fillId="0" borderId="15" xfId="1" applyNumberFormat="1" applyBorder="1" applyAlignment="1">
      <alignment horizontal="center" vertical="top" wrapText="1"/>
    </xf>
    <xf numFmtId="165" fontId="1" fillId="0" borderId="22" xfId="1" applyNumberFormat="1" applyBorder="1" applyAlignment="1">
      <alignment horizontal="center" vertical="top" wrapText="1"/>
    </xf>
    <xf numFmtId="0" fontId="0" fillId="0" borderId="38" xfId="0" applyBorder="1"/>
    <xf numFmtId="164" fontId="1" fillId="0" borderId="15" xfId="1" applyNumberFormat="1" applyBorder="1" applyAlignment="1">
      <alignment horizontal="center" vertical="top" wrapText="1"/>
    </xf>
    <xf numFmtId="164" fontId="1" fillId="0" borderId="22" xfId="1" applyNumberFormat="1" applyBorder="1" applyAlignment="1">
      <alignment horizontal="center" vertical="top" wrapText="1"/>
    </xf>
    <xf numFmtId="164" fontId="1" fillId="2" borderId="15" xfId="1" applyNumberFormat="1" applyFill="1" applyBorder="1" applyAlignment="1">
      <alignment horizontal="center" vertical="center" wrapText="1"/>
    </xf>
    <xf numFmtId="164" fontId="1" fillId="2" borderId="22" xfId="1" applyNumberFormat="1" applyFill="1" applyBorder="1" applyAlignment="1">
      <alignment horizontal="center" vertical="center" wrapText="1"/>
    </xf>
    <xf numFmtId="0" fontId="0" fillId="10" borderId="4" xfId="0" applyFill="1" applyBorder="1" applyAlignment="1">
      <alignment horizontal="center" vertical="center" wrapText="1"/>
    </xf>
    <xf numFmtId="0" fontId="0" fillId="10" borderId="24" xfId="0" applyFill="1" applyBorder="1" applyAlignment="1">
      <alignment horizontal="center" vertical="center" wrapText="1"/>
    </xf>
    <xf numFmtId="0" fontId="0" fillId="11" borderId="6" xfId="0" applyFill="1" applyBorder="1" applyAlignment="1">
      <alignment horizontal="center" vertical="center" wrapText="1"/>
    </xf>
    <xf numFmtId="0" fontId="0" fillId="11" borderId="4" xfId="0" applyFill="1" applyBorder="1" applyAlignment="1">
      <alignment horizontal="center" vertical="center" wrapText="1"/>
    </xf>
    <xf numFmtId="0" fontId="0" fillId="10" borderId="18" xfId="0" applyFill="1" applyBorder="1" applyAlignment="1">
      <alignment horizontal="center" vertical="center" wrapText="1"/>
    </xf>
    <xf numFmtId="0" fontId="0" fillId="11" borderId="34" xfId="0" applyFill="1" applyBorder="1" applyAlignment="1">
      <alignment horizontal="center" vertical="center" wrapText="1"/>
    </xf>
    <xf numFmtId="0" fontId="0" fillId="11" borderId="30" xfId="0" applyFill="1" applyBorder="1" applyAlignment="1">
      <alignment horizontal="center" vertical="center" wrapText="1"/>
    </xf>
    <xf numFmtId="0" fontId="0" fillId="11" borderId="35" xfId="0" applyFill="1" applyBorder="1" applyAlignment="1">
      <alignment horizontal="center" vertical="center" wrapText="1"/>
    </xf>
    <xf numFmtId="0" fontId="0" fillId="11" borderId="36" xfId="0" applyFill="1" applyBorder="1" applyAlignment="1">
      <alignment horizontal="center" vertical="center" wrapText="1"/>
    </xf>
  </cellXfs>
  <cellStyles count="3">
    <cellStyle name="Normal" xfId="0" builtinId="0"/>
    <cellStyle name="Normal 2" xfId="2"/>
    <cellStyle name="Normal 3" xfId="1"/>
  </cellStyles>
  <dxfs count="220">
    <dxf>
      <font>
        <color theme="0"/>
      </font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FF9933"/>
        </patternFill>
      </fill>
    </dxf>
    <dxf>
      <font>
        <color auto="1"/>
      </font>
      <fill>
        <patternFill>
          <bgColor rgb="FFFFCC00"/>
        </patternFill>
      </fill>
    </dxf>
    <dxf>
      <font>
        <color auto="1"/>
      </font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auto="1"/>
      </font>
    </dxf>
    <dxf>
      <fill>
        <patternFill>
          <bgColor rgb="FFFFCC00"/>
        </patternFill>
      </fill>
    </dxf>
    <dxf>
      <font>
        <color auto="1"/>
      </font>
      <fill>
        <patternFill>
          <bgColor rgb="FFFF9933"/>
        </patternFill>
      </fill>
    </dxf>
    <dxf>
      <font>
        <color auto="1"/>
      </font>
      <fill>
        <patternFill>
          <bgColor rgb="FFFF66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auto="1"/>
      </font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C00"/>
        </patternFill>
      </fill>
    </dxf>
    <dxf>
      <font>
        <color auto="1"/>
      </font>
      <fill>
        <patternFill>
          <bgColor rgb="FFFF9933"/>
        </patternFill>
      </fill>
    </dxf>
    <dxf>
      <font>
        <color auto="1"/>
      </font>
      <fill>
        <patternFill>
          <bgColor rgb="FFFF9933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color theme="5" tint="0.39994506668294322"/>
      </font>
    </dxf>
    <dxf>
      <font>
        <color rgb="FFFFCCCC"/>
      </font>
    </dxf>
    <dxf>
      <font>
        <color rgb="FF00B050"/>
      </font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9933"/>
        </patternFill>
      </fill>
    </dxf>
    <dxf>
      <font>
        <color auto="1"/>
      </font>
      <fill>
        <patternFill>
          <bgColor rgb="FFFFCC00"/>
        </patternFill>
      </fill>
    </dxf>
    <dxf>
      <font>
        <color auto="1"/>
      </font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auto="1"/>
      </font>
    </dxf>
    <dxf>
      <fill>
        <patternFill>
          <bgColor rgb="FFFFCC00"/>
        </patternFill>
      </fill>
    </dxf>
    <dxf>
      <font>
        <color auto="1"/>
      </font>
      <fill>
        <patternFill>
          <bgColor rgb="FFFF9933"/>
        </patternFill>
      </fill>
    </dxf>
    <dxf>
      <font>
        <color auto="1"/>
      </font>
      <fill>
        <patternFill>
          <bgColor rgb="FFFF66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auto="1"/>
      </font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C00"/>
        </patternFill>
      </fill>
    </dxf>
    <dxf>
      <font>
        <color auto="1"/>
      </font>
      <fill>
        <patternFill>
          <bgColor rgb="FFFF9933"/>
        </patternFill>
      </fill>
    </dxf>
    <dxf>
      <font>
        <color auto="1"/>
      </font>
      <fill>
        <patternFill>
          <bgColor rgb="FFFF9933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CCCC"/>
      <color rgb="FFFF9933"/>
      <color rgb="FFFFFF00"/>
      <color rgb="FFFFCC00"/>
      <color rgb="FF66FFFF"/>
      <color rgb="FF33CCFF"/>
      <color rgb="FF3399FF"/>
      <color rgb="FF0000FF"/>
      <color rgb="FFFF6600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65"/>
  <sheetViews>
    <sheetView zoomScale="85" zoomScaleNormal="85" workbookViewId="0">
      <pane ySplit="2" topLeftCell="A3" activePane="bottomLeft" state="frozen"/>
      <selection pane="bottomLeft" activeCell="Q23" sqref="Q23"/>
    </sheetView>
  </sheetViews>
  <sheetFormatPr baseColWidth="10" defaultRowHeight="15"/>
  <cols>
    <col min="1" max="1" width="5" customWidth="1"/>
    <col min="2" max="2" width="5.28515625" style="13" customWidth="1"/>
    <col min="3" max="3" width="31.85546875" style="19" customWidth="1"/>
    <col min="4" max="4" width="15" style="19" customWidth="1"/>
    <col min="5" max="5" width="12.42578125" customWidth="1"/>
    <col min="6" max="6" width="11.7109375" customWidth="1"/>
    <col min="7" max="7" width="10.42578125" customWidth="1"/>
    <col min="8" max="8" width="4.5703125" bestFit="1" customWidth="1"/>
    <col min="9" max="9" width="4.7109375" bestFit="1" customWidth="1"/>
    <col min="10" max="10" width="10.85546875" customWidth="1"/>
    <col min="11" max="11" width="6.5703125" customWidth="1"/>
    <col min="12" max="12" width="10.42578125" customWidth="1"/>
    <col min="13" max="13" width="8.85546875" customWidth="1"/>
    <col min="14" max="14" width="11.140625" customWidth="1"/>
    <col min="15" max="15" width="11" customWidth="1"/>
    <col min="16" max="16" width="9.7109375" style="49" bestFit="1" customWidth="1"/>
    <col min="17" max="17" width="7.85546875" style="49" bestFit="1" customWidth="1"/>
    <col min="18" max="18" width="9.7109375" style="49" bestFit="1" customWidth="1"/>
    <col min="19" max="19" width="9.85546875" bestFit="1" customWidth="1"/>
    <col min="20" max="20" width="10" style="49" bestFit="1" customWidth="1"/>
    <col min="21" max="21" width="10" style="49" customWidth="1"/>
    <col min="22" max="22" width="10" style="49" bestFit="1" customWidth="1"/>
    <col min="23" max="23" width="11" bestFit="1" customWidth="1"/>
    <col min="24" max="24" width="9.42578125" bestFit="1" customWidth="1"/>
    <col min="25" max="25" width="9.7109375" bestFit="1" customWidth="1"/>
    <col min="26" max="26" width="6.7109375" customWidth="1"/>
    <col min="27" max="27" width="7" customWidth="1"/>
    <col min="28" max="28" width="10.85546875" customWidth="1"/>
    <col min="29" max="29" width="8.7109375" customWidth="1"/>
    <col min="30" max="30" width="24.85546875" bestFit="1" customWidth="1"/>
  </cols>
  <sheetData>
    <row r="1" spans="1:32" s="19" customFormat="1" ht="36" customHeight="1">
      <c r="A1" s="231" t="s">
        <v>125</v>
      </c>
      <c r="B1" s="231" t="s">
        <v>104</v>
      </c>
      <c r="C1" s="231" t="s">
        <v>123</v>
      </c>
      <c r="D1" s="231" t="s">
        <v>0</v>
      </c>
      <c r="E1" s="231" t="e">
        <f>#REF!</f>
        <v>#REF!</v>
      </c>
      <c r="F1" s="231" t="s">
        <v>1</v>
      </c>
      <c r="G1" s="231" t="s">
        <v>94</v>
      </c>
      <c r="H1" s="231" t="e">
        <f>#REF!</f>
        <v>#REF!</v>
      </c>
      <c r="I1" s="231" t="e">
        <f>#REF!</f>
        <v>#REF!</v>
      </c>
      <c r="J1" s="231" t="s">
        <v>3</v>
      </c>
      <c r="K1" s="231" t="e">
        <f>#REF!</f>
        <v>#REF!</v>
      </c>
      <c r="L1" s="231" t="s">
        <v>4</v>
      </c>
      <c r="M1" s="231" t="s">
        <v>5</v>
      </c>
      <c r="N1" s="235" t="s">
        <v>6</v>
      </c>
      <c r="O1" s="236" t="s">
        <v>137</v>
      </c>
      <c r="P1" s="237"/>
      <c r="Q1" s="237"/>
      <c r="R1" s="237"/>
      <c r="S1" s="237"/>
      <c r="T1" s="233" t="s">
        <v>136</v>
      </c>
      <c r="U1" s="233" t="s">
        <v>124</v>
      </c>
      <c r="V1" s="238" t="s">
        <v>135</v>
      </c>
      <c r="W1" s="232" t="s">
        <v>113</v>
      </c>
      <c r="X1" s="231" t="s">
        <v>109</v>
      </c>
      <c r="Y1" s="231" t="s">
        <v>108</v>
      </c>
      <c r="Z1" s="231" t="s">
        <v>112</v>
      </c>
      <c r="AA1" s="231" t="s">
        <v>114</v>
      </c>
      <c r="AB1" s="231" t="s">
        <v>110</v>
      </c>
      <c r="AC1" s="231" t="s">
        <v>111</v>
      </c>
      <c r="AD1" s="231" t="s">
        <v>103</v>
      </c>
    </row>
    <row r="2" spans="1:32" s="19" customFormat="1" ht="15" customHeight="1">
      <c r="A2" s="231"/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5"/>
      <c r="O2" s="88" t="s">
        <v>118</v>
      </c>
      <c r="P2" s="52" t="s">
        <v>119</v>
      </c>
      <c r="Q2" s="52" t="s">
        <v>120</v>
      </c>
      <c r="R2" s="89" t="s">
        <v>121</v>
      </c>
      <c r="S2" s="87" t="s">
        <v>122</v>
      </c>
      <c r="T2" s="234"/>
      <c r="U2" s="234"/>
      <c r="V2" s="239"/>
      <c r="W2" s="232"/>
      <c r="X2" s="231"/>
      <c r="Y2" s="231"/>
      <c r="Z2" s="231"/>
      <c r="AA2" s="231"/>
      <c r="AB2" s="231"/>
      <c r="AC2" s="231"/>
      <c r="AD2" s="231"/>
    </row>
    <row r="3" spans="1:32" s="19" customFormat="1" ht="26.25" customHeight="1">
      <c r="A3" s="42"/>
      <c r="B3" s="53">
        <v>52</v>
      </c>
      <c r="C3" s="54" t="s">
        <v>7</v>
      </c>
      <c r="D3" s="54" t="s">
        <v>8</v>
      </c>
      <c r="E3" s="56" t="s">
        <v>9</v>
      </c>
      <c r="F3" s="94" t="s">
        <v>10</v>
      </c>
      <c r="G3" s="56" t="s">
        <v>11</v>
      </c>
      <c r="H3" s="95" t="s">
        <v>12</v>
      </c>
      <c r="I3" s="56">
        <v>2</v>
      </c>
      <c r="J3" s="57">
        <v>40924</v>
      </c>
      <c r="K3" s="55" t="s">
        <v>93</v>
      </c>
      <c r="L3" s="59">
        <v>12</v>
      </c>
      <c r="M3" s="56">
        <v>3</v>
      </c>
      <c r="N3" s="60">
        <v>1</v>
      </c>
      <c r="O3" s="81"/>
      <c r="P3" s="80"/>
      <c r="Q3" s="80"/>
      <c r="R3" s="82"/>
      <c r="S3" s="82"/>
      <c r="T3" s="70"/>
      <c r="U3" s="146"/>
      <c r="V3" s="161"/>
      <c r="W3" s="70">
        <v>52000</v>
      </c>
      <c r="X3" s="103"/>
      <c r="Y3" s="72">
        <v>57200</v>
      </c>
      <c r="Z3" s="103"/>
      <c r="AA3" s="56"/>
      <c r="AB3" s="56"/>
      <c r="AC3" s="56"/>
      <c r="AD3" s="5"/>
    </row>
    <row r="4" spans="1:32" ht="25.5">
      <c r="A4" s="42"/>
      <c r="B4" s="24">
        <v>81</v>
      </c>
      <c r="C4" s="38" t="s">
        <v>13</v>
      </c>
      <c r="D4" s="32" t="s">
        <v>14</v>
      </c>
      <c r="E4" s="20" t="s">
        <v>9</v>
      </c>
      <c r="F4" s="9" t="s">
        <v>10</v>
      </c>
      <c r="G4" s="9" t="s">
        <v>95</v>
      </c>
      <c r="H4" s="10" t="s">
        <v>15</v>
      </c>
      <c r="I4" s="67">
        <v>0</v>
      </c>
      <c r="J4" s="15">
        <v>40480</v>
      </c>
      <c r="K4" s="11" t="s">
        <v>93</v>
      </c>
      <c r="L4" s="12">
        <v>16</v>
      </c>
      <c r="M4" s="12">
        <v>4</v>
      </c>
      <c r="N4" s="61">
        <v>4</v>
      </c>
      <c r="O4" s="81"/>
      <c r="P4" s="83"/>
      <c r="Q4" s="83"/>
      <c r="R4" s="83"/>
      <c r="S4" s="83"/>
      <c r="T4" s="146"/>
      <c r="U4" s="146"/>
      <c r="V4" s="161"/>
      <c r="W4" s="71">
        <v>43325</v>
      </c>
      <c r="X4" s="104"/>
      <c r="Y4" s="75">
        <v>47657.5</v>
      </c>
      <c r="Z4" s="104"/>
      <c r="AA4" s="12"/>
      <c r="AB4" s="12"/>
      <c r="AC4" s="12"/>
      <c r="AD4" s="5" t="s">
        <v>97</v>
      </c>
      <c r="AE4" s="46"/>
      <c r="AF4" s="46"/>
    </row>
    <row r="5" spans="1:32" ht="25.5">
      <c r="A5" s="42"/>
      <c r="B5" s="23">
        <v>88</v>
      </c>
      <c r="C5" s="39" t="s">
        <v>16</v>
      </c>
      <c r="D5" s="33" t="s">
        <v>17</v>
      </c>
      <c r="E5" s="6">
        <v>34976</v>
      </c>
      <c r="F5" s="6" t="s">
        <v>10</v>
      </c>
      <c r="G5" s="6">
        <v>40119</v>
      </c>
      <c r="H5" s="64" t="s">
        <v>18</v>
      </c>
      <c r="I5" s="67">
        <v>0</v>
      </c>
      <c r="J5" s="14">
        <v>40326</v>
      </c>
      <c r="K5" s="2"/>
      <c r="L5" s="12">
        <v>11</v>
      </c>
      <c r="M5" s="12">
        <v>1</v>
      </c>
      <c r="N5" s="61">
        <v>1</v>
      </c>
      <c r="O5" s="84"/>
      <c r="P5" s="83"/>
      <c r="Q5" s="83"/>
      <c r="R5" s="83"/>
      <c r="S5" s="83"/>
      <c r="T5" s="146"/>
      <c r="U5" s="146"/>
      <c r="V5" s="161"/>
      <c r="W5" s="71">
        <v>44000</v>
      </c>
      <c r="X5" s="104"/>
      <c r="Y5" s="73">
        <v>48400</v>
      </c>
      <c r="Z5" s="104"/>
      <c r="AA5" s="12"/>
      <c r="AB5" s="12"/>
      <c r="AC5" s="12"/>
      <c r="AD5" s="5"/>
      <c r="AE5" s="50"/>
      <c r="AF5" s="45"/>
    </row>
    <row r="6" spans="1:32">
      <c r="A6" s="42"/>
      <c r="B6" s="25">
        <v>149</v>
      </c>
      <c r="C6" s="38" t="s">
        <v>19</v>
      </c>
      <c r="D6" s="32" t="s">
        <v>20</v>
      </c>
      <c r="E6" s="6">
        <v>40982</v>
      </c>
      <c r="F6" s="6" t="s">
        <v>10</v>
      </c>
      <c r="G6" s="6">
        <v>40732</v>
      </c>
      <c r="H6" s="9" t="s">
        <v>15</v>
      </c>
      <c r="I6" s="68">
        <v>0</v>
      </c>
      <c r="J6" s="14">
        <v>40613</v>
      </c>
      <c r="K6" s="1"/>
      <c r="L6" s="12">
        <v>12</v>
      </c>
      <c r="M6" s="12">
        <v>9</v>
      </c>
      <c r="N6" s="61">
        <v>9</v>
      </c>
      <c r="O6" s="84"/>
      <c r="P6" s="83"/>
      <c r="Q6" s="83"/>
      <c r="R6" s="83"/>
      <c r="S6" s="83"/>
      <c r="T6" s="146"/>
      <c r="U6" s="146"/>
      <c r="V6" s="161"/>
      <c r="W6" s="71">
        <v>33500</v>
      </c>
      <c r="X6" s="104"/>
      <c r="Y6" s="73">
        <v>36850</v>
      </c>
      <c r="Z6" s="104"/>
      <c r="AA6" s="12"/>
      <c r="AB6" s="12"/>
      <c r="AC6" s="12"/>
      <c r="AD6" s="5"/>
      <c r="AE6" s="45"/>
      <c r="AF6" s="45"/>
    </row>
    <row r="7" spans="1:32" ht="26.25" thickBot="1">
      <c r="A7" s="42"/>
      <c r="B7" s="106">
        <v>238</v>
      </c>
      <c r="C7" s="97" t="s">
        <v>21</v>
      </c>
      <c r="D7" s="107" t="s">
        <v>22</v>
      </c>
      <c r="E7" s="108">
        <v>35073</v>
      </c>
      <c r="F7" s="108">
        <v>37691</v>
      </c>
      <c r="G7" s="108">
        <v>40696</v>
      </c>
      <c r="H7" s="109" t="s">
        <v>23</v>
      </c>
      <c r="I7" s="101">
        <v>0</v>
      </c>
      <c r="J7" s="110">
        <v>40402</v>
      </c>
      <c r="K7" s="99"/>
      <c r="L7" s="69">
        <v>10</v>
      </c>
      <c r="M7" s="69">
        <v>0</v>
      </c>
      <c r="N7" s="111">
        <v>0</v>
      </c>
      <c r="O7" s="112"/>
      <c r="P7" s="113"/>
      <c r="Q7" s="113"/>
      <c r="R7" s="145"/>
      <c r="S7" s="114"/>
      <c r="T7" s="113"/>
      <c r="U7" s="74"/>
      <c r="V7" s="165"/>
      <c r="W7" s="114">
        <v>75600</v>
      </c>
      <c r="X7" s="105"/>
      <c r="Y7" s="74">
        <v>83160</v>
      </c>
      <c r="Z7" s="105"/>
      <c r="AA7" s="69"/>
      <c r="AB7" s="69"/>
      <c r="AC7" s="69"/>
      <c r="AD7" s="115"/>
      <c r="AE7" s="45"/>
      <c r="AF7" s="45"/>
    </row>
    <row r="8" spans="1:32" s="49" customFormat="1">
      <c r="A8" s="42"/>
      <c r="B8" s="196">
        <v>259</v>
      </c>
      <c r="C8" s="194" t="s">
        <v>24</v>
      </c>
      <c r="D8" s="194" t="s">
        <v>20</v>
      </c>
      <c r="E8" s="227" t="s">
        <v>25</v>
      </c>
      <c r="F8" s="227" t="s">
        <v>10</v>
      </c>
      <c r="G8" s="227">
        <v>40687</v>
      </c>
      <c r="H8" s="229" t="s">
        <v>23</v>
      </c>
      <c r="I8" s="212">
        <v>3</v>
      </c>
      <c r="J8" s="224">
        <v>40938</v>
      </c>
      <c r="K8" s="208"/>
      <c r="L8" s="200">
        <v>4</v>
      </c>
      <c r="M8" s="200">
        <v>1</v>
      </c>
      <c r="N8" s="216">
        <v>1</v>
      </c>
      <c r="O8" s="116"/>
      <c r="P8" s="118" t="e">
        <f>#REF!</f>
        <v>#REF!</v>
      </c>
      <c r="Q8" s="118"/>
      <c r="R8" s="117"/>
      <c r="S8" s="119"/>
      <c r="T8" s="118" t="e">
        <f>SUM(O8:S8)</f>
        <v>#REF!</v>
      </c>
      <c r="U8" s="117" t="e">
        <f>#REF!</f>
        <v>#REF!</v>
      </c>
      <c r="V8" s="166" t="e">
        <f>T8*L8</f>
        <v>#REF!</v>
      </c>
      <c r="W8" s="220">
        <v>85250</v>
      </c>
      <c r="X8" s="120" t="e">
        <f>T8/W8</f>
        <v>#REF!</v>
      </c>
      <c r="Y8" s="202">
        <v>93775</v>
      </c>
      <c r="Z8" s="120" t="e">
        <f>T8/Y8</f>
        <v>#REF!</v>
      </c>
      <c r="AA8" s="200"/>
      <c r="AB8" s="200"/>
      <c r="AC8" s="200"/>
      <c r="AD8" s="198" t="s">
        <v>134</v>
      </c>
      <c r="AE8" s="45"/>
      <c r="AF8" s="45"/>
    </row>
    <row r="9" spans="1:32" ht="15.75" thickBot="1">
      <c r="A9" s="42"/>
      <c r="B9" s="197"/>
      <c r="C9" s="195"/>
      <c r="D9" s="195"/>
      <c r="E9" s="228"/>
      <c r="F9" s="228"/>
      <c r="G9" s="228"/>
      <c r="H9" s="230"/>
      <c r="I9" s="213"/>
      <c r="J9" s="225"/>
      <c r="K9" s="209"/>
      <c r="L9" s="201"/>
      <c r="M9" s="201"/>
      <c r="N9" s="217"/>
      <c r="O9" s="85"/>
      <c r="P9" s="86" t="e">
        <f>#REF!</f>
        <v>#REF!</v>
      </c>
      <c r="Q9" s="86"/>
      <c r="R9" s="157"/>
      <c r="S9" s="158" t="e">
        <f>#REF!</f>
        <v>#REF!</v>
      </c>
      <c r="T9" s="86" t="e">
        <f>S9+R9+Q9+P9+O9</f>
        <v>#REF!</v>
      </c>
      <c r="U9" s="157" t="s">
        <v>43</v>
      </c>
      <c r="V9" s="164" t="e">
        <f>T9*L8</f>
        <v>#REF!</v>
      </c>
      <c r="W9" s="221"/>
      <c r="X9" s="159" t="e">
        <f>T9/W8</f>
        <v>#REF!</v>
      </c>
      <c r="Y9" s="203"/>
      <c r="Z9" s="159" t="e">
        <f>T9/Y8</f>
        <v>#REF!</v>
      </c>
      <c r="AA9" s="201"/>
      <c r="AB9" s="201"/>
      <c r="AC9" s="201"/>
      <c r="AD9" s="226"/>
      <c r="AE9" s="45"/>
      <c r="AF9" s="45"/>
    </row>
    <row r="10" spans="1:32" s="49" customFormat="1">
      <c r="A10" s="42"/>
      <c r="B10" s="196">
        <v>271</v>
      </c>
      <c r="C10" s="194" t="s">
        <v>26</v>
      </c>
      <c r="D10" s="194" t="s">
        <v>27</v>
      </c>
      <c r="E10" s="227" t="s">
        <v>11</v>
      </c>
      <c r="F10" s="227" t="s">
        <v>10</v>
      </c>
      <c r="G10" s="227">
        <v>40693</v>
      </c>
      <c r="H10" s="229" t="s">
        <v>18</v>
      </c>
      <c r="I10" s="212">
        <v>3</v>
      </c>
      <c r="J10" s="224" t="s">
        <v>93</v>
      </c>
      <c r="K10" s="208"/>
      <c r="L10" s="200">
        <v>4</v>
      </c>
      <c r="M10" s="200">
        <v>0</v>
      </c>
      <c r="N10" s="216">
        <v>0</v>
      </c>
      <c r="O10" s="116"/>
      <c r="P10" s="118" t="e">
        <f>#REF!</f>
        <v>#REF!</v>
      </c>
      <c r="Q10" s="118"/>
      <c r="R10" s="117"/>
      <c r="S10" s="119"/>
      <c r="T10" s="118" t="e">
        <f>SUM(O10:S10)</f>
        <v>#REF!</v>
      </c>
      <c r="U10" s="117" t="e">
        <f>#REF!</f>
        <v>#REF!</v>
      </c>
      <c r="V10" s="166" t="e">
        <f>T10*L10</f>
        <v>#REF!</v>
      </c>
      <c r="W10" s="220"/>
      <c r="X10" s="218"/>
      <c r="Y10" s="202"/>
      <c r="Z10" s="218"/>
      <c r="AA10" s="200"/>
      <c r="AB10" s="200"/>
      <c r="AC10" s="200"/>
      <c r="AD10" s="198"/>
      <c r="AE10" s="45"/>
      <c r="AF10" s="45"/>
    </row>
    <row r="11" spans="1:32" ht="15.75" thickBot="1">
      <c r="A11" s="42"/>
      <c r="B11" s="197"/>
      <c r="C11" s="195"/>
      <c r="D11" s="195"/>
      <c r="E11" s="228"/>
      <c r="F11" s="228"/>
      <c r="G11" s="228"/>
      <c r="H11" s="230"/>
      <c r="I11" s="213"/>
      <c r="J11" s="225"/>
      <c r="K11" s="209"/>
      <c r="L11" s="201"/>
      <c r="M11" s="201"/>
      <c r="N11" s="217"/>
      <c r="O11" s="85"/>
      <c r="P11" s="86" t="e">
        <f>#REF!</f>
        <v>#REF!</v>
      </c>
      <c r="Q11" s="86"/>
      <c r="R11" s="86"/>
      <c r="S11" s="157" t="e">
        <f>#REF!</f>
        <v>#REF!</v>
      </c>
      <c r="T11" s="86" t="e">
        <f>O11+P11+Q11+R11+S11</f>
        <v>#REF!</v>
      </c>
      <c r="U11" s="157" t="e">
        <f>#REF!</f>
        <v>#REF!</v>
      </c>
      <c r="V11" s="164" t="e">
        <f>T11*L10</f>
        <v>#REF!</v>
      </c>
      <c r="W11" s="221"/>
      <c r="X11" s="219"/>
      <c r="Y11" s="203"/>
      <c r="Z11" s="219"/>
      <c r="AA11" s="201"/>
      <c r="AB11" s="201"/>
      <c r="AC11" s="201"/>
      <c r="AD11" s="199"/>
      <c r="AE11" s="45"/>
      <c r="AF11" s="45"/>
    </row>
    <row r="12" spans="1:32" s="49" customFormat="1">
      <c r="A12" s="42"/>
      <c r="B12" s="196">
        <v>278</v>
      </c>
      <c r="C12" s="194" t="s">
        <v>28</v>
      </c>
      <c r="D12" s="194" t="s">
        <v>29</v>
      </c>
      <c r="E12" s="227" t="s">
        <v>30</v>
      </c>
      <c r="F12" s="227" t="s">
        <v>10</v>
      </c>
      <c r="G12" s="227">
        <v>40695</v>
      </c>
      <c r="H12" s="229" t="s">
        <v>23</v>
      </c>
      <c r="I12" s="212">
        <v>3</v>
      </c>
      <c r="J12" s="224">
        <v>40781</v>
      </c>
      <c r="K12" s="208"/>
      <c r="L12" s="200">
        <v>6</v>
      </c>
      <c r="M12" s="200">
        <v>1</v>
      </c>
      <c r="N12" s="216">
        <v>0</v>
      </c>
      <c r="O12" s="116"/>
      <c r="P12" s="118" t="e">
        <f>#REF!</f>
        <v>#REF!</v>
      </c>
      <c r="Q12" s="118"/>
      <c r="R12" s="118"/>
      <c r="S12" s="117"/>
      <c r="T12" s="118" t="e">
        <f>SUM(O12:S12)</f>
        <v>#REF!</v>
      </c>
      <c r="U12" s="117" t="e">
        <f>#REF!</f>
        <v>#REF!</v>
      </c>
      <c r="V12" s="166" t="e">
        <f>T12*L12</f>
        <v>#REF!</v>
      </c>
      <c r="W12" s="220">
        <v>102042</v>
      </c>
      <c r="X12" s="120" t="e">
        <f>T12/W12</f>
        <v>#REF!</v>
      </c>
      <c r="Y12" s="202">
        <v>112246</v>
      </c>
      <c r="Z12" s="120" t="e">
        <f>T12/Y12</f>
        <v>#REF!</v>
      </c>
      <c r="AA12" s="200"/>
      <c r="AB12" s="200"/>
      <c r="AC12" s="200"/>
      <c r="AD12" s="198"/>
      <c r="AE12" s="45"/>
      <c r="AF12" s="45"/>
    </row>
    <row r="13" spans="1:32" ht="15.75" thickBot="1">
      <c r="A13" s="42"/>
      <c r="B13" s="197"/>
      <c r="C13" s="195"/>
      <c r="D13" s="195"/>
      <c r="E13" s="228"/>
      <c r="F13" s="228"/>
      <c r="G13" s="228"/>
      <c r="H13" s="230"/>
      <c r="I13" s="213"/>
      <c r="J13" s="225"/>
      <c r="K13" s="209"/>
      <c r="L13" s="201"/>
      <c r="M13" s="201"/>
      <c r="N13" s="217"/>
      <c r="O13" s="85"/>
      <c r="P13" s="86" t="e">
        <f>#REF!</f>
        <v>#REF!</v>
      </c>
      <c r="Q13" s="157"/>
      <c r="R13" s="86"/>
      <c r="S13" s="157" t="e">
        <f>#REF!</f>
        <v>#REF!</v>
      </c>
      <c r="T13" s="86" t="e">
        <f>O13+P13+Q13+R13+S13</f>
        <v>#REF!</v>
      </c>
      <c r="U13" s="157" t="e">
        <f>#REF!</f>
        <v>#REF!</v>
      </c>
      <c r="V13" s="164" t="e">
        <f>T13*L12</f>
        <v>#REF!</v>
      </c>
      <c r="W13" s="221"/>
      <c r="X13" s="159" t="e">
        <f>T13/W12</f>
        <v>#REF!</v>
      </c>
      <c r="Y13" s="203"/>
      <c r="Z13" s="159" t="e">
        <f>T13/Y12</f>
        <v>#REF!</v>
      </c>
      <c r="AA13" s="201"/>
      <c r="AB13" s="201"/>
      <c r="AC13" s="201"/>
      <c r="AD13" s="199"/>
      <c r="AE13" s="45"/>
      <c r="AF13" s="45"/>
    </row>
    <row r="14" spans="1:32" s="49" customFormat="1" ht="15" customHeight="1" thickBot="1">
      <c r="A14" s="42"/>
      <c r="B14" s="121">
        <v>305</v>
      </c>
      <c r="C14" s="122" t="s">
        <v>31</v>
      </c>
      <c r="D14" s="122" t="s">
        <v>32</v>
      </c>
      <c r="E14" s="123" t="s">
        <v>25</v>
      </c>
      <c r="F14" s="123" t="s">
        <v>10</v>
      </c>
      <c r="G14" s="123">
        <v>40687</v>
      </c>
      <c r="H14" s="124" t="s">
        <v>23</v>
      </c>
      <c r="I14" s="125">
        <v>3</v>
      </c>
      <c r="J14" s="126">
        <v>40840</v>
      </c>
      <c r="K14" s="127"/>
      <c r="L14" s="128">
        <v>12</v>
      </c>
      <c r="M14" s="128">
        <v>0</v>
      </c>
      <c r="N14" s="129">
        <v>0</v>
      </c>
      <c r="O14" s="130" t="e">
        <f>#REF!</f>
        <v>#REF!</v>
      </c>
      <c r="P14" s="132" t="e">
        <f>#REF!</f>
        <v>#REF!</v>
      </c>
      <c r="Q14" s="132"/>
      <c r="R14" s="132"/>
      <c r="S14" s="131"/>
      <c r="T14" s="132" t="e">
        <f>SUM(O14:S14)</f>
        <v>#REF!</v>
      </c>
      <c r="U14" s="131" t="s">
        <v>43</v>
      </c>
      <c r="V14" s="167" t="e">
        <f>T14*L14</f>
        <v>#REF!</v>
      </c>
      <c r="W14" s="136"/>
      <c r="X14" s="134"/>
      <c r="Y14" s="128"/>
      <c r="Z14" s="134"/>
      <c r="AA14" s="128"/>
      <c r="AB14" s="128"/>
      <c r="AC14" s="128"/>
      <c r="AD14" s="133"/>
      <c r="AE14" s="45"/>
      <c r="AF14" s="45"/>
    </row>
    <row r="15" spans="1:32" ht="26.25" thickBot="1">
      <c r="A15" s="42"/>
      <c r="B15" s="137">
        <v>345</v>
      </c>
      <c r="C15" s="138" t="s">
        <v>33</v>
      </c>
      <c r="D15" s="139" t="s">
        <v>34</v>
      </c>
      <c r="E15" s="123">
        <v>40291</v>
      </c>
      <c r="F15" s="123">
        <v>40976</v>
      </c>
      <c r="G15" s="123">
        <v>40148</v>
      </c>
      <c r="H15" s="140" t="s">
        <v>23</v>
      </c>
      <c r="I15" s="125">
        <v>0</v>
      </c>
      <c r="J15" s="123">
        <v>40892</v>
      </c>
      <c r="K15" s="127"/>
      <c r="L15" s="128">
        <v>16</v>
      </c>
      <c r="M15" s="128">
        <v>3</v>
      </c>
      <c r="N15" s="129">
        <v>3</v>
      </c>
      <c r="O15" s="130"/>
      <c r="P15" s="132"/>
      <c r="Q15" s="132"/>
      <c r="R15" s="131"/>
      <c r="S15" s="131"/>
      <c r="T15" s="132"/>
      <c r="U15" s="131"/>
      <c r="V15" s="167"/>
      <c r="W15" s="141">
        <v>103562.5</v>
      </c>
      <c r="X15" s="134"/>
      <c r="Y15" s="131">
        <v>113918.75</v>
      </c>
      <c r="Z15" s="134"/>
      <c r="AA15" s="128"/>
      <c r="AB15" s="128"/>
      <c r="AC15" s="128"/>
      <c r="AD15" s="142"/>
      <c r="AE15" s="45"/>
      <c r="AF15" s="45"/>
    </row>
    <row r="16" spans="1:32" s="49" customFormat="1">
      <c r="A16" s="42"/>
      <c r="B16" s="196">
        <v>464</v>
      </c>
      <c r="C16" s="194" t="s">
        <v>35</v>
      </c>
      <c r="D16" s="194" t="s">
        <v>20</v>
      </c>
      <c r="E16" s="227" t="s">
        <v>25</v>
      </c>
      <c r="F16" s="227" t="s">
        <v>10</v>
      </c>
      <c r="G16" s="227">
        <v>40687</v>
      </c>
      <c r="H16" s="229" t="s">
        <v>23</v>
      </c>
      <c r="I16" s="212">
        <v>3</v>
      </c>
      <c r="J16" s="224">
        <v>40938</v>
      </c>
      <c r="K16" s="208"/>
      <c r="L16" s="200">
        <v>3</v>
      </c>
      <c r="M16" s="200">
        <v>1</v>
      </c>
      <c r="N16" s="216">
        <v>1</v>
      </c>
      <c r="O16" s="116"/>
      <c r="P16" s="118" t="e">
        <f>#REF!</f>
        <v>#REF!</v>
      </c>
      <c r="Q16" s="118"/>
      <c r="R16" s="118"/>
      <c r="S16" s="117"/>
      <c r="T16" s="118" t="e">
        <f>SUM(O16:S16)</f>
        <v>#REF!</v>
      </c>
      <c r="U16" s="117" t="e">
        <f>#REF!</f>
        <v>#REF!</v>
      </c>
      <c r="V16" s="166" t="e">
        <f>T16*L16</f>
        <v>#REF!</v>
      </c>
      <c r="W16" s="220">
        <v>76000</v>
      </c>
      <c r="X16" s="120" t="e">
        <f>T16/W16</f>
        <v>#REF!</v>
      </c>
      <c r="Y16" s="202">
        <v>83600</v>
      </c>
      <c r="Z16" s="120" t="e">
        <f>T16/Y16</f>
        <v>#REF!</v>
      </c>
      <c r="AA16" s="200"/>
      <c r="AB16" s="200"/>
      <c r="AC16" s="200"/>
      <c r="AD16" s="198"/>
      <c r="AE16" s="45"/>
      <c r="AF16" s="45"/>
    </row>
    <row r="17" spans="1:32" ht="15.75" thickBot="1">
      <c r="A17" s="42"/>
      <c r="B17" s="197"/>
      <c r="C17" s="195"/>
      <c r="D17" s="195"/>
      <c r="E17" s="228"/>
      <c r="F17" s="228"/>
      <c r="G17" s="228"/>
      <c r="H17" s="230"/>
      <c r="I17" s="213"/>
      <c r="J17" s="225"/>
      <c r="K17" s="209"/>
      <c r="L17" s="201"/>
      <c r="M17" s="201"/>
      <c r="N17" s="217"/>
      <c r="O17" s="85"/>
      <c r="P17" s="86" t="e">
        <f>#REF!</f>
        <v>#REF!</v>
      </c>
      <c r="Q17" s="86"/>
      <c r="R17" s="86"/>
      <c r="S17" s="157" t="e">
        <f>#REF!</f>
        <v>#REF!</v>
      </c>
      <c r="T17" s="86" t="e">
        <f>S17+R17+Q17+P17+O17</f>
        <v>#REF!</v>
      </c>
      <c r="U17" s="157" t="e">
        <f>#REF!</f>
        <v>#REF!</v>
      </c>
      <c r="V17" s="164" t="e">
        <f>T17*L16</f>
        <v>#REF!</v>
      </c>
      <c r="W17" s="221"/>
      <c r="X17" s="159" t="e">
        <f>T17/W16</f>
        <v>#REF!</v>
      </c>
      <c r="Y17" s="203"/>
      <c r="Z17" s="143" t="e">
        <f>T17/Y16</f>
        <v>#REF!</v>
      </c>
      <c r="AA17" s="201"/>
      <c r="AB17" s="201"/>
      <c r="AC17" s="201"/>
      <c r="AD17" s="199"/>
      <c r="AE17" s="45"/>
      <c r="AF17" s="45"/>
    </row>
    <row r="18" spans="1:32" ht="25.5">
      <c r="A18" s="42"/>
      <c r="B18" s="135">
        <v>609</v>
      </c>
      <c r="C18" s="98" t="s">
        <v>36</v>
      </c>
      <c r="D18" s="98" t="s">
        <v>37</v>
      </c>
      <c r="E18" s="6" t="s">
        <v>38</v>
      </c>
      <c r="F18" s="6" t="s">
        <v>10</v>
      </c>
      <c r="G18" s="6">
        <v>40694</v>
      </c>
      <c r="H18" s="64" t="s">
        <v>12</v>
      </c>
      <c r="I18" s="102">
        <v>2</v>
      </c>
      <c r="J18" s="14">
        <v>40836</v>
      </c>
      <c r="K18" s="100"/>
      <c r="L18" s="12">
        <v>8</v>
      </c>
      <c r="M18" s="12">
        <v>2</v>
      </c>
      <c r="N18" s="61">
        <v>2</v>
      </c>
      <c r="O18" s="96"/>
      <c r="P18" s="83"/>
      <c r="Q18" s="83"/>
      <c r="R18" s="83"/>
      <c r="S18" s="146"/>
      <c r="T18" s="83"/>
      <c r="U18" s="146"/>
      <c r="V18" s="161"/>
      <c r="W18" s="71">
        <v>52125</v>
      </c>
      <c r="X18" s="104"/>
      <c r="Y18" s="75">
        <v>57337.5</v>
      </c>
      <c r="Z18" s="104"/>
      <c r="AA18" s="12"/>
      <c r="AB18" s="12"/>
      <c r="AC18" s="12"/>
      <c r="AD18" s="5"/>
      <c r="AE18" s="45"/>
      <c r="AF18" s="45"/>
    </row>
    <row r="19" spans="1:32" ht="25.5">
      <c r="A19" s="42"/>
      <c r="B19" s="24">
        <v>901</v>
      </c>
      <c r="C19" s="34" t="s">
        <v>39</v>
      </c>
      <c r="D19" s="33" t="s">
        <v>14</v>
      </c>
      <c r="E19" s="6" t="s">
        <v>11</v>
      </c>
      <c r="F19" s="6" t="s">
        <v>10</v>
      </c>
      <c r="G19" s="6">
        <v>40687</v>
      </c>
      <c r="H19" s="64" t="s">
        <v>18</v>
      </c>
      <c r="I19" s="67">
        <v>0</v>
      </c>
      <c r="J19" s="14" t="s">
        <v>93</v>
      </c>
      <c r="K19" s="3"/>
      <c r="L19" s="12">
        <v>1</v>
      </c>
      <c r="M19" s="12">
        <v>0</v>
      </c>
      <c r="N19" s="61">
        <v>0</v>
      </c>
      <c r="O19" s="96"/>
      <c r="P19" s="83"/>
      <c r="Q19" s="83"/>
      <c r="R19" s="83"/>
      <c r="S19" s="146"/>
      <c r="T19" s="83"/>
      <c r="U19" s="146"/>
      <c r="V19" s="161"/>
      <c r="W19" s="71">
        <v>44000</v>
      </c>
      <c r="X19" s="104"/>
      <c r="Y19" s="73">
        <v>48400</v>
      </c>
      <c r="Z19" s="104"/>
      <c r="AA19" s="12"/>
      <c r="AB19" s="12"/>
      <c r="AC19" s="12"/>
      <c r="AD19" s="5"/>
      <c r="AE19" s="45"/>
      <c r="AF19" s="45"/>
    </row>
    <row r="20" spans="1:32" ht="25.5">
      <c r="A20" s="42"/>
      <c r="B20" s="24">
        <v>909</v>
      </c>
      <c r="C20" s="34" t="s">
        <v>40</v>
      </c>
      <c r="D20" s="33" t="s">
        <v>14</v>
      </c>
      <c r="E20" s="6" t="s">
        <v>11</v>
      </c>
      <c r="F20" s="6" t="s">
        <v>10</v>
      </c>
      <c r="G20" s="6">
        <v>40687</v>
      </c>
      <c r="H20" s="64" t="s">
        <v>18</v>
      </c>
      <c r="I20" s="67">
        <v>2</v>
      </c>
      <c r="J20" s="14">
        <v>40998</v>
      </c>
      <c r="K20" s="2"/>
      <c r="L20" s="12">
        <v>8</v>
      </c>
      <c r="M20" s="12">
        <v>0</v>
      </c>
      <c r="N20" s="61">
        <v>0</v>
      </c>
      <c r="O20" s="96"/>
      <c r="P20" s="83"/>
      <c r="Q20" s="83"/>
      <c r="R20" s="83"/>
      <c r="S20" s="146"/>
      <c r="T20" s="83"/>
      <c r="U20" s="146"/>
      <c r="V20" s="161"/>
      <c r="W20" s="71">
        <v>48750</v>
      </c>
      <c r="X20" s="104"/>
      <c r="Y20" s="73">
        <v>53625</v>
      </c>
      <c r="Z20" s="104"/>
      <c r="AA20" s="12"/>
      <c r="AB20" s="12"/>
      <c r="AC20" s="12"/>
      <c r="AD20" s="5"/>
      <c r="AE20" s="45"/>
      <c r="AF20" s="45"/>
    </row>
    <row r="21" spans="1:32" ht="38.25">
      <c r="A21" s="42"/>
      <c r="B21" s="26">
        <v>927</v>
      </c>
      <c r="C21" s="34" t="s">
        <v>41</v>
      </c>
      <c r="D21" s="35" t="s">
        <v>42</v>
      </c>
      <c r="E21" s="22" t="s">
        <v>11</v>
      </c>
      <c r="F21" s="6" t="s">
        <v>10</v>
      </c>
      <c r="G21" s="6">
        <v>40687</v>
      </c>
      <c r="H21" s="9" t="s">
        <v>43</v>
      </c>
      <c r="I21" s="67">
        <v>0</v>
      </c>
      <c r="J21" s="14" t="s">
        <v>93</v>
      </c>
      <c r="K21" s="1" t="s">
        <v>93</v>
      </c>
      <c r="L21" s="12">
        <v>52</v>
      </c>
      <c r="M21" s="12">
        <v>2</v>
      </c>
      <c r="N21" s="61">
        <v>0</v>
      </c>
      <c r="O21" s="96"/>
      <c r="P21" s="83"/>
      <c r="Q21" s="83"/>
      <c r="R21" s="83"/>
      <c r="S21" s="146"/>
      <c r="T21" s="83"/>
      <c r="U21" s="146"/>
      <c r="V21" s="161"/>
      <c r="W21" s="71"/>
      <c r="X21" s="104"/>
      <c r="Y21" s="73"/>
      <c r="Z21" s="104"/>
      <c r="AA21" s="12"/>
      <c r="AB21" s="12"/>
      <c r="AC21" s="12"/>
      <c r="AD21" s="5" t="s">
        <v>98</v>
      </c>
      <c r="AE21" s="45"/>
      <c r="AF21" s="45"/>
    </row>
    <row r="22" spans="1:32">
      <c r="A22" s="42"/>
      <c r="B22" s="24">
        <v>987</v>
      </c>
      <c r="C22" s="34" t="s">
        <v>44</v>
      </c>
      <c r="D22" s="34" t="s">
        <v>45</v>
      </c>
      <c r="E22" s="6" t="s">
        <v>11</v>
      </c>
      <c r="F22" s="6" t="s">
        <v>10</v>
      </c>
      <c r="G22" s="6">
        <v>40696</v>
      </c>
      <c r="H22" s="64" t="s">
        <v>23</v>
      </c>
      <c r="I22" s="67">
        <v>1</v>
      </c>
      <c r="J22" s="14" t="s">
        <v>93</v>
      </c>
      <c r="K22" s="2"/>
      <c r="L22" s="12">
        <v>7</v>
      </c>
      <c r="M22" s="12">
        <v>2</v>
      </c>
      <c r="N22" s="61">
        <v>1</v>
      </c>
      <c r="O22" s="96"/>
      <c r="P22" s="83"/>
      <c r="Q22" s="83"/>
      <c r="R22" s="83"/>
      <c r="S22" s="146"/>
      <c r="T22" s="83"/>
      <c r="U22" s="146"/>
      <c r="V22" s="161"/>
      <c r="W22" s="71"/>
      <c r="X22" s="104"/>
      <c r="Y22" s="73"/>
      <c r="Z22" s="104"/>
      <c r="AA22" s="12"/>
      <c r="AB22" s="12"/>
      <c r="AC22" s="12"/>
      <c r="AD22" s="5"/>
      <c r="AE22" s="45"/>
      <c r="AF22" s="45"/>
    </row>
    <row r="23" spans="1:32" ht="25.5">
      <c r="A23" s="44"/>
      <c r="B23" s="24">
        <v>13</v>
      </c>
      <c r="C23" s="34" t="s">
        <v>46</v>
      </c>
      <c r="D23" s="33" t="s">
        <v>37</v>
      </c>
      <c r="E23" s="7" t="s">
        <v>9</v>
      </c>
      <c r="F23" s="7" t="s">
        <v>10</v>
      </c>
      <c r="G23" s="7">
        <v>40694</v>
      </c>
      <c r="H23" s="65" t="s">
        <v>12</v>
      </c>
      <c r="I23" s="67">
        <v>1</v>
      </c>
      <c r="J23" s="14" t="s">
        <v>93</v>
      </c>
      <c r="K23" s="2"/>
      <c r="L23" s="12">
        <v>32</v>
      </c>
      <c r="M23" s="12">
        <v>1</v>
      </c>
      <c r="N23" s="61">
        <v>0</v>
      </c>
      <c r="O23" s="96"/>
      <c r="P23" s="83"/>
      <c r="Q23" s="83"/>
      <c r="R23" s="83"/>
      <c r="S23" s="146"/>
      <c r="T23" s="83"/>
      <c r="U23" s="146"/>
      <c r="V23" s="161"/>
      <c r="W23" s="71"/>
      <c r="X23" s="104"/>
      <c r="Y23" s="73"/>
      <c r="Z23" s="104"/>
      <c r="AA23" s="12"/>
      <c r="AB23" s="12"/>
      <c r="AC23" s="12"/>
      <c r="AD23" s="5"/>
      <c r="AE23" s="45"/>
      <c r="AF23" s="45"/>
    </row>
    <row r="24" spans="1:32" ht="51">
      <c r="A24" s="44"/>
      <c r="B24" s="30">
        <v>119</v>
      </c>
      <c r="C24" s="34" t="s">
        <v>47</v>
      </c>
      <c r="D24" s="33" t="s">
        <v>11</v>
      </c>
      <c r="E24" s="31" t="s">
        <v>48</v>
      </c>
      <c r="F24" s="7" t="s">
        <v>10</v>
      </c>
      <c r="G24" s="7" t="s">
        <v>49</v>
      </c>
      <c r="H24" s="65"/>
      <c r="I24" s="67">
        <v>0</v>
      </c>
      <c r="J24" s="16">
        <v>40932</v>
      </c>
      <c r="K24" s="2"/>
      <c r="L24" s="12">
        <v>1</v>
      </c>
      <c r="M24" s="12">
        <v>1</v>
      </c>
      <c r="N24" s="61">
        <v>1</v>
      </c>
      <c r="O24" s="96"/>
      <c r="P24" s="83"/>
      <c r="Q24" s="83"/>
      <c r="R24" s="83"/>
      <c r="S24" s="146"/>
      <c r="T24" s="83"/>
      <c r="U24" s="146"/>
      <c r="V24" s="161"/>
      <c r="W24" s="71">
        <v>30000</v>
      </c>
      <c r="X24" s="104"/>
      <c r="Y24" s="73">
        <v>33000</v>
      </c>
      <c r="Z24" s="104"/>
      <c r="AA24" s="12"/>
      <c r="AB24" s="12"/>
      <c r="AC24" s="12"/>
      <c r="AD24" s="5" t="s">
        <v>96</v>
      </c>
      <c r="AE24" s="45"/>
      <c r="AF24" s="45"/>
    </row>
    <row r="25" spans="1:32" ht="26.25" thickBot="1">
      <c r="A25" s="44"/>
      <c r="B25" s="179">
        <v>313</v>
      </c>
      <c r="C25" s="149" t="s">
        <v>50</v>
      </c>
      <c r="D25" s="107" t="s">
        <v>51</v>
      </c>
      <c r="E25" s="147" t="s">
        <v>11</v>
      </c>
      <c r="F25" s="147" t="s">
        <v>10</v>
      </c>
      <c r="G25" s="180" t="s">
        <v>11</v>
      </c>
      <c r="H25" s="155" t="s">
        <v>18</v>
      </c>
      <c r="I25" s="153">
        <v>1</v>
      </c>
      <c r="J25" s="181">
        <v>40919</v>
      </c>
      <c r="K25" s="151"/>
      <c r="L25" s="69">
        <v>5</v>
      </c>
      <c r="M25" s="69">
        <v>4</v>
      </c>
      <c r="N25" s="111">
        <v>4</v>
      </c>
      <c r="O25" s="112"/>
      <c r="P25" s="113"/>
      <c r="Q25" s="113"/>
      <c r="R25" s="113"/>
      <c r="S25" s="74"/>
      <c r="T25" s="113"/>
      <c r="U25" s="74"/>
      <c r="V25" s="165"/>
      <c r="W25" s="114">
        <v>32900</v>
      </c>
      <c r="X25" s="105"/>
      <c r="Y25" s="74">
        <v>36190</v>
      </c>
      <c r="Z25" s="105"/>
      <c r="AA25" s="69"/>
      <c r="AB25" s="69"/>
      <c r="AC25" s="69"/>
      <c r="AD25" s="115"/>
      <c r="AE25" s="45"/>
      <c r="AF25" s="45"/>
    </row>
    <row r="26" spans="1:32" s="49" customFormat="1">
      <c r="A26" s="44"/>
      <c r="B26" s="196">
        <v>333</v>
      </c>
      <c r="C26" s="194" t="s">
        <v>52</v>
      </c>
      <c r="D26" s="192" t="s">
        <v>53</v>
      </c>
      <c r="E26" s="190" t="s">
        <v>54</v>
      </c>
      <c r="F26" s="190" t="s">
        <v>10</v>
      </c>
      <c r="G26" s="190">
        <v>40695</v>
      </c>
      <c r="H26" s="214" t="s">
        <v>23</v>
      </c>
      <c r="I26" s="212">
        <v>3</v>
      </c>
      <c r="J26" s="210">
        <v>40781</v>
      </c>
      <c r="K26" s="208"/>
      <c r="L26" s="200">
        <v>10</v>
      </c>
      <c r="M26" s="200">
        <v>0</v>
      </c>
      <c r="N26" s="206">
        <v>0</v>
      </c>
      <c r="O26" s="116" t="e">
        <f>#REF!</f>
        <v>#REF!</v>
      </c>
      <c r="P26" s="118"/>
      <c r="Q26" s="118"/>
      <c r="R26" s="118"/>
      <c r="S26" s="117"/>
      <c r="T26" s="118" t="e">
        <f>SUM(O26:S26)</f>
        <v>#REF!</v>
      </c>
      <c r="U26" s="117" t="e">
        <f>#REF!</f>
        <v>#REF!</v>
      </c>
      <c r="V26" s="166" t="e">
        <f>T26*L26</f>
        <v>#REF!</v>
      </c>
      <c r="W26" s="204">
        <v>131662</v>
      </c>
      <c r="X26" s="120"/>
      <c r="Y26" s="202">
        <v>144828</v>
      </c>
      <c r="Z26" s="120"/>
      <c r="AA26" s="200"/>
      <c r="AB26" s="200"/>
      <c r="AC26" s="200"/>
      <c r="AD26" s="198"/>
      <c r="AE26" s="45"/>
      <c r="AF26" s="45"/>
    </row>
    <row r="27" spans="1:32" ht="15.75" thickBot="1">
      <c r="A27" s="44"/>
      <c r="B27" s="197"/>
      <c r="C27" s="195"/>
      <c r="D27" s="193"/>
      <c r="E27" s="191"/>
      <c r="F27" s="191"/>
      <c r="G27" s="191"/>
      <c r="H27" s="215"/>
      <c r="I27" s="213"/>
      <c r="J27" s="211"/>
      <c r="K27" s="209"/>
      <c r="L27" s="201"/>
      <c r="M27" s="201"/>
      <c r="N27" s="207"/>
      <c r="O27" s="85" t="e">
        <f>#REF!</f>
        <v>#REF!</v>
      </c>
      <c r="P27" s="86" t="e">
        <f>#REF!</f>
        <v>#REF!</v>
      </c>
      <c r="Q27" s="86"/>
      <c r="R27" s="86"/>
      <c r="S27" s="178"/>
      <c r="T27" s="86" t="e">
        <f>SUM(O27:S27)</f>
        <v>#REF!</v>
      </c>
      <c r="U27" s="178" t="e">
        <f>#REF!</f>
        <v>#REF!</v>
      </c>
      <c r="V27" s="164" t="e">
        <f>T27*L26</f>
        <v>#REF!</v>
      </c>
      <c r="W27" s="205"/>
      <c r="X27" s="143"/>
      <c r="Y27" s="203"/>
      <c r="Z27" s="189"/>
      <c r="AA27" s="201"/>
      <c r="AB27" s="201"/>
      <c r="AC27" s="201"/>
      <c r="AD27" s="199"/>
      <c r="AE27" s="45"/>
      <c r="AF27" s="45"/>
    </row>
    <row r="28" spans="1:32" ht="15.75" thickBot="1">
      <c r="A28" s="44"/>
      <c r="B28" s="182">
        <v>436</v>
      </c>
      <c r="C28" s="183" t="s">
        <v>55</v>
      </c>
      <c r="D28" s="184" t="s">
        <v>56</v>
      </c>
      <c r="E28" s="185" t="s">
        <v>11</v>
      </c>
      <c r="F28" s="185" t="s">
        <v>10</v>
      </c>
      <c r="G28" s="185">
        <v>40687</v>
      </c>
      <c r="H28" s="186" t="s">
        <v>15</v>
      </c>
      <c r="I28" s="187">
        <v>0</v>
      </c>
      <c r="J28" s="110" t="s">
        <v>93</v>
      </c>
      <c r="K28" s="188"/>
      <c r="L28" s="69">
        <v>2</v>
      </c>
      <c r="M28" s="69">
        <v>0</v>
      </c>
      <c r="N28" s="111">
        <v>0</v>
      </c>
      <c r="O28" s="112"/>
      <c r="P28" s="113"/>
      <c r="Q28" s="113"/>
      <c r="R28" s="113"/>
      <c r="S28" s="74"/>
      <c r="T28" s="113"/>
      <c r="U28" s="74"/>
      <c r="V28" s="165"/>
      <c r="W28" s="114"/>
      <c r="X28" s="105"/>
      <c r="Y28" s="74"/>
      <c r="Z28" s="105"/>
      <c r="AA28" s="69"/>
      <c r="AB28" s="69"/>
      <c r="AC28" s="69"/>
      <c r="AD28" s="115"/>
      <c r="AE28" s="45"/>
      <c r="AF28" s="45"/>
    </row>
    <row r="29" spans="1:32" s="49" customFormat="1">
      <c r="A29" s="44"/>
      <c r="B29" s="196">
        <v>525</v>
      </c>
      <c r="C29" s="194" t="s">
        <v>57</v>
      </c>
      <c r="D29" s="194" t="s">
        <v>58</v>
      </c>
      <c r="E29" s="190" t="s">
        <v>11</v>
      </c>
      <c r="F29" s="190" t="s">
        <v>10</v>
      </c>
      <c r="G29" s="190">
        <v>40694</v>
      </c>
      <c r="H29" s="214" t="s">
        <v>23</v>
      </c>
      <c r="I29" s="212">
        <v>3</v>
      </c>
      <c r="J29" s="222" t="s">
        <v>93</v>
      </c>
      <c r="K29" s="208"/>
      <c r="L29" s="200">
        <v>1</v>
      </c>
      <c r="M29" s="200">
        <v>0</v>
      </c>
      <c r="N29" s="216">
        <v>0</v>
      </c>
      <c r="O29" s="116" t="e">
        <f>#REF!</f>
        <v>#REF!</v>
      </c>
      <c r="P29" s="118"/>
      <c r="Q29" s="118"/>
      <c r="R29" s="118"/>
      <c r="S29" s="117"/>
      <c r="T29" s="118" t="e">
        <f>SUM(O29:S29)</f>
        <v>#REF!</v>
      </c>
      <c r="U29" s="117" t="e">
        <f>#REF!</f>
        <v>#REF!</v>
      </c>
      <c r="V29" s="166" t="e">
        <f>T29*L29</f>
        <v>#REF!</v>
      </c>
      <c r="W29" s="220">
        <v>128000</v>
      </c>
      <c r="X29" s="120" t="e">
        <f>T29/W29</f>
        <v>#REF!</v>
      </c>
      <c r="Y29" s="202">
        <v>140800</v>
      </c>
      <c r="Z29" s="120" t="e">
        <f>T29/Y29</f>
        <v>#REF!</v>
      </c>
      <c r="AA29" s="200"/>
      <c r="AB29" s="200"/>
      <c r="AC29" s="200"/>
      <c r="AD29" s="198"/>
      <c r="AE29" s="45"/>
      <c r="AF29" s="45"/>
    </row>
    <row r="30" spans="1:32" ht="15.75" thickBot="1">
      <c r="A30" s="44"/>
      <c r="B30" s="197"/>
      <c r="C30" s="195"/>
      <c r="D30" s="195"/>
      <c r="E30" s="191"/>
      <c r="F30" s="191"/>
      <c r="G30" s="191"/>
      <c r="H30" s="215"/>
      <c r="I30" s="213"/>
      <c r="J30" s="223"/>
      <c r="K30" s="209"/>
      <c r="L30" s="201"/>
      <c r="M30" s="201"/>
      <c r="N30" s="217"/>
      <c r="O30" s="85" t="e">
        <f>#REF!</f>
        <v>#REF!</v>
      </c>
      <c r="P30" s="86" t="e">
        <f>#REF!</f>
        <v>#REF!</v>
      </c>
      <c r="Q30" s="86"/>
      <c r="R30" s="86"/>
      <c r="S30" s="157"/>
      <c r="T30" s="86" t="e">
        <f>S30+R30+Q30+P30+O30</f>
        <v>#REF!</v>
      </c>
      <c r="U30" s="157" t="e">
        <f>#REF!</f>
        <v>#REF!</v>
      </c>
      <c r="V30" s="164" t="e">
        <f>T30*L29</f>
        <v>#REF!</v>
      </c>
      <c r="W30" s="221"/>
      <c r="X30" s="159" t="e">
        <f>T30/W29</f>
        <v>#REF!</v>
      </c>
      <c r="Y30" s="203"/>
      <c r="Z30" s="159" t="e">
        <f>T30/Y29</f>
        <v>#REF!</v>
      </c>
      <c r="AA30" s="201"/>
      <c r="AB30" s="201"/>
      <c r="AC30" s="201"/>
      <c r="AD30" s="199"/>
      <c r="AE30" s="45"/>
      <c r="AF30" s="45"/>
    </row>
    <row r="31" spans="1:32" s="49" customFormat="1">
      <c r="A31" s="44"/>
      <c r="B31" s="196">
        <v>533</v>
      </c>
      <c r="C31" s="194" t="s">
        <v>106</v>
      </c>
      <c r="D31" s="194" t="s">
        <v>105</v>
      </c>
      <c r="E31" s="190"/>
      <c r="F31" s="190"/>
      <c r="G31" s="190"/>
      <c r="H31" s="214" t="s">
        <v>23</v>
      </c>
      <c r="I31" s="212">
        <v>3</v>
      </c>
      <c r="J31" s="222"/>
      <c r="K31" s="208"/>
      <c r="L31" s="200">
        <v>1</v>
      </c>
      <c r="M31" s="200"/>
      <c r="N31" s="216"/>
      <c r="O31" s="116" t="e">
        <f>#REF!</f>
        <v>#REF!</v>
      </c>
      <c r="P31" s="118"/>
      <c r="Q31" s="118"/>
      <c r="R31" s="118"/>
      <c r="S31" s="117"/>
      <c r="T31" s="118" t="e">
        <f>SUM(O31:S31)</f>
        <v>#REF!</v>
      </c>
      <c r="U31" s="117" t="e">
        <f>#REF!</f>
        <v>#REF!</v>
      </c>
      <c r="V31" s="166" t="e">
        <f>T31*L31</f>
        <v>#REF!</v>
      </c>
      <c r="W31" s="220"/>
      <c r="X31" s="218"/>
      <c r="Y31" s="202"/>
      <c r="Z31" s="218"/>
      <c r="AA31" s="200"/>
      <c r="AB31" s="200"/>
      <c r="AC31" s="200"/>
      <c r="AD31" s="198"/>
      <c r="AE31" s="45"/>
      <c r="AF31" s="45"/>
    </row>
    <row r="32" spans="1:32" ht="15.75" thickBot="1">
      <c r="A32" s="44"/>
      <c r="B32" s="197"/>
      <c r="C32" s="195"/>
      <c r="D32" s="195"/>
      <c r="E32" s="191"/>
      <c r="F32" s="191"/>
      <c r="G32" s="191"/>
      <c r="H32" s="215"/>
      <c r="I32" s="213"/>
      <c r="J32" s="223"/>
      <c r="K32" s="209"/>
      <c r="L32" s="201"/>
      <c r="M32" s="201"/>
      <c r="N32" s="217"/>
      <c r="O32" s="85" t="e">
        <f>#REF!</f>
        <v>#REF!</v>
      </c>
      <c r="P32" s="86" t="e">
        <f>#REF!</f>
        <v>#REF!</v>
      </c>
      <c r="Q32" s="86"/>
      <c r="R32" s="86"/>
      <c r="S32" s="157"/>
      <c r="T32" s="86" t="e">
        <f>S32+R32+Q32+P32+O32</f>
        <v>#REF!</v>
      </c>
      <c r="U32" s="157" t="e">
        <f>#REF!</f>
        <v>#REF!</v>
      </c>
      <c r="V32" s="164" t="e">
        <f>T32*L31</f>
        <v>#REF!</v>
      </c>
      <c r="W32" s="221"/>
      <c r="X32" s="219"/>
      <c r="Y32" s="203"/>
      <c r="Z32" s="219"/>
      <c r="AA32" s="201"/>
      <c r="AB32" s="201"/>
      <c r="AC32" s="201"/>
      <c r="AD32" s="199"/>
      <c r="AE32" s="45"/>
      <c r="AF32" s="45"/>
    </row>
    <row r="33" spans="1:32" ht="15.75" thickBot="1">
      <c r="A33" s="44"/>
      <c r="B33" s="121">
        <v>534</v>
      </c>
      <c r="C33" s="122" t="s">
        <v>59</v>
      </c>
      <c r="D33" s="139" t="s">
        <v>60</v>
      </c>
      <c r="E33" s="170" t="s">
        <v>11</v>
      </c>
      <c r="F33" s="170" t="s">
        <v>10</v>
      </c>
      <c r="G33" s="170">
        <v>40694</v>
      </c>
      <c r="H33" s="171" t="s">
        <v>18</v>
      </c>
      <c r="I33" s="125">
        <v>1</v>
      </c>
      <c r="J33" s="126" t="s">
        <v>93</v>
      </c>
      <c r="K33" s="127"/>
      <c r="L33" s="128">
        <v>2</v>
      </c>
      <c r="M33" s="128">
        <v>0</v>
      </c>
      <c r="N33" s="129">
        <v>0</v>
      </c>
      <c r="O33" s="130"/>
      <c r="P33" s="132"/>
      <c r="Q33" s="132"/>
      <c r="R33" s="132"/>
      <c r="S33" s="131"/>
      <c r="T33" s="132"/>
      <c r="U33" s="131"/>
      <c r="V33" s="167"/>
      <c r="W33" s="172"/>
      <c r="X33" s="134"/>
      <c r="Y33" s="131"/>
      <c r="Z33" s="134"/>
      <c r="AA33" s="128"/>
      <c r="AB33" s="128"/>
      <c r="AC33" s="128"/>
      <c r="AD33" s="142" t="s">
        <v>99</v>
      </c>
      <c r="AE33" s="45"/>
      <c r="AF33" s="45"/>
    </row>
    <row r="34" spans="1:32" s="49" customFormat="1">
      <c r="A34" s="44"/>
      <c r="B34" s="196">
        <v>557</v>
      </c>
      <c r="C34" s="194" t="s">
        <v>107</v>
      </c>
      <c r="D34" s="194" t="s">
        <v>105</v>
      </c>
      <c r="E34" s="190"/>
      <c r="F34" s="190"/>
      <c r="G34" s="190"/>
      <c r="H34" s="214" t="s">
        <v>23</v>
      </c>
      <c r="I34" s="212">
        <v>3</v>
      </c>
      <c r="J34" s="224"/>
      <c r="K34" s="208"/>
      <c r="L34" s="200">
        <v>1</v>
      </c>
      <c r="M34" s="200"/>
      <c r="N34" s="216"/>
      <c r="O34" s="116" t="e">
        <f>#REF!</f>
        <v>#REF!</v>
      </c>
      <c r="P34" s="118"/>
      <c r="Q34" s="118"/>
      <c r="R34" s="118"/>
      <c r="S34" s="117"/>
      <c r="T34" s="118" t="e">
        <f>SUM(O34:S34)</f>
        <v>#REF!</v>
      </c>
      <c r="U34" s="117" t="e">
        <f>#REF!</f>
        <v>#REF!</v>
      </c>
      <c r="V34" s="166" t="e">
        <f>T34*L34</f>
        <v>#REF!</v>
      </c>
      <c r="W34" s="220"/>
      <c r="X34" s="218"/>
      <c r="Y34" s="202"/>
      <c r="Z34" s="218"/>
      <c r="AA34" s="200"/>
      <c r="AB34" s="200"/>
      <c r="AC34" s="200"/>
      <c r="AD34" s="198"/>
      <c r="AE34" s="45"/>
      <c r="AF34" s="45"/>
    </row>
    <row r="35" spans="1:32" ht="15.75" thickBot="1">
      <c r="A35" s="44"/>
      <c r="B35" s="197"/>
      <c r="C35" s="195"/>
      <c r="D35" s="195"/>
      <c r="E35" s="191"/>
      <c r="F35" s="191"/>
      <c r="G35" s="191"/>
      <c r="H35" s="215"/>
      <c r="I35" s="213"/>
      <c r="J35" s="225"/>
      <c r="K35" s="209"/>
      <c r="L35" s="201"/>
      <c r="M35" s="201"/>
      <c r="N35" s="217"/>
      <c r="O35" s="85" t="e">
        <f>#REF!</f>
        <v>#REF!</v>
      </c>
      <c r="P35" s="86" t="e">
        <f>#REF!</f>
        <v>#REF!</v>
      </c>
      <c r="Q35" s="86"/>
      <c r="R35" s="86"/>
      <c r="S35" s="157"/>
      <c r="T35" s="86" t="e">
        <f>S35+R35+Q35+P35+O35</f>
        <v>#REF!</v>
      </c>
      <c r="U35" s="157" t="e">
        <f>#REF!</f>
        <v>#REF!</v>
      </c>
      <c r="V35" s="164" t="e">
        <f>T35*L34</f>
        <v>#REF!</v>
      </c>
      <c r="W35" s="221"/>
      <c r="X35" s="219"/>
      <c r="Y35" s="203"/>
      <c r="Z35" s="219"/>
      <c r="AA35" s="201"/>
      <c r="AB35" s="201"/>
      <c r="AC35" s="201"/>
      <c r="AD35" s="199"/>
      <c r="AE35" s="45"/>
      <c r="AF35" s="45"/>
    </row>
    <row r="36" spans="1:32" ht="25.5">
      <c r="A36" s="44"/>
      <c r="B36" s="144">
        <v>935</v>
      </c>
      <c r="C36" s="150" t="s">
        <v>61</v>
      </c>
      <c r="D36" s="169" t="s">
        <v>20</v>
      </c>
      <c r="E36" s="148" t="s">
        <v>11</v>
      </c>
      <c r="F36" s="148" t="s">
        <v>10</v>
      </c>
      <c r="G36" s="173" t="s">
        <v>11</v>
      </c>
      <c r="H36" s="156" t="s">
        <v>11</v>
      </c>
      <c r="I36" s="154">
        <v>0</v>
      </c>
      <c r="J36" s="14" t="s">
        <v>93</v>
      </c>
      <c r="K36" s="152"/>
      <c r="L36" s="12">
        <v>1</v>
      </c>
      <c r="M36" s="12">
        <v>1</v>
      </c>
      <c r="N36" s="61">
        <v>1</v>
      </c>
      <c r="O36" s="96"/>
      <c r="P36" s="83"/>
      <c r="Q36" s="83"/>
      <c r="R36" s="83"/>
      <c r="S36" s="146"/>
      <c r="T36" s="83"/>
      <c r="U36" s="146"/>
      <c r="V36" s="161"/>
      <c r="W36" s="71"/>
      <c r="X36" s="104"/>
      <c r="Y36" s="73"/>
      <c r="Z36" s="104"/>
      <c r="AA36" s="12"/>
      <c r="AB36" s="12"/>
      <c r="AC36" s="12"/>
      <c r="AD36" s="58" t="s">
        <v>100</v>
      </c>
      <c r="AE36" s="45"/>
      <c r="AF36" s="45"/>
    </row>
    <row r="37" spans="1:32" ht="51">
      <c r="A37" s="44"/>
      <c r="B37" s="24">
        <v>947</v>
      </c>
      <c r="C37" s="34" t="s">
        <v>62</v>
      </c>
      <c r="D37" s="33" t="s">
        <v>63</v>
      </c>
      <c r="E37" s="7" t="s">
        <v>54</v>
      </c>
      <c r="F37" s="7" t="s">
        <v>10</v>
      </c>
      <c r="G37" s="18" t="s">
        <v>49</v>
      </c>
      <c r="H37" s="65" t="s">
        <v>23</v>
      </c>
      <c r="I37" s="67">
        <v>2</v>
      </c>
      <c r="J37" s="16">
        <v>39637</v>
      </c>
      <c r="K37" s="2"/>
      <c r="L37" s="12">
        <v>47</v>
      </c>
      <c r="M37" s="12">
        <v>6</v>
      </c>
      <c r="N37" s="61">
        <v>6</v>
      </c>
      <c r="O37" s="96"/>
      <c r="P37" s="83"/>
      <c r="Q37" s="83"/>
      <c r="R37" s="83"/>
      <c r="S37" s="146"/>
      <c r="T37" s="83"/>
      <c r="U37" s="146"/>
      <c r="V37" s="161"/>
      <c r="W37" s="71"/>
      <c r="X37" s="104"/>
      <c r="Y37" s="73"/>
      <c r="Z37" s="104"/>
      <c r="AA37" s="12"/>
      <c r="AB37" s="12"/>
      <c r="AC37" s="12"/>
      <c r="AD37" s="5"/>
      <c r="AE37" s="45"/>
      <c r="AF37" s="45"/>
    </row>
    <row r="38" spans="1:32" ht="25.5">
      <c r="A38" s="44"/>
      <c r="B38" s="24">
        <v>949</v>
      </c>
      <c r="C38" s="39" t="s">
        <v>64</v>
      </c>
      <c r="D38" s="33" t="s">
        <v>65</v>
      </c>
      <c r="E38" s="7" t="s">
        <v>66</v>
      </c>
      <c r="F38" s="7">
        <v>40945</v>
      </c>
      <c r="G38" s="7">
        <v>40696</v>
      </c>
      <c r="H38" s="65" t="s">
        <v>18</v>
      </c>
      <c r="I38" s="67">
        <v>0</v>
      </c>
      <c r="J38" s="16">
        <v>40932</v>
      </c>
      <c r="K38" s="2"/>
      <c r="L38" s="12">
        <v>1</v>
      </c>
      <c r="M38" s="12">
        <v>0</v>
      </c>
      <c r="N38" s="61">
        <v>0</v>
      </c>
      <c r="O38" s="96"/>
      <c r="P38" s="83"/>
      <c r="Q38" s="83"/>
      <c r="R38" s="83"/>
      <c r="S38" s="146"/>
      <c r="T38" s="83"/>
      <c r="U38" s="146"/>
      <c r="V38" s="161"/>
      <c r="W38" s="71">
        <v>105000</v>
      </c>
      <c r="X38" s="104"/>
      <c r="Y38" s="73">
        <v>155500</v>
      </c>
      <c r="Z38" s="104"/>
      <c r="AA38" s="12"/>
      <c r="AB38" s="12"/>
      <c r="AC38" s="12"/>
      <c r="AD38" s="5"/>
      <c r="AE38" s="45"/>
      <c r="AF38" s="45"/>
    </row>
    <row r="39" spans="1:32" ht="25.5">
      <c r="A39" s="44"/>
      <c r="B39" s="24">
        <v>959</v>
      </c>
      <c r="C39" s="34" t="s">
        <v>67</v>
      </c>
      <c r="D39" s="33" t="s">
        <v>63</v>
      </c>
      <c r="E39" s="7" t="s">
        <v>54</v>
      </c>
      <c r="F39" s="7" t="s">
        <v>10</v>
      </c>
      <c r="G39" s="7">
        <v>40694</v>
      </c>
      <c r="H39" s="65" t="s">
        <v>23</v>
      </c>
      <c r="I39" s="67">
        <v>2</v>
      </c>
      <c r="J39" s="16">
        <v>40633</v>
      </c>
      <c r="K39" s="2"/>
      <c r="L39" s="12">
        <v>1</v>
      </c>
      <c r="M39" s="12">
        <v>0</v>
      </c>
      <c r="N39" s="61">
        <v>0</v>
      </c>
      <c r="O39" s="96"/>
      <c r="P39" s="83"/>
      <c r="Q39" s="83"/>
      <c r="R39" s="83"/>
      <c r="S39" s="146"/>
      <c r="T39" s="83"/>
      <c r="U39" s="146"/>
      <c r="V39" s="161"/>
      <c r="W39" s="71">
        <v>95000</v>
      </c>
      <c r="X39" s="104"/>
      <c r="Y39" s="73">
        <v>104500</v>
      </c>
      <c r="Z39" s="104"/>
      <c r="AA39" s="12"/>
      <c r="AB39" s="12"/>
      <c r="AC39" s="12"/>
      <c r="AD39" s="5"/>
      <c r="AE39" s="45"/>
      <c r="AF39" s="45"/>
    </row>
    <row r="40" spans="1:32" ht="51">
      <c r="A40" s="44"/>
      <c r="B40" s="24">
        <v>963</v>
      </c>
      <c r="C40" s="34" t="s">
        <v>68</v>
      </c>
      <c r="D40" s="33" t="s">
        <v>37</v>
      </c>
      <c r="E40" s="31" t="s">
        <v>48</v>
      </c>
      <c r="F40" s="7" t="s">
        <v>10</v>
      </c>
      <c r="G40" s="18" t="s">
        <v>49</v>
      </c>
      <c r="H40" s="65" t="s">
        <v>18</v>
      </c>
      <c r="I40" s="67">
        <v>0</v>
      </c>
      <c r="J40" s="16">
        <v>40932</v>
      </c>
      <c r="K40" s="2"/>
      <c r="L40" s="12">
        <v>1</v>
      </c>
      <c r="M40" s="12">
        <v>1</v>
      </c>
      <c r="N40" s="61">
        <v>1</v>
      </c>
      <c r="O40" s="96"/>
      <c r="P40" s="83"/>
      <c r="Q40" s="83"/>
      <c r="R40" s="83"/>
      <c r="S40" s="146"/>
      <c r="T40" s="83"/>
      <c r="U40" s="146"/>
      <c r="V40" s="161"/>
      <c r="W40" s="71">
        <v>31000</v>
      </c>
      <c r="X40" s="104"/>
      <c r="Y40" s="73">
        <v>34100</v>
      </c>
      <c r="Z40" s="104"/>
      <c r="AA40" s="12"/>
      <c r="AB40" s="12"/>
      <c r="AC40" s="12"/>
      <c r="AD40" s="5"/>
      <c r="AE40" s="45"/>
      <c r="AF40" s="45"/>
    </row>
    <row r="41" spans="1:32" ht="25.5">
      <c r="A41" s="44"/>
      <c r="B41" s="24">
        <v>976</v>
      </c>
      <c r="C41" s="34" t="s">
        <v>69</v>
      </c>
      <c r="D41" s="33" t="s">
        <v>37</v>
      </c>
      <c r="E41" s="7" t="s">
        <v>11</v>
      </c>
      <c r="F41" s="7" t="s">
        <v>10</v>
      </c>
      <c r="G41" s="7">
        <v>40696</v>
      </c>
      <c r="H41" s="65" t="s">
        <v>23</v>
      </c>
      <c r="I41" s="67">
        <v>1</v>
      </c>
      <c r="J41" s="14" t="s">
        <v>93</v>
      </c>
      <c r="K41" s="4"/>
      <c r="L41" s="12">
        <v>4</v>
      </c>
      <c r="M41" s="12">
        <v>4</v>
      </c>
      <c r="N41" s="61">
        <v>4</v>
      </c>
      <c r="O41" s="96"/>
      <c r="P41" s="83"/>
      <c r="Q41" s="83"/>
      <c r="R41" s="83"/>
      <c r="S41" s="146"/>
      <c r="T41" s="83"/>
      <c r="U41" s="146"/>
      <c r="V41" s="161"/>
      <c r="W41" s="71"/>
      <c r="X41" s="104"/>
      <c r="Y41" s="73"/>
      <c r="Z41" s="104"/>
      <c r="AA41" s="12"/>
      <c r="AB41" s="12"/>
      <c r="AC41" s="12"/>
      <c r="AD41" s="5"/>
      <c r="AE41" s="45"/>
      <c r="AF41" s="45"/>
    </row>
    <row r="42" spans="1:32" ht="25.5">
      <c r="A42" s="43"/>
      <c r="B42" s="24">
        <v>51</v>
      </c>
      <c r="C42" s="34" t="s">
        <v>70</v>
      </c>
      <c r="D42" s="33" t="s">
        <v>71</v>
      </c>
      <c r="E42" s="7" t="s">
        <v>9</v>
      </c>
      <c r="F42" s="7" t="s">
        <v>10</v>
      </c>
      <c r="G42" s="18" t="s">
        <v>11</v>
      </c>
      <c r="H42" s="65" t="s">
        <v>12</v>
      </c>
      <c r="I42" s="67">
        <v>1</v>
      </c>
      <c r="J42" s="14" t="s">
        <v>93</v>
      </c>
      <c r="K42" s="2"/>
      <c r="L42" s="12">
        <v>32</v>
      </c>
      <c r="M42" s="12">
        <v>0</v>
      </c>
      <c r="N42" s="61">
        <v>0</v>
      </c>
      <c r="O42" s="96"/>
      <c r="P42" s="83"/>
      <c r="Q42" s="83"/>
      <c r="R42" s="83"/>
      <c r="S42" s="146"/>
      <c r="T42" s="83"/>
      <c r="U42" s="146"/>
      <c r="V42" s="161"/>
      <c r="W42" s="71"/>
      <c r="X42" s="104"/>
      <c r="Y42" s="73"/>
      <c r="Z42" s="104"/>
      <c r="AA42" s="12"/>
      <c r="AB42" s="12"/>
      <c r="AC42" s="12"/>
      <c r="AD42" s="5"/>
      <c r="AE42" s="45"/>
      <c r="AF42" s="45"/>
    </row>
    <row r="43" spans="1:32" ht="25.5">
      <c r="A43" s="43"/>
      <c r="B43" s="27">
        <v>287</v>
      </c>
      <c r="C43" s="36" t="s">
        <v>72</v>
      </c>
      <c r="D43" s="36" t="s">
        <v>73</v>
      </c>
      <c r="E43" s="28">
        <v>35304</v>
      </c>
      <c r="F43" s="8">
        <v>40960</v>
      </c>
      <c r="G43" s="8" t="s">
        <v>11</v>
      </c>
      <c r="H43" s="66" t="s">
        <v>12</v>
      </c>
      <c r="I43" s="67">
        <v>0</v>
      </c>
      <c r="J43" s="17">
        <v>40928</v>
      </c>
      <c r="K43" s="29"/>
      <c r="L43" s="62">
        <v>1</v>
      </c>
      <c r="M43" s="62">
        <v>0</v>
      </c>
      <c r="N43" s="63">
        <v>0</v>
      </c>
      <c r="O43" s="96"/>
      <c r="P43" s="83"/>
      <c r="Q43" s="83"/>
      <c r="R43" s="83"/>
      <c r="S43" s="146"/>
      <c r="T43" s="83"/>
      <c r="U43" s="146"/>
      <c r="V43" s="161"/>
      <c r="W43" s="71"/>
      <c r="X43" s="104"/>
      <c r="Y43" s="73"/>
      <c r="Z43" s="104"/>
      <c r="AA43" s="12"/>
      <c r="AB43" s="12"/>
      <c r="AC43" s="12"/>
      <c r="AD43" s="5"/>
      <c r="AE43" s="45"/>
      <c r="AF43" s="45"/>
    </row>
    <row r="44" spans="1:32" ht="25.5">
      <c r="A44" s="43"/>
      <c r="B44" s="23">
        <v>299</v>
      </c>
      <c r="C44" s="40" t="s">
        <v>74</v>
      </c>
      <c r="D44" s="37" t="s">
        <v>75</v>
      </c>
      <c r="E44" s="7">
        <v>40155</v>
      </c>
      <c r="F44" s="7">
        <v>40956</v>
      </c>
      <c r="G44" s="7">
        <v>40112</v>
      </c>
      <c r="H44" s="65" t="s">
        <v>15</v>
      </c>
      <c r="I44" s="67">
        <v>0</v>
      </c>
      <c r="J44" s="16">
        <v>40718</v>
      </c>
      <c r="K44" s="2"/>
      <c r="L44" s="12">
        <v>58</v>
      </c>
      <c r="M44" s="12">
        <v>23</v>
      </c>
      <c r="N44" s="61">
        <v>23</v>
      </c>
      <c r="O44" s="96"/>
      <c r="P44" s="83"/>
      <c r="Q44" s="83"/>
      <c r="R44" s="83"/>
      <c r="S44" s="146"/>
      <c r="T44" s="83"/>
      <c r="U44" s="146"/>
      <c r="V44" s="161"/>
      <c r="W44" s="71"/>
      <c r="X44" s="104"/>
      <c r="Y44" s="73"/>
      <c r="Z44" s="104"/>
      <c r="AA44" s="12"/>
      <c r="AB44" s="12"/>
      <c r="AC44" s="12"/>
      <c r="AD44" s="5"/>
      <c r="AE44" s="45"/>
      <c r="AF44" s="45"/>
    </row>
    <row r="45" spans="1:32">
      <c r="A45" s="43"/>
      <c r="B45" s="24">
        <v>425</v>
      </c>
      <c r="C45" s="41" t="s">
        <v>76</v>
      </c>
      <c r="D45" s="37" t="s">
        <v>77</v>
      </c>
      <c r="E45" s="7">
        <v>40982</v>
      </c>
      <c r="F45" s="7" t="s">
        <v>10</v>
      </c>
      <c r="G45" s="7">
        <v>40693</v>
      </c>
      <c r="H45" s="65" t="s">
        <v>15</v>
      </c>
      <c r="I45" s="67">
        <v>0</v>
      </c>
      <c r="J45" s="16">
        <v>40841</v>
      </c>
      <c r="K45" s="21"/>
      <c r="L45" s="12">
        <v>17</v>
      </c>
      <c r="M45" s="12">
        <v>1</v>
      </c>
      <c r="N45" s="61">
        <v>0</v>
      </c>
      <c r="O45" s="96"/>
      <c r="P45" s="83"/>
      <c r="Q45" s="83"/>
      <c r="R45" s="83"/>
      <c r="S45" s="146"/>
      <c r="T45" s="83"/>
      <c r="U45" s="146"/>
      <c r="V45" s="161"/>
      <c r="W45" s="71"/>
      <c r="X45" s="104"/>
      <c r="Y45" s="73"/>
      <c r="Z45" s="104"/>
      <c r="AA45" s="12"/>
      <c r="AB45" s="12"/>
      <c r="AC45" s="12"/>
      <c r="AD45" s="5" t="s">
        <v>101</v>
      </c>
      <c r="AE45" s="45"/>
      <c r="AF45" s="45"/>
    </row>
    <row r="46" spans="1:32" ht="25.5">
      <c r="A46" s="43"/>
      <c r="B46" s="23">
        <v>449</v>
      </c>
      <c r="C46" s="40" t="s">
        <v>78</v>
      </c>
      <c r="D46" s="37" t="s">
        <v>79</v>
      </c>
      <c r="E46" s="7">
        <v>40121</v>
      </c>
      <c r="F46" s="7" t="s">
        <v>80</v>
      </c>
      <c r="G46" s="7">
        <v>40077</v>
      </c>
      <c r="H46" s="65" t="s">
        <v>15</v>
      </c>
      <c r="I46" s="67">
        <v>0</v>
      </c>
      <c r="J46" s="16">
        <v>40326</v>
      </c>
      <c r="K46" s="2"/>
      <c r="L46" s="12">
        <v>32</v>
      </c>
      <c r="M46" s="12">
        <v>0</v>
      </c>
      <c r="N46" s="61">
        <v>0</v>
      </c>
      <c r="O46" s="96"/>
      <c r="P46" s="83"/>
      <c r="Q46" s="83"/>
      <c r="R46" s="83"/>
      <c r="S46" s="146"/>
      <c r="T46" s="83"/>
      <c r="U46" s="146"/>
      <c r="V46" s="161"/>
      <c r="W46" s="71"/>
      <c r="X46" s="104"/>
      <c r="Y46" s="73"/>
      <c r="Z46" s="104"/>
      <c r="AA46" s="12"/>
      <c r="AB46" s="12"/>
      <c r="AC46" s="12"/>
      <c r="AD46" s="5"/>
      <c r="AE46" s="45"/>
      <c r="AF46" s="45"/>
    </row>
    <row r="47" spans="1:32">
      <c r="A47" s="43"/>
      <c r="B47" s="24">
        <v>456</v>
      </c>
      <c r="C47" s="41" t="s">
        <v>81</v>
      </c>
      <c r="D47" s="37" t="s">
        <v>77</v>
      </c>
      <c r="E47" s="7">
        <v>40982</v>
      </c>
      <c r="F47" s="7" t="s">
        <v>10</v>
      </c>
      <c r="G47" s="7">
        <v>40693</v>
      </c>
      <c r="H47" s="65" t="s">
        <v>15</v>
      </c>
      <c r="I47" s="67">
        <v>0</v>
      </c>
      <c r="J47" s="16">
        <v>40841</v>
      </c>
      <c r="K47" s="21"/>
      <c r="L47" s="12">
        <v>16</v>
      </c>
      <c r="M47" s="12">
        <v>1</v>
      </c>
      <c r="N47" s="61">
        <v>0</v>
      </c>
      <c r="O47" s="96"/>
      <c r="P47" s="83"/>
      <c r="Q47" s="83"/>
      <c r="R47" s="83"/>
      <c r="S47" s="146"/>
      <c r="T47" s="83"/>
      <c r="U47" s="146"/>
      <c r="V47" s="161"/>
      <c r="W47" s="71"/>
      <c r="X47" s="104"/>
      <c r="Y47" s="73"/>
      <c r="Z47" s="104"/>
      <c r="AA47" s="12"/>
      <c r="AB47" s="12"/>
      <c r="AC47" s="12"/>
      <c r="AD47" s="5" t="s">
        <v>101</v>
      </c>
      <c r="AE47" s="45"/>
      <c r="AF47" s="45"/>
    </row>
    <row r="48" spans="1:32">
      <c r="A48" s="43"/>
      <c r="B48" s="24">
        <v>480</v>
      </c>
      <c r="C48" s="34" t="s">
        <v>82</v>
      </c>
      <c r="D48" s="33" t="s">
        <v>77</v>
      </c>
      <c r="E48" s="18" t="s">
        <v>11</v>
      </c>
      <c r="F48" s="7" t="s">
        <v>10</v>
      </c>
      <c r="G48" s="18" t="s">
        <v>11</v>
      </c>
      <c r="H48" s="65" t="s">
        <v>15</v>
      </c>
      <c r="I48" s="67">
        <v>0</v>
      </c>
      <c r="J48" s="14" t="s">
        <v>93</v>
      </c>
      <c r="K48" s="2"/>
      <c r="L48" s="12">
        <v>59</v>
      </c>
      <c r="M48" s="12">
        <v>1</v>
      </c>
      <c r="N48" s="61">
        <v>0</v>
      </c>
      <c r="O48" s="96"/>
      <c r="P48" s="83"/>
      <c r="Q48" s="83"/>
      <c r="R48" s="83"/>
      <c r="S48" s="146"/>
      <c r="T48" s="83"/>
      <c r="U48" s="146"/>
      <c r="V48" s="161"/>
      <c r="W48" s="71"/>
      <c r="X48" s="104"/>
      <c r="Y48" s="73"/>
      <c r="Z48" s="104"/>
      <c r="AA48" s="12"/>
      <c r="AB48" s="12"/>
      <c r="AC48" s="12"/>
      <c r="AD48" s="5" t="s">
        <v>102</v>
      </c>
      <c r="AE48" s="45"/>
      <c r="AF48" s="45"/>
    </row>
    <row r="49" spans="1:32" ht="25.5">
      <c r="A49" s="43"/>
      <c r="B49" s="23">
        <v>507</v>
      </c>
      <c r="C49" s="39" t="s">
        <v>83</v>
      </c>
      <c r="D49" s="33" t="s">
        <v>75</v>
      </c>
      <c r="E49" s="7" t="s">
        <v>84</v>
      </c>
      <c r="F49" s="7" t="s">
        <v>10</v>
      </c>
      <c r="G49" s="7">
        <v>40694</v>
      </c>
      <c r="H49" s="65" t="s">
        <v>15</v>
      </c>
      <c r="I49" s="67">
        <v>0</v>
      </c>
      <c r="J49" s="16">
        <v>40830</v>
      </c>
      <c r="K49" s="2"/>
      <c r="L49" s="12">
        <v>1</v>
      </c>
      <c r="M49" s="12">
        <v>0</v>
      </c>
      <c r="N49" s="61">
        <v>0</v>
      </c>
      <c r="O49" s="96"/>
      <c r="P49" s="83"/>
      <c r="Q49" s="83"/>
      <c r="R49" s="83"/>
      <c r="S49" s="146"/>
      <c r="T49" s="83"/>
      <c r="U49" s="146"/>
      <c r="V49" s="161"/>
      <c r="W49" s="71"/>
      <c r="X49" s="104"/>
      <c r="Y49" s="73"/>
      <c r="Z49" s="104"/>
      <c r="AA49" s="12"/>
      <c r="AB49" s="12"/>
      <c r="AC49" s="12"/>
      <c r="AD49" s="5"/>
      <c r="AE49" s="45"/>
      <c r="AF49" s="45"/>
    </row>
    <row r="50" spans="1:32" ht="25.5">
      <c r="A50" s="43"/>
      <c r="B50" s="23">
        <v>509</v>
      </c>
      <c r="C50" s="40" t="s">
        <v>85</v>
      </c>
      <c r="D50" s="37" t="s">
        <v>79</v>
      </c>
      <c r="E50" s="7">
        <v>40121</v>
      </c>
      <c r="F50" s="7" t="s">
        <v>80</v>
      </c>
      <c r="G50" s="7">
        <v>40081</v>
      </c>
      <c r="H50" s="65" t="s">
        <v>15</v>
      </c>
      <c r="I50" s="67">
        <v>0</v>
      </c>
      <c r="J50" s="16">
        <v>40326</v>
      </c>
      <c r="K50" s="3"/>
      <c r="L50" s="12">
        <v>9</v>
      </c>
      <c r="M50" s="12">
        <v>0</v>
      </c>
      <c r="N50" s="61">
        <v>0</v>
      </c>
      <c r="O50" s="96"/>
      <c r="P50" s="83"/>
      <c r="Q50" s="83"/>
      <c r="R50" s="83"/>
      <c r="S50" s="146"/>
      <c r="T50" s="83"/>
      <c r="U50" s="146"/>
      <c r="V50" s="161"/>
      <c r="W50" s="71"/>
      <c r="X50" s="104"/>
      <c r="Y50" s="73"/>
      <c r="Z50" s="104"/>
      <c r="AA50" s="12"/>
      <c r="AB50" s="12"/>
      <c r="AC50" s="12"/>
      <c r="AD50" s="5"/>
      <c r="AE50" s="45"/>
      <c r="AF50" s="45"/>
    </row>
    <row r="51" spans="1:32" ht="51">
      <c r="A51" s="43"/>
      <c r="B51" s="24">
        <v>919</v>
      </c>
      <c r="C51" s="34" t="s">
        <v>86</v>
      </c>
      <c r="D51" s="33" t="s">
        <v>87</v>
      </c>
      <c r="E51" s="7">
        <v>35515</v>
      </c>
      <c r="F51" s="7" t="s">
        <v>10</v>
      </c>
      <c r="G51" s="7" t="s">
        <v>49</v>
      </c>
      <c r="H51" s="65" t="s">
        <v>12</v>
      </c>
      <c r="I51" s="67">
        <v>0</v>
      </c>
      <c r="J51" s="14" t="s">
        <v>93</v>
      </c>
      <c r="K51" s="3"/>
      <c r="L51" s="12">
        <v>1</v>
      </c>
      <c r="M51" s="12">
        <v>0</v>
      </c>
      <c r="N51" s="61">
        <v>0</v>
      </c>
      <c r="O51" s="96"/>
      <c r="P51" s="83"/>
      <c r="Q51" s="83"/>
      <c r="R51" s="83"/>
      <c r="S51" s="146"/>
      <c r="T51" s="83"/>
      <c r="U51" s="146"/>
      <c r="V51" s="161"/>
      <c r="W51" s="71"/>
      <c r="X51" s="104"/>
      <c r="Y51" s="73"/>
      <c r="Z51" s="104"/>
      <c r="AA51" s="12"/>
      <c r="AB51" s="12"/>
      <c r="AC51" s="12"/>
      <c r="AD51" s="5"/>
      <c r="AE51" s="45"/>
      <c r="AF51" s="45"/>
    </row>
    <row r="52" spans="1:32" ht="51">
      <c r="A52" s="43"/>
      <c r="B52" s="23">
        <v>920</v>
      </c>
      <c r="C52" s="34" t="s">
        <v>88</v>
      </c>
      <c r="D52" s="33" t="s">
        <v>77</v>
      </c>
      <c r="E52" s="7">
        <v>35489</v>
      </c>
      <c r="F52" s="7" t="s">
        <v>10</v>
      </c>
      <c r="G52" s="7" t="s">
        <v>49</v>
      </c>
      <c r="H52" s="65" t="s">
        <v>15</v>
      </c>
      <c r="I52" s="67">
        <v>0</v>
      </c>
      <c r="J52" s="14" t="s">
        <v>93</v>
      </c>
      <c r="K52" s="2"/>
      <c r="L52" s="12">
        <v>1</v>
      </c>
      <c r="M52" s="12">
        <v>0</v>
      </c>
      <c r="N52" s="61">
        <v>0</v>
      </c>
      <c r="O52" s="96"/>
      <c r="P52" s="83"/>
      <c r="Q52" s="83"/>
      <c r="R52" s="83"/>
      <c r="S52" s="146"/>
      <c r="T52" s="83"/>
      <c r="U52" s="146"/>
      <c r="V52" s="161"/>
      <c r="W52" s="71"/>
      <c r="X52" s="104"/>
      <c r="Y52" s="73"/>
      <c r="Z52" s="104"/>
      <c r="AA52" s="12"/>
      <c r="AB52" s="12"/>
      <c r="AC52" s="12"/>
      <c r="AD52" s="5"/>
      <c r="AE52" s="45"/>
      <c r="AF52" s="45"/>
    </row>
    <row r="53" spans="1:32" ht="25.5">
      <c r="A53" s="43"/>
      <c r="B53" s="23">
        <v>960</v>
      </c>
      <c r="C53" s="40" t="s">
        <v>89</v>
      </c>
      <c r="D53" s="37" t="s">
        <v>79</v>
      </c>
      <c r="E53" s="7" t="s">
        <v>11</v>
      </c>
      <c r="F53" s="7" t="s">
        <v>80</v>
      </c>
      <c r="G53" s="7">
        <v>40694</v>
      </c>
      <c r="H53" s="65" t="s">
        <v>15</v>
      </c>
      <c r="I53" s="67">
        <v>0</v>
      </c>
      <c r="J53" s="16">
        <v>40998</v>
      </c>
      <c r="K53" s="2"/>
      <c r="L53" s="12">
        <v>3</v>
      </c>
      <c r="M53" s="12">
        <v>0</v>
      </c>
      <c r="N53" s="61">
        <v>0</v>
      </c>
      <c r="O53" s="162"/>
      <c r="P53" s="83"/>
      <c r="Q53" s="83"/>
      <c r="R53" s="83"/>
      <c r="S53" s="83"/>
      <c r="T53" s="83"/>
      <c r="U53" s="146"/>
      <c r="V53" s="161"/>
      <c r="W53" s="71"/>
      <c r="X53" s="104"/>
      <c r="Y53" s="73"/>
      <c r="Z53" s="104"/>
      <c r="AA53" s="12"/>
      <c r="AB53" s="12"/>
      <c r="AC53" s="12"/>
      <c r="AD53" s="5"/>
      <c r="AE53" s="45"/>
      <c r="AF53" s="45"/>
    </row>
    <row r="54" spans="1:32" ht="26.25" thickBot="1">
      <c r="A54" s="43"/>
      <c r="B54" s="24">
        <v>982</v>
      </c>
      <c r="C54" s="34" t="s">
        <v>90</v>
      </c>
      <c r="D54" s="33" t="s">
        <v>91</v>
      </c>
      <c r="E54" s="7" t="s">
        <v>11</v>
      </c>
      <c r="F54" s="7" t="s">
        <v>10</v>
      </c>
      <c r="G54" s="18" t="s">
        <v>11</v>
      </c>
      <c r="H54" s="65" t="s">
        <v>12</v>
      </c>
      <c r="I54" s="67">
        <v>1</v>
      </c>
      <c r="J54" s="14" t="s">
        <v>93</v>
      </c>
      <c r="K54" s="2"/>
      <c r="L54" s="12">
        <v>1</v>
      </c>
      <c r="M54" s="12">
        <v>0</v>
      </c>
      <c r="N54" s="61">
        <v>0</v>
      </c>
      <c r="O54" s="163"/>
      <c r="P54" s="86"/>
      <c r="Q54" s="86"/>
      <c r="R54" s="86"/>
      <c r="S54" s="157"/>
      <c r="T54" s="157"/>
      <c r="U54" s="157"/>
      <c r="V54" s="164"/>
      <c r="W54" s="71"/>
      <c r="X54" s="105"/>
      <c r="Y54" s="74"/>
      <c r="Z54" s="105"/>
      <c r="AA54" s="69"/>
      <c r="AB54" s="69"/>
      <c r="AC54" s="69"/>
      <c r="AD54" s="5"/>
      <c r="AE54" s="45"/>
      <c r="AF54" s="45"/>
    </row>
    <row r="55" spans="1:32">
      <c r="I55" s="48"/>
      <c r="S55" s="47"/>
      <c r="T55" s="50"/>
      <c r="U55" s="50"/>
      <c r="V55" s="50"/>
      <c r="W55" s="48"/>
      <c r="X55" s="48"/>
      <c r="Y55" s="48"/>
      <c r="Z55" s="48"/>
      <c r="AA55" s="48"/>
      <c r="AB55" s="48"/>
      <c r="AC55" s="48"/>
      <c r="AF55" s="50"/>
    </row>
    <row r="56" spans="1:32">
      <c r="I56" s="50"/>
      <c r="U56" s="50"/>
      <c r="V56" s="50"/>
      <c r="W56" s="50"/>
      <c r="X56" s="50"/>
      <c r="AF56" s="50"/>
    </row>
    <row r="57" spans="1:32">
      <c r="U57" s="50"/>
      <c r="V57" s="160"/>
      <c r="W57" s="160"/>
      <c r="X57" s="50"/>
    </row>
    <row r="58" spans="1:32" ht="18.75">
      <c r="E58" s="79" t="s">
        <v>126</v>
      </c>
      <c r="F58" s="19"/>
      <c r="U58" s="50"/>
      <c r="V58" s="50"/>
      <c r="W58" s="50"/>
      <c r="X58" s="50"/>
    </row>
    <row r="59" spans="1:32">
      <c r="E59" s="19"/>
      <c r="F59" s="93" t="s">
        <v>133</v>
      </c>
      <c r="H59">
        <v>0</v>
      </c>
      <c r="J59" s="49" t="s">
        <v>127</v>
      </c>
      <c r="N59" s="51" t="s">
        <v>117</v>
      </c>
      <c r="Q59" s="90"/>
      <c r="R59" s="92" t="s">
        <v>115</v>
      </c>
    </row>
    <row r="60" spans="1:32" ht="4.5" customHeight="1">
      <c r="Q60"/>
      <c r="R60" s="92"/>
    </row>
    <row r="61" spans="1:32">
      <c r="H61" s="76">
        <v>1</v>
      </c>
      <c r="J61" s="49" t="s">
        <v>128</v>
      </c>
      <c r="N61" s="49" t="s">
        <v>131</v>
      </c>
      <c r="Q61" s="76"/>
      <c r="R61" s="92" t="s">
        <v>116</v>
      </c>
    </row>
    <row r="62" spans="1:32" ht="4.5" customHeight="1">
      <c r="Q62"/>
      <c r="R62" s="92"/>
    </row>
    <row r="63" spans="1:32">
      <c r="H63" s="77">
        <v>2</v>
      </c>
      <c r="J63" s="49" t="s">
        <v>129</v>
      </c>
      <c r="Q63" s="91"/>
      <c r="R63" s="92" t="s">
        <v>132</v>
      </c>
    </row>
    <row r="64" spans="1:32" ht="3.75" customHeight="1"/>
    <row r="65" spans="8:10">
      <c r="H65" s="78">
        <v>3</v>
      </c>
      <c r="J65" s="49" t="s">
        <v>130</v>
      </c>
    </row>
  </sheetData>
  <mergeCells count="184">
    <mergeCell ref="F1:F2"/>
    <mergeCell ref="AD12:AD13"/>
    <mergeCell ref="AC12:AC13"/>
    <mergeCell ref="AB12:AB13"/>
    <mergeCell ref="AA12:AA13"/>
    <mergeCell ref="Y12:Y13"/>
    <mergeCell ref="W12:W13"/>
    <mergeCell ref="AD1:AD2"/>
    <mergeCell ref="N10:N11"/>
    <mergeCell ref="M10:M11"/>
    <mergeCell ref="L10:L11"/>
    <mergeCell ref="K10:K11"/>
    <mergeCell ref="J10:J11"/>
    <mergeCell ref="J8:J9"/>
    <mergeCell ref="I10:I11"/>
    <mergeCell ref="H10:H11"/>
    <mergeCell ref="G10:G11"/>
    <mergeCell ref="I8:I9"/>
    <mergeCell ref="H8:H9"/>
    <mergeCell ref="G8:G9"/>
    <mergeCell ref="F10:F11"/>
    <mergeCell ref="B1:B2"/>
    <mergeCell ref="A1:A2"/>
    <mergeCell ref="AC1:AC2"/>
    <mergeCell ref="AB1:AB2"/>
    <mergeCell ref="Z1:Z2"/>
    <mergeCell ref="Y1:Y2"/>
    <mergeCell ref="X1:X2"/>
    <mergeCell ref="W1:W2"/>
    <mergeCell ref="AA1:AA2"/>
    <mergeCell ref="T1:T2"/>
    <mergeCell ref="N1:N2"/>
    <mergeCell ref="M1:M2"/>
    <mergeCell ref="L1:L2"/>
    <mergeCell ref="E1:E2"/>
    <mergeCell ref="D1:D2"/>
    <mergeCell ref="C1:C2"/>
    <mergeCell ref="O1:S1"/>
    <mergeCell ref="J1:J2"/>
    <mergeCell ref="K1:K2"/>
    <mergeCell ref="U1:U2"/>
    <mergeCell ref="V1:V2"/>
    <mergeCell ref="H1:H2"/>
    <mergeCell ref="I1:I2"/>
    <mergeCell ref="G1:G2"/>
    <mergeCell ref="J16:J17"/>
    <mergeCell ref="D12:D13"/>
    <mergeCell ref="C12:C13"/>
    <mergeCell ref="B12:B13"/>
    <mergeCell ref="F12:F13"/>
    <mergeCell ref="E12:E13"/>
    <mergeCell ref="D16:D17"/>
    <mergeCell ref="C16:C17"/>
    <mergeCell ref="B16:B17"/>
    <mergeCell ref="I12:I13"/>
    <mergeCell ref="H12:H13"/>
    <mergeCell ref="G12:G13"/>
    <mergeCell ref="J12:J13"/>
    <mergeCell ref="I16:I17"/>
    <mergeCell ref="H16:H17"/>
    <mergeCell ref="G16:G17"/>
    <mergeCell ref="F16:F17"/>
    <mergeCell ref="E16:E17"/>
    <mergeCell ref="F8:F9"/>
    <mergeCell ref="N8:N9"/>
    <mergeCell ref="M8:M9"/>
    <mergeCell ref="L8:L9"/>
    <mergeCell ref="K8:K9"/>
    <mergeCell ref="N12:N13"/>
    <mergeCell ref="C10:C11"/>
    <mergeCell ref="B10:B11"/>
    <mergeCell ref="E10:E11"/>
    <mergeCell ref="D10:D11"/>
    <mergeCell ref="E8:E9"/>
    <mergeCell ref="D8:D9"/>
    <mergeCell ref="C8:C9"/>
    <mergeCell ref="B8:B9"/>
    <mergeCell ref="M12:M13"/>
    <mergeCell ref="L12:L13"/>
    <mergeCell ref="K12:K13"/>
    <mergeCell ref="Y16:Y17"/>
    <mergeCell ref="W16:W17"/>
    <mergeCell ref="M16:M17"/>
    <mergeCell ref="N16:N17"/>
    <mergeCell ref="L16:L17"/>
    <mergeCell ref="K16:K17"/>
    <mergeCell ref="AD8:AD9"/>
    <mergeCell ref="AC8:AC9"/>
    <mergeCell ref="AB8:AB9"/>
    <mergeCell ref="AA8:AA9"/>
    <mergeCell ref="Y8:Y9"/>
    <mergeCell ref="W8:W9"/>
    <mergeCell ref="AD16:AD17"/>
    <mergeCell ref="AC16:AC17"/>
    <mergeCell ref="AB16:AB17"/>
    <mergeCell ref="AA16:AA17"/>
    <mergeCell ref="Y10:Y11"/>
    <mergeCell ref="X10:X11"/>
    <mergeCell ref="W10:W11"/>
    <mergeCell ref="AD10:AD11"/>
    <mergeCell ref="AC10:AC11"/>
    <mergeCell ref="AB10:AB11"/>
    <mergeCell ref="AA10:AA11"/>
    <mergeCell ref="Z10:Z11"/>
    <mergeCell ref="L29:L30"/>
    <mergeCell ref="K29:K30"/>
    <mergeCell ref="J29:J30"/>
    <mergeCell ref="I29:I30"/>
    <mergeCell ref="H29:H30"/>
    <mergeCell ref="AD29:AD30"/>
    <mergeCell ref="AC29:AC30"/>
    <mergeCell ref="AB29:AB30"/>
    <mergeCell ref="AA29:AA30"/>
    <mergeCell ref="Y29:Y30"/>
    <mergeCell ref="W29:W30"/>
    <mergeCell ref="N29:N30"/>
    <mergeCell ref="M29:M30"/>
    <mergeCell ref="G31:G32"/>
    <mergeCell ref="F31:F32"/>
    <mergeCell ref="E31:E32"/>
    <mergeCell ref="D31:D32"/>
    <mergeCell ref="C31:C32"/>
    <mergeCell ref="B31:B32"/>
    <mergeCell ref="G29:G30"/>
    <mergeCell ref="F29:F30"/>
    <mergeCell ref="E29:E30"/>
    <mergeCell ref="D29:D30"/>
    <mergeCell ref="C29:C30"/>
    <mergeCell ref="B29:B30"/>
    <mergeCell ref="B34:B35"/>
    <mergeCell ref="AD34:AD35"/>
    <mergeCell ref="AC34:AC35"/>
    <mergeCell ref="AB34:AB35"/>
    <mergeCell ref="AA34:AA35"/>
    <mergeCell ref="Z34:Z35"/>
    <mergeCell ref="Y34:Y35"/>
    <mergeCell ref="X34:X35"/>
    <mergeCell ref="W34:W35"/>
    <mergeCell ref="G34:G35"/>
    <mergeCell ref="F34:F35"/>
    <mergeCell ref="E34:E35"/>
    <mergeCell ref="D34:D35"/>
    <mergeCell ref="C34:C35"/>
    <mergeCell ref="L34:L35"/>
    <mergeCell ref="K34:K35"/>
    <mergeCell ref="J34:J35"/>
    <mergeCell ref="N31:N32"/>
    <mergeCell ref="M31:M32"/>
    <mergeCell ref="I34:I35"/>
    <mergeCell ref="H34:H35"/>
    <mergeCell ref="N34:N35"/>
    <mergeCell ref="M34:M35"/>
    <mergeCell ref="AD31:AD32"/>
    <mergeCell ref="AC31:AC32"/>
    <mergeCell ref="AB31:AB32"/>
    <mergeCell ref="AA31:AA32"/>
    <mergeCell ref="Z31:Z32"/>
    <mergeCell ref="Y31:Y32"/>
    <mergeCell ref="X31:X32"/>
    <mergeCell ref="W31:W32"/>
    <mergeCell ref="L31:L32"/>
    <mergeCell ref="K31:K32"/>
    <mergeCell ref="J31:J32"/>
    <mergeCell ref="I31:I32"/>
    <mergeCell ref="H31:H32"/>
    <mergeCell ref="E26:E27"/>
    <mergeCell ref="D26:D27"/>
    <mergeCell ref="C26:C27"/>
    <mergeCell ref="B26:B27"/>
    <mergeCell ref="AD26:AD27"/>
    <mergeCell ref="AC26:AC27"/>
    <mergeCell ref="AB26:AB27"/>
    <mergeCell ref="AA26:AA27"/>
    <mergeCell ref="Y26:Y27"/>
    <mergeCell ref="W26:W27"/>
    <mergeCell ref="N26:N27"/>
    <mergeCell ref="M26:M27"/>
    <mergeCell ref="L26:L27"/>
    <mergeCell ref="K26:K27"/>
    <mergeCell ref="J26:J27"/>
    <mergeCell ref="I26:I27"/>
    <mergeCell ref="H26:H27"/>
    <mergeCell ref="G26:G27"/>
    <mergeCell ref="F26:F27"/>
  </mergeCells>
  <conditionalFormatting sqref="H36:H54 H33 H23:H25 H28">
    <cfRule type="cellIs" dxfId="219" priority="834" operator="greaterThan">
      <formula>"D"</formula>
    </cfRule>
  </conditionalFormatting>
  <conditionalFormatting sqref="I4:I54">
    <cfRule type="cellIs" dxfId="218" priority="827" operator="equal">
      <formula>2</formula>
    </cfRule>
    <cfRule type="cellIs" dxfId="217" priority="828" operator="equal">
      <formula>1</formula>
    </cfRule>
  </conditionalFormatting>
  <conditionalFormatting sqref="I4:I54">
    <cfRule type="cellIs" dxfId="216" priority="823" operator="equal">
      <formula>3</formula>
    </cfRule>
    <cfRule type="cellIs" dxfId="215" priority="824" operator="equal">
      <formula>2</formula>
    </cfRule>
    <cfRule type="cellIs" dxfId="214" priority="825" operator="equal">
      <formula>1</formula>
    </cfRule>
    <cfRule type="cellIs" dxfId="213" priority="826" operator="equal">
      <formula>1</formula>
    </cfRule>
  </conditionalFormatting>
  <conditionalFormatting sqref="F77 I4:I54">
    <cfRule type="containsText" dxfId="212" priority="820" operator="containsText" text="Reçu">
      <formula>NOT(ISERROR(SEARCH("Reçu",F4)))</formula>
    </cfRule>
    <cfRule type="containsText" dxfId="211" priority="821" operator="containsText" text="En cours">
      <formula>NOT(ISERROR(SEARCH("En cours",F4)))</formula>
    </cfRule>
    <cfRule type="containsText" dxfId="210" priority="822" operator="containsText" text="A commander">
      <formula>NOT(ISERROR(SEARCH("A commander",F4)))</formula>
    </cfRule>
  </conditionalFormatting>
  <conditionalFormatting sqref="I4:I5">
    <cfRule type="containsText" dxfId="209" priority="756" operator="containsText" text="Pas besoin">
      <formula>NOT(ISERROR(SEARCH("Pas besoin",I4)))</formula>
    </cfRule>
  </conditionalFormatting>
  <conditionalFormatting sqref="I4:I54">
    <cfRule type="cellIs" dxfId="208" priority="743" operator="equal">
      <formula>3</formula>
    </cfRule>
    <cfRule type="cellIs" dxfId="207" priority="744" operator="equal">
      <formula>1</formula>
    </cfRule>
    <cfRule type="cellIs" dxfId="206" priority="745" operator="equal">
      <formula>3</formula>
    </cfRule>
    <cfRule type="cellIs" dxfId="205" priority="746" operator="equal">
      <formula>2</formula>
    </cfRule>
    <cfRule type="cellIs" dxfId="204" priority="747" operator="equal">
      <formula>1</formula>
    </cfRule>
    <cfRule type="cellIs" dxfId="203" priority="748" operator="equal">
      <formula>1</formula>
    </cfRule>
    <cfRule type="cellIs" dxfId="202" priority="749" operator="equal">
      <formula>1</formula>
    </cfRule>
    <cfRule type="cellIs" dxfId="201" priority="750" operator="equal">
      <formula>3</formula>
    </cfRule>
    <cfRule type="cellIs" dxfId="200" priority="751" operator="equal">
      <formula>2</formula>
    </cfRule>
    <cfRule type="cellIs" dxfId="199" priority="752" operator="equal">
      <formula>1</formula>
    </cfRule>
    <cfRule type="cellIs" dxfId="198" priority="753" operator="equal">
      <formula>1</formula>
    </cfRule>
    <cfRule type="cellIs" dxfId="197" priority="754" operator="equal">
      <formula>1</formula>
    </cfRule>
    <cfRule type="cellIs" dxfId="196" priority="755" operator="equal">
      <formula>0</formula>
    </cfRule>
  </conditionalFormatting>
  <conditionalFormatting sqref="I3">
    <cfRule type="cellIs" dxfId="195" priority="345" operator="equal">
      <formula>3</formula>
    </cfRule>
    <cfRule type="cellIs" dxfId="194" priority="346" operator="equal">
      <formula>2</formula>
    </cfRule>
    <cfRule type="cellIs" dxfId="193" priority="347" operator="equal">
      <formula>1</formula>
    </cfRule>
  </conditionalFormatting>
  <conditionalFormatting sqref="O3">
    <cfRule type="expression" dxfId="192" priority="314">
      <formula>AND(Menuiseries_52="Forte",CM_52&lt;&gt;0)</formula>
    </cfRule>
    <cfRule type="expression" dxfId="191" priority="315">
      <formula>AND(Menuiseries_52="Moyenne",CM_52&lt;&gt;0)</formula>
    </cfRule>
    <cfRule type="expression" dxfId="190" priority="316">
      <formula>AND(Menuiseries_52="Faible",CM_52&lt;&gt;0)</formula>
    </cfRule>
  </conditionalFormatting>
  <conditionalFormatting sqref="P3">
    <cfRule type="expression" dxfId="189" priority="311">
      <formula>AND(Chauffage_52="Forte",CC_52&lt;&gt;0)</formula>
    </cfRule>
    <cfRule type="expression" dxfId="188" priority="312">
      <formula>AND(Chauffage_52="Moyenne",CC_52&lt;&gt;0)</formula>
    </cfRule>
    <cfRule type="expression" dxfId="187" priority="313">
      <formula>AND(Chauffage_52="Faible",CC_52&lt;&gt;0)</formula>
    </cfRule>
  </conditionalFormatting>
  <conditionalFormatting sqref="Q3">
    <cfRule type="expression" dxfId="186" priority="308">
      <formula>AND(Isolation_52="Forte",CI_52&lt;&gt;0)</formula>
    </cfRule>
    <cfRule type="expression" dxfId="185" priority="309">
      <formula>AND(Isolation_52="Moyenne",CI_52&lt;&gt;0)</formula>
    </cfRule>
    <cfRule type="expression" dxfId="184" priority="310">
      <formula>AND(Isolation_52="Faible",CI_52&lt;&gt;0)</formula>
    </cfRule>
  </conditionalFormatting>
  <conditionalFormatting sqref="R3">
    <cfRule type="expression" dxfId="183" priority="305">
      <formula>AND(Ventilation_52="Forte",CV_52&lt;&gt;0)</formula>
    </cfRule>
    <cfRule type="expression" dxfId="182" priority="306">
      <formula>AND(Ventilation_52="Moyenne",CV_52&lt;&gt;0)</formula>
    </cfRule>
    <cfRule type="expression" dxfId="181" priority="307">
      <formula>AND(Ventilation_52="Faible",CV_52&lt;&gt;0)</formula>
    </cfRule>
  </conditionalFormatting>
  <conditionalFormatting sqref="S3">
    <cfRule type="expression" dxfId="180" priority="302">
      <formula>AND(ECS_52="Forte",CECS_52&lt;&gt;0)</formula>
    </cfRule>
    <cfRule type="expression" dxfId="179" priority="303">
      <formula>AND(ECS_52="Moyenne",CECS_52&lt;&gt;0)</formula>
    </cfRule>
    <cfRule type="expression" dxfId="178" priority="304">
      <formula>AND(ECS_52="Faible",CECS_52&lt;&gt;0)</formula>
    </cfRule>
  </conditionalFormatting>
  <conditionalFormatting sqref="J36:J54 J14 J33:J34 J3:J7 J18:J25 J28">
    <cfRule type="containsText" dxfId="177" priority="301" operator="containsText" text="EC">
      <formula>NOT(ISERROR(SEARCH("EC",J3)))</formula>
    </cfRule>
  </conditionalFormatting>
  <conditionalFormatting sqref="P10:P12">
    <cfRule type="expression" dxfId="176" priority="296">
      <formula>Chauffage_271="Forte"</formula>
    </cfRule>
    <cfRule type="expression" dxfId="175" priority="297">
      <formula>Chauffage_271="Moyenne"</formula>
    </cfRule>
    <cfRule type="expression" dxfId="174" priority="300">
      <formula>Chauffage_271="Faible"</formula>
    </cfRule>
  </conditionalFormatting>
  <conditionalFormatting sqref="S11:S12">
    <cfRule type="expression" dxfId="173" priority="292">
      <formula>ECS_271="Forte"</formula>
    </cfRule>
    <cfRule type="expression" dxfId="172" priority="293">
      <formula>ECS_271="Moyenne"</formula>
    </cfRule>
    <cfRule type="expression" dxfId="171" priority="298">
      <formula>ECS_271="Faible"</formula>
    </cfRule>
  </conditionalFormatting>
  <conditionalFormatting sqref="J10:J11">
    <cfRule type="containsText" dxfId="170" priority="291" operator="containsText" text="EC">
      <formula>NOT(ISERROR(SEARCH("EC",J10)))</formula>
    </cfRule>
  </conditionalFormatting>
  <conditionalFormatting sqref="P8:P9">
    <cfRule type="expression" dxfId="169" priority="87">
      <formula>Difficulté_Chauffage259="Elevée"</formula>
    </cfRule>
    <cfRule type="expression" dxfId="168" priority="89">
      <formula>Difficulté_Chauffage259="Moyenne"</formula>
    </cfRule>
    <cfRule type="expression" dxfId="167" priority="91">
      <formula>Difficulté_Chauffage259="Faible"</formula>
    </cfRule>
  </conditionalFormatting>
  <conditionalFormatting sqref="S9">
    <cfRule type="expression" dxfId="166" priority="82">
      <formula>Difficulté_ECS259="Faible"</formula>
    </cfRule>
    <cfRule type="expression" dxfId="165" priority="83">
      <formula>Difficulté_ECS259="Moyenne"</formula>
    </cfRule>
    <cfRule type="expression" priority="84">
      <formula>Difficulté_Chauffage259=""</formula>
    </cfRule>
    <cfRule type="expression" dxfId="164" priority="85">
      <formula>Difficulté_ECS259="Elevée"</formula>
    </cfRule>
  </conditionalFormatting>
  <conditionalFormatting sqref="P10">
    <cfRule type="expression" dxfId="163" priority="74">
      <formula>Difficulté_Chauffage271="Elevée"</formula>
    </cfRule>
    <cfRule type="expression" dxfId="162" priority="75">
      <formula>Difficulté_Chauffage271="Forte"</formula>
    </cfRule>
    <cfRule type="expression" dxfId="161" priority="76">
      <formula>Difficulté_Chauffage271="Forte"</formula>
    </cfRule>
    <cfRule type="expression" dxfId="160" priority="79">
      <formula>Difficulté_Chauffage271="Moyenne"</formula>
    </cfRule>
    <cfRule type="expression" dxfId="159" priority="81">
      <formula>Difficulté_Chauffage271="Faible"</formula>
    </cfRule>
  </conditionalFormatting>
  <conditionalFormatting sqref="P11">
    <cfRule type="expression" dxfId="158" priority="73">
      <formula>Difficulté_Chauffage271="Elevée"</formula>
    </cfRule>
    <cfRule type="expression" dxfId="157" priority="77">
      <formula>Difficulté_Chauffage271="Forte"</formula>
    </cfRule>
    <cfRule type="expression" dxfId="156" priority="78">
      <formula>Difficulté_Chauffage271="Moyenne"</formula>
    </cfRule>
    <cfRule type="expression" dxfId="155" priority="80">
      <formula>Difficulté_Chauffage271="Faible"</formula>
    </cfRule>
  </conditionalFormatting>
  <conditionalFormatting sqref="S11">
    <cfRule type="expression" dxfId="154" priority="70">
      <formula>Difficulté_ECS271="Faible"</formula>
    </cfRule>
    <cfRule type="expression" dxfId="153" priority="71">
      <formula>Difficulté_ECS271="Moyenne"</formula>
    </cfRule>
    <cfRule type="expression" dxfId="152" priority="72">
      <formula>Difficulté_ECS271="Elevée"</formula>
    </cfRule>
  </conditionalFormatting>
  <conditionalFormatting sqref="P12:P13">
    <cfRule type="expression" dxfId="151" priority="65">
      <formula>Difficulté_Chauffage278="Elevée"</formula>
    </cfRule>
    <cfRule type="expression" dxfId="150" priority="67">
      <formula>Difficulté_Chauffage278="Moyenne"</formula>
    </cfRule>
    <cfRule type="expression" dxfId="149" priority="69">
      <formula>Difficulté_Chauffage278="Faible"</formula>
    </cfRule>
  </conditionalFormatting>
  <conditionalFormatting sqref="S13">
    <cfRule type="expression" dxfId="148" priority="61">
      <formula>Difficulté_ECS278="Elevée"</formula>
    </cfRule>
    <cfRule type="expression" dxfId="147" priority="62">
      <formula>Difficulté_ECS278="Moyenne"</formula>
    </cfRule>
    <cfRule type="expression" dxfId="146" priority="63">
      <formula>Difficulté_ECS278="Faible"</formula>
    </cfRule>
  </conditionalFormatting>
  <conditionalFormatting sqref="P14">
    <cfRule type="expression" dxfId="145" priority="58">
      <formula>Difficulté_Chauffage305="Elevée"</formula>
    </cfRule>
    <cfRule type="expression" dxfId="144" priority="59">
      <formula>Difficulté_Chauffage305="Moyenne"</formula>
    </cfRule>
    <cfRule type="expression" dxfId="143" priority="60">
      <formula>Difficulté_Chauffage305="Faible"</formula>
    </cfRule>
  </conditionalFormatting>
  <conditionalFormatting sqref="O14">
    <cfRule type="expression" dxfId="142" priority="55">
      <formula>Difficulté_Menuiseries305="Elevée"</formula>
    </cfRule>
    <cfRule type="expression" dxfId="141" priority="56">
      <formula>Difficulté_Menuiseries305="Moyenne"</formula>
    </cfRule>
    <cfRule type="expression" dxfId="140" priority="57">
      <formula>Difficulté_Menuiseries305="Faible"</formula>
    </cfRule>
  </conditionalFormatting>
  <conditionalFormatting sqref="P16:P17">
    <cfRule type="expression" dxfId="139" priority="52">
      <formula>Difficulté_Chauffage464="Elevée"</formula>
    </cfRule>
    <cfRule type="expression" dxfId="138" priority="53">
      <formula>Difficulté_Chauffage464="Moyenne"</formula>
    </cfRule>
    <cfRule type="expression" dxfId="137" priority="54">
      <formula>Difficulté_Chauffage464="Faible"</formula>
    </cfRule>
  </conditionalFormatting>
  <conditionalFormatting sqref="S17">
    <cfRule type="expression" dxfId="136" priority="49">
      <formula>Difficulté_ECS464="Elevée"</formula>
    </cfRule>
    <cfRule type="expression" dxfId="135" priority="50">
      <formula>Difficulté_ECS464="Moyenne"</formula>
    </cfRule>
    <cfRule type="expression" dxfId="134" priority="51">
      <formula>Difficulté_ECS464="Faible"</formula>
    </cfRule>
  </conditionalFormatting>
  <conditionalFormatting sqref="O29:O30">
    <cfRule type="expression" dxfId="133" priority="46">
      <formula>Difficulté_Menuiseries525="Elevée"</formula>
    </cfRule>
    <cfRule type="expression" dxfId="132" priority="47">
      <formula>Difficulté_Menuiseries525="Moyenne"</formula>
    </cfRule>
    <cfRule type="expression" dxfId="131" priority="48">
      <formula>Difficulté_Menuiseries525="Faible"</formula>
    </cfRule>
  </conditionalFormatting>
  <conditionalFormatting sqref="P30">
    <cfRule type="expression" dxfId="130" priority="42">
      <formula>Difficulté_Chauffage525="Elevée"</formula>
    </cfRule>
    <cfRule type="expression" dxfId="129" priority="43">
      <formula>Difficulté_Chauffage525="Elevée"</formula>
    </cfRule>
    <cfRule type="expression" dxfId="128" priority="44">
      <formula>Difficulté_Chauffage525="Moyenne"</formula>
    </cfRule>
    <cfRule type="expression" dxfId="127" priority="45">
      <formula>Difficulté_Chauffage525="Faible"</formula>
    </cfRule>
  </conditionalFormatting>
  <conditionalFormatting sqref="O31:O32">
    <cfRule type="expression" dxfId="126" priority="39">
      <formula>Difficulté_Menuiseries533="Elevée"</formula>
    </cfRule>
    <cfRule type="expression" dxfId="125" priority="40">
      <formula>Difficulté_Menuiseries533="Moyenne"</formula>
    </cfRule>
    <cfRule type="expression" dxfId="124" priority="41">
      <formula>Difficulté_Menuiseries533="Faible"</formula>
    </cfRule>
  </conditionalFormatting>
  <conditionalFormatting sqref="P32">
    <cfRule type="expression" dxfId="123" priority="36">
      <formula>Difficulté_Chauffage533="Elevée"</formula>
    </cfRule>
    <cfRule type="expression" dxfId="122" priority="37">
      <formula>Difficulté_Chauffage533="Moyenne"</formula>
    </cfRule>
    <cfRule type="expression" dxfId="121" priority="38">
      <formula>Difficulté_Chauffage533="Faible"</formula>
    </cfRule>
  </conditionalFormatting>
  <conditionalFormatting sqref="O34:O35">
    <cfRule type="expression" dxfId="120" priority="33">
      <formula>Difficulté_Menuiseries557="Elevée"</formula>
    </cfRule>
    <cfRule type="expression" dxfId="119" priority="34">
      <formula>Difficulté_Menuiseries557="Moyenne"</formula>
    </cfRule>
    <cfRule type="expression" dxfId="118" priority="35">
      <formula>Difficulté_Menuiseries557="Faible"</formula>
    </cfRule>
  </conditionalFormatting>
  <conditionalFormatting sqref="P35">
    <cfRule type="expression" dxfId="117" priority="30">
      <formula>Difficulté_Chauffage557="Elevée"</formula>
    </cfRule>
    <cfRule type="expression" dxfId="116" priority="31">
      <formula>Difficulté_Chauffage557="Moyenne"</formula>
    </cfRule>
    <cfRule type="expression" dxfId="115" priority="32">
      <formula>Difficulté_Chauffage557="Faible"</formula>
    </cfRule>
  </conditionalFormatting>
  <conditionalFormatting sqref="O26:O27">
    <cfRule type="expression" dxfId="114" priority="6">
      <formula>Difficulté_Menuiseries333="Faible"</formula>
    </cfRule>
    <cfRule type="expression" dxfId="113" priority="5">
      <formula>Difficulté_Menuiseries333="Moyenne"</formula>
    </cfRule>
    <cfRule type="expression" dxfId="112" priority="4">
      <formula>Difficulté_Menuiseries333="Elevée"</formula>
    </cfRule>
  </conditionalFormatting>
  <conditionalFormatting sqref="P27">
    <cfRule type="expression" dxfId="111" priority="3">
      <formula>Difficulté_Chauffage333="Faible"</formula>
    </cfRule>
    <cfRule type="expression" dxfId="110" priority="2">
      <formula>Difficulté_Chauffage333="Moyenne"</formula>
    </cfRule>
    <cfRule type="expression" dxfId="109" priority="1">
      <formula>Difficulté_Chauffage333="Elevée"</formula>
    </cfRule>
  </conditionalFormatting>
  <dataValidations disablePrompts="1" count="2">
    <dataValidation type="list" allowBlank="1" showInputMessage="1" showErrorMessage="1" sqref="F77">
      <formula1>"A commander,En cours,Reçu"</formula1>
    </dataValidation>
    <dataValidation type="list" allowBlank="1" showInputMessage="1" showErrorMessage="1" sqref="I33:I34 I36:I54 I10 I31 I14:I16 I3:I8 I12 I28:I29 I18:I26">
      <formula1>"0,1,2,3"</formula1>
    </dataValidation>
  </dataValidations>
  <pageMargins left="0.15748031496062992" right="0.39370078740157483" top="0.74803149606299213" bottom="0.74803149606299213" header="0.31496062992125984" footer="0.31496062992125984"/>
  <pageSetup paperSize="8" scale="67" fitToHeight="0" orientation="landscape" r:id="rId1"/>
  <ignoredErrors>
    <ignoredError sqref="T9 T12 V9 V12 T31 V31" 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Y53"/>
  <sheetViews>
    <sheetView tabSelected="1" zoomScale="85" zoomScaleNormal="85" workbookViewId="0">
      <selection activeCell="N5" sqref="N5"/>
    </sheetView>
  </sheetViews>
  <sheetFormatPr baseColWidth="10" defaultRowHeight="15"/>
  <cols>
    <col min="1" max="1" width="5" customWidth="1"/>
    <col min="2" max="2" width="5.28515625" customWidth="1"/>
    <col min="3" max="3" width="31.85546875" customWidth="1"/>
    <col min="4" max="4" width="15" customWidth="1"/>
    <col min="5" max="5" width="6" customWidth="1"/>
    <col min="6" max="6" width="4.7109375" bestFit="1" customWidth="1"/>
    <col min="7" max="7" width="10.42578125" customWidth="1"/>
    <col min="8" max="8" width="8.85546875" customWidth="1"/>
    <col min="9" max="9" width="11.140625" customWidth="1"/>
    <col min="10" max="10" width="11" customWidth="1"/>
    <col min="11" max="11" width="9.7109375" bestFit="1" customWidth="1"/>
    <col min="12" max="12" width="7.85546875" bestFit="1" customWidth="1"/>
    <col min="13" max="13" width="9.7109375" bestFit="1" customWidth="1"/>
    <col min="14" max="14" width="9.85546875" bestFit="1" customWidth="1"/>
    <col min="15" max="15" width="10" bestFit="1" customWidth="1"/>
    <col min="16" max="16" width="10" customWidth="1"/>
    <col min="17" max="17" width="10" bestFit="1" customWidth="1"/>
    <col min="18" max="18" width="11" bestFit="1" customWidth="1"/>
    <col min="19" max="19" width="9.42578125" bestFit="1" customWidth="1"/>
    <col min="20" max="20" width="9.7109375" bestFit="1" customWidth="1"/>
    <col min="21" max="21" width="6.7109375" customWidth="1"/>
    <col min="22" max="22" width="7" customWidth="1"/>
    <col min="23" max="23" width="10.85546875" customWidth="1"/>
    <col min="24" max="24" width="8.7109375" customWidth="1"/>
    <col min="25" max="25" width="24.85546875" bestFit="1" customWidth="1"/>
  </cols>
  <sheetData>
    <row r="1" spans="1:25" ht="30.75" customHeight="1">
      <c r="A1" s="231" t="s">
        <v>125</v>
      </c>
      <c r="B1" s="231" t="s">
        <v>104</v>
      </c>
      <c r="C1" s="231" t="s">
        <v>123</v>
      </c>
      <c r="D1" s="231" t="s">
        <v>0</v>
      </c>
      <c r="E1" s="231" t="s">
        <v>2</v>
      </c>
      <c r="F1" s="231" t="s">
        <v>92</v>
      </c>
      <c r="G1" s="231" t="s">
        <v>4</v>
      </c>
      <c r="H1" s="231" t="s">
        <v>5</v>
      </c>
      <c r="I1" s="235" t="s">
        <v>6</v>
      </c>
      <c r="J1" s="236" t="s">
        <v>137</v>
      </c>
      <c r="K1" s="237"/>
      <c r="L1" s="237"/>
      <c r="M1" s="237"/>
      <c r="N1" s="237"/>
      <c r="O1" s="233" t="s">
        <v>136</v>
      </c>
      <c r="P1" s="233" t="s">
        <v>124</v>
      </c>
      <c r="Q1" s="238" t="s">
        <v>135</v>
      </c>
      <c r="R1" s="232" t="s">
        <v>113</v>
      </c>
      <c r="S1" s="231" t="s">
        <v>109</v>
      </c>
      <c r="T1" s="231" t="s">
        <v>108</v>
      </c>
      <c r="U1" s="231" t="s">
        <v>112</v>
      </c>
      <c r="V1" s="231" t="s">
        <v>114</v>
      </c>
      <c r="W1" s="231" t="s">
        <v>110</v>
      </c>
      <c r="X1" s="231" t="s">
        <v>111</v>
      </c>
      <c r="Y1" s="231" t="s">
        <v>103</v>
      </c>
    </row>
    <row r="2" spans="1:25">
      <c r="A2" s="231"/>
      <c r="B2" s="231"/>
      <c r="C2" s="231"/>
      <c r="D2" s="231"/>
      <c r="E2" s="231"/>
      <c r="F2" s="231"/>
      <c r="G2" s="231"/>
      <c r="H2" s="231"/>
      <c r="I2" s="235"/>
      <c r="J2" s="88" t="s">
        <v>118</v>
      </c>
      <c r="K2" s="52" t="s">
        <v>119</v>
      </c>
      <c r="L2" s="52" t="s">
        <v>120</v>
      </c>
      <c r="M2" s="89" t="s">
        <v>121</v>
      </c>
      <c r="N2" s="87" t="s">
        <v>122</v>
      </c>
      <c r="O2" s="234"/>
      <c r="P2" s="234"/>
      <c r="Q2" s="239"/>
      <c r="R2" s="232"/>
      <c r="S2" s="231"/>
      <c r="T2" s="231"/>
      <c r="U2" s="231"/>
      <c r="V2" s="231"/>
      <c r="W2" s="231"/>
      <c r="X2" s="231"/>
      <c r="Y2" s="231"/>
    </row>
    <row r="3" spans="1:25" ht="25.5">
      <c r="A3" s="42">
        <f>ventes!A3</f>
        <v>0</v>
      </c>
      <c r="B3" s="53">
        <f>ventes!B3</f>
        <v>52</v>
      </c>
      <c r="C3" s="54" t="str">
        <f>ventes!C3</f>
        <v>LES MINIERES - rue Maurice Emmanuel</v>
      </c>
      <c r="D3" s="54" t="str">
        <f>ventes!D3</f>
        <v>BAR SUR AUBE</v>
      </c>
      <c r="E3" s="95" t="str">
        <f>ventes!H3</f>
        <v>E</v>
      </c>
      <c r="F3" s="56">
        <f>ventes!I3</f>
        <v>2</v>
      </c>
      <c r="G3" s="59">
        <f>ventes!L3</f>
        <v>12</v>
      </c>
      <c r="H3" s="56">
        <f>ventes!M3</f>
        <v>3</v>
      </c>
      <c r="I3" s="60">
        <f>ventes!N3</f>
        <v>1</v>
      </c>
      <c r="J3" s="81">
        <f>ventes!O3</f>
        <v>0</v>
      </c>
      <c r="K3" s="80">
        <f>ventes!P3</f>
        <v>0</v>
      </c>
      <c r="L3" s="80">
        <f>ventes!Q3</f>
        <v>0</v>
      </c>
      <c r="M3" s="82">
        <f>ventes!R3</f>
        <v>0</v>
      </c>
      <c r="N3" s="82">
        <f>ventes!S3</f>
        <v>0</v>
      </c>
      <c r="O3" s="70">
        <f>ventes!T3</f>
        <v>0</v>
      </c>
      <c r="P3" s="146">
        <f>ventes!U3</f>
        <v>0</v>
      </c>
      <c r="Q3" s="161">
        <f>ventes!V3</f>
        <v>0</v>
      </c>
      <c r="R3" s="70">
        <f>ventes!W3</f>
        <v>52000</v>
      </c>
      <c r="S3" s="103">
        <f>ventes!X3</f>
        <v>0</v>
      </c>
      <c r="T3" s="72">
        <f>ventes!Y3</f>
        <v>57200</v>
      </c>
      <c r="U3" s="103">
        <f>ventes!Z3</f>
        <v>0</v>
      </c>
      <c r="V3" s="56">
        <f>ventes!AA3</f>
        <v>0</v>
      </c>
      <c r="W3" s="56">
        <f>ventes!AB3</f>
        <v>0</v>
      </c>
      <c r="X3" s="56">
        <f>ventes!AC3</f>
        <v>0</v>
      </c>
      <c r="Y3" s="5">
        <f>ventes!AD3</f>
        <v>0</v>
      </c>
    </row>
    <row r="4" spans="1:25" ht="25.5">
      <c r="A4" s="42">
        <f>ventes!A4</f>
        <v>0</v>
      </c>
      <c r="B4" s="24">
        <f>ventes!B4</f>
        <v>81</v>
      </c>
      <c r="C4" s="38" t="str">
        <f>ventes!C4</f>
        <v xml:space="preserve">BEL AIR route de Nozay </v>
      </c>
      <c r="D4" s="32" t="str">
        <f>ventes!D4</f>
        <v>ARCIS SUR AUBE</v>
      </c>
      <c r="E4" s="10" t="str">
        <f>ventes!H4</f>
        <v>D</v>
      </c>
      <c r="F4" s="67">
        <f>ventes!I4</f>
        <v>0</v>
      </c>
      <c r="G4" s="12">
        <f>ventes!L4</f>
        <v>16</v>
      </c>
      <c r="H4" s="12">
        <f>ventes!M4</f>
        <v>4</v>
      </c>
      <c r="I4" s="61">
        <f>ventes!N4</f>
        <v>4</v>
      </c>
      <c r="J4" s="81">
        <f>ventes!O4</f>
        <v>0</v>
      </c>
      <c r="K4" s="83">
        <f>ventes!P4</f>
        <v>0</v>
      </c>
      <c r="L4" s="83">
        <f>ventes!Q4</f>
        <v>0</v>
      </c>
      <c r="M4" s="83">
        <f>ventes!R4</f>
        <v>0</v>
      </c>
      <c r="N4" s="83">
        <f>ventes!S4</f>
        <v>0</v>
      </c>
      <c r="O4" s="146">
        <f>ventes!T4</f>
        <v>0</v>
      </c>
      <c r="P4" s="146">
        <f>ventes!U4</f>
        <v>0</v>
      </c>
      <c r="Q4" s="161">
        <f>ventes!V4</f>
        <v>0</v>
      </c>
      <c r="R4" s="71">
        <f>ventes!W4</f>
        <v>43325</v>
      </c>
      <c r="S4" s="104">
        <f>ventes!X4</f>
        <v>0</v>
      </c>
      <c r="T4" s="75">
        <f>ventes!Y4</f>
        <v>47657.5</v>
      </c>
      <c r="U4" s="104">
        <f>ventes!Z4</f>
        <v>0</v>
      </c>
      <c r="V4" s="12">
        <f>ventes!AA4</f>
        <v>0</v>
      </c>
      <c r="W4" s="12">
        <f>ventes!AB4</f>
        <v>0</v>
      </c>
      <c r="X4" s="12">
        <f>ventes!AC4</f>
        <v>0</v>
      </c>
      <c r="Y4" s="5" t="str">
        <f>ventes!AD4</f>
        <v>Bail Emphitéotique</v>
      </c>
    </row>
    <row r="5" spans="1:25" ht="25.5">
      <c r="A5" s="42">
        <f>ventes!A5</f>
        <v>0</v>
      </c>
      <c r="B5" s="23">
        <f>ventes!B5</f>
        <v>88</v>
      </c>
      <c r="C5" s="39" t="str">
        <f>ventes!C5</f>
        <v>0088 RUE SAINTE FONTAINE</v>
      </c>
      <c r="D5" s="33" t="str">
        <f>ventes!D5</f>
        <v>BAR SUR SEINE</v>
      </c>
      <c r="E5" s="64" t="str">
        <f>ventes!H5</f>
        <v>G</v>
      </c>
      <c r="F5" s="67">
        <f>ventes!I5</f>
        <v>0</v>
      </c>
      <c r="G5" s="12">
        <f>ventes!L5</f>
        <v>11</v>
      </c>
      <c r="H5" s="12">
        <f>ventes!M5</f>
        <v>1</v>
      </c>
      <c r="I5" s="61">
        <f>ventes!N5</f>
        <v>1</v>
      </c>
      <c r="J5" s="84">
        <f>ventes!O5</f>
        <v>0</v>
      </c>
      <c r="K5" s="83">
        <f>ventes!P5</f>
        <v>0</v>
      </c>
      <c r="L5" s="83">
        <f>ventes!Q5</f>
        <v>0</v>
      </c>
      <c r="M5" s="83">
        <f>ventes!R5</f>
        <v>0</v>
      </c>
      <c r="N5" s="83">
        <f>ventes!S5</f>
        <v>0</v>
      </c>
      <c r="O5" s="146">
        <f>ventes!T5</f>
        <v>0</v>
      </c>
      <c r="P5" s="146">
        <f>ventes!U5</f>
        <v>0</v>
      </c>
      <c r="Q5" s="161">
        <f>ventes!V5</f>
        <v>0</v>
      </c>
      <c r="R5" s="71">
        <f>ventes!W5</f>
        <v>44000</v>
      </c>
      <c r="S5" s="104">
        <f>ventes!X5</f>
        <v>0</v>
      </c>
      <c r="T5" s="146">
        <f>ventes!Y5</f>
        <v>48400</v>
      </c>
      <c r="U5" s="104">
        <f>ventes!Z5</f>
        <v>0</v>
      </c>
      <c r="V5" s="12">
        <f>ventes!AA5</f>
        <v>0</v>
      </c>
      <c r="W5" s="12">
        <f>ventes!AB5</f>
        <v>0</v>
      </c>
      <c r="X5" s="12">
        <f>ventes!AC5</f>
        <v>0</v>
      </c>
      <c r="Y5" s="5">
        <f>ventes!AD5</f>
        <v>0</v>
      </c>
    </row>
    <row r="6" spans="1:25">
      <c r="A6" s="42">
        <f>ventes!A6</f>
        <v>0</v>
      </c>
      <c r="B6" s="25">
        <f>ventes!B6</f>
        <v>149</v>
      </c>
      <c r="C6" s="38" t="str">
        <f>ventes!C6</f>
        <v>RUE DU STADE</v>
      </c>
      <c r="D6" s="32" t="str">
        <f>ventes!D6</f>
        <v>CHAVANGES</v>
      </c>
      <c r="E6" s="9" t="str">
        <f>ventes!H6</f>
        <v>D</v>
      </c>
      <c r="F6" s="154">
        <f>ventes!I6</f>
        <v>0</v>
      </c>
      <c r="G6" s="12">
        <f>ventes!L6</f>
        <v>12</v>
      </c>
      <c r="H6" s="12">
        <f>ventes!M6</f>
        <v>9</v>
      </c>
      <c r="I6" s="61">
        <f>ventes!N6</f>
        <v>9</v>
      </c>
      <c r="J6" s="84">
        <f>ventes!O6</f>
        <v>0</v>
      </c>
      <c r="K6" s="83">
        <f>ventes!P6</f>
        <v>0</v>
      </c>
      <c r="L6" s="83">
        <f>ventes!Q6</f>
        <v>0</v>
      </c>
      <c r="M6" s="83">
        <f>ventes!R6</f>
        <v>0</v>
      </c>
      <c r="N6" s="83">
        <f>ventes!S6</f>
        <v>0</v>
      </c>
      <c r="O6" s="146">
        <f>ventes!T6</f>
        <v>0</v>
      </c>
      <c r="P6" s="146">
        <f>ventes!U6</f>
        <v>0</v>
      </c>
      <c r="Q6" s="161">
        <f>ventes!V6</f>
        <v>0</v>
      </c>
      <c r="R6" s="71">
        <f>ventes!W6</f>
        <v>33500</v>
      </c>
      <c r="S6" s="104">
        <f>ventes!X6</f>
        <v>0</v>
      </c>
      <c r="T6" s="146">
        <f>ventes!Y6</f>
        <v>36850</v>
      </c>
      <c r="U6" s="104">
        <f>ventes!Z6</f>
        <v>0</v>
      </c>
      <c r="V6" s="12">
        <f>ventes!AA6</f>
        <v>0</v>
      </c>
      <c r="W6" s="12">
        <f>ventes!AB6</f>
        <v>0</v>
      </c>
      <c r="X6" s="12">
        <f>ventes!AC6</f>
        <v>0</v>
      </c>
      <c r="Y6" s="5">
        <f>ventes!AD6</f>
        <v>0</v>
      </c>
    </row>
    <row r="7" spans="1:25" ht="26.25" thickBot="1">
      <c r="A7" s="42">
        <f>ventes!A7</f>
        <v>0</v>
      </c>
      <c r="B7" s="106">
        <f>ventes!B7</f>
        <v>238</v>
      </c>
      <c r="C7" s="149" t="str">
        <f>ventes!C7</f>
        <v>0238 ZUP</v>
      </c>
      <c r="D7" s="107" t="str">
        <f>ventes!D7</f>
        <v>LES NOES PRES TROYES</v>
      </c>
      <c r="E7" s="109" t="str">
        <f>ventes!H7</f>
        <v>F</v>
      </c>
      <c r="F7" s="153">
        <f>ventes!I7</f>
        <v>0</v>
      </c>
      <c r="G7" s="69">
        <f>ventes!L7</f>
        <v>10</v>
      </c>
      <c r="H7" s="69">
        <f>ventes!M7</f>
        <v>0</v>
      </c>
      <c r="I7" s="111">
        <f>ventes!N7</f>
        <v>0</v>
      </c>
      <c r="J7" s="112">
        <f>ventes!O7</f>
        <v>0</v>
      </c>
      <c r="K7" s="113">
        <f>ventes!P7</f>
        <v>0</v>
      </c>
      <c r="L7" s="113">
        <f>ventes!Q7</f>
        <v>0</v>
      </c>
      <c r="M7" s="145">
        <f>ventes!R7</f>
        <v>0</v>
      </c>
      <c r="N7" s="114">
        <f>ventes!S7</f>
        <v>0</v>
      </c>
      <c r="O7" s="113">
        <f>ventes!T7</f>
        <v>0</v>
      </c>
      <c r="P7" s="74">
        <f>ventes!U7</f>
        <v>0</v>
      </c>
      <c r="Q7" s="165">
        <f>ventes!V7</f>
        <v>0</v>
      </c>
      <c r="R7" s="114">
        <f>ventes!W7</f>
        <v>75600</v>
      </c>
      <c r="S7" s="105">
        <f>ventes!X7</f>
        <v>0</v>
      </c>
      <c r="T7" s="74">
        <f>ventes!Y7</f>
        <v>83160</v>
      </c>
      <c r="U7" s="105">
        <f>ventes!Z7</f>
        <v>0</v>
      </c>
      <c r="V7" s="69">
        <f>ventes!AA7</f>
        <v>0</v>
      </c>
      <c r="W7" s="69">
        <f>ventes!AB7</f>
        <v>0</v>
      </c>
      <c r="X7" s="69">
        <f>ventes!AC7</f>
        <v>0</v>
      </c>
      <c r="Y7" s="115">
        <f>ventes!AD7</f>
        <v>0</v>
      </c>
    </row>
    <row r="8" spans="1:25" ht="15" customHeight="1">
      <c r="A8" s="42">
        <f>ventes!A8</f>
        <v>0</v>
      </c>
      <c r="B8" s="196">
        <f>ventes!B8</f>
        <v>259</v>
      </c>
      <c r="C8" s="194" t="str">
        <f>ventes!C8</f>
        <v>0259 RUE NOUVELLE</v>
      </c>
      <c r="D8" s="194" t="str">
        <f>ventes!D8</f>
        <v>CHAVANGES</v>
      </c>
      <c r="E8" s="229" t="str">
        <f>ventes!H8</f>
        <v>F</v>
      </c>
      <c r="F8" s="212">
        <f>ventes!I8</f>
        <v>3</v>
      </c>
      <c r="G8" s="200">
        <f>ventes!L8</f>
        <v>4</v>
      </c>
      <c r="H8" s="200">
        <f>ventes!M8</f>
        <v>1</v>
      </c>
      <c r="I8" s="216">
        <f>ventes!N8</f>
        <v>1</v>
      </c>
      <c r="J8" s="116">
        <f>ventes!O8</f>
        <v>0</v>
      </c>
      <c r="K8" s="118" t="e">
        <f>ventes!P8</f>
        <v>#REF!</v>
      </c>
      <c r="L8" s="118">
        <f>ventes!Q8</f>
        <v>0</v>
      </c>
      <c r="M8" s="117">
        <f>ventes!R8</f>
        <v>0</v>
      </c>
      <c r="N8" s="119">
        <f>ventes!S8</f>
        <v>0</v>
      </c>
      <c r="O8" s="118" t="e">
        <f>ventes!T8</f>
        <v>#REF!</v>
      </c>
      <c r="P8" s="117" t="e">
        <f>ventes!U8</f>
        <v>#REF!</v>
      </c>
      <c r="Q8" s="166" t="e">
        <f>ventes!V8</f>
        <v>#REF!</v>
      </c>
      <c r="R8" s="220">
        <f>ventes!W8</f>
        <v>85250</v>
      </c>
      <c r="S8" s="120" t="e">
        <f>ventes!X8</f>
        <v>#REF!</v>
      </c>
      <c r="T8" s="202">
        <f>ventes!Y8</f>
        <v>93775</v>
      </c>
      <c r="U8" s="120" t="e">
        <f>ventes!Z8</f>
        <v>#REF!</v>
      </c>
      <c r="V8" s="200">
        <f>ventes!AA8</f>
        <v>0</v>
      </c>
      <c r="W8" s="200">
        <f>ventes!AB8</f>
        <v>0</v>
      </c>
      <c r="X8" s="200">
        <f>ventes!AC8</f>
        <v>0</v>
      </c>
      <c r="Y8" s="198" t="str">
        <f>ventes!AD8</f>
        <v>Dégats des eaux</v>
      </c>
    </row>
    <row r="9" spans="1:25" ht="15.75" thickBot="1">
      <c r="A9" s="42">
        <f>ventes!A9</f>
        <v>0</v>
      </c>
      <c r="B9" s="197">
        <f>ventes!B9</f>
        <v>0</v>
      </c>
      <c r="C9" s="195">
        <f>ventes!C9</f>
        <v>0</v>
      </c>
      <c r="D9" s="195">
        <f>ventes!D9</f>
        <v>0</v>
      </c>
      <c r="E9" s="230">
        <f>ventes!H9</f>
        <v>0</v>
      </c>
      <c r="F9" s="213">
        <f>ventes!I9</f>
        <v>0</v>
      </c>
      <c r="G9" s="201">
        <f>ventes!L9</f>
        <v>0</v>
      </c>
      <c r="H9" s="201">
        <f>ventes!M9</f>
        <v>0</v>
      </c>
      <c r="I9" s="217">
        <f>ventes!N9</f>
        <v>0</v>
      </c>
      <c r="J9" s="85">
        <f>ventes!O9</f>
        <v>0</v>
      </c>
      <c r="K9" s="86" t="e">
        <f>ventes!P9</f>
        <v>#REF!</v>
      </c>
      <c r="L9" s="86">
        <f>ventes!Q9</f>
        <v>0</v>
      </c>
      <c r="M9" s="175">
        <f>ventes!R9</f>
        <v>0</v>
      </c>
      <c r="N9" s="176" t="e">
        <f>ventes!S9</f>
        <v>#REF!</v>
      </c>
      <c r="O9" s="86" t="e">
        <f>ventes!T9</f>
        <v>#REF!</v>
      </c>
      <c r="P9" s="175" t="str">
        <f>ventes!U9</f>
        <v>C</v>
      </c>
      <c r="Q9" s="164" t="e">
        <f>ventes!V9</f>
        <v>#REF!</v>
      </c>
      <c r="R9" s="221">
        <f>ventes!W9</f>
        <v>0</v>
      </c>
      <c r="S9" s="174" t="e">
        <f>ventes!X9</f>
        <v>#REF!</v>
      </c>
      <c r="T9" s="203">
        <f>ventes!Y9</f>
        <v>0</v>
      </c>
      <c r="U9" s="174" t="e">
        <f>ventes!Z9</f>
        <v>#REF!</v>
      </c>
      <c r="V9" s="201">
        <f>ventes!AA9</f>
        <v>0</v>
      </c>
      <c r="W9" s="201">
        <f>ventes!AB9</f>
        <v>0</v>
      </c>
      <c r="X9" s="201">
        <f>ventes!AC9</f>
        <v>0</v>
      </c>
      <c r="Y9" s="226">
        <f>ventes!AD9</f>
        <v>0</v>
      </c>
    </row>
    <row r="10" spans="1:25" ht="15" customHeight="1">
      <c r="A10" s="42">
        <f>ventes!A10</f>
        <v>0</v>
      </c>
      <c r="B10" s="196">
        <f>ventes!B10</f>
        <v>271</v>
      </c>
      <c r="C10" s="194" t="str">
        <f>ventes!C10</f>
        <v>0271 LES ADROITS</v>
      </c>
      <c r="D10" s="194" t="str">
        <f>ventes!D10</f>
        <v>PLAINES SAINT LANGE</v>
      </c>
      <c r="E10" s="229" t="str">
        <f>ventes!H10</f>
        <v>G</v>
      </c>
      <c r="F10" s="212">
        <f>ventes!I10</f>
        <v>3</v>
      </c>
      <c r="G10" s="200">
        <f>ventes!L10</f>
        <v>4</v>
      </c>
      <c r="H10" s="200">
        <f>ventes!M10</f>
        <v>0</v>
      </c>
      <c r="I10" s="216">
        <f>ventes!N10</f>
        <v>0</v>
      </c>
      <c r="J10" s="116">
        <f>ventes!O10</f>
        <v>0</v>
      </c>
      <c r="K10" s="118" t="e">
        <f>ventes!P10</f>
        <v>#REF!</v>
      </c>
      <c r="L10" s="118">
        <f>ventes!Q10</f>
        <v>0</v>
      </c>
      <c r="M10" s="117">
        <f>ventes!R10</f>
        <v>0</v>
      </c>
      <c r="N10" s="119">
        <f>ventes!S10</f>
        <v>0</v>
      </c>
      <c r="O10" s="118" t="e">
        <f>ventes!T10</f>
        <v>#REF!</v>
      </c>
      <c r="P10" s="117" t="e">
        <f>ventes!U10</f>
        <v>#REF!</v>
      </c>
      <c r="Q10" s="166" t="e">
        <f>ventes!V10</f>
        <v>#REF!</v>
      </c>
      <c r="R10" s="220">
        <f>ventes!W10</f>
        <v>0</v>
      </c>
      <c r="S10" s="218">
        <f>ventes!X10</f>
        <v>0</v>
      </c>
      <c r="T10" s="202">
        <f>ventes!Y10</f>
        <v>0</v>
      </c>
      <c r="U10" s="218">
        <f>ventes!Z10</f>
        <v>0</v>
      </c>
      <c r="V10" s="200">
        <f>ventes!AA10</f>
        <v>0</v>
      </c>
      <c r="W10" s="200">
        <f>ventes!AB10</f>
        <v>0</v>
      </c>
      <c r="X10" s="200">
        <f>ventes!AC10</f>
        <v>0</v>
      </c>
      <c r="Y10" s="198">
        <f>ventes!AD10</f>
        <v>0</v>
      </c>
    </row>
    <row r="11" spans="1:25" ht="15.75" thickBot="1">
      <c r="A11" s="42">
        <f>ventes!A11</f>
        <v>0</v>
      </c>
      <c r="B11" s="197">
        <f>ventes!B11</f>
        <v>0</v>
      </c>
      <c r="C11" s="195">
        <f>ventes!C11</f>
        <v>0</v>
      </c>
      <c r="D11" s="195">
        <f>ventes!D11</f>
        <v>0</v>
      </c>
      <c r="E11" s="230">
        <f>ventes!H11</f>
        <v>0</v>
      </c>
      <c r="F11" s="213">
        <f>ventes!I11</f>
        <v>0</v>
      </c>
      <c r="G11" s="201">
        <f>ventes!L11</f>
        <v>0</v>
      </c>
      <c r="H11" s="201">
        <f>ventes!M11</f>
        <v>0</v>
      </c>
      <c r="I11" s="217">
        <f>ventes!N11</f>
        <v>0</v>
      </c>
      <c r="J11" s="85">
        <f>ventes!O11</f>
        <v>0</v>
      </c>
      <c r="K11" s="86" t="e">
        <f>ventes!P11</f>
        <v>#REF!</v>
      </c>
      <c r="L11" s="86">
        <f>ventes!Q11</f>
        <v>0</v>
      </c>
      <c r="M11" s="86">
        <f>ventes!R11</f>
        <v>0</v>
      </c>
      <c r="N11" s="175" t="e">
        <f>ventes!S11</f>
        <v>#REF!</v>
      </c>
      <c r="O11" s="86" t="e">
        <f>ventes!T11</f>
        <v>#REF!</v>
      </c>
      <c r="P11" s="175" t="e">
        <f>ventes!U11</f>
        <v>#REF!</v>
      </c>
      <c r="Q11" s="164" t="e">
        <f>ventes!V11</f>
        <v>#REF!</v>
      </c>
      <c r="R11" s="221">
        <f>ventes!W11</f>
        <v>0</v>
      </c>
      <c r="S11" s="219">
        <f>ventes!X11</f>
        <v>0</v>
      </c>
      <c r="T11" s="203">
        <f>ventes!Y11</f>
        <v>0</v>
      </c>
      <c r="U11" s="219">
        <f>ventes!Z11</f>
        <v>0</v>
      </c>
      <c r="V11" s="201">
        <f>ventes!AA11</f>
        <v>0</v>
      </c>
      <c r="W11" s="201">
        <f>ventes!AB11</f>
        <v>0</v>
      </c>
      <c r="X11" s="201">
        <f>ventes!AC11</f>
        <v>0</v>
      </c>
      <c r="Y11" s="199">
        <f>ventes!AD11</f>
        <v>0</v>
      </c>
    </row>
    <row r="12" spans="1:25" ht="15" customHeight="1">
      <c r="A12" s="42">
        <f>ventes!A12</f>
        <v>0</v>
      </c>
      <c r="B12" s="196">
        <f>ventes!B12</f>
        <v>278</v>
      </c>
      <c r="C12" s="194" t="str">
        <f>ventes!C12</f>
        <v>0278 OSSEY LES TROIS MAISONS</v>
      </c>
      <c r="D12" s="194" t="str">
        <f>ventes!D12</f>
        <v>OSSEY LES TROIS MAISONS</v>
      </c>
      <c r="E12" s="229" t="str">
        <f>ventes!H12</f>
        <v>F</v>
      </c>
      <c r="F12" s="212">
        <f>ventes!I12</f>
        <v>3</v>
      </c>
      <c r="G12" s="200">
        <f>ventes!L12</f>
        <v>6</v>
      </c>
      <c r="H12" s="200">
        <f>ventes!M12</f>
        <v>1</v>
      </c>
      <c r="I12" s="216">
        <f>ventes!N12</f>
        <v>0</v>
      </c>
      <c r="J12" s="116">
        <f>ventes!O12</f>
        <v>0</v>
      </c>
      <c r="K12" s="118" t="e">
        <f>ventes!P12</f>
        <v>#REF!</v>
      </c>
      <c r="L12" s="118">
        <f>ventes!Q12</f>
        <v>0</v>
      </c>
      <c r="M12" s="118">
        <f>ventes!R12</f>
        <v>0</v>
      </c>
      <c r="N12" s="117">
        <f>ventes!S12</f>
        <v>0</v>
      </c>
      <c r="O12" s="118" t="e">
        <f>ventes!T12</f>
        <v>#REF!</v>
      </c>
      <c r="P12" s="117" t="e">
        <f>ventes!U12</f>
        <v>#REF!</v>
      </c>
      <c r="Q12" s="166" t="e">
        <f>ventes!V12</f>
        <v>#REF!</v>
      </c>
      <c r="R12" s="220">
        <f>ventes!W12</f>
        <v>102042</v>
      </c>
      <c r="S12" s="120" t="e">
        <f>ventes!X12</f>
        <v>#REF!</v>
      </c>
      <c r="T12" s="202">
        <f>ventes!Y12</f>
        <v>112246</v>
      </c>
      <c r="U12" s="120" t="e">
        <f>ventes!Z12</f>
        <v>#REF!</v>
      </c>
      <c r="V12" s="200">
        <f>ventes!AA12</f>
        <v>0</v>
      </c>
      <c r="W12" s="200">
        <f>ventes!AB12</f>
        <v>0</v>
      </c>
      <c r="X12" s="200">
        <f>ventes!AC12</f>
        <v>0</v>
      </c>
      <c r="Y12" s="198">
        <f>ventes!AD12</f>
        <v>0</v>
      </c>
    </row>
    <row r="13" spans="1:25" ht="15.75" thickBot="1">
      <c r="A13" s="42">
        <f>ventes!A13</f>
        <v>0</v>
      </c>
      <c r="B13" s="197">
        <f>ventes!B13</f>
        <v>0</v>
      </c>
      <c r="C13" s="195">
        <f>ventes!C13</f>
        <v>0</v>
      </c>
      <c r="D13" s="195">
        <f>ventes!D13</f>
        <v>0</v>
      </c>
      <c r="E13" s="230">
        <f>ventes!H13</f>
        <v>0</v>
      </c>
      <c r="F13" s="213">
        <f>ventes!I13</f>
        <v>0</v>
      </c>
      <c r="G13" s="201">
        <f>ventes!L13</f>
        <v>0</v>
      </c>
      <c r="H13" s="201">
        <f>ventes!M13</f>
        <v>0</v>
      </c>
      <c r="I13" s="217">
        <f>ventes!N13</f>
        <v>0</v>
      </c>
      <c r="J13" s="85">
        <f>ventes!O13</f>
        <v>0</v>
      </c>
      <c r="K13" s="86" t="e">
        <f>ventes!P13</f>
        <v>#REF!</v>
      </c>
      <c r="L13" s="175">
        <f>ventes!Q13</f>
        <v>0</v>
      </c>
      <c r="M13" s="86">
        <f>ventes!R13</f>
        <v>0</v>
      </c>
      <c r="N13" s="175" t="e">
        <f>ventes!S13</f>
        <v>#REF!</v>
      </c>
      <c r="O13" s="86" t="e">
        <f>ventes!T13</f>
        <v>#REF!</v>
      </c>
      <c r="P13" s="175" t="e">
        <f>ventes!U13</f>
        <v>#REF!</v>
      </c>
      <c r="Q13" s="164" t="e">
        <f>ventes!V13</f>
        <v>#REF!</v>
      </c>
      <c r="R13" s="221">
        <f>ventes!W13</f>
        <v>0</v>
      </c>
      <c r="S13" s="174" t="e">
        <f>ventes!X13</f>
        <v>#REF!</v>
      </c>
      <c r="T13" s="203">
        <f>ventes!Y13</f>
        <v>0</v>
      </c>
      <c r="U13" s="174" t="e">
        <f>ventes!Z13</f>
        <v>#REF!</v>
      </c>
      <c r="V13" s="201">
        <f>ventes!AA13</f>
        <v>0</v>
      </c>
      <c r="W13" s="201">
        <f>ventes!AB13</f>
        <v>0</v>
      </c>
      <c r="X13" s="201">
        <f>ventes!AC13</f>
        <v>0</v>
      </c>
      <c r="Y13" s="199">
        <f>ventes!AD13</f>
        <v>0</v>
      </c>
    </row>
    <row r="14" spans="1:25" ht="26.25" thickBot="1">
      <c r="A14" s="42">
        <f>ventes!A14</f>
        <v>0</v>
      </c>
      <c r="B14" s="121">
        <f>ventes!B14</f>
        <v>305</v>
      </c>
      <c r="C14" s="122" t="str">
        <f>ventes!C14</f>
        <v>0305 VIREY SS BAR 2</v>
      </c>
      <c r="D14" s="122" t="str">
        <f>ventes!D14</f>
        <v>VIREY SOUS BAR</v>
      </c>
      <c r="E14" s="124" t="str">
        <f>ventes!H14</f>
        <v>F</v>
      </c>
      <c r="F14" s="125">
        <f>ventes!I14</f>
        <v>3</v>
      </c>
      <c r="G14" s="128">
        <f>ventes!L14</f>
        <v>12</v>
      </c>
      <c r="H14" s="128">
        <f>ventes!M14</f>
        <v>0</v>
      </c>
      <c r="I14" s="129">
        <f>ventes!N14</f>
        <v>0</v>
      </c>
      <c r="J14" s="130" t="e">
        <f>ventes!O14</f>
        <v>#REF!</v>
      </c>
      <c r="K14" s="132" t="e">
        <f>ventes!P14</f>
        <v>#REF!</v>
      </c>
      <c r="L14" s="132">
        <f>ventes!Q14</f>
        <v>0</v>
      </c>
      <c r="M14" s="132">
        <f>ventes!R14</f>
        <v>0</v>
      </c>
      <c r="N14" s="131">
        <f>ventes!S14</f>
        <v>0</v>
      </c>
      <c r="O14" s="132" t="e">
        <f>ventes!T14</f>
        <v>#REF!</v>
      </c>
      <c r="P14" s="131" t="str">
        <f>ventes!U14</f>
        <v>C</v>
      </c>
      <c r="Q14" s="167" t="e">
        <f>ventes!V14</f>
        <v>#REF!</v>
      </c>
      <c r="R14" s="136">
        <f>ventes!W14</f>
        <v>0</v>
      </c>
      <c r="S14" s="134">
        <f>ventes!X14</f>
        <v>0</v>
      </c>
      <c r="T14" s="128">
        <f>ventes!Y14</f>
        <v>0</v>
      </c>
      <c r="U14" s="134">
        <f>ventes!Z14</f>
        <v>0</v>
      </c>
      <c r="V14" s="128">
        <f>ventes!AA14</f>
        <v>0</v>
      </c>
      <c r="W14" s="128">
        <f>ventes!AB14</f>
        <v>0</v>
      </c>
      <c r="X14" s="128">
        <f>ventes!AC14</f>
        <v>0</v>
      </c>
      <c r="Y14" s="133">
        <f>ventes!AD14</f>
        <v>0</v>
      </c>
    </row>
    <row r="15" spans="1:25" ht="26.25" thickBot="1">
      <c r="A15" s="42">
        <f>ventes!A15</f>
        <v>0</v>
      </c>
      <c r="B15" s="137">
        <f>ventes!B15</f>
        <v>345</v>
      </c>
      <c r="C15" s="138" t="str">
        <f>ventes!C15</f>
        <v>0345 LE CARDINAL</v>
      </c>
      <c r="D15" s="139" t="str">
        <f>ventes!D15</f>
        <v>NOGENT SUR SEINE</v>
      </c>
      <c r="E15" s="140" t="str">
        <f>ventes!H15</f>
        <v>F</v>
      </c>
      <c r="F15" s="125">
        <f>ventes!I15</f>
        <v>0</v>
      </c>
      <c r="G15" s="128">
        <f>ventes!L15</f>
        <v>16</v>
      </c>
      <c r="H15" s="128">
        <f>ventes!M15</f>
        <v>3</v>
      </c>
      <c r="I15" s="129">
        <f>ventes!N15</f>
        <v>3</v>
      </c>
      <c r="J15" s="130">
        <f>ventes!O15</f>
        <v>0</v>
      </c>
      <c r="K15" s="132">
        <f>ventes!P15</f>
        <v>0</v>
      </c>
      <c r="L15" s="132">
        <f>ventes!Q15</f>
        <v>0</v>
      </c>
      <c r="M15" s="131">
        <f>ventes!R15</f>
        <v>0</v>
      </c>
      <c r="N15" s="131">
        <f>ventes!S15</f>
        <v>0</v>
      </c>
      <c r="O15" s="132">
        <f>ventes!T15</f>
        <v>0</v>
      </c>
      <c r="P15" s="131">
        <f>ventes!U15</f>
        <v>0</v>
      </c>
      <c r="Q15" s="167">
        <f>ventes!V15</f>
        <v>0</v>
      </c>
      <c r="R15" s="141">
        <f>ventes!W15</f>
        <v>103562.5</v>
      </c>
      <c r="S15" s="134">
        <f>ventes!X15</f>
        <v>0</v>
      </c>
      <c r="T15" s="131">
        <f>ventes!Y15</f>
        <v>113918.75</v>
      </c>
      <c r="U15" s="134">
        <f>ventes!Z15</f>
        <v>0</v>
      </c>
      <c r="V15" s="128">
        <f>ventes!AA15</f>
        <v>0</v>
      </c>
      <c r="W15" s="128">
        <f>ventes!AB15</f>
        <v>0</v>
      </c>
      <c r="X15" s="128">
        <f>ventes!AC15</f>
        <v>0</v>
      </c>
      <c r="Y15" s="142">
        <f>ventes!AD15</f>
        <v>0</v>
      </c>
    </row>
    <row r="16" spans="1:25" ht="15" customHeight="1">
      <c r="A16" s="42">
        <f>ventes!A16</f>
        <v>0</v>
      </c>
      <c r="B16" s="196">
        <f>ventes!B16</f>
        <v>464</v>
      </c>
      <c r="C16" s="194" t="str">
        <f>ventes!C16</f>
        <v>0464 LA COTE DES VIGNES</v>
      </c>
      <c r="D16" s="194" t="str">
        <f>ventes!D16</f>
        <v>CHAVANGES</v>
      </c>
      <c r="E16" s="229" t="str">
        <f>ventes!H16</f>
        <v>F</v>
      </c>
      <c r="F16" s="212">
        <f>ventes!I16</f>
        <v>3</v>
      </c>
      <c r="G16" s="200">
        <f>ventes!L16</f>
        <v>3</v>
      </c>
      <c r="H16" s="200">
        <f>ventes!M16</f>
        <v>1</v>
      </c>
      <c r="I16" s="216">
        <f>ventes!N16</f>
        <v>1</v>
      </c>
      <c r="J16" s="116">
        <f>ventes!O16</f>
        <v>0</v>
      </c>
      <c r="K16" s="118" t="e">
        <f>ventes!P16</f>
        <v>#REF!</v>
      </c>
      <c r="L16" s="118">
        <f>ventes!Q16</f>
        <v>0</v>
      </c>
      <c r="M16" s="118">
        <f>ventes!R16</f>
        <v>0</v>
      </c>
      <c r="N16" s="117">
        <f>ventes!S16</f>
        <v>0</v>
      </c>
      <c r="O16" s="118" t="e">
        <f>ventes!T16</f>
        <v>#REF!</v>
      </c>
      <c r="P16" s="117" t="e">
        <f>ventes!U16</f>
        <v>#REF!</v>
      </c>
      <c r="Q16" s="166" t="e">
        <f>ventes!V16</f>
        <v>#REF!</v>
      </c>
      <c r="R16" s="220">
        <f>ventes!W16</f>
        <v>76000</v>
      </c>
      <c r="S16" s="120" t="e">
        <f>ventes!X16</f>
        <v>#REF!</v>
      </c>
      <c r="T16" s="202">
        <f>ventes!Y16</f>
        <v>83600</v>
      </c>
      <c r="U16" s="120" t="e">
        <f>ventes!Z16</f>
        <v>#REF!</v>
      </c>
      <c r="V16" s="200">
        <f>ventes!AA16</f>
        <v>0</v>
      </c>
      <c r="W16" s="200">
        <f>ventes!AB16</f>
        <v>0</v>
      </c>
      <c r="X16" s="200">
        <f>ventes!AC16</f>
        <v>0</v>
      </c>
      <c r="Y16" s="198">
        <f>ventes!AD16</f>
        <v>0</v>
      </c>
    </row>
    <row r="17" spans="1:25" ht="15.75" thickBot="1">
      <c r="A17" s="42">
        <f>ventes!A17</f>
        <v>0</v>
      </c>
      <c r="B17" s="197">
        <f>ventes!B17</f>
        <v>0</v>
      </c>
      <c r="C17" s="195">
        <f>ventes!C17</f>
        <v>0</v>
      </c>
      <c r="D17" s="195">
        <f>ventes!D17</f>
        <v>0</v>
      </c>
      <c r="E17" s="230">
        <f>ventes!H17</f>
        <v>0</v>
      </c>
      <c r="F17" s="213">
        <f>ventes!I17</f>
        <v>0</v>
      </c>
      <c r="G17" s="201">
        <f>ventes!L17</f>
        <v>0</v>
      </c>
      <c r="H17" s="201">
        <f>ventes!M17</f>
        <v>0</v>
      </c>
      <c r="I17" s="217">
        <f>ventes!N17</f>
        <v>0</v>
      </c>
      <c r="J17" s="85">
        <f>ventes!O17</f>
        <v>0</v>
      </c>
      <c r="K17" s="86" t="e">
        <f>ventes!P17</f>
        <v>#REF!</v>
      </c>
      <c r="L17" s="86">
        <f>ventes!Q17</f>
        <v>0</v>
      </c>
      <c r="M17" s="86">
        <f>ventes!R17</f>
        <v>0</v>
      </c>
      <c r="N17" s="175" t="e">
        <f>ventes!S17</f>
        <v>#REF!</v>
      </c>
      <c r="O17" s="86" t="e">
        <f>ventes!T17</f>
        <v>#REF!</v>
      </c>
      <c r="P17" s="175" t="e">
        <f>ventes!U17</f>
        <v>#REF!</v>
      </c>
      <c r="Q17" s="164" t="e">
        <f>ventes!V17</f>
        <v>#REF!</v>
      </c>
      <c r="R17" s="221">
        <f>ventes!W17</f>
        <v>0</v>
      </c>
      <c r="S17" s="174" t="e">
        <f>ventes!X17</f>
        <v>#REF!</v>
      </c>
      <c r="T17" s="203">
        <f>ventes!Y17</f>
        <v>0</v>
      </c>
      <c r="U17" s="143" t="e">
        <f>ventes!Z17</f>
        <v>#REF!</v>
      </c>
      <c r="V17" s="201">
        <f>ventes!AA17</f>
        <v>0</v>
      </c>
      <c r="W17" s="201">
        <f>ventes!AB17</f>
        <v>0</v>
      </c>
      <c r="X17" s="201">
        <f>ventes!AC17</f>
        <v>0</v>
      </c>
      <c r="Y17" s="199">
        <f>ventes!AD17</f>
        <v>0</v>
      </c>
    </row>
    <row r="18" spans="1:25" ht="25.5">
      <c r="A18" s="42">
        <f>ventes!A18</f>
        <v>0</v>
      </c>
      <c r="B18" s="135">
        <f>ventes!B18</f>
        <v>609</v>
      </c>
      <c r="C18" s="150" t="str">
        <f>ventes!C18</f>
        <v>0609 ILOT PAUL BERT</v>
      </c>
      <c r="D18" s="150" t="str">
        <f>ventes!D18</f>
        <v>ROMILLY SUR SEINE</v>
      </c>
      <c r="E18" s="64" t="str">
        <f>ventes!H18</f>
        <v>E</v>
      </c>
      <c r="F18" s="154">
        <f>ventes!I18</f>
        <v>2</v>
      </c>
      <c r="G18" s="12">
        <f>ventes!L18</f>
        <v>8</v>
      </c>
      <c r="H18" s="12">
        <f>ventes!M18</f>
        <v>2</v>
      </c>
      <c r="I18" s="61">
        <f>ventes!N18</f>
        <v>2</v>
      </c>
      <c r="J18" s="96">
        <f>ventes!O18</f>
        <v>0</v>
      </c>
      <c r="K18" s="83">
        <f>ventes!P18</f>
        <v>0</v>
      </c>
      <c r="L18" s="83">
        <f>ventes!Q18</f>
        <v>0</v>
      </c>
      <c r="M18" s="83">
        <f>ventes!R18</f>
        <v>0</v>
      </c>
      <c r="N18" s="146">
        <f>ventes!S18</f>
        <v>0</v>
      </c>
      <c r="O18" s="83">
        <f>ventes!T18</f>
        <v>0</v>
      </c>
      <c r="P18" s="146">
        <f>ventes!U18</f>
        <v>0</v>
      </c>
      <c r="Q18" s="161">
        <f>ventes!V18</f>
        <v>0</v>
      </c>
      <c r="R18" s="71">
        <f>ventes!W18</f>
        <v>52125</v>
      </c>
      <c r="S18" s="104">
        <f>ventes!X18</f>
        <v>0</v>
      </c>
      <c r="T18" s="75">
        <f>ventes!Y18</f>
        <v>57337.5</v>
      </c>
      <c r="U18" s="104">
        <f>ventes!Z18</f>
        <v>0</v>
      </c>
      <c r="V18" s="12">
        <f>ventes!AA18</f>
        <v>0</v>
      </c>
      <c r="W18" s="12">
        <f>ventes!AB18</f>
        <v>0</v>
      </c>
      <c r="X18" s="12">
        <f>ventes!AC18</f>
        <v>0</v>
      </c>
      <c r="Y18" s="5">
        <f>ventes!AD18</f>
        <v>0</v>
      </c>
    </row>
    <row r="19" spans="1:25" ht="25.5">
      <c r="A19" s="42">
        <f>ventes!A19</f>
        <v>0</v>
      </c>
      <c r="B19" s="24">
        <f>ventes!B19</f>
        <v>901</v>
      </c>
      <c r="C19" s="34" t="str">
        <f>ventes!C19</f>
        <v>0901 25 RUE SARRAIL</v>
      </c>
      <c r="D19" s="33" t="str">
        <f>ventes!D19</f>
        <v>ARCIS SUR AUBE</v>
      </c>
      <c r="E19" s="64" t="str">
        <f>ventes!H19</f>
        <v>G</v>
      </c>
      <c r="F19" s="67">
        <f>ventes!I19</f>
        <v>0</v>
      </c>
      <c r="G19" s="12">
        <f>ventes!L19</f>
        <v>1</v>
      </c>
      <c r="H19" s="12">
        <f>ventes!M19</f>
        <v>0</v>
      </c>
      <c r="I19" s="61">
        <f>ventes!N19</f>
        <v>0</v>
      </c>
      <c r="J19" s="96">
        <f>ventes!O19</f>
        <v>0</v>
      </c>
      <c r="K19" s="83">
        <f>ventes!P19</f>
        <v>0</v>
      </c>
      <c r="L19" s="83">
        <f>ventes!Q19</f>
        <v>0</v>
      </c>
      <c r="M19" s="83">
        <f>ventes!R19</f>
        <v>0</v>
      </c>
      <c r="N19" s="146">
        <f>ventes!S19</f>
        <v>0</v>
      </c>
      <c r="O19" s="83">
        <f>ventes!T19</f>
        <v>0</v>
      </c>
      <c r="P19" s="146">
        <f>ventes!U19</f>
        <v>0</v>
      </c>
      <c r="Q19" s="161">
        <f>ventes!V19</f>
        <v>0</v>
      </c>
      <c r="R19" s="71">
        <f>ventes!W19</f>
        <v>44000</v>
      </c>
      <c r="S19" s="104">
        <f>ventes!X19</f>
        <v>0</v>
      </c>
      <c r="T19" s="146">
        <f>ventes!Y19</f>
        <v>48400</v>
      </c>
      <c r="U19" s="104">
        <f>ventes!Z19</f>
        <v>0</v>
      </c>
      <c r="V19" s="12">
        <f>ventes!AA19</f>
        <v>0</v>
      </c>
      <c r="W19" s="12">
        <f>ventes!AB19</f>
        <v>0</v>
      </c>
      <c r="X19" s="12">
        <f>ventes!AC19</f>
        <v>0</v>
      </c>
      <c r="Y19" s="5">
        <f>ventes!AD19</f>
        <v>0</v>
      </c>
    </row>
    <row r="20" spans="1:25" ht="25.5">
      <c r="A20" s="42">
        <f>ventes!A20</f>
        <v>0</v>
      </c>
      <c r="B20" s="24">
        <f>ventes!B20</f>
        <v>909</v>
      </c>
      <c r="C20" s="34" t="str">
        <f>ventes!C20</f>
        <v>0909 RUE SAINT REMY</v>
      </c>
      <c r="D20" s="33" t="str">
        <f>ventes!D20</f>
        <v>ARCIS SUR AUBE</v>
      </c>
      <c r="E20" s="64" t="str">
        <f>ventes!H20</f>
        <v>G</v>
      </c>
      <c r="F20" s="67">
        <f>ventes!I20</f>
        <v>2</v>
      </c>
      <c r="G20" s="12">
        <f>ventes!L20</f>
        <v>8</v>
      </c>
      <c r="H20" s="12">
        <f>ventes!M20</f>
        <v>0</v>
      </c>
      <c r="I20" s="61">
        <f>ventes!N20</f>
        <v>0</v>
      </c>
      <c r="J20" s="96">
        <f>ventes!O20</f>
        <v>0</v>
      </c>
      <c r="K20" s="83">
        <f>ventes!P20</f>
        <v>0</v>
      </c>
      <c r="L20" s="83">
        <f>ventes!Q20</f>
        <v>0</v>
      </c>
      <c r="M20" s="83">
        <f>ventes!R20</f>
        <v>0</v>
      </c>
      <c r="N20" s="146">
        <f>ventes!S20</f>
        <v>0</v>
      </c>
      <c r="O20" s="83">
        <f>ventes!T20</f>
        <v>0</v>
      </c>
      <c r="P20" s="146">
        <f>ventes!U20</f>
        <v>0</v>
      </c>
      <c r="Q20" s="161">
        <f>ventes!V20</f>
        <v>0</v>
      </c>
      <c r="R20" s="71">
        <f>ventes!W20</f>
        <v>48750</v>
      </c>
      <c r="S20" s="104">
        <f>ventes!X20</f>
        <v>0</v>
      </c>
      <c r="T20" s="146">
        <f>ventes!Y20</f>
        <v>53625</v>
      </c>
      <c r="U20" s="104">
        <f>ventes!Z20</f>
        <v>0</v>
      </c>
      <c r="V20" s="12">
        <f>ventes!AA20</f>
        <v>0</v>
      </c>
      <c r="W20" s="12">
        <f>ventes!AB20</f>
        <v>0</v>
      </c>
      <c r="X20" s="12">
        <f>ventes!AC20</f>
        <v>0</v>
      </c>
      <c r="Y20" s="5">
        <f>ventes!AD20</f>
        <v>0</v>
      </c>
    </row>
    <row r="21" spans="1:25" ht="38.25">
      <c r="A21" s="42">
        <f>ventes!A21</f>
        <v>0</v>
      </c>
      <c r="B21" s="26">
        <f>ventes!B21</f>
        <v>927</v>
      </c>
      <c r="C21" s="34" t="str">
        <f>ventes!C21</f>
        <v>2 avenue Général Leclerc / LA LISIERE - BREVIANDES / ST JULIEN LES VILLAS</v>
      </c>
      <c r="D21" s="35" t="str">
        <f>ventes!D21</f>
        <v>BREVIANDES</v>
      </c>
      <c r="E21" s="9" t="str">
        <f>ventes!H21</f>
        <v>C</v>
      </c>
      <c r="F21" s="67">
        <f>ventes!I21</f>
        <v>0</v>
      </c>
      <c r="G21" s="12">
        <f>ventes!L21</f>
        <v>52</v>
      </c>
      <c r="H21" s="12">
        <f>ventes!M21</f>
        <v>2</v>
      </c>
      <c r="I21" s="61">
        <f>ventes!N21</f>
        <v>0</v>
      </c>
      <c r="J21" s="96">
        <f>ventes!O21</f>
        <v>0</v>
      </c>
      <c r="K21" s="83">
        <f>ventes!P21</f>
        <v>0</v>
      </c>
      <c r="L21" s="83">
        <f>ventes!Q21</f>
        <v>0</v>
      </c>
      <c r="M21" s="83">
        <f>ventes!R21</f>
        <v>0</v>
      </c>
      <c r="N21" s="146">
        <f>ventes!S21</f>
        <v>0</v>
      </c>
      <c r="O21" s="83">
        <f>ventes!T21</f>
        <v>0</v>
      </c>
      <c r="P21" s="146">
        <f>ventes!U21</f>
        <v>0</v>
      </c>
      <c r="Q21" s="161">
        <f>ventes!V21</f>
        <v>0</v>
      </c>
      <c r="R21" s="71">
        <f>ventes!W21</f>
        <v>0</v>
      </c>
      <c r="S21" s="104">
        <f>ventes!X21</f>
        <v>0</v>
      </c>
      <c r="T21" s="146">
        <f>ventes!Y21</f>
        <v>0</v>
      </c>
      <c r="U21" s="104">
        <f>ventes!Z21</f>
        <v>0</v>
      </c>
      <c r="V21" s="12">
        <f>ventes!AA21</f>
        <v>0</v>
      </c>
      <c r="W21" s="12">
        <f>ventes!AB21</f>
        <v>0</v>
      </c>
      <c r="X21" s="12">
        <f>ventes!AC21</f>
        <v>0</v>
      </c>
      <c r="Y21" s="5" t="str">
        <f>ventes!AD21</f>
        <v>Vu France Domaine</v>
      </c>
    </row>
    <row r="22" spans="1:25">
      <c r="A22" s="42">
        <f>ventes!A22</f>
        <v>0</v>
      </c>
      <c r="B22" s="24">
        <f>ventes!B22</f>
        <v>987</v>
      </c>
      <c r="C22" s="34" t="str">
        <f>ventes!C22</f>
        <v>0987 DIENVILLE " LE NOSROT "</v>
      </c>
      <c r="D22" s="34" t="str">
        <f>ventes!D22</f>
        <v>DIENVILLE</v>
      </c>
      <c r="E22" s="64" t="str">
        <f>ventes!H22</f>
        <v>F</v>
      </c>
      <c r="F22" s="67">
        <f>ventes!I22</f>
        <v>1</v>
      </c>
      <c r="G22" s="12">
        <f>ventes!L22</f>
        <v>7</v>
      </c>
      <c r="H22" s="12">
        <f>ventes!M22</f>
        <v>2</v>
      </c>
      <c r="I22" s="61">
        <f>ventes!N22</f>
        <v>1</v>
      </c>
      <c r="J22" s="96">
        <f>ventes!O22</f>
        <v>0</v>
      </c>
      <c r="K22" s="83">
        <f>ventes!P22</f>
        <v>0</v>
      </c>
      <c r="L22" s="83">
        <f>ventes!Q22</f>
        <v>0</v>
      </c>
      <c r="M22" s="83">
        <f>ventes!R22</f>
        <v>0</v>
      </c>
      <c r="N22" s="146">
        <f>ventes!S22</f>
        <v>0</v>
      </c>
      <c r="O22" s="83">
        <f>ventes!T22</f>
        <v>0</v>
      </c>
      <c r="P22" s="146">
        <f>ventes!U22</f>
        <v>0</v>
      </c>
      <c r="Q22" s="161">
        <f>ventes!V22</f>
        <v>0</v>
      </c>
      <c r="R22" s="71">
        <f>ventes!W22</f>
        <v>0</v>
      </c>
      <c r="S22" s="104">
        <f>ventes!X22</f>
        <v>0</v>
      </c>
      <c r="T22" s="146">
        <f>ventes!Y22</f>
        <v>0</v>
      </c>
      <c r="U22" s="104">
        <f>ventes!Z22</f>
        <v>0</v>
      </c>
      <c r="V22" s="12">
        <f>ventes!AA22</f>
        <v>0</v>
      </c>
      <c r="W22" s="12">
        <f>ventes!AB22</f>
        <v>0</v>
      </c>
      <c r="X22" s="12">
        <f>ventes!AC22</f>
        <v>0</v>
      </c>
      <c r="Y22" s="5">
        <f>ventes!AD22</f>
        <v>0</v>
      </c>
    </row>
    <row r="23" spans="1:25" ht="25.5">
      <c r="A23" s="44">
        <f>ventes!A23</f>
        <v>0</v>
      </c>
      <c r="B23" s="24">
        <f>ventes!B23</f>
        <v>13</v>
      </c>
      <c r="C23" s="34" t="str">
        <f>ventes!C23</f>
        <v>0013 DOCTEUR ROUX</v>
      </c>
      <c r="D23" s="33" t="str">
        <f>ventes!D23</f>
        <v>ROMILLY SUR SEINE</v>
      </c>
      <c r="E23" s="65" t="str">
        <f>ventes!H23</f>
        <v>E</v>
      </c>
      <c r="F23" s="67">
        <f>ventes!I23</f>
        <v>1</v>
      </c>
      <c r="G23" s="12">
        <f>ventes!L23</f>
        <v>32</v>
      </c>
      <c r="H23" s="12">
        <f>ventes!M23</f>
        <v>1</v>
      </c>
      <c r="I23" s="61">
        <f>ventes!N23</f>
        <v>0</v>
      </c>
      <c r="J23" s="96">
        <f>ventes!O23</f>
        <v>0</v>
      </c>
      <c r="K23" s="83">
        <f>ventes!P23</f>
        <v>0</v>
      </c>
      <c r="L23" s="83">
        <f>ventes!Q23</f>
        <v>0</v>
      </c>
      <c r="M23" s="83">
        <f>ventes!R23</f>
        <v>0</v>
      </c>
      <c r="N23" s="146">
        <f>ventes!S23</f>
        <v>0</v>
      </c>
      <c r="O23" s="83">
        <f>ventes!T23</f>
        <v>0</v>
      </c>
      <c r="P23" s="146">
        <f>ventes!U23</f>
        <v>0</v>
      </c>
      <c r="Q23" s="161">
        <f>ventes!V23</f>
        <v>0</v>
      </c>
      <c r="R23" s="71">
        <f>ventes!W23</f>
        <v>0</v>
      </c>
      <c r="S23" s="104">
        <f>ventes!X23</f>
        <v>0</v>
      </c>
      <c r="T23" s="146">
        <f>ventes!Y23</f>
        <v>0</v>
      </c>
      <c r="U23" s="104">
        <f>ventes!Z23</f>
        <v>0</v>
      </c>
      <c r="V23" s="12">
        <f>ventes!AA23</f>
        <v>0</v>
      </c>
      <c r="W23" s="12">
        <f>ventes!AB23</f>
        <v>0</v>
      </c>
      <c r="X23" s="12">
        <f>ventes!AC23</f>
        <v>0</v>
      </c>
      <c r="Y23" s="5">
        <f>ventes!AD23</f>
        <v>0</v>
      </c>
    </row>
    <row r="24" spans="1:25">
      <c r="A24" s="44">
        <f>ventes!A24</f>
        <v>0</v>
      </c>
      <c r="B24" s="30">
        <f>ventes!B24</f>
        <v>119</v>
      </c>
      <c r="C24" s="34" t="str">
        <f>ventes!C24</f>
        <v>0119 LOCARNO</v>
      </c>
      <c r="D24" s="33" t="str">
        <f>ventes!D24</f>
        <v/>
      </c>
      <c r="E24" s="177">
        <f>ventes!H24</f>
        <v>0</v>
      </c>
      <c r="F24" s="67">
        <f>ventes!I24</f>
        <v>0</v>
      </c>
      <c r="G24" s="12">
        <f>ventes!L24</f>
        <v>1</v>
      </c>
      <c r="H24" s="12">
        <f>ventes!M24</f>
        <v>1</v>
      </c>
      <c r="I24" s="61">
        <f>ventes!N24</f>
        <v>1</v>
      </c>
      <c r="J24" s="96">
        <f>ventes!O24</f>
        <v>0</v>
      </c>
      <c r="K24" s="83">
        <f>ventes!P24</f>
        <v>0</v>
      </c>
      <c r="L24" s="83">
        <f>ventes!Q24</f>
        <v>0</v>
      </c>
      <c r="M24" s="83">
        <f>ventes!R24</f>
        <v>0</v>
      </c>
      <c r="N24" s="146">
        <f>ventes!S24</f>
        <v>0</v>
      </c>
      <c r="O24" s="83">
        <f>ventes!T24</f>
        <v>0</v>
      </c>
      <c r="P24" s="146">
        <f>ventes!U24</f>
        <v>0</v>
      </c>
      <c r="Q24" s="161">
        <f>ventes!V24</f>
        <v>0</v>
      </c>
      <c r="R24" s="71">
        <f>ventes!W24</f>
        <v>30000</v>
      </c>
      <c r="S24" s="104">
        <f>ventes!X24</f>
        <v>0</v>
      </c>
      <c r="T24" s="146">
        <f>ventes!Y24</f>
        <v>33000</v>
      </c>
      <c r="U24" s="104">
        <f>ventes!Z24</f>
        <v>0</v>
      </c>
      <c r="V24" s="12">
        <f>ventes!AA24</f>
        <v>0</v>
      </c>
      <c r="W24" s="12">
        <f>ventes!AB24</f>
        <v>0</v>
      </c>
      <c r="X24" s="12">
        <f>ventes!AC24</f>
        <v>0</v>
      </c>
      <c r="Y24" s="5" t="str">
        <f>ventes!AD24</f>
        <v>FH</v>
      </c>
    </row>
    <row r="25" spans="1:25" ht="25.5">
      <c r="A25" s="44">
        <f>ventes!A25</f>
        <v>0</v>
      </c>
      <c r="B25" s="24">
        <f>ventes!B25</f>
        <v>313</v>
      </c>
      <c r="C25" s="34" t="str">
        <f>ventes!C25</f>
        <v>0313 CLEMENCEAU</v>
      </c>
      <c r="D25" s="33" t="str">
        <f>ventes!D25</f>
        <v>VILLENAUXE LA GRANDE</v>
      </c>
      <c r="E25" s="65" t="str">
        <f>ventes!H25</f>
        <v>G</v>
      </c>
      <c r="F25" s="67">
        <f>ventes!I25</f>
        <v>1</v>
      </c>
      <c r="G25" s="12">
        <f>ventes!L25</f>
        <v>5</v>
      </c>
      <c r="H25" s="12">
        <f>ventes!M25</f>
        <v>4</v>
      </c>
      <c r="I25" s="61">
        <f>ventes!N25</f>
        <v>4</v>
      </c>
      <c r="J25" s="96">
        <f>ventes!O25</f>
        <v>0</v>
      </c>
      <c r="K25" s="83">
        <f>ventes!P25</f>
        <v>0</v>
      </c>
      <c r="L25" s="83">
        <f>ventes!Q25</f>
        <v>0</v>
      </c>
      <c r="M25" s="83">
        <f>ventes!R25</f>
        <v>0</v>
      </c>
      <c r="N25" s="146">
        <f>ventes!S25</f>
        <v>0</v>
      </c>
      <c r="O25" s="83">
        <f>ventes!T25</f>
        <v>0</v>
      </c>
      <c r="P25" s="146">
        <f>ventes!U25</f>
        <v>0</v>
      </c>
      <c r="Q25" s="161">
        <f>ventes!V25</f>
        <v>0</v>
      </c>
      <c r="R25" s="71">
        <f>ventes!W25</f>
        <v>32900</v>
      </c>
      <c r="S25" s="104">
        <f>ventes!X25</f>
        <v>0</v>
      </c>
      <c r="T25" s="146">
        <f>ventes!Y25</f>
        <v>36190</v>
      </c>
      <c r="U25" s="104">
        <f>ventes!Z25</f>
        <v>0</v>
      </c>
      <c r="V25" s="12">
        <f>ventes!AA25</f>
        <v>0</v>
      </c>
      <c r="W25" s="12">
        <f>ventes!AB25</f>
        <v>0</v>
      </c>
      <c r="X25" s="12">
        <f>ventes!AC25</f>
        <v>0</v>
      </c>
      <c r="Y25" s="5">
        <f>ventes!AD25</f>
        <v>0</v>
      </c>
    </row>
    <row r="26" spans="1:25">
      <c r="A26" s="44">
        <f>ventes!A27</f>
        <v>0</v>
      </c>
      <c r="B26" s="24">
        <f>ventes!B26</f>
        <v>333</v>
      </c>
      <c r="C26" s="34" t="str">
        <f>ventes!C26</f>
        <v>0333 LA SAULSOTTE</v>
      </c>
      <c r="D26" s="33" t="str">
        <f>ventes!D26</f>
        <v>LA SAULSOTTE</v>
      </c>
      <c r="E26" s="65" t="str">
        <f>ventes!H26</f>
        <v>F</v>
      </c>
      <c r="F26" s="67">
        <f>ventes!I26</f>
        <v>3</v>
      </c>
      <c r="G26" s="12">
        <f>ventes!L26</f>
        <v>10</v>
      </c>
      <c r="H26" s="12">
        <f>ventes!M26</f>
        <v>0</v>
      </c>
      <c r="I26" s="61">
        <f>ventes!N26</f>
        <v>0</v>
      </c>
      <c r="J26" s="96" t="e">
        <f>ventes!O27</f>
        <v>#REF!</v>
      </c>
      <c r="K26" s="83" t="e">
        <f>ventes!P27</f>
        <v>#REF!</v>
      </c>
      <c r="L26" s="83">
        <f>ventes!Q27</f>
        <v>0</v>
      </c>
      <c r="M26" s="83">
        <f>ventes!R27</f>
        <v>0</v>
      </c>
      <c r="N26" s="146">
        <f>ventes!S27</f>
        <v>0</v>
      </c>
      <c r="O26" s="83" t="e">
        <f>ventes!T27</f>
        <v>#REF!</v>
      </c>
      <c r="P26" s="146" t="e">
        <f>ventes!U27</f>
        <v>#REF!</v>
      </c>
      <c r="Q26" s="161" t="e">
        <f>ventes!V27</f>
        <v>#REF!</v>
      </c>
      <c r="R26" s="71">
        <f>ventes!W26</f>
        <v>131662</v>
      </c>
      <c r="S26" s="104">
        <f>ventes!X27</f>
        <v>0</v>
      </c>
      <c r="T26" s="146">
        <f>ventes!Y26</f>
        <v>144828</v>
      </c>
      <c r="U26" s="104">
        <f>ventes!Z27</f>
        <v>0</v>
      </c>
      <c r="V26" s="12">
        <f>ventes!AA27</f>
        <v>0</v>
      </c>
      <c r="W26" s="12">
        <f>ventes!AB27</f>
        <v>0</v>
      </c>
      <c r="X26" s="12">
        <f>ventes!AC27</f>
        <v>0</v>
      </c>
      <c r="Y26" s="5">
        <f>ventes!AD27</f>
        <v>0</v>
      </c>
    </row>
    <row r="27" spans="1:25" ht="15.75" thickBot="1">
      <c r="A27" s="44">
        <f>ventes!A28</f>
        <v>0</v>
      </c>
      <c r="B27" s="168">
        <f>ventes!B28</f>
        <v>436</v>
      </c>
      <c r="C27" s="149" t="str">
        <f>ventes!C28</f>
        <v>0436 VICTOR HUGO</v>
      </c>
      <c r="D27" s="107" t="str">
        <f>ventes!D28</f>
        <v>ESTISSAC</v>
      </c>
      <c r="E27" s="155" t="str">
        <f>ventes!H28</f>
        <v>D</v>
      </c>
      <c r="F27" s="153">
        <f>ventes!I28</f>
        <v>0</v>
      </c>
      <c r="G27" s="69">
        <f>ventes!L28</f>
        <v>2</v>
      </c>
      <c r="H27" s="69">
        <f>ventes!M28</f>
        <v>0</v>
      </c>
      <c r="I27" s="111">
        <f>ventes!N28</f>
        <v>0</v>
      </c>
      <c r="J27" s="112">
        <f>ventes!O28</f>
        <v>0</v>
      </c>
      <c r="K27" s="113">
        <f>ventes!P28</f>
        <v>0</v>
      </c>
      <c r="L27" s="113">
        <f>ventes!Q28</f>
        <v>0</v>
      </c>
      <c r="M27" s="113">
        <f>ventes!R28</f>
        <v>0</v>
      </c>
      <c r="N27" s="74">
        <f>ventes!S28</f>
        <v>0</v>
      </c>
      <c r="O27" s="113">
        <f>ventes!T28</f>
        <v>0</v>
      </c>
      <c r="P27" s="74">
        <f>ventes!U28</f>
        <v>0</v>
      </c>
      <c r="Q27" s="165">
        <f>ventes!V28</f>
        <v>0</v>
      </c>
      <c r="R27" s="114">
        <f>ventes!W28</f>
        <v>0</v>
      </c>
      <c r="S27" s="105">
        <f>ventes!X28</f>
        <v>0</v>
      </c>
      <c r="T27" s="74">
        <f>ventes!Y28</f>
        <v>0</v>
      </c>
      <c r="U27" s="105">
        <f>ventes!Z28</f>
        <v>0</v>
      </c>
      <c r="V27" s="69">
        <f>ventes!AA28</f>
        <v>0</v>
      </c>
      <c r="W27" s="69">
        <f>ventes!AB28</f>
        <v>0</v>
      </c>
      <c r="X27" s="69">
        <f>ventes!AC28</f>
        <v>0</v>
      </c>
      <c r="Y27" s="115">
        <f>ventes!AD28</f>
        <v>0</v>
      </c>
    </row>
    <row r="28" spans="1:25" ht="15" customHeight="1">
      <c r="A28" s="44">
        <f>ventes!A29</f>
        <v>0</v>
      </c>
      <c r="B28" s="196">
        <f>ventes!B29</f>
        <v>525</v>
      </c>
      <c r="C28" s="194" t="str">
        <f>ventes!C29</f>
        <v>0525 BEAULUREY</v>
      </c>
      <c r="D28" s="194" t="str">
        <f>ventes!D29</f>
        <v>MOUSSEY</v>
      </c>
      <c r="E28" s="214" t="str">
        <f>ventes!H29</f>
        <v>F</v>
      </c>
      <c r="F28" s="212">
        <f>ventes!I29</f>
        <v>3</v>
      </c>
      <c r="G28" s="200">
        <f>ventes!L29</f>
        <v>1</v>
      </c>
      <c r="H28" s="200">
        <f>ventes!M29</f>
        <v>0</v>
      </c>
      <c r="I28" s="216">
        <f>ventes!N29</f>
        <v>0</v>
      </c>
      <c r="J28" s="116" t="e">
        <f>ventes!O29</f>
        <v>#REF!</v>
      </c>
      <c r="K28" s="118">
        <f>ventes!P29</f>
        <v>0</v>
      </c>
      <c r="L28" s="118">
        <f>ventes!Q29</f>
        <v>0</v>
      </c>
      <c r="M28" s="118">
        <f>ventes!R29</f>
        <v>0</v>
      </c>
      <c r="N28" s="117">
        <f>ventes!S29</f>
        <v>0</v>
      </c>
      <c r="O28" s="118" t="e">
        <f>ventes!T29</f>
        <v>#REF!</v>
      </c>
      <c r="P28" s="117" t="e">
        <f>ventes!U29</f>
        <v>#REF!</v>
      </c>
      <c r="Q28" s="166" t="e">
        <f>ventes!V29</f>
        <v>#REF!</v>
      </c>
      <c r="R28" s="220">
        <f>ventes!W29</f>
        <v>128000</v>
      </c>
      <c r="S28" s="120" t="e">
        <f>ventes!X29</f>
        <v>#REF!</v>
      </c>
      <c r="T28" s="202">
        <f>ventes!Y29</f>
        <v>140800</v>
      </c>
      <c r="U28" s="120" t="e">
        <f>ventes!Z29</f>
        <v>#REF!</v>
      </c>
      <c r="V28" s="200">
        <f>ventes!AA29</f>
        <v>0</v>
      </c>
      <c r="W28" s="200">
        <f>ventes!AB29</f>
        <v>0</v>
      </c>
      <c r="X28" s="200">
        <f>ventes!AC29</f>
        <v>0</v>
      </c>
      <c r="Y28" s="198">
        <f>ventes!AD29</f>
        <v>0</v>
      </c>
    </row>
    <row r="29" spans="1:25" ht="15.75" thickBot="1">
      <c r="A29" s="44">
        <f>ventes!A30</f>
        <v>0</v>
      </c>
      <c r="B29" s="197">
        <f>ventes!B30</f>
        <v>0</v>
      </c>
      <c r="C29" s="195">
        <f>ventes!C30</f>
        <v>0</v>
      </c>
      <c r="D29" s="195">
        <f>ventes!D30</f>
        <v>0</v>
      </c>
      <c r="E29" s="215">
        <f>ventes!H30</f>
        <v>0</v>
      </c>
      <c r="F29" s="213">
        <f>ventes!I30</f>
        <v>0</v>
      </c>
      <c r="G29" s="201">
        <f>ventes!L30</f>
        <v>0</v>
      </c>
      <c r="H29" s="201">
        <f>ventes!M30</f>
        <v>0</v>
      </c>
      <c r="I29" s="217">
        <f>ventes!N30</f>
        <v>0</v>
      </c>
      <c r="J29" s="85" t="e">
        <f>ventes!O30</f>
        <v>#REF!</v>
      </c>
      <c r="K29" s="86" t="e">
        <f>ventes!P30</f>
        <v>#REF!</v>
      </c>
      <c r="L29" s="86">
        <f>ventes!Q30</f>
        <v>0</v>
      </c>
      <c r="M29" s="86">
        <f>ventes!R30</f>
        <v>0</v>
      </c>
      <c r="N29" s="175">
        <f>ventes!S30</f>
        <v>0</v>
      </c>
      <c r="O29" s="86" t="e">
        <f>ventes!T30</f>
        <v>#REF!</v>
      </c>
      <c r="P29" s="175" t="e">
        <f>ventes!U30</f>
        <v>#REF!</v>
      </c>
      <c r="Q29" s="164" t="e">
        <f>ventes!V30</f>
        <v>#REF!</v>
      </c>
      <c r="R29" s="221">
        <f>ventes!W30</f>
        <v>0</v>
      </c>
      <c r="S29" s="174" t="e">
        <f>ventes!X30</f>
        <v>#REF!</v>
      </c>
      <c r="T29" s="203">
        <f>ventes!Y30</f>
        <v>0</v>
      </c>
      <c r="U29" s="174" t="e">
        <f>ventes!Z30</f>
        <v>#REF!</v>
      </c>
      <c r="V29" s="201">
        <f>ventes!AA30</f>
        <v>0</v>
      </c>
      <c r="W29" s="201">
        <f>ventes!AB30</f>
        <v>0</v>
      </c>
      <c r="X29" s="201">
        <f>ventes!AC30</f>
        <v>0</v>
      </c>
      <c r="Y29" s="199">
        <f>ventes!AD30</f>
        <v>0</v>
      </c>
    </row>
    <row r="30" spans="1:25" ht="15" customHeight="1">
      <c r="A30" s="44">
        <f>ventes!A31</f>
        <v>0</v>
      </c>
      <c r="B30" s="196">
        <f>ventes!B31</f>
        <v>533</v>
      </c>
      <c r="C30" s="194" t="str">
        <f>ventes!C31</f>
        <v>0533 14 RUE DE LA NOUE AUX LOUPS</v>
      </c>
      <c r="D30" s="194" t="str">
        <f>ventes!D31</f>
        <v>MESNIL SAINT PÈRE</v>
      </c>
      <c r="E30" s="214" t="str">
        <f>ventes!H31</f>
        <v>F</v>
      </c>
      <c r="F30" s="212">
        <f>ventes!I31</f>
        <v>3</v>
      </c>
      <c r="G30" s="200">
        <f>ventes!L31</f>
        <v>1</v>
      </c>
      <c r="H30" s="200">
        <f>ventes!M31</f>
        <v>0</v>
      </c>
      <c r="I30" s="216">
        <f>ventes!N31</f>
        <v>0</v>
      </c>
      <c r="J30" s="116" t="e">
        <f>ventes!O31</f>
        <v>#REF!</v>
      </c>
      <c r="K30" s="118">
        <f>ventes!P31</f>
        <v>0</v>
      </c>
      <c r="L30" s="118">
        <f>ventes!Q31</f>
        <v>0</v>
      </c>
      <c r="M30" s="118">
        <f>ventes!R31</f>
        <v>0</v>
      </c>
      <c r="N30" s="117">
        <f>ventes!S31</f>
        <v>0</v>
      </c>
      <c r="O30" s="118" t="e">
        <f>ventes!T31</f>
        <v>#REF!</v>
      </c>
      <c r="P30" s="117" t="e">
        <f>ventes!U31</f>
        <v>#REF!</v>
      </c>
      <c r="Q30" s="166" t="e">
        <f>ventes!V31</f>
        <v>#REF!</v>
      </c>
      <c r="R30" s="220">
        <f>ventes!W31</f>
        <v>0</v>
      </c>
      <c r="S30" s="218">
        <f>ventes!X31</f>
        <v>0</v>
      </c>
      <c r="T30" s="202">
        <f>ventes!Y31</f>
        <v>0</v>
      </c>
      <c r="U30" s="218">
        <f>ventes!Z31</f>
        <v>0</v>
      </c>
      <c r="V30" s="200">
        <f>ventes!AA31</f>
        <v>0</v>
      </c>
      <c r="W30" s="200">
        <f>ventes!AB31</f>
        <v>0</v>
      </c>
      <c r="X30" s="200">
        <f>ventes!AC31</f>
        <v>0</v>
      </c>
      <c r="Y30" s="198">
        <f>ventes!AD31</f>
        <v>0</v>
      </c>
    </row>
    <row r="31" spans="1:25" ht="15.75" thickBot="1">
      <c r="A31" s="44">
        <f>ventes!A32</f>
        <v>0</v>
      </c>
      <c r="B31" s="197">
        <f>ventes!B32</f>
        <v>0</v>
      </c>
      <c r="C31" s="195">
        <f>ventes!C32</f>
        <v>0</v>
      </c>
      <c r="D31" s="195">
        <f>ventes!D32</f>
        <v>0</v>
      </c>
      <c r="E31" s="215">
        <f>ventes!H32</f>
        <v>0</v>
      </c>
      <c r="F31" s="213">
        <f>ventes!I32</f>
        <v>0</v>
      </c>
      <c r="G31" s="201">
        <f>ventes!L32</f>
        <v>0</v>
      </c>
      <c r="H31" s="201">
        <f>ventes!M32</f>
        <v>0</v>
      </c>
      <c r="I31" s="217">
        <f>ventes!N32</f>
        <v>0</v>
      </c>
      <c r="J31" s="85" t="e">
        <f>ventes!O32</f>
        <v>#REF!</v>
      </c>
      <c r="K31" s="86" t="e">
        <f>ventes!P32</f>
        <v>#REF!</v>
      </c>
      <c r="L31" s="86">
        <f>ventes!Q32</f>
        <v>0</v>
      </c>
      <c r="M31" s="86">
        <f>ventes!R32</f>
        <v>0</v>
      </c>
      <c r="N31" s="175">
        <f>ventes!S32</f>
        <v>0</v>
      </c>
      <c r="O31" s="86" t="e">
        <f>ventes!T32</f>
        <v>#REF!</v>
      </c>
      <c r="P31" s="175" t="e">
        <f>ventes!U32</f>
        <v>#REF!</v>
      </c>
      <c r="Q31" s="164" t="e">
        <f>ventes!V32</f>
        <v>#REF!</v>
      </c>
      <c r="R31" s="221">
        <f>ventes!W32</f>
        <v>0</v>
      </c>
      <c r="S31" s="219">
        <f>ventes!X32</f>
        <v>0</v>
      </c>
      <c r="T31" s="203">
        <f>ventes!Y32</f>
        <v>0</v>
      </c>
      <c r="U31" s="219">
        <f>ventes!Z32</f>
        <v>0</v>
      </c>
      <c r="V31" s="201">
        <f>ventes!AA32</f>
        <v>0</v>
      </c>
      <c r="W31" s="201">
        <f>ventes!AB32</f>
        <v>0</v>
      </c>
      <c r="X31" s="201">
        <f>ventes!AC32</f>
        <v>0</v>
      </c>
      <c r="Y31" s="199">
        <f>ventes!AD32</f>
        <v>0</v>
      </c>
    </row>
    <row r="32" spans="1:25" ht="15.75" thickBot="1">
      <c r="A32" s="44">
        <f>ventes!A33</f>
        <v>0</v>
      </c>
      <c r="B32" s="121">
        <f>ventes!B33</f>
        <v>534</v>
      </c>
      <c r="C32" s="122" t="str">
        <f>ventes!C33</f>
        <v>0534 LA RUELLE</v>
      </c>
      <c r="D32" s="139" t="str">
        <f>ventes!D33</f>
        <v>SOMMEVAL</v>
      </c>
      <c r="E32" s="171" t="str">
        <f>ventes!H33</f>
        <v>G</v>
      </c>
      <c r="F32" s="125">
        <f>ventes!I33</f>
        <v>1</v>
      </c>
      <c r="G32" s="128">
        <f>ventes!L33</f>
        <v>2</v>
      </c>
      <c r="H32" s="128">
        <f>ventes!M33</f>
        <v>0</v>
      </c>
      <c r="I32" s="129">
        <f>ventes!N33</f>
        <v>0</v>
      </c>
      <c r="J32" s="130">
        <f>ventes!O33</f>
        <v>0</v>
      </c>
      <c r="K32" s="132">
        <f>ventes!P33</f>
        <v>0</v>
      </c>
      <c r="L32" s="132">
        <f>ventes!Q33</f>
        <v>0</v>
      </c>
      <c r="M32" s="132">
        <f>ventes!R33</f>
        <v>0</v>
      </c>
      <c r="N32" s="131">
        <f>ventes!S33</f>
        <v>0</v>
      </c>
      <c r="O32" s="132">
        <f>ventes!T33</f>
        <v>0</v>
      </c>
      <c r="P32" s="131">
        <f>ventes!U33</f>
        <v>0</v>
      </c>
      <c r="Q32" s="167">
        <f>ventes!V33</f>
        <v>0</v>
      </c>
      <c r="R32" s="172">
        <f>ventes!W33</f>
        <v>0</v>
      </c>
      <c r="S32" s="134">
        <f>ventes!X33</f>
        <v>0</v>
      </c>
      <c r="T32" s="131">
        <f>ventes!Y33</f>
        <v>0</v>
      </c>
      <c r="U32" s="134">
        <f>ventes!Z33</f>
        <v>0</v>
      </c>
      <c r="V32" s="128">
        <f>ventes!AA33</f>
        <v>0</v>
      </c>
      <c r="W32" s="128">
        <f>ventes!AB33</f>
        <v>0</v>
      </c>
      <c r="X32" s="128">
        <f>ventes!AC33</f>
        <v>0</v>
      </c>
      <c r="Y32" s="142" t="str">
        <f>ventes!AD33</f>
        <v>Aucun client interressé</v>
      </c>
    </row>
    <row r="33" spans="1:25" ht="15" customHeight="1">
      <c r="A33" s="44">
        <f>ventes!A34</f>
        <v>0</v>
      </c>
      <c r="B33" s="196">
        <f>ventes!B34</f>
        <v>557</v>
      </c>
      <c r="C33" s="194" t="str">
        <f>ventes!C34</f>
        <v>0557 12 RUE DE LA NOUE AUX LOUPS</v>
      </c>
      <c r="D33" s="194" t="str">
        <f>ventes!D34</f>
        <v>MESNIL SAINT PÈRE</v>
      </c>
      <c r="E33" s="214" t="str">
        <f>ventes!H34</f>
        <v>F</v>
      </c>
      <c r="F33" s="212">
        <f>ventes!I34</f>
        <v>3</v>
      </c>
      <c r="G33" s="200">
        <f>ventes!L34</f>
        <v>1</v>
      </c>
      <c r="H33" s="200">
        <f>ventes!M34</f>
        <v>0</v>
      </c>
      <c r="I33" s="216">
        <f>ventes!N34</f>
        <v>0</v>
      </c>
      <c r="J33" s="116" t="e">
        <f>ventes!O34</f>
        <v>#REF!</v>
      </c>
      <c r="K33" s="118">
        <f>ventes!P34</f>
        <v>0</v>
      </c>
      <c r="L33" s="118">
        <f>ventes!Q34</f>
        <v>0</v>
      </c>
      <c r="M33" s="118">
        <f>ventes!R34</f>
        <v>0</v>
      </c>
      <c r="N33" s="117">
        <f>ventes!S34</f>
        <v>0</v>
      </c>
      <c r="O33" s="118" t="e">
        <f>ventes!T34</f>
        <v>#REF!</v>
      </c>
      <c r="P33" s="117" t="e">
        <f>ventes!U34</f>
        <v>#REF!</v>
      </c>
      <c r="Q33" s="166" t="e">
        <f>ventes!V34</f>
        <v>#REF!</v>
      </c>
      <c r="R33" s="220">
        <f>ventes!W34</f>
        <v>0</v>
      </c>
      <c r="S33" s="218">
        <f>ventes!X34</f>
        <v>0</v>
      </c>
      <c r="T33" s="202">
        <f>ventes!Y34</f>
        <v>0</v>
      </c>
      <c r="U33" s="218">
        <f>ventes!Z34</f>
        <v>0</v>
      </c>
      <c r="V33" s="200">
        <f>ventes!AA34</f>
        <v>0</v>
      </c>
      <c r="W33" s="200">
        <f>ventes!AB34</f>
        <v>0</v>
      </c>
      <c r="X33" s="200">
        <f>ventes!AC34</f>
        <v>0</v>
      </c>
      <c r="Y33" s="198">
        <f>ventes!AD34</f>
        <v>0</v>
      </c>
    </row>
    <row r="34" spans="1:25" ht="15.75" thickBot="1">
      <c r="A34" s="44">
        <f>ventes!A35</f>
        <v>0</v>
      </c>
      <c r="B34" s="197">
        <f>ventes!B35</f>
        <v>0</v>
      </c>
      <c r="C34" s="195">
        <f>ventes!C35</f>
        <v>0</v>
      </c>
      <c r="D34" s="195">
        <f>ventes!D35</f>
        <v>0</v>
      </c>
      <c r="E34" s="215">
        <f>ventes!H35</f>
        <v>0</v>
      </c>
      <c r="F34" s="213">
        <f>ventes!I35</f>
        <v>0</v>
      </c>
      <c r="G34" s="201">
        <f>ventes!L35</f>
        <v>0</v>
      </c>
      <c r="H34" s="201">
        <f>ventes!M35</f>
        <v>0</v>
      </c>
      <c r="I34" s="217">
        <f>ventes!N35</f>
        <v>0</v>
      </c>
      <c r="J34" s="85" t="e">
        <f>ventes!O35</f>
        <v>#REF!</v>
      </c>
      <c r="K34" s="86" t="e">
        <f>ventes!P35</f>
        <v>#REF!</v>
      </c>
      <c r="L34" s="86">
        <f>ventes!Q35</f>
        <v>0</v>
      </c>
      <c r="M34" s="86">
        <f>ventes!R35</f>
        <v>0</v>
      </c>
      <c r="N34" s="175">
        <f>ventes!S35</f>
        <v>0</v>
      </c>
      <c r="O34" s="86" t="e">
        <f>ventes!T35</f>
        <v>#REF!</v>
      </c>
      <c r="P34" s="175" t="e">
        <f>ventes!U35</f>
        <v>#REF!</v>
      </c>
      <c r="Q34" s="164" t="e">
        <f>ventes!V35</f>
        <v>#REF!</v>
      </c>
      <c r="R34" s="221">
        <f>ventes!W35</f>
        <v>0</v>
      </c>
      <c r="S34" s="219">
        <f>ventes!X35</f>
        <v>0</v>
      </c>
      <c r="T34" s="203">
        <f>ventes!Y35</f>
        <v>0</v>
      </c>
      <c r="U34" s="219">
        <f>ventes!Z35</f>
        <v>0</v>
      </c>
      <c r="V34" s="201">
        <f>ventes!AA35</f>
        <v>0</v>
      </c>
      <c r="W34" s="201">
        <f>ventes!AB35</f>
        <v>0</v>
      </c>
      <c r="X34" s="201">
        <f>ventes!AC35</f>
        <v>0</v>
      </c>
      <c r="Y34" s="199">
        <f>ventes!AD35</f>
        <v>0</v>
      </c>
    </row>
    <row r="35" spans="1:25" ht="25.5">
      <c r="A35" s="44">
        <f>ventes!A36</f>
        <v>0</v>
      </c>
      <c r="B35" s="144">
        <f>ventes!B36</f>
        <v>935</v>
      </c>
      <c r="C35" s="150" t="str">
        <f>ventes!C36</f>
        <v>0935 RUE DU GILLARD</v>
      </c>
      <c r="D35" s="169" t="str">
        <f>ventes!D36</f>
        <v>CHAVANGES</v>
      </c>
      <c r="E35" s="156" t="str">
        <f>ventes!H36</f>
        <v/>
      </c>
      <c r="F35" s="154">
        <f>ventes!I36</f>
        <v>0</v>
      </c>
      <c r="G35" s="12">
        <f>ventes!L36</f>
        <v>1</v>
      </c>
      <c r="H35" s="12">
        <f>ventes!M36</f>
        <v>1</v>
      </c>
      <c r="I35" s="61">
        <f>ventes!N36</f>
        <v>1</v>
      </c>
      <c r="J35" s="96">
        <f>ventes!O36</f>
        <v>0</v>
      </c>
      <c r="K35" s="83">
        <f>ventes!P36</f>
        <v>0</v>
      </c>
      <c r="L35" s="83">
        <f>ventes!Q36</f>
        <v>0</v>
      </c>
      <c r="M35" s="83">
        <f>ventes!R36</f>
        <v>0</v>
      </c>
      <c r="N35" s="146">
        <f>ventes!S36</f>
        <v>0</v>
      </c>
      <c r="O35" s="83">
        <f>ventes!T36</f>
        <v>0</v>
      </c>
      <c r="P35" s="146">
        <f>ventes!U36</f>
        <v>0</v>
      </c>
      <c r="Q35" s="161">
        <f>ventes!V36</f>
        <v>0</v>
      </c>
      <c r="R35" s="71">
        <f>ventes!W36</f>
        <v>0</v>
      </c>
      <c r="S35" s="104">
        <f>ventes!X36</f>
        <v>0</v>
      </c>
      <c r="T35" s="146">
        <f>ventes!Y36</f>
        <v>0</v>
      </c>
      <c r="U35" s="104">
        <f>ventes!Z36</f>
        <v>0</v>
      </c>
      <c r="V35" s="12">
        <f>ventes!AA36</f>
        <v>0</v>
      </c>
      <c r="W35" s="12">
        <f>ventes!AB36</f>
        <v>0</v>
      </c>
      <c r="X35" s="12">
        <f>ventes!AC36</f>
        <v>0</v>
      </c>
      <c r="Y35" s="58" t="str">
        <f>ventes!AD36</f>
        <v>A voir Maison abandon à confirmer</v>
      </c>
    </row>
    <row r="36" spans="1:25" ht="25.5">
      <c r="A36" s="44">
        <f>ventes!A37</f>
        <v>0</v>
      </c>
      <c r="B36" s="24">
        <f>ventes!B37</f>
        <v>947</v>
      </c>
      <c r="C36" s="34" t="str">
        <f>ventes!C37</f>
        <v>0947 FORGES ST BERNARD</v>
      </c>
      <c r="D36" s="33" t="str">
        <f>ventes!D37</f>
        <v>VILLE SOUS LA FERTE</v>
      </c>
      <c r="E36" s="65" t="str">
        <f>ventes!H37</f>
        <v>F</v>
      </c>
      <c r="F36" s="67">
        <f>ventes!I37</f>
        <v>2</v>
      </c>
      <c r="G36" s="12">
        <f>ventes!L37</f>
        <v>47</v>
      </c>
      <c r="H36" s="12">
        <f>ventes!M37</f>
        <v>6</v>
      </c>
      <c r="I36" s="61">
        <f>ventes!N37</f>
        <v>6</v>
      </c>
      <c r="J36" s="96">
        <f>ventes!O37</f>
        <v>0</v>
      </c>
      <c r="K36" s="83">
        <f>ventes!P37</f>
        <v>0</v>
      </c>
      <c r="L36" s="83">
        <f>ventes!Q37</f>
        <v>0</v>
      </c>
      <c r="M36" s="83">
        <f>ventes!R37</f>
        <v>0</v>
      </c>
      <c r="N36" s="146">
        <f>ventes!S37</f>
        <v>0</v>
      </c>
      <c r="O36" s="83">
        <f>ventes!T37</f>
        <v>0</v>
      </c>
      <c r="P36" s="146">
        <f>ventes!U37</f>
        <v>0</v>
      </c>
      <c r="Q36" s="161">
        <f>ventes!V37</f>
        <v>0</v>
      </c>
      <c r="R36" s="71">
        <f>ventes!W37</f>
        <v>0</v>
      </c>
      <c r="S36" s="104">
        <f>ventes!X37</f>
        <v>0</v>
      </c>
      <c r="T36" s="146">
        <f>ventes!Y37</f>
        <v>0</v>
      </c>
      <c r="U36" s="104">
        <f>ventes!Z37</f>
        <v>0</v>
      </c>
      <c r="V36" s="12">
        <f>ventes!AA37</f>
        <v>0</v>
      </c>
      <c r="W36" s="12">
        <f>ventes!AB37</f>
        <v>0</v>
      </c>
      <c r="X36" s="12">
        <f>ventes!AC37</f>
        <v>0</v>
      </c>
      <c r="Y36" s="5">
        <f>ventes!AD37</f>
        <v>0</v>
      </c>
    </row>
    <row r="37" spans="1:25" ht="25.5">
      <c r="A37" s="44">
        <f>ventes!A38</f>
        <v>0</v>
      </c>
      <c r="B37" s="24">
        <f>ventes!B38</f>
        <v>949</v>
      </c>
      <c r="C37" s="39" t="str">
        <f>ventes!C38</f>
        <v>0949 CHAMPFLEURY " LE VILLAGE "</v>
      </c>
      <c r="D37" s="33" t="str">
        <f>ventes!D38</f>
        <v>CHAMPFLEURY</v>
      </c>
      <c r="E37" s="65" t="str">
        <f>ventes!H38</f>
        <v>G</v>
      </c>
      <c r="F37" s="67">
        <f>ventes!I38</f>
        <v>0</v>
      </c>
      <c r="G37" s="12">
        <f>ventes!L38</f>
        <v>1</v>
      </c>
      <c r="H37" s="12">
        <f>ventes!M38</f>
        <v>0</v>
      </c>
      <c r="I37" s="61">
        <f>ventes!N38</f>
        <v>0</v>
      </c>
      <c r="J37" s="96">
        <f>ventes!O38</f>
        <v>0</v>
      </c>
      <c r="K37" s="83">
        <f>ventes!P38</f>
        <v>0</v>
      </c>
      <c r="L37" s="83">
        <f>ventes!Q38</f>
        <v>0</v>
      </c>
      <c r="M37" s="83">
        <f>ventes!R38</f>
        <v>0</v>
      </c>
      <c r="N37" s="146">
        <f>ventes!S38</f>
        <v>0</v>
      </c>
      <c r="O37" s="83">
        <f>ventes!T38</f>
        <v>0</v>
      </c>
      <c r="P37" s="146">
        <f>ventes!U38</f>
        <v>0</v>
      </c>
      <c r="Q37" s="161">
        <f>ventes!V38</f>
        <v>0</v>
      </c>
      <c r="R37" s="71">
        <f>ventes!W38</f>
        <v>105000</v>
      </c>
      <c r="S37" s="104">
        <f>ventes!X38</f>
        <v>0</v>
      </c>
      <c r="T37" s="146">
        <f>ventes!Y38</f>
        <v>155500</v>
      </c>
      <c r="U37" s="104">
        <f>ventes!Z38</f>
        <v>0</v>
      </c>
      <c r="V37" s="12">
        <f>ventes!AA38</f>
        <v>0</v>
      </c>
      <c r="W37" s="12">
        <f>ventes!AB38</f>
        <v>0</v>
      </c>
      <c r="X37" s="12">
        <f>ventes!AC38</f>
        <v>0</v>
      </c>
      <c r="Y37" s="5">
        <f>ventes!AD38</f>
        <v>0</v>
      </c>
    </row>
    <row r="38" spans="1:25" ht="25.5">
      <c r="A38" s="44">
        <f>ventes!A39</f>
        <v>0</v>
      </c>
      <c r="B38" s="24">
        <f>ventes!B39</f>
        <v>959</v>
      </c>
      <c r="C38" s="34" t="str">
        <f>ventes!C39</f>
        <v>0959 CLAIRVAUX " LA NOUEROIE "</v>
      </c>
      <c r="D38" s="33" t="str">
        <f>ventes!D39</f>
        <v>VILLE SOUS LA FERTE</v>
      </c>
      <c r="E38" s="65" t="str">
        <f>ventes!H39</f>
        <v>F</v>
      </c>
      <c r="F38" s="67">
        <f>ventes!I39</f>
        <v>2</v>
      </c>
      <c r="G38" s="12">
        <f>ventes!L39</f>
        <v>1</v>
      </c>
      <c r="H38" s="12">
        <f>ventes!M39</f>
        <v>0</v>
      </c>
      <c r="I38" s="61">
        <f>ventes!N39</f>
        <v>0</v>
      </c>
      <c r="J38" s="96">
        <f>ventes!O39</f>
        <v>0</v>
      </c>
      <c r="K38" s="83">
        <f>ventes!P39</f>
        <v>0</v>
      </c>
      <c r="L38" s="83">
        <f>ventes!Q39</f>
        <v>0</v>
      </c>
      <c r="M38" s="83">
        <f>ventes!R39</f>
        <v>0</v>
      </c>
      <c r="N38" s="146">
        <f>ventes!S39</f>
        <v>0</v>
      </c>
      <c r="O38" s="83">
        <f>ventes!T39</f>
        <v>0</v>
      </c>
      <c r="P38" s="146">
        <f>ventes!U39</f>
        <v>0</v>
      </c>
      <c r="Q38" s="161">
        <f>ventes!V39</f>
        <v>0</v>
      </c>
      <c r="R38" s="71">
        <f>ventes!W39</f>
        <v>95000</v>
      </c>
      <c r="S38" s="104">
        <f>ventes!X39</f>
        <v>0</v>
      </c>
      <c r="T38" s="146">
        <f>ventes!Y39</f>
        <v>104500</v>
      </c>
      <c r="U38" s="104">
        <f>ventes!Z39</f>
        <v>0</v>
      </c>
      <c r="V38" s="12">
        <f>ventes!AA39</f>
        <v>0</v>
      </c>
      <c r="W38" s="12">
        <f>ventes!AB39</f>
        <v>0</v>
      </c>
      <c r="X38" s="12">
        <f>ventes!AC39</f>
        <v>0</v>
      </c>
      <c r="Y38" s="5">
        <f>ventes!AD39</f>
        <v>0</v>
      </c>
    </row>
    <row r="39" spans="1:25" ht="25.5">
      <c r="A39" s="44">
        <f>ventes!A40</f>
        <v>0</v>
      </c>
      <c r="B39" s="24">
        <f>ventes!B40</f>
        <v>963</v>
      </c>
      <c r="C39" s="34" t="str">
        <f>ventes!C40</f>
        <v>0963 3 IMPASSE DE LA GARENNE</v>
      </c>
      <c r="D39" s="33" t="str">
        <f>ventes!D40</f>
        <v>ROMILLY SUR SEINE</v>
      </c>
      <c r="E39" s="65" t="str">
        <f>ventes!H40</f>
        <v>G</v>
      </c>
      <c r="F39" s="67">
        <f>ventes!I40</f>
        <v>0</v>
      </c>
      <c r="G39" s="12">
        <f>ventes!L40</f>
        <v>1</v>
      </c>
      <c r="H39" s="12">
        <f>ventes!M40</f>
        <v>1</v>
      </c>
      <c r="I39" s="61">
        <f>ventes!N40</f>
        <v>1</v>
      </c>
      <c r="J39" s="96">
        <f>ventes!O40</f>
        <v>0</v>
      </c>
      <c r="K39" s="83">
        <f>ventes!P40</f>
        <v>0</v>
      </c>
      <c r="L39" s="83">
        <f>ventes!Q40</f>
        <v>0</v>
      </c>
      <c r="M39" s="83">
        <f>ventes!R40</f>
        <v>0</v>
      </c>
      <c r="N39" s="146">
        <f>ventes!S40</f>
        <v>0</v>
      </c>
      <c r="O39" s="83">
        <f>ventes!T40</f>
        <v>0</v>
      </c>
      <c r="P39" s="146">
        <f>ventes!U40</f>
        <v>0</v>
      </c>
      <c r="Q39" s="161">
        <f>ventes!V40</f>
        <v>0</v>
      </c>
      <c r="R39" s="71">
        <f>ventes!W40</f>
        <v>31000</v>
      </c>
      <c r="S39" s="104">
        <f>ventes!X40</f>
        <v>0</v>
      </c>
      <c r="T39" s="146">
        <f>ventes!Y40</f>
        <v>34100</v>
      </c>
      <c r="U39" s="104">
        <f>ventes!Z40</f>
        <v>0</v>
      </c>
      <c r="V39" s="12">
        <f>ventes!AA40</f>
        <v>0</v>
      </c>
      <c r="W39" s="12">
        <f>ventes!AB40</f>
        <v>0</v>
      </c>
      <c r="X39" s="12">
        <f>ventes!AC40</f>
        <v>0</v>
      </c>
      <c r="Y39" s="5">
        <f>ventes!AD40</f>
        <v>0</v>
      </c>
    </row>
    <row r="40" spans="1:25" ht="25.5">
      <c r="A40" s="44">
        <f>ventes!A41</f>
        <v>0</v>
      </c>
      <c r="B40" s="24">
        <f>ventes!B41</f>
        <v>976</v>
      </c>
      <c r="C40" s="34" t="str">
        <f>ventes!C41</f>
        <v>0976 ROMILLY - RUE GORNET BOIVIN</v>
      </c>
      <c r="D40" s="33" t="str">
        <f>ventes!D41</f>
        <v>ROMILLY SUR SEINE</v>
      </c>
      <c r="E40" s="65" t="str">
        <f>ventes!H41</f>
        <v>F</v>
      </c>
      <c r="F40" s="67">
        <f>ventes!I41</f>
        <v>1</v>
      </c>
      <c r="G40" s="12">
        <f>ventes!L41</f>
        <v>4</v>
      </c>
      <c r="H40" s="12">
        <f>ventes!M41</f>
        <v>4</v>
      </c>
      <c r="I40" s="61">
        <f>ventes!N41</f>
        <v>4</v>
      </c>
      <c r="J40" s="96">
        <f>ventes!O41</f>
        <v>0</v>
      </c>
      <c r="K40" s="83">
        <f>ventes!P41</f>
        <v>0</v>
      </c>
      <c r="L40" s="83">
        <f>ventes!Q41</f>
        <v>0</v>
      </c>
      <c r="M40" s="83">
        <f>ventes!R41</f>
        <v>0</v>
      </c>
      <c r="N40" s="146">
        <f>ventes!S41</f>
        <v>0</v>
      </c>
      <c r="O40" s="83">
        <f>ventes!T41</f>
        <v>0</v>
      </c>
      <c r="P40" s="146">
        <f>ventes!U41</f>
        <v>0</v>
      </c>
      <c r="Q40" s="161">
        <f>ventes!V41</f>
        <v>0</v>
      </c>
      <c r="R40" s="71">
        <f>ventes!W41</f>
        <v>0</v>
      </c>
      <c r="S40" s="104">
        <f>ventes!X41</f>
        <v>0</v>
      </c>
      <c r="T40" s="146">
        <f>ventes!Y41</f>
        <v>0</v>
      </c>
      <c r="U40" s="104">
        <f>ventes!Z41</f>
        <v>0</v>
      </c>
      <c r="V40" s="12">
        <f>ventes!AA41</f>
        <v>0</v>
      </c>
      <c r="W40" s="12">
        <f>ventes!AB41</f>
        <v>0</v>
      </c>
      <c r="X40" s="12">
        <f>ventes!AC41</f>
        <v>0</v>
      </c>
      <c r="Y40" s="5">
        <f>ventes!AD41</f>
        <v>0</v>
      </c>
    </row>
    <row r="41" spans="1:25" ht="25.5">
      <c r="A41" s="43">
        <f>ventes!A42</f>
        <v>0</v>
      </c>
      <c r="B41" s="24">
        <f>ventes!B42</f>
        <v>51</v>
      </c>
      <c r="C41" s="34" t="str">
        <f>ventes!C42</f>
        <v>0051 LES GREVES</v>
      </c>
      <c r="D41" s="33" t="str">
        <f>ventes!D42</f>
        <v>LA CHAPELLE SAINT LUC</v>
      </c>
      <c r="E41" s="65" t="str">
        <f>ventes!H42</f>
        <v>E</v>
      </c>
      <c r="F41" s="67">
        <f>ventes!I42</f>
        <v>1</v>
      </c>
      <c r="G41" s="12">
        <f>ventes!L42</f>
        <v>32</v>
      </c>
      <c r="H41" s="12">
        <f>ventes!M42</f>
        <v>0</v>
      </c>
      <c r="I41" s="61">
        <f>ventes!N42</f>
        <v>0</v>
      </c>
      <c r="J41" s="96">
        <f>ventes!O42</f>
        <v>0</v>
      </c>
      <c r="K41" s="83">
        <f>ventes!P42</f>
        <v>0</v>
      </c>
      <c r="L41" s="83">
        <f>ventes!Q42</f>
        <v>0</v>
      </c>
      <c r="M41" s="83">
        <f>ventes!R42</f>
        <v>0</v>
      </c>
      <c r="N41" s="146">
        <f>ventes!S42</f>
        <v>0</v>
      </c>
      <c r="O41" s="83">
        <f>ventes!T42</f>
        <v>0</v>
      </c>
      <c r="P41" s="146">
        <f>ventes!U42</f>
        <v>0</v>
      </c>
      <c r="Q41" s="161">
        <f>ventes!V42</f>
        <v>0</v>
      </c>
      <c r="R41" s="71">
        <f>ventes!W42</f>
        <v>0</v>
      </c>
      <c r="S41" s="104">
        <f>ventes!X42</f>
        <v>0</v>
      </c>
      <c r="T41" s="146">
        <f>ventes!Y42</f>
        <v>0</v>
      </c>
      <c r="U41" s="104">
        <f>ventes!Z42</f>
        <v>0</v>
      </c>
      <c r="V41" s="12">
        <f>ventes!AA42</f>
        <v>0</v>
      </c>
      <c r="W41" s="12">
        <f>ventes!AB42</f>
        <v>0</v>
      </c>
      <c r="X41" s="12">
        <f>ventes!AC42</f>
        <v>0</v>
      </c>
      <c r="Y41" s="5">
        <f>ventes!AD42</f>
        <v>0</v>
      </c>
    </row>
    <row r="42" spans="1:25" ht="25.5">
      <c r="A42" s="43">
        <f>ventes!A43</f>
        <v>0</v>
      </c>
      <c r="B42" s="27">
        <f>ventes!B43</f>
        <v>287</v>
      </c>
      <c r="C42" s="36" t="str">
        <f>ventes!C43</f>
        <v>0287  8 RUE PERCEHAIE</v>
      </c>
      <c r="D42" s="36" t="str">
        <f>ventes!D43</f>
        <v>SAINT JULIEN LES VILLAS</v>
      </c>
      <c r="E42" s="66" t="str">
        <f>ventes!H43</f>
        <v>E</v>
      </c>
      <c r="F42" s="67">
        <f>ventes!I43</f>
        <v>0</v>
      </c>
      <c r="G42" s="62">
        <f>ventes!L43</f>
        <v>1</v>
      </c>
      <c r="H42" s="62">
        <f>ventes!M43</f>
        <v>0</v>
      </c>
      <c r="I42" s="63">
        <f>ventes!N43</f>
        <v>0</v>
      </c>
      <c r="J42" s="96">
        <f>ventes!O43</f>
        <v>0</v>
      </c>
      <c r="K42" s="83">
        <f>ventes!P43</f>
        <v>0</v>
      </c>
      <c r="L42" s="83">
        <f>ventes!Q43</f>
        <v>0</v>
      </c>
      <c r="M42" s="83">
        <f>ventes!R43</f>
        <v>0</v>
      </c>
      <c r="N42" s="146">
        <f>ventes!S43</f>
        <v>0</v>
      </c>
      <c r="O42" s="83">
        <f>ventes!T43</f>
        <v>0</v>
      </c>
      <c r="P42" s="146">
        <f>ventes!U43</f>
        <v>0</v>
      </c>
      <c r="Q42" s="161">
        <f>ventes!V43</f>
        <v>0</v>
      </c>
      <c r="R42" s="71">
        <f>ventes!W43</f>
        <v>0</v>
      </c>
      <c r="S42" s="104">
        <f>ventes!X43</f>
        <v>0</v>
      </c>
      <c r="T42" s="146">
        <f>ventes!Y43</f>
        <v>0</v>
      </c>
      <c r="U42" s="104">
        <f>ventes!Z43</f>
        <v>0</v>
      </c>
      <c r="V42" s="12">
        <f>ventes!AA43</f>
        <v>0</v>
      </c>
      <c r="W42" s="12">
        <f>ventes!AB43</f>
        <v>0</v>
      </c>
      <c r="X42" s="12">
        <f>ventes!AC43</f>
        <v>0</v>
      </c>
      <c r="Y42" s="5">
        <f>ventes!AD43</f>
        <v>0</v>
      </c>
    </row>
    <row r="43" spans="1:25" ht="25.5">
      <c r="A43" s="43">
        <f>ventes!A44</f>
        <v>0</v>
      </c>
      <c r="B43" s="23">
        <f>ventes!B44</f>
        <v>299</v>
      </c>
      <c r="C43" s="40" t="str">
        <f>ventes!C44</f>
        <v>0299 BERCEAU DE L'EGLISE</v>
      </c>
      <c r="D43" s="37" t="str">
        <f>ventes!D44</f>
        <v>SAINT ANDRE LES VERGERS</v>
      </c>
      <c r="E43" s="65" t="str">
        <f>ventes!H44</f>
        <v>D</v>
      </c>
      <c r="F43" s="67">
        <f>ventes!I44</f>
        <v>0</v>
      </c>
      <c r="G43" s="12">
        <f>ventes!L44</f>
        <v>58</v>
      </c>
      <c r="H43" s="12">
        <f>ventes!M44</f>
        <v>23</v>
      </c>
      <c r="I43" s="61">
        <f>ventes!N44</f>
        <v>23</v>
      </c>
      <c r="J43" s="96">
        <f>ventes!O44</f>
        <v>0</v>
      </c>
      <c r="K43" s="83">
        <f>ventes!P44</f>
        <v>0</v>
      </c>
      <c r="L43" s="83">
        <f>ventes!Q44</f>
        <v>0</v>
      </c>
      <c r="M43" s="83">
        <f>ventes!R44</f>
        <v>0</v>
      </c>
      <c r="N43" s="146">
        <f>ventes!S44</f>
        <v>0</v>
      </c>
      <c r="O43" s="83">
        <f>ventes!T44</f>
        <v>0</v>
      </c>
      <c r="P43" s="146">
        <f>ventes!U44</f>
        <v>0</v>
      </c>
      <c r="Q43" s="161">
        <f>ventes!V44</f>
        <v>0</v>
      </c>
      <c r="R43" s="71">
        <f>ventes!W44</f>
        <v>0</v>
      </c>
      <c r="S43" s="104">
        <f>ventes!X44</f>
        <v>0</v>
      </c>
      <c r="T43" s="146">
        <f>ventes!Y44</f>
        <v>0</v>
      </c>
      <c r="U43" s="104">
        <f>ventes!Z44</f>
        <v>0</v>
      </c>
      <c r="V43" s="12">
        <f>ventes!AA44</f>
        <v>0</v>
      </c>
      <c r="W43" s="12">
        <f>ventes!AB44</f>
        <v>0</v>
      </c>
      <c r="X43" s="12">
        <f>ventes!AC44</f>
        <v>0</v>
      </c>
      <c r="Y43" s="5">
        <f>ventes!AD44</f>
        <v>0</v>
      </c>
    </row>
    <row r="44" spans="1:25">
      <c r="A44" s="43">
        <f>ventes!A45</f>
        <v>0</v>
      </c>
      <c r="B44" s="24">
        <f>ventes!B45</f>
        <v>425</v>
      </c>
      <c r="C44" s="41" t="str">
        <f>ventes!C45</f>
        <v>0425 RUE VOLTAIRE</v>
      </c>
      <c r="D44" s="37" t="str">
        <f>ventes!D45</f>
        <v>TROYES</v>
      </c>
      <c r="E44" s="65" t="str">
        <f>ventes!H45</f>
        <v>D</v>
      </c>
      <c r="F44" s="67">
        <f>ventes!I45</f>
        <v>0</v>
      </c>
      <c r="G44" s="12">
        <f>ventes!L45</f>
        <v>17</v>
      </c>
      <c r="H44" s="12">
        <f>ventes!M45</f>
        <v>1</v>
      </c>
      <c r="I44" s="61">
        <f>ventes!N45</f>
        <v>0</v>
      </c>
      <c r="J44" s="96">
        <f>ventes!O45</f>
        <v>0</v>
      </c>
      <c r="K44" s="83">
        <f>ventes!P45</f>
        <v>0</v>
      </c>
      <c r="L44" s="83">
        <f>ventes!Q45</f>
        <v>0</v>
      </c>
      <c r="M44" s="83">
        <f>ventes!R45</f>
        <v>0</v>
      </c>
      <c r="N44" s="146">
        <f>ventes!S45</f>
        <v>0</v>
      </c>
      <c r="O44" s="83">
        <f>ventes!T45</f>
        <v>0</v>
      </c>
      <c r="P44" s="146">
        <f>ventes!U45</f>
        <v>0</v>
      </c>
      <c r="Q44" s="161">
        <f>ventes!V45</f>
        <v>0</v>
      </c>
      <c r="R44" s="71">
        <f>ventes!W45</f>
        <v>0</v>
      </c>
      <c r="S44" s="104">
        <f>ventes!X45</f>
        <v>0</v>
      </c>
      <c r="T44" s="146">
        <f>ventes!Y45</f>
        <v>0</v>
      </c>
      <c r="U44" s="104">
        <f>ventes!Z45</f>
        <v>0</v>
      </c>
      <c r="V44" s="12">
        <f>ventes!AA45</f>
        <v>0</v>
      </c>
      <c r="W44" s="12">
        <f>ventes!AB45</f>
        <v>0</v>
      </c>
      <c r="X44" s="12">
        <f>ventes!AC45</f>
        <v>0</v>
      </c>
      <c r="Y44" s="5" t="str">
        <f>ventes!AD45</f>
        <v>NP + Réglt Copro+ Façade</v>
      </c>
    </row>
    <row r="45" spans="1:25" ht="25.5">
      <c r="A45" s="43">
        <f>ventes!A46</f>
        <v>0</v>
      </c>
      <c r="B45" s="23">
        <f>ventes!B46</f>
        <v>449</v>
      </c>
      <c r="C45" s="40" t="str">
        <f>ventes!C46</f>
        <v>PARC DE COURCELLES 2</v>
      </c>
      <c r="D45" s="37" t="str">
        <f>ventes!D46</f>
        <v>SAINT GERMAIN</v>
      </c>
      <c r="E45" s="65" t="str">
        <f>ventes!H46</f>
        <v>D</v>
      </c>
      <c r="F45" s="67">
        <f>ventes!I46</f>
        <v>0</v>
      </c>
      <c r="G45" s="12">
        <f>ventes!L46</f>
        <v>32</v>
      </c>
      <c r="H45" s="12">
        <f>ventes!M46</f>
        <v>0</v>
      </c>
      <c r="I45" s="61">
        <f>ventes!N46</f>
        <v>0</v>
      </c>
      <c r="J45" s="96">
        <f>ventes!O46</f>
        <v>0</v>
      </c>
      <c r="K45" s="83">
        <f>ventes!P46</f>
        <v>0</v>
      </c>
      <c r="L45" s="83">
        <f>ventes!Q46</f>
        <v>0</v>
      </c>
      <c r="M45" s="83">
        <f>ventes!R46</f>
        <v>0</v>
      </c>
      <c r="N45" s="146">
        <f>ventes!S46</f>
        <v>0</v>
      </c>
      <c r="O45" s="83">
        <f>ventes!T46</f>
        <v>0</v>
      </c>
      <c r="P45" s="146">
        <f>ventes!U46</f>
        <v>0</v>
      </c>
      <c r="Q45" s="161">
        <f>ventes!V46</f>
        <v>0</v>
      </c>
      <c r="R45" s="71">
        <f>ventes!W46</f>
        <v>0</v>
      </c>
      <c r="S45" s="104">
        <f>ventes!X46</f>
        <v>0</v>
      </c>
      <c r="T45" s="146">
        <f>ventes!Y46</f>
        <v>0</v>
      </c>
      <c r="U45" s="104">
        <f>ventes!Z46</f>
        <v>0</v>
      </c>
      <c r="V45" s="12">
        <f>ventes!AA46</f>
        <v>0</v>
      </c>
      <c r="W45" s="12">
        <f>ventes!AB46</f>
        <v>0</v>
      </c>
      <c r="X45" s="12">
        <f>ventes!AC46</f>
        <v>0</v>
      </c>
      <c r="Y45" s="5">
        <f>ventes!AD46</f>
        <v>0</v>
      </c>
    </row>
    <row r="46" spans="1:25">
      <c r="A46" s="43">
        <f>ventes!A47</f>
        <v>0</v>
      </c>
      <c r="B46" s="24">
        <f>ventes!B47</f>
        <v>456</v>
      </c>
      <c r="C46" s="41" t="str">
        <f>ventes!C47</f>
        <v>0456 RUE VOLTAIRE</v>
      </c>
      <c r="D46" s="37" t="str">
        <f>ventes!D47</f>
        <v>TROYES</v>
      </c>
      <c r="E46" s="65" t="str">
        <f>ventes!H47</f>
        <v>D</v>
      </c>
      <c r="F46" s="67">
        <f>ventes!I47</f>
        <v>0</v>
      </c>
      <c r="G46" s="12">
        <f>ventes!L47</f>
        <v>16</v>
      </c>
      <c r="H46" s="12">
        <f>ventes!M47</f>
        <v>1</v>
      </c>
      <c r="I46" s="61">
        <f>ventes!N47</f>
        <v>0</v>
      </c>
      <c r="J46" s="96">
        <f>ventes!O47</f>
        <v>0</v>
      </c>
      <c r="K46" s="83">
        <f>ventes!P47</f>
        <v>0</v>
      </c>
      <c r="L46" s="83">
        <f>ventes!Q47</f>
        <v>0</v>
      </c>
      <c r="M46" s="83">
        <f>ventes!R47</f>
        <v>0</v>
      </c>
      <c r="N46" s="146">
        <f>ventes!S47</f>
        <v>0</v>
      </c>
      <c r="O46" s="83">
        <f>ventes!T47</f>
        <v>0</v>
      </c>
      <c r="P46" s="146">
        <f>ventes!U47</f>
        <v>0</v>
      </c>
      <c r="Q46" s="161">
        <f>ventes!V47</f>
        <v>0</v>
      </c>
      <c r="R46" s="71">
        <f>ventes!W47</f>
        <v>0</v>
      </c>
      <c r="S46" s="104">
        <f>ventes!X47</f>
        <v>0</v>
      </c>
      <c r="T46" s="146">
        <f>ventes!Y47</f>
        <v>0</v>
      </c>
      <c r="U46" s="104">
        <f>ventes!Z47</f>
        <v>0</v>
      </c>
      <c r="V46" s="12">
        <f>ventes!AA47</f>
        <v>0</v>
      </c>
      <c r="W46" s="12">
        <f>ventes!AB47</f>
        <v>0</v>
      </c>
      <c r="X46" s="12">
        <f>ventes!AC47</f>
        <v>0</v>
      </c>
      <c r="Y46" s="5" t="str">
        <f>ventes!AD47</f>
        <v>NP + Réglt Copro+ Façade</v>
      </c>
    </row>
    <row r="47" spans="1:25">
      <c r="A47" s="43">
        <f>ventes!A48</f>
        <v>0</v>
      </c>
      <c r="B47" s="24">
        <f>ventes!B48</f>
        <v>480</v>
      </c>
      <c r="C47" s="34" t="str">
        <f>ventes!C48</f>
        <v>0480 BOUCHER DE PERTHES</v>
      </c>
      <c r="D47" s="33" t="str">
        <f>ventes!D48</f>
        <v>TROYES</v>
      </c>
      <c r="E47" s="65" t="str">
        <f>ventes!H48</f>
        <v>D</v>
      </c>
      <c r="F47" s="67">
        <f>ventes!I48</f>
        <v>0</v>
      </c>
      <c r="G47" s="12">
        <f>ventes!L48</f>
        <v>59</v>
      </c>
      <c r="H47" s="12">
        <f>ventes!M48</f>
        <v>1</v>
      </c>
      <c r="I47" s="61">
        <f>ventes!N48</f>
        <v>0</v>
      </c>
      <c r="J47" s="96">
        <f>ventes!O48</f>
        <v>0</v>
      </c>
      <c r="K47" s="83">
        <f>ventes!P48</f>
        <v>0</v>
      </c>
      <c r="L47" s="83">
        <f>ventes!Q48</f>
        <v>0</v>
      </c>
      <c r="M47" s="83">
        <f>ventes!R48</f>
        <v>0</v>
      </c>
      <c r="N47" s="146">
        <f>ventes!S48</f>
        <v>0</v>
      </c>
      <c r="O47" s="83">
        <f>ventes!T48</f>
        <v>0</v>
      </c>
      <c r="P47" s="146">
        <f>ventes!U48</f>
        <v>0</v>
      </c>
      <c r="Q47" s="161">
        <f>ventes!V48</f>
        <v>0</v>
      </c>
      <c r="R47" s="71">
        <f>ventes!W48</f>
        <v>0</v>
      </c>
      <c r="S47" s="104">
        <f>ventes!X48</f>
        <v>0</v>
      </c>
      <c r="T47" s="146">
        <f>ventes!Y48</f>
        <v>0</v>
      </c>
      <c r="U47" s="104">
        <f>ventes!Z48</f>
        <v>0</v>
      </c>
      <c r="V47" s="12">
        <f>ventes!AA48</f>
        <v>0</v>
      </c>
      <c r="W47" s="12">
        <f>ventes!AB48</f>
        <v>0</v>
      </c>
      <c r="X47" s="12">
        <f>ventes!AC48</f>
        <v>0</v>
      </c>
      <c r="Y47" s="5" t="str">
        <f>ventes!AD48</f>
        <v>France domaine + reglt….</v>
      </c>
    </row>
    <row r="48" spans="1:25" ht="25.5">
      <c r="A48" s="43">
        <f>ventes!A49</f>
        <v>0</v>
      </c>
      <c r="B48" s="23">
        <f>ventes!B49</f>
        <v>507</v>
      </c>
      <c r="C48" s="39" t="str">
        <f>ventes!C49</f>
        <v>0507 BERCEAU DE L'EGLISE</v>
      </c>
      <c r="D48" s="33" t="str">
        <f>ventes!D49</f>
        <v>SAINT ANDRE LES VERGERS</v>
      </c>
      <c r="E48" s="65" t="str">
        <f>ventes!H49</f>
        <v>D</v>
      </c>
      <c r="F48" s="67">
        <f>ventes!I49</f>
        <v>0</v>
      </c>
      <c r="G48" s="12">
        <f>ventes!L49</f>
        <v>1</v>
      </c>
      <c r="H48" s="12">
        <f>ventes!M49</f>
        <v>0</v>
      </c>
      <c r="I48" s="61">
        <f>ventes!N49</f>
        <v>0</v>
      </c>
      <c r="J48" s="96">
        <f>ventes!O49</f>
        <v>0</v>
      </c>
      <c r="K48" s="83">
        <f>ventes!P49</f>
        <v>0</v>
      </c>
      <c r="L48" s="83">
        <f>ventes!Q49</f>
        <v>0</v>
      </c>
      <c r="M48" s="83">
        <f>ventes!R49</f>
        <v>0</v>
      </c>
      <c r="N48" s="146">
        <f>ventes!S49</f>
        <v>0</v>
      </c>
      <c r="O48" s="83">
        <f>ventes!T49</f>
        <v>0</v>
      </c>
      <c r="P48" s="146">
        <f>ventes!U49</f>
        <v>0</v>
      </c>
      <c r="Q48" s="161">
        <f>ventes!V49</f>
        <v>0</v>
      </c>
      <c r="R48" s="71">
        <f>ventes!W49</f>
        <v>0</v>
      </c>
      <c r="S48" s="104">
        <f>ventes!X49</f>
        <v>0</v>
      </c>
      <c r="T48" s="146">
        <f>ventes!Y49</f>
        <v>0</v>
      </c>
      <c r="U48" s="104">
        <f>ventes!Z49</f>
        <v>0</v>
      </c>
      <c r="V48" s="12">
        <f>ventes!AA49</f>
        <v>0</v>
      </c>
      <c r="W48" s="12">
        <f>ventes!AB49</f>
        <v>0</v>
      </c>
      <c r="X48" s="12">
        <f>ventes!AC49</f>
        <v>0</v>
      </c>
      <c r="Y48" s="5">
        <f>ventes!AD49</f>
        <v>0</v>
      </c>
    </row>
    <row r="49" spans="1:25" ht="25.5">
      <c r="A49" s="43">
        <f>ventes!A50</f>
        <v>0</v>
      </c>
      <c r="B49" s="23">
        <f>ventes!B50</f>
        <v>509</v>
      </c>
      <c r="C49" s="40" t="str">
        <f>ventes!C50</f>
        <v>0509 PARC DE COURCELLES</v>
      </c>
      <c r="D49" s="37" t="str">
        <f>ventes!D50</f>
        <v>SAINT GERMAIN</v>
      </c>
      <c r="E49" s="65" t="str">
        <f>ventes!H50</f>
        <v>D</v>
      </c>
      <c r="F49" s="67">
        <f>ventes!I50</f>
        <v>0</v>
      </c>
      <c r="G49" s="12">
        <f>ventes!L50</f>
        <v>9</v>
      </c>
      <c r="H49" s="12">
        <f>ventes!M50</f>
        <v>0</v>
      </c>
      <c r="I49" s="61">
        <f>ventes!N50</f>
        <v>0</v>
      </c>
      <c r="J49" s="96">
        <f>ventes!O50</f>
        <v>0</v>
      </c>
      <c r="K49" s="83">
        <f>ventes!P50</f>
        <v>0</v>
      </c>
      <c r="L49" s="83">
        <f>ventes!Q50</f>
        <v>0</v>
      </c>
      <c r="M49" s="83">
        <f>ventes!R50</f>
        <v>0</v>
      </c>
      <c r="N49" s="146">
        <f>ventes!S50</f>
        <v>0</v>
      </c>
      <c r="O49" s="83">
        <f>ventes!T50</f>
        <v>0</v>
      </c>
      <c r="P49" s="146">
        <f>ventes!U50</f>
        <v>0</v>
      </c>
      <c r="Q49" s="161">
        <f>ventes!V50</f>
        <v>0</v>
      </c>
      <c r="R49" s="71">
        <f>ventes!W50</f>
        <v>0</v>
      </c>
      <c r="S49" s="104">
        <f>ventes!X50</f>
        <v>0</v>
      </c>
      <c r="T49" s="146">
        <f>ventes!Y50</f>
        <v>0</v>
      </c>
      <c r="U49" s="104">
        <f>ventes!Z50</f>
        <v>0</v>
      </c>
      <c r="V49" s="12">
        <f>ventes!AA50</f>
        <v>0</v>
      </c>
      <c r="W49" s="12">
        <f>ventes!AB50</f>
        <v>0</v>
      </c>
      <c r="X49" s="12">
        <f>ventes!AC50</f>
        <v>0</v>
      </c>
      <c r="Y49" s="5">
        <f>ventes!AD50</f>
        <v>0</v>
      </c>
    </row>
    <row r="50" spans="1:25" ht="25.5">
      <c r="A50" s="43">
        <f>ventes!A51</f>
        <v>0</v>
      </c>
      <c r="B50" s="24">
        <f>ventes!B51</f>
        <v>919</v>
      </c>
      <c r="C50" s="34" t="str">
        <f>ventes!C51</f>
        <v>0919 AVENUE GENERAL LECLERC</v>
      </c>
      <c r="D50" s="33" t="str">
        <f>ventes!D51</f>
        <v>SAINTE SAVINE</v>
      </c>
      <c r="E50" s="65" t="str">
        <f>ventes!H51</f>
        <v>E</v>
      </c>
      <c r="F50" s="67">
        <f>ventes!I51</f>
        <v>0</v>
      </c>
      <c r="G50" s="12">
        <f>ventes!L51</f>
        <v>1</v>
      </c>
      <c r="H50" s="12">
        <f>ventes!M51</f>
        <v>0</v>
      </c>
      <c r="I50" s="61">
        <f>ventes!N51</f>
        <v>0</v>
      </c>
      <c r="J50" s="96">
        <f>ventes!O51</f>
        <v>0</v>
      </c>
      <c r="K50" s="83">
        <f>ventes!P51</f>
        <v>0</v>
      </c>
      <c r="L50" s="83">
        <f>ventes!Q51</f>
        <v>0</v>
      </c>
      <c r="M50" s="83">
        <f>ventes!R51</f>
        <v>0</v>
      </c>
      <c r="N50" s="146">
        <f>ventes!S51</f>
        <v>0</v>
      </c>
      <c r="O50" s="83">
        <f>ventes!T51</f>
        <v>0</v>
      </c>
      <c r="P50" s="146">
        <f>ventes!U51</f>
        <v>0</v>
      </c>
      <c r="Q50" s="161">
        <f>ventes!V51</f>
        <v>0</v>
      </c>
      <c r="R50" s="71">
        <f>ventes!W51</f>
        <v>0</v>
      </c>
      <c r="S50" s="104">
        <f>ventes!X51</f>
        <v>0</v>
      </c>
      <c r="T50" s="146">
        <f>ventes!Y51</f>
        <v>0</v>
      </c>
      <c r="U50" s="104">
        <f>ventes!Z51</f>
        <v>0</v>
      </c>
      <c r="V50" s="12">
        <f>ventes!AA51</f>
        <v>0</v>
      </c>
      <c r="W50" s="12">
        <f>ventes!AB51</f>
        <v>0</v>
      </c>
      <c r="X50" s="12">
        <f>ventes!AC51</f>
        <v>0</v>
      </c>
      <c r="Y50" s="5">
        <f>ventes!AD51</f>
        <v>0</v>
      </c>
    </row>
    <row r="51" spans="1:25">
      <c r="A51" s="43">
        <f>ventes!A52</f>
        <v>0</v>
      </c>
      <c r="B51" s="23">
        <f>ventes!B52</f>
        <v>920</v>
      </c>
      <c r="C51" s="34" t="str">
        <f>ventes!C52</f>
        <v>0920 AVENUE PASTEUR</v>
      </c>
      <c r="D51" s="33" t="str">
        <f>ventes!D52</f>
        <v>TROYES</v>
      </c>
      <c r="E51" s="65" t="str">
        <f>ventes!H52</f>
        <v>D</v>
      </c>
      <c r="F51" s="67">
        <f>ventes!I52</f>
        <v>0</v>
      </c>
      <c r="G51" s="12">
        <f>ventes!L52</f>
        <v>1</v>
      </c>
      <c r="H51" s="12">
        <f>ventes!M52</f>
        <v>0</v>
      </c>
      <c r="I51" s="61">
        <f>ventes!N52</f>
        <v>0</v>
      </c>
      <c r="J51" s="96">
        <f>ventes!O52</f>
        <v>0</v>
      </c>
      <c r="K51" s="83">
        <f>ventes!P52</f>
        <v>0</v>
      </c>
      <c r="L51" s="83">
        <f>ventes!Q52</f>
        <v>0</v>
      </c>
      <c r="M51" s="83">
        <f>ventes!R52</f>
        <v>0</v>
      </c>
      <c r="N51" s="146">
        <f>ventes!S52</f>
        <v>0</v>
      </c>
      <c r="O51" s="83">
        <f>ventes!T52</f>
        <v>0</v>
      </c>
      <c r="P51" s="146">
        <f>ventes!U52</f>
        <v>0</v>
      </c>
      <c r="Q51" s="161">
        <f>ventes!V52</f>
        <v>0</v>
      </c>
      <c r="R51" s="71">
        <f>ventes!W52</f>
        <v>0</v>
      </c>
      <c r="S51" s="104">
        <f>ventes!X52</f>
        <v>0</v>
      </c>
      <c r="T51" s="146">
        <f>ventes!Y52</f>
        <v>0</v>
      </c>
      <c r="U51" s="104">
        <f>ventes!Z52</f>
        <v>0</v>
      </c>
      <c r="V51" s="12">
        <f>ventes!AA52</f>
        <v>0</v>
      </c>
      <c r="W51" s="12">
        <f>ventes!AB52</f>
        <v>0</v>
      </c>
      <c r="X51" s="12">
        <f>ventes!AC52</f>
        <v>0</v>
      </c>
      <c r="Y51" s="5">
        <f>ventes!AD52</f>
        <v>0</v>
      </c>
    </row>
    <row r="52" spans="1:25" ht="25.5">
      <c r="A52" s="43">
        <f>ventes!A53</f>
        <v>0</v>
      </c>
      <c r="B52" s="23">
        <f>ventes!B53</f>
        <v>960</v>
      </c>
      <c r="C52" s="40" t="str">
        <f>ventes!C53</f>
        <v>0960 PARC DE COURCELLES / PRINTEMPS</v>
      </c>
      <c r="D52" s="37" t="str">
        <f>ventes!D53</f>
        <v>SAINT GERMAIN</v>
      </c>
      <c r="E52" s="65" t="str">
        <f>ventes!H53</f>
        <v>D</v>
      </c>
      <c r="F52" s="67">
        <f>ventes!I53</f>
        <v>0</v>
      </c>
      <c r="G52" s="12">
        <f>ventes!L53</f>
        <v>3</v>
      </c>
      <c r="H52" s="12">
        <f>ventes!M53</f>
        <v>0</v>
      </c>
      <c r="I52" s="61">
        <f>ventes!N53</f>
        <v>0</v>
      </c>
      <c r="J52" s="162">
        <f>ventes!O53</f>
        <v>0</v>
      </c>
      <c r="K52" s="83">
        <f>ventes!P53</f>
        <v>0</v>
      </c>
      <c r="L52" s="83">
        <f>ventes!Q53</f>
        <v>0</v>
      </c>
      <c r="M52" s="83">
        <f>ventes!R53</f>
        <v>0</v>
      </c>
      <c r="N52" s="83">
        <f>ventes!S53</f>
        <v>0</v>
      </c>
      <c r="O52" s="83">
        <f>ventes!T53</f>
        <v>0</v>
      </c>
      <c r="P52" s="146">
        <f>ventes!U53</f>
        <v>0</v>
      </c>
      <c r="Q52" s="161">
        <f>ventes!V53</f>
        <v>0</v>
      </c>
      <c r="R52" s="71">
        <f>ventes!W53</f>
        <v>0</v>
      </c>
      <c r="S52" s="104">
        <f>ventes!X53</f>
        <v>0</v>
      </c>
      <c r="T52" s="146">
        <f>ventes!Y53</f>
        <v>0</v>
      </c>
      <c r="U52" s="104">
        <f>ventes!Z53</f>
        <v>0</v>
      </c>
      <c r="V52" s="12">
        <f>ventes!AA53</f>
        <v>0</v>
      </c>
      <c r="W52" s="12">
        <f>ventes!AB53</f>
        <v>0</v>
      </c>
      <c r="X52" s="12">
        <f>ventes!AC53</f>
        <v>0</v>
      </c>
      <c r="Y52" s="5">
        <f>ventes!AD53</f>
        <v>0</v>
      </c>
    </row>
    <row r="53" spans="1:25" ht="26.25" thickBot="1">
      <c r="A53" s="43">
        <f>ventes!A54</f>
        <v>0</v>
      </c>
      <c r="B53" s="24">
        <f>ventes!B54</f>
        <v>982</v>
      </c>
      <c r="C53" s="34" t="str">
        <f>ventes!C54</f>
        <v>0982 ST-JULIEN - RUE L. GRAVELLE</v>
      </c>
      <c r="D53" s="33" t="str">
        <f>ventes!D54</f>
        <v>ST JULIEN LES VILLAS</v>
      </c>
      <c r="E53" s="65" t="str">
        <f>ventes!H54</f>
        <v>E</v>
      </c>
      <c r="F53" s="67">
        <f>ventes!I54</f>
        <v>1</v>
      </c>
      <c r="G53" s="12">
        <f>ventes!L54</f>
        <v>1</v>
      </c>
      <c r="H53" s="12">
        <f>ventes!M54</f>
        <v>0</v>
      </c>
      <c r="I53" s="61">
        <f>ventes!N54</f>
        <v>0</v>
      </c>
      <c r="J53" s="163">
        <f>ventes!O54</f>
        <v>0</v>
      </c>
      <c r="K53" s="86">
        <f>ventes!P54</f>
        <v>0</v>
      </c>
      <c r="L53" s="86">
        <f>ventes!Q54</f>
        <v>0</v>
      </c>
      <c r="M53" s="86">
        <f>ventes!R54</f>
        <v>0</v>
      </c>
      <c r="N53" s="175">
        <f>ventes!S54</f>
        <v>0</v>
      </c>
      <c r="O53" s="175">
        <f>ventes!T54</f>
        <v>0</v>
      </c>
      <c r="P53" s="175">
        <f>ventes!U54</f>
        <v>0</v>
      </c>
      <c r="Q53" s="164">
        <f>ventes!V54</f>
        <v>0</v>
      </c>
      <c r="R53" s="71">
        <f>ventes!W54</f>
        <v>0</v>
      </c>
      <c r="S53" s="105">
        <f>ventes!X54</f>
        <v>0</v>
      </c>
      <c r="T53" s="74">
        <f>ventes!Y54</f>
        <v>0</v>
      </c>
      <c r="U53" s="105">
        <f>ventes!Z54</f>
        <v>0</v>
      </c>
      <c r="V53" s="69">
        <f>ventes!AA54</f>
        <v>0</v>
      </c>
      <c r="W53" s="69">
        <f>ventes!AB54</f>
        <v>0</v>
      </c>
      <c r="X53" s="69">
        <f>ventes!AC54</f>
        <v>0</v>
      </c>
      <c r="Y53" s="5">
        <f>ventes!AD54</f>
        <v>0</v>
      </c>
    </row>
  </sheetData>
  <mergeCells count="125">
    <mergeCell ref="B10:B11"/>
    <mergeCell ref="C10:C11"/>
    <mergeCell ref="D10:D11"/>
    <mergeCell ref="B12:B13"/>
    <mergeCell ref="C12:C13"/>
    <mergeCell ref="D12:D13"/>
    <mergeCell ref="A1:A2"/>
    <mergeCell ref="B1:B2"/>
    <mergeCell ref="C1:C2"/>
    <mergeCell ref="D1:D2"/>
    <mergeCell ref="B8:B9"/>
    <mergeCell ref="C8:C9"/>
    <mergeCell ref="D8:D9"/>
    <mergeCell ref="B30:B31"/>
    <mergeCell ref="C30:C31"/>
    <mergeCell ref="D30:D31"/>
    <mergeCell ref="B33:B34"/>
    <mergeCell ref="C33:C34"/>
    <mergeCell ref="D33:D34"/>
    <mergeCell ref="B16:B17"/>
    <mergeCell ref="C16:C17"/>
    <mergeCell ref="D16:D17"/>
    <mergeCell ref="B28:B29"/>
    <mergeCell ref="C28:C29"/>
    <mergeCell ref="D28:D29"/>
    <mergeCell ref="E30:E31"/>
    <mergeCell ref="F30:F31"/>
    <mergeCell ref="E33:E34"/>
    <mergeCell ref="F33:F34"/>
    <mergeCell ref="G1:G2"/>
    <mergeCell ref="H1:H2"/>
    <mergeCell ref="G10:G11"/>
    <mergeCell ref="H10:H11"/>
    <mergeCell ref="G30:G31"/>
    <mergeCell ref="H30:H31"/>
    <mergeCell ref="E12:E13"/>
    <mergeCell ref="F12:F13"/>
    <mergeCell ref="E16:E17"/>
    <mergeCell ref="F16:F17"/>
    <mergeCell ref="E28:E29"/>
    <mergeCell ref="F28:F29"/>
    <mergeCell ref="E1:E2"/>
    <mergeCell ref="F1:F2"/>
    <mergeCell ref="E8:E9"/>
    <mergeCell ref="F8:F9"/>
    <mergeCell ref="E10:E11"/>
    <mergeCell ref="F10:F11"/>
    <mergeCell ref="G16:G17"/>
    <mergeCell ref="H16:H17"/>
    <mergeCell ref="Y1:Y2"/>
    <mergeCell ref="G8:G9"/>
    <mergeCell ref="H8:H9"/>
    <mergeCell ref="I8:I9"/>
    <mergeCell ref="R8:R9"/>
    <mergeCell ref="T8:T9"/>
    <mergeCell ref="V8:V9"/>
    <mergeCell ref="W8:W9"/>
    <mergeCell ref="X8:X9"/>
    <mergeCell ref="Y8:Y9"/>
    <mergeCell ref="S1:S2"/>
    <mergeCell ref="T1:T2"/>
    <mergeCell ref="U1:U2"/>
    <mergeCell ref="V1:V2"/>
    <mergeCell ref="W1:W2"/>
    <mergeCell ref="X1:X2"/>
    <mergeCell ref="I1:I2"/>
    <mergeCell ref="J1:N1"/>
    <mergeCell ref="O1:O2"/>
    <mergeCell ref="P1:P2"/>
    <mergeCell ref="Q1:Q2"/>
    <mergeCell ref="R1:R2"/>
    <mergeCell ref="W10:W11"/>
    <mergeCell ref="X10:X11"/>
    <mergeCell ref="Y10:Y11"/>
    <mergeCell ref="G12:G13"/>
    <mergeCell ref="H12:H13"/>
    <mergeCell ref="I12:I13"/>
    <mergeCell ref="R12:R13"/>
    <mergeCell ref="T12:T13"/>
    <mergeCell ref="V12:V13"/>
    <mergeCell ref="W12:W13"/>
    <mergeCell ref="I10:I11"/>
    <mergeCell ref="R10:R11"/>
    <mergeCell ref="S10:S11"/>
    <mergeCell ref="T10:T11"/>
    <mergeCell ref="U10:U11"/>
    <mergeCell ref="V10:V11"/>
    <mergeCell ref="X12:X13"/>
    <mergeCell ref="Y12:Y13"/>
    <mergeCell ref="I16:I17"/>
    <mergeCell ref="R16:R17"/>
    <mergeCell ref="T16:T17"/>
    <mergeCell ref="V16:V17"/>
    <mergeCell ref="W16:W17"/>
    <mergeCell ref="X16:X17"/>
    <mergeCell ref="Y16:Y17"/>
    <mergeCell ref="G28:G29"/>
    <mergeCell ref="H28:H29"/>
    <mergeCell ref="I28:I29"/>
    <mergeCell ref="R28:R29"/>
    <mergeCell ref="T28:T29"/>
    <mergeCell ref="V28:V29"/>
    <mergeCell ref="W28:W29"/>
    <mergeCell ref="X28:X29"/>
    <mergeCell ref="Y28:Y29"/>
    <mergeCell ref="V33:V34"/>
    <mergeCell ref="W33:W34"/>
    <mergeCell ref="X33:X34"/>
    <mergeCell ref="Y33:Y34"/>
    <mergeCell ref="W30:W31"/>
    <mergeCell ref="X30:X31"/>
    <mergeCell ref="Y30:Y31"/>
    <mergeCell ref="G33:G34"/>
    <mergeCell ref="H33:H34"/>
    <mergeCell ref="I33:I34"/>
    <mergeCell ref="R33:R34"/>
    <mergeCell ref="S33:S34"/>
    <mergeCell ref="T33:T34"/>
    <mergeCell ref="U33:U34"/>
    <mergeCell ref="I30:I31"/>
    <mergeCell ref="R30:R31"/>
    <mergeCell ref="S30:S31"/>
    <mergeCell ref="T30:T31"/>
    <mergeCell ref="U30:U31"/>
    <mergeCell ref="V30:V31"/>
  </mergeCells>
  <conditionalFormatting sqref="A3:A22">
    <cfRule type="cellIs" dxfId="108" priority="110" operator="equal">
      <formula>0</formula>
    </cfRule>
  </conditionalFormatting>
  <conditionalFormatting sqref="A23:A40">
    <cfRule type="cellIs" dxfId="107" priority="109" operator="equal">
      <formula>0</formula>
    </cfRule>
  </conditionalFormatting>
  <conditionalFormatting sqref="A41:A53">
    <cfRule type="cellIs" dxfId="106" priority="108" operator="equal">
      <formula>0</formula>
    </cfRule>
  </conditionalFormatting>
  <conditionalFormatting sqref="E23:E27 E32 E35:E53">
    <cfRule type="cellIs" dxfId="105" priority="107" operator="greaterThan">
      <formula>"D"</formula>
    </cfRule>
  </conditionalFormatting>
  <conditionalFormatting sqref="F4:F53">
    <cfRule type="cellIs" dxfId="104" priority="105" operator="equal">
      <formula>2</formula>
    </cfRule>
    <cfRule type="cellIs" dxfId="103" priority="106" operator="equal">
      <formula>1</formula>
    </cfRule>
  </conditionalFormatting>
  <conditionalFormatting sqref="F4:F53">
    <cfRule type="cellIs" dxfId="102" priority="101" operator="equal">
      <formula>3</formula>
    </cfRule>
    <cfRule type="cellIs" dxfId="101" priority="102" operator="equal">
      <formula>2</formula>
    </cfRule>
    <cfRule type="cellIs" dxfId="100" priority="103" operator="equal">
      <formula>1</formula>
    </cfRule>
    <cfRule type="cellIs" dxfId="99" priority="104" operator="equal">
      <formula>1</formula>
    </cfRule>
  </conditionalFormatting>
  <conditionalFormatting sqref="F4:F53">
    <cfRule type="containsText" dxfId="98" priority="98" operator="containsText" text="Reçu">
      <formula>NOT(ISERROR(SEARCH("Reçu",F4)))</formula>
    </cfRule>
    <cfRule type="containsText" dxfId="97" priority="99" operator="containsText" text="En cours">
      <formula>NOT(ISERROR(SEARCH("En cours",F4)))</formula>
    </cfRule>
    <cfRule type="containsText" dxfId="96" priority="100" operator="containsText" text="A commander">
      <formula>NOT(ISERROR(SEARCH("A commander",F4)))</formula>
    </cfRule>
  </conditionalFormatting>
  <conditionalFormatting sqref="F4">
    <cfRule type="containsText" dxfId="95" priority="97" operator="containsText" text="Pas besoin">
      <formula>NOT(ISERROR(SEARCH("Pas besoin",F4)))</formula>
    </cfRule>
  </conditionalFormatting>
  <conditionalFormatting sqref="F4:F53">
    <cfRule type="cellIs" dxfId="94" priority="84" operator="equal">
      <formula>3</formula>
    </cfRule>
    <cfRule type="cellIs" dxfId="93" priority="85" operator="equal">
      <formula>1</formula>
    </cfRule>
    <cfRule type="cellIs" dxfId="92" priority="86" operator="equal">
      <formula>3</formula>
    </cfRule>
    <cfRule type="cellIs" dxfId="91" priority="87" operator="equal">
      <formula>2</formula>
    </cfRule>
    <cfRule type="cellIs" dxfId="90" priority="88" operator="equal">
      <formula>1</formula>
    </cfRule>
    <cfRule type="cellIs" dxfId="89" priority="89" operator="equal">
      <formula>1</formula>
    </cfRule>
    <cfRule type="cellIs" dxfId="88" priority="90" operator="equal">
      <formula>1</formula>
    </cfRule>
    <cfRule type="cellIs" dxfId="87" priority="91" operator="equal">
      <formula>3</formula>
    </cfRule>
    <cfRule type="cellIs" dxfId="86" priority="92" operator="equal">
      <formula>2</formula>
    </cfRule>
    <cfRule type="cellIs" dxfId="85" priority="93" operator="equal">
      <formula>1</formula>
    </cfRule>
    <cfRule type="cellIs" dxfId="84" priority="94" operator="equal">
      <formula>1</formula>
    </cfRule>
    <cfRule type="cellIs" dxfId="83" priority="95" operator="equal">
      <formula>1</formula>
    </cfRule>
    <cfRule type="cellIs" dxfId="82" priority="96" operator="equal">
      <formula>0</formula>
    </cfRule>
  </conditionalFormatting>
  <conditionalFormatting sqref="F3">
    <cfRule type="cellIs" dxfId="81" priority="81" operator="equal">
      <formula>3</formula>
    </cfRule>
    <cfRule type="cellIs" dxfId="80" priority="82" operator="equal">
      <formula>2</formula>
    </cfRule>
    <cfRule type="cellIs" dxfId="79" priority="83" operator="equal">
      <formula>1</formula>
    </cfRule>
  </conditionalFormatting>
  <conditionalFormatting sqref="F5">
    <cfRule type="containsText" dxfId="78" priority="80" operator="containsText" text="Pas besoin">
      <formula>NOT(ISERROR(SEARCH("Pas besoin",F5)))</formula>
    </cfRule>
  </conditionalFormatting>
  <conditionalFormatting sqref="E24">
    <cfRule type="cellIs" dxfId="77" priority="79" operator="equal">
      <formula>0</formula>
    </cfRule>
  </conditionalFormatting>
  <conditionalFormatting sqref="J3">
    <cfRule type="expression" dxfId="76" priority="76">
      <formula>AND(Menuiseries_52="Forte",CM_52&lt;&gt;0)</formula>
    </cfRule>
    <cfRule type="expression" dxfId="75" priority="77">
      <formula>AND(Menuiseries_52="Moyenne",CM_52&lt;&gt;0)</formula>
    </cfRule>
    <cfRule type="expression" dxfId="74" priority="78">
      <formula>AND(Menuiseries_52="Faible",CM_52&lt;&gt;0)</formula>
    </cfRule>
  </conditionalFormatting>
  <conditionalFormatting sqref="K3">
    <cfRule type="expression" dxfId="73" priority="73">
      <formula>AND(Chauffage_52="Forte",CC_52&lt;&gt;0)</formula>
    </cfRule>
    <cfRule type="expression" dxfId="72" priority="74">
      <formula>AND(Chauffage_52="Moyenne",CC_52&lt;&gt;0)</formula>
    </cfRule>
    <cfRule type="expression" dxfId="71" priority="75">
      <formula>AND(Chauffage_52="Faible",CC_52&lt;&gt;0)</formula>
    </cfRule>
  </conditionalFormatting>
  <conditionalFormatting sqref="L3">
    <cfRule type="expression" dxfId="70" priority="70">
      <formula>AND(Isolation_52="Forte",CI_52&lt;&gt;0)</formula>
    </cfRule>
    <cfRule type="expression" dxfId="69" priority="71">
      <formula>AND(Isolation_52="Moyenne",CI_52&lt;&gt;0)</formula>
    </cfRule>
    <cfRule type="expression" dxfId="68" priority="72">
      <formula>AND(Isolation_52="Faible",CI_52&lt;&gt;0)</formula>
    </cfRule>
  </conditionalFormatting>
  <conditionalFormatting sqref="M3">
    <cfRule type="expression" dxfId="67" priority="67">
      <formula>AND(Ventilation_52="Forte",CV_52&lt;&gt;0)</formula>
    </cfRule>
    <cfRule type="expression" dxfId="66" priority="68">
      <formula>AND(Ventilation_52="Moyenne",CV_52&lt;&gt;0)</formula>
    </cfRule>
    <cfRule type="expression" dxfId="65" priority="69">
      <formula>AND(Ventilation_52="Faible",CV_52&lt;&gt;0)</formula>
    </cfRule>
  </conditionalFormatting>
  <conditionalFormatting sqref="N3">
    <cfRule type="expression" dxfId="64" priority="64">
      <formula>AND(ECS_52="Forte",CECS_52&lt;&gt;0)</formula>
    </cfRule>
    <cfRule type="expression" dxfId="63" priority="65">
      <formula>AND(ECS_52="Moyenne",CECS_52&lt;&gt;0)</formula>
    </cfRule>
    <cfRule type="expression" dxfId="62" priority="66">
      <formula>AND(ECS_52="Faible",CECS_52&lt;&gt;0)</formula>
    </cfRule>
  </conditionalFormatting>
  <conditionalFormatting sqref="K10:K12">
    <cfRule type="expression" dxfId="61" priority="61">
      <formula>Chauffage_271="Forte"</formula>
    </cfRule>
    <cfRule type="expression" dxfId="60" priority="62">
      <formula>Chauffage_271="Moyenne"</formula>
    </cfRule>
    <cfRule type="expression" dxfId="59" priority="63">
      <formula>Chauffage_271="Faible"</formula>
    </cfRule>
  </conditionalFormatting>
  <conditionalFormatting sqref="N11:N12">
    <cfRule type="expression" dxfId="58" priority="58">
      <formula>ECS_271="Forte"</formula>
    </cfRule>
    <cfRule type="expression" dxfId="57" priority="59">
      <formula>ECS_271="Moyenne"</formula>
    </cfRule>
    <cfRule type="expression" dxfId="56" priority="60">
      <formula>ECS_271="Faible"</formula>
    </cfRule>
  </conditionalFormatting>
  <conditionalFormatting sqref="K8:K9">
    <cfRule type="expression" dxfId="55" priority="55">
      <formula>Difficulté_Chauffage259="Elevée"</formula>
    </cfRule>
    <cfRule type="expression" dxfId="54" priority="56">
      <formula>Difficulté_Chauffage259="Moyenne"</formula>
    </cfRule>
    <cfRule type="expression" dxfId="53" priority="57">
      <formula>Difficulté_Chauffage259="Faible"</formula>
    </cfRule>
  </conditionalFormatting>
  <conditionalFormatting sqref="N9">
    <cfRule type="expression" dxfId="52" priority="51">
      <formula>Difficulté_ECS259="Faible"</formula>
    </cfRule>
    <cfRule type="expression" dxfId="51" priority="52">
      <formula>Difficulté_ECS259="Moyenne"</formula>
    </cfRule>
    <cfRule type="expression" priority="53">
      <formula>Difficulté_Chauffage259=""</formula>
    </cfRule>
    <cfRule type="expression" dxfId="50" priority="54">
      <formula>Difficulté_ECS259="Elevée"</formula>
    </cfRule>
  </conditionalFormatting>
  <conditionalFormatting sqref="K10">
    <cfRule type="expression" dxfId="49" priority="46">
      <formula>Difficulté_Chauffage271="Elevée"</formula>
    </cfRule>
    <cfRule type="expression" dxfId="48" priority="47">
      <formula>Difficulté_Chauffage271="Forte"</formula>
    </cfRule>
    <cfRule type="expression" dxfId="47" priority="48">
      <formula>Difficulté_Chauffage271="Forte"</formula>
    </cfRule>
    <cfRule type="expression" dxfId="46" priority="49">
      <formula>Difficulté_Chauffage271="Moyenne"</formula>
    </cfRule>
    <cfRule type="expression" dxfId="45" priority="50">
      <formula>Difficulté_Chauffage271="Faible"</formula>
    </cfRule>
  </conditionalFormatting>
  <conditionalFormatting sqref="K11">
    <cfRule type="expression" dxfId="44" priority="42">
      <formula>Difficulté_Chauffage271="Elevée"</formula>
    </cfRule>
    <cfRule type="expression" dxfId="43" priority="43">
      <formula>Difficulté_Chauffage271="Forte"</formula>
    </cfRule>
    <cfRule type="expression" dxfId="42" priority="44">
      <formula>Difficulté_Chauffage271="Moyenne"</formula>
    </cfRule>
    <cfRule type="expression" dxfId="41" priority="45">
      <formula>Difficulté_Chauffage271="Faible"</formula>
    </cfRule>
  </conditionalFormatting>
  <conditionalFormatting sqref="N11">
    <cfRule type="expression" dxfId="40" priority="39">
      <formula>Difficulté_ECS271="Faible"</formula>
    </cfRule>
    <cfRule type="expression" dxfId="39" priority="40">
      <formula>Difficulté_ECS271="Moyenne"</formula>
    </cfRule>
    <cfRule type="expression" dxfId="38" priority="41">
      <formula>Difficulté_ECS271="Elevée"</formula>
    </cfRule>
  </conditionalFormatting>
  <conditionalFormatting sqref="K12:K13">
    <cfRule type="expression" dxfId="37" priority="36">
      <formula>Difficulté_Chauffage278="Elevée"</formula>
    </cfRule>
    <cfRule type="expression" dxfId="36" priority="37">
      <formula>Difficulté_Chauffage278="Moyenne"</formula>
    </cfRule>
    <cfRule type="expression" dxfId="35" priority="38">
      <formula>Difficulté_Chauffage278="Faible"</formula>
    </cfRule>
  </conditionalFormatting>
  <conditionalFormatting sqref="N13">
    <cfRule type="expression" dxfId="34" priority="33">
      <formula>Difficulté_ECS278="Elevée"</formula>
    </cfRule>
    <cfRule type="expression" dxfId="33" priority="34">
      <formula>Difficulté_ECS278="Moyenne"</formula>
    </cfRule>
    <cfRule type="expression" dxfId="32" priority="35">
      <formula>Difficulté_ECS278="Faible"</formula>
    </cfRule>
  </conditionalFormatting>
  <conditionalFormatting sqref="K14">
    <cfRule type="expression" dxfId="31" priority="30">
      <formula>Difficulté_Chauffage305="Elevée"</formula>
    </cfRule>
    <cfRule type="expression" dxfId="30" priority="31">
      <formula>Difficulté_Chauffage305="Moyenne"</formula>
    </cfRule>
    <cfRule type="expression" dxfId="29" priority="32">
      <formula>Difficulté_Chauffage305="Faible"</formula>
    </cfRule>
  </conditionalFormatting>
  <conditionalFormatting sqref="J14">
    <cfRule type="expression" dxfId="28" priority="27">
      <formula>Difficulté_Menuiseries305="Elevée"</formula>
    </cfRule>
    <cfRule type="expression" dxfId="27" priority="28">
      <formula>Difficulté_Menuiseries305="Moyenne"</formula>
    </cfRule>
    <cfRule type="expression" dxfId="26" priority="29">
      <formula>Difficulté_Menuiseries305="Faible"</formula>
    </cfRule>
  </conditionalFormatting>
  <conditionalFormatting sqref="K16:K17">
    <cfRule type="expression" dxfId="25" priority="24">
      <formula>Difficulté_Chauffage464="Elevée"</formula>
    </cfRule>
    <cfRule type="expression" dxfId="24" priority="25">
      <formula>Difficulté_Chauffage464="Moyenne"</formula>
    </cfRule>
    <cfRule type="expression" dxfId="23" priority="26">
      <formula>Difficulté_Chauffage464="Faible"</formula>
    </cfRule>
  </conditionalFormatting>
  <conditionalFormatting sqref="N17">
    <cfRule type="expression" dxfId="22" priority="21">
      <formula>Difficulté_ECS464="Elevée"</formula>
    </cfRule>
    <cfRule type="expression" dxfId="21" priority="22">
      <formula>Difficulté_ECS464="Moyenne"</formula>
    </cfRule>
    <cfRule type="expression" dxfId="20" priority="23">
      <formula>Difficulté_ECS464="Faible"</formula>
    </cfRule>
  </conditionalFormatting>
  <conditionalFormatting sqref="J28:J29">
    <cfRule type="expression" dxfId="19" priority="18">
      <formula>Difficulté_Menuiseries525="Elevée"</formula>
    </cfRule>
    <cfRule type="expression" dxfId="18" priority="19">
      <formula>Difficulté_Menuiseries525="Moyenne"</formula>
    </cfRule>
    <cfRule type="expression" dxfId="17" priority="20">
      <formula>Difficulté_Menuiseries525="Faible"</formula>
    </cfRule>
  </conditionalFormatting>
  <conditionalFormatting sqref="K29">
    <cfRule type="expression" dxfId="16" priority="14">
      <formula>Difficulté_Chauffage525="Elevée"</formula>
    </cfRule>
    <cfRule type="expression" dxfId="15" priority="15">
      <formula>Difficulté_Chauffage525="Elevée"</formula>
    </cfRule>
    <cfRule type="expression" dxfId="14" priority="16">
      <formula>Difficulté_Chauffage525="Moyenne"</formula>
    </cfRule>
    <cfRule type="expression" dxfId="13" priority="17">
      <formula>Difficulté_Chauffage525="Faible"</formula>
    </cfRule>
  </conditionalFormatting>
  <conditionalFormatting sqref="J30:J31">
    <cfRule type="expression" dxfId="12" priority="11">
      <formula>Difficulté_Menuiseries533="Elevée"</formula>
    </cfRule>
    <cfRule type="expression" dxfId="11" priority="12">
      <formula>Difficulté_Menuiseries533="Moyenne"</formula>
    </cfRule>
    <cfRule type="expression" dxfId="10" priority="13">
      <formula>Difficulté_Menuiseries533="Faible"</formula>
    </cfRule>
  </conditionalFormatting>
  <conditionalFormatting sqref="K31">
    <cfRule type="expression" dxfId="9" priority="8">
      <formula>Difficulté_Chauffage533="Elevée"</formula>
    </cfRule>
    <cfRule type="expression" dxfId="8" priority="9">
      <formula>Difficulté_Chauffage533="Moyenne"</formula>
    </cfRule>
    <cfRule type="expression" dxfId="7" priority="10">
      <formula>Difficulté_Chauffage533="Faible"</formula>
    </cfRule>
  </conditionalFormatting>
  <conditionalFormatting sqref="J33:J34">
    <cfRule type="expression" dxfId="6" priority="5">
      <formula>Difficulté_Menuiseries557="Elevée"</formula>
    </cfRule>
    <cfRule type="expression" dxfId="5" priority="6">
      <formula>Difficulté_Menuiseries557="Moyenne"</formula>
    </cfRule>
    <cfRule type="expression" dxfId="4" priority="7">
      <formula>Difficulté_Menuiseries557="Faible"</formula>
    </cfRule>
  </conditionalFormatting>
  <conditionalFormatting sqref="K34">
    <cfRule type="expression" dxfId="3" priority="2">
      <formula>Difficulté_Chauffage557="Elevée"</formula>
    </cfRule>
    <cfRule type="expression" dxfId="2" priority="3">
      <formula>Difficulté_Chauffage557="Moyenne"</formula>
    </cfRule>
    <cfRule type="expression" dxfId="1" priority="4">
      <formula>Difficulté_Chauffage557="Faible"</formula>
    </cfRule>
  </conditionalFormatting>
  <conditionalFormatting sqref="J3:Y53">
    <cfRule type="cellIs" dxfId="0" priority="1" operator="equal">
      <formula>0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ventes</vt:lpstr>
      <vt:lpstr>AGS</vt:lpstr>
      <vt:lpstr>ventes!Impression_des_titres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heliot</dc:creator>
  <cp:lastModifiedBy>mathieu</cp:lastModifiedBy>
  <cp:lastPrinted>2012-05-24T14:55:33Z</cp:lastPrinted>
  <dcterms:created xsi:type="dcterms:W3CDTF">2012-04-04T14:39:41Z</dcterms:created>
  <dcterms:modified xsi:type="dcterms:W3CDTF">2012-05-25T10:06:13Z</dcterms:modified>
</cp:coreProperties>
</file>