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25" yWindow="930" windowWidth="24915" windowHeight="1207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Feuil1!$A$1:$CE$42</definedName>
  </definedNames>
  <calcPr calcId="145621"/>
</workbook>
</file>

<file path=xl/calcChain.xml><?xml version="1.0" encoding="utf-8"?>
<calcChain xmlns="http://schemas.openxmlformats.org/spreadsheetml/2006/main">
  <c r="L38" i="1" l="1"/>
  <c r="X38" i="1"/>
  <c r="BT38" i="1"/>
  <c r="CF38" i="1"/>
  <c r="AV38" i="1"/>
  <c r="AJ38" i="1"/>
  <c r="H41" i="1"/>
  <c r="H42" i="1" s="1"/>
  <c r="L41" i="1"/>
  <c r="X41" i="1"/>
  <c r="AJ41" i="1"/>
  <c r="BH41" i="1"/>
  <c r="BT41" i="1"/>
  <c r="CF41" i="1"/>
  <c r="AV41" i="1"/>
  <c r="F40" i="1"/>
  <c r="F39" i="1"/>
  <c r="CF37" i="1"/>
  <c r="BT37" i="1"/>
  <c r="BH37" i="1"/>
  <c r="AV37" i="1"/>
  <c r="AJ37" i="1"/>
  <c r="X37" i="1"/>
  <c r="L37" i="1"/>
  <c r="H37" i="1"/>
  <c r="F37" i="1" s="1"/>
  <c r="CF34" i="1"/>
  <c r="BT34" i="1"/>
  <c r="BH34" i="1"/>
  <c r="AV34" i="1"/>
  <c r="AJ34" i="1"/>
  <c r="X34" i="1"/>
  <c r="L34" i="1"/>
  <c r="H34" i="1"/>
  <c r="CF31" i="1"/>
  <c r="BT31" i="1"/>
  <c r="BH31" i="1"/>
  <c r="AV31" i="1"/>
  <c r="AJ31" i="1"/>
  <c r="X31" i="1"/>
  <c r="L31" i="1"/>
  <c r="H31" i="1"/>
  <c r="F31" i="1" s="1"/>
  <c r="CF28" i="1"/>
  <c r="BT28" i="1"/>
  <c r="BH28" i="1"/>
  <c r="AV28" i="1"/>
  <c r="AJ28" i="1"/>
  <c r="X28" i="1"/>
  <c r="L28" i="1"/>
  <c r="H28" i="1"/>
  <c r="CF25" i="1"/>
  <c r="BT25" i="1"/>
  <c r="BH25" i="1"/>
  <c r="AV25" i="1"/>
  <c r="AJ25" i="1"/>
  <c r="X25" i="1"/>
  <c r="L25" i="1"/>
  <c r="H25" i="1"/>
  <c r="CF22" i="1"/>
  <c r="BT22" i="1"/>
  <c r="BH22" i="1"/>
  <c r="AV22" i="1"/>
  <c r="AJ22" i="1"/>
  <c r="X22" i="1"/>
  <c r="L22" i="1"/>
  <c r="H22" i="1"/>
  <c r="X19" i="1"/>
  <c r="X42" i="1" s="1"/>
  <c r="AJ19" i="1"/>
  <c r="AV19" i="1"/>
  <c r="BH19" i="1"/>
  <c r="BT19" i="1"/>
  <c r="BT42" i="1" s="1"/>
  <c r="CF19" i="1"/>
  <c r="CF42" i="1" s="1"/>
  <c r="L19" i="1"/>
  <c r="L42" i="1" s="1"/>
  <c r="H19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  <c r="F5" i="1"/>
  <c r="E5" i="1"/>
  <c r="D5" i="1"/>
  <c r="F4" i="1"/>
  <c r="E4" i="1"/>
  <c r="D4" i="1"/>
  <c r="I3" i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BH42" i="1" l="1"/>
  <c r="BH38" i="1"/>
  <c r="AV42" i="1"/>
  <c r="AJ42" i="1"/>
  <c r="F41" i="1"/>
  <c r="F42" i="1" s="1"/>
  <c r="F28" i="1"/>
  <c r="F34" i="1"/>
  <c r="F25" i="1"/>
  <c r="F22" i="1"/>
  <c r="F19" i="1"/>
  <c r="F38" i="1" s="1"/>
</calcChain>
</file>

<file path=xl/comments1.xml><?xml version="1.0" encoding="utf-8"?>
<comments xmlns="http://schemas.openxmlformats.org/spreadsheetml/2006/main">
  <authors>
    <author>Auteur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Il faut INSERER les nouvelles tâches entre la première et la dernière.</t>
        </r>
      </text>
    </comment>
    <comment ref="G3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Si la tâche n'est pas réalisée à 100% et que la date de fin estimée est antérieure à la date du jour, la cellule en D passe au rouge, et il est possible de filtrer sur cette couleur pour n'avoir que les tâches en retard</t>
        </r>
      </text>
    </comment>
    <comment ref="H3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On peut modifier la date en G1, les dates suivantes sont recalculées automatiquement</t>
        </r>
      </text>
    </comment>
    <comment ref="A16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Il faut INSERER les nouvelles tâches entre la première et la dernière.</t>
        </r>
      </text>
    </comment>
  </commentList>
</comments>
</file>

<file path=xl/sharedStrings.xml><?xml version="1.0" encoding="utf-8"?>
<sst xmlns="http://schemas.openxmlformats.org/spreadsheetml/2006/main" count="249" uniqueCount="44">
  <si>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</si>
  <si>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</si>
  <si>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</si>
  <si>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</si>
  <si>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</si>
  <si>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</si>
  <si>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</si>
  <si>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</si>
  <si>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</si>
  <si>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</si>
  <si>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</si>
  <si>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</si>
  <si>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Certificat</t>
  </si>
  <si>
    <t>Date début</t>
  </si>
  <si>
    <t>Date fin</t>
  </si>
  <si>
    <t>Jours passés</t>
  </si>
  <si>
    <t>Jours restantes</t>
  </si>
  <si>
    <t>Total jours</t>
  </si>
  <si>
    <t>% réalisé</t>
  </si>
  <si>
    <t>RABC</t>
  </si>
  <si>
    <t>EDUQUA</t>
  </si>
  <si>
    <t>ISO 9001</t>
  </si>
  <si>
    <t>AOMAS</t>
  </si>
  <si>
    <t>QUATHÉDA</t>
  </si>
  <si>
    <t>OAFS</t>
  </si>
  <si>
    <t>IQUNET</t>
  </si>
  <si>
    <t>Contrôl Budgétaire</t>
  </si>
  <si>
    <t>Reçu</t>
  </si>
  <si>
    <t>Reçu annuel complet</t>
  </si>
  <si>
    <t>Budget annuel complet</t>
  </si>
  <si>
    <t>Différence annuel complette</t>
  </si>
  <si>
    <t>Budget 1 annuel complet</t>
  </si>
  <si>
    <t>Budget matériel annuel complet</t>
  </si>
  <si>
    <t>IQNET reçu annuel complet</t>
  </si>
  <si>
    <t>OAFS reçu annuel complet</t>
  </si>
  <si>
    <t>AOMAS reçu annuel complet</t>
  </si>
  <si>
    <t>QUATH'EDA reçu annuel complet</t>
  </si>
  <si>
    <t>ISO reçu annuel complet</t>
  </si>
  <si>
    <t>EDUQUA reçu annuel complet</t>
  </si>
  <si>
    <t>RABC reçu annuel complet</t>
  </si>
  <si>
    <t>TOTAUX</t>
  </si>
  <si>
    <t>Certification</t>
  </si>
  <si>
    <t>Materiel</t>
  </si>
  <si>
    <t>Contrôl Certificats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</si>
</sst>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SFr.&quot;\ * #,##0.00_ ;_ &quot;SFr.&quot;\ * \-#,##0.00_ ;_ &quot;SFr.&quot;\ * &quot;-&quot;??_ ;_ @_ "/>
    <numFmt numFmtId="164" formatCode="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theme="1"/>
      <name val="Georgia"/>
      <family val="1"/>
    </font>
    <font>
      <b/>
      <sz val="11"/>
      <color theme="1"/>
      <name val="Trebuchet MS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textRotation="90"/>
    </xf>
    <xf numFmtId="0" fontId="0" fillId="0" borderId="2" xfId="0" applyFont="1" applyBorder="1" applyAlignment="1">
      <alignment horizontal="center" textRotation="90"/>
    </xf>
    <xf numFmtId="0" fontId="0" fillId="0" borderId="3" xfId="0" applyFont="1" applyBorder="1" applyAlignment="1">
      <alignment horizontal="center" textRotation="90"/>
    </xf>
    <xf numFmtId="0" fontId="0" fillId="0" borderId="4" xfId="0" applyFont="1" applyFill="1" applyBorder="1" applyAlignment="1">
      <alignment horizontal="center" textRotation="90"/>
    </xf>
    <xf numFmtId="0" fontId="0" fillId="0" borderId="5" xfId="0" applyFont="1" applyFill="1" applyBorder="1" applyAlignment="1">
      <alignment horizontal="center" textRotation="90"/>
    </xf>
    <xf numFmtId="0" fontId="0" fillId="0" borderId="5" xfId="0" applyFont="1" applyBorder="1" applyAlignment="1">
      <alignment horizontal="center" textRotation="90"/>
    </xf>
    <xf numFmtId="0" fontId="0" fillId="0" borderId="6" xfId="0" applyFont="1" applyBorder="1" applyAlignment="1">
      <alignment horizontal="center" textRotation="90"/>
    </xf>
    <xf numFmtId="0" fontId="3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/>
    </xf>
    <xf numFmtId="164" fontId="0" fillId="0" borderId="4" xfId="0" applyNumberFormat="1" applyBorder="1" applyAlignment="1">
      <alignment vertical="center" textRotation="90"/>
    </xf>
    <xf numFmtId="164" fontId="0" fillId="0" borderId="5" xfId="0" applyNumberFormat="1" applyBorder="1" applyAlignment="1">
      <alignment vertical="center" textRotation="90"/>
    </xf>
    <xf numFmtId="164" fontId="0" fillId="0" borderId="6" xfId="0" applyNumberFormat="1" applyBorder="1" applyAlignment="1">
      <alignment vertical="center" textRotation="90"/>
    </xf>
    <xf numFmtId="0" fontId="3" fillId="0" borderId="0" xfId="0" applyFont="1" applyAlignment="1">
      <alignment vertical="center" textRotation="90"/>
    </xf>
    <xf numFmtId="0" fontId="0" fillId="0" borderId="0" xfId="0" applyAlignment="1">
      <alignment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9" fillId="0" borderId="0" xfId="0" applyFont="1"/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44" fontId="4" fillId="0" borderId="0" xfId="0" applyNumberFormat="1" applyFont="1" applyBorder="1" applyAlignment="1">
      <alignment horizontal="center" vertical="center"/>
    </xf>
    <xf numFmtId="4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1" fontId="0" fillId="0" borderId="20" xfId="0" applyNumberFormat="1" applyBorder="1" applyAlignment="1" applyProtection="1">
      <alignment horizontal="center" vertical="center"/>
      <protection locked="0"/>
    </xf>
    <xf numFmtId="44" fontId="7" fillId="0" borderId="20" xfId="0" applyNumberFormat="1" applyFont="1" applyBorder="1" applyAlignment="1">
      <alignment horizontal="center" vertical="center"/>
    </xf>
    <xf numFmtId="44" fontId="4" fillId="3" borderId="20" xfId="0" applyNumberFormat="1" applyFont="1" applyFill="1" applyBorder="1" applyAlignment="1">
      <alignment horizontal="center" vertical="center"/>
    </xf>
    <xf numFmtId="44" fontId="9" fillId="3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 applyAlignment="1">
      <alignment horizontal="center" vertical="center" textRotation="90"/>
    </xf>
    <xf numFmtId="44" fontId="4" fillId="0" borderId="17" xfId="0" applyNumberFormat="1" applyFont="1" applyBorder="1" applyAlignment="1">
      <alignment horizontal="center" vertical="center"/>
    </xf>
    <xf numFmtId="44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1" fontId="0" fillId="0" borderId="18" xfId="0" applyNumberFormat="1" applyBorder="1" applyAlignment="1" applyProtection="1">
      <alignment horizontal="center" vertical="center"/>
      <protection locked="0"/>
    </xf>
    <xf numFmtId="44" fontId="1" fillId="3" borderId="18" xfId="0" applyNumberFormat="1" applyFont="1" applyFill="1" applyBorder="1" applyAlignment="1">
      <alignment horizontal="center" vertical="center"/>
    </xf>
    <xf numFmtId="44" fontId="1" fillId="3" borderId="15" xfId="0" applyNumberFormat="1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0" fillId="0" borderId="0" xfId="0" applyFont="1" applyFill="1" applyAlignment="1">
      <alignment wrapText="1"/>
    </xf>
    <xf numFmtId="164" fontId="11" fillId="0" borderId="0" xfId="0" applyNumberFormat="1" applyFont="1"/>
    <xf numFmtId="1" fontId="12" fillId="0" borderId="0" xfId="0" applyNumberFormat="1" applyFont="1" applyAlignment="1" applyProtection="1">
      <alignment horizontal="center" vertical="center"/>
      <protection locked="0"/>
    </xf>
    <xf numFmtId="9" fontId="11" fillId="0" borderId="0" xfId="0" applyNumberFormat="1" applyFont="1" applyAlignment="1">
      <alignment horizontal="center" vertical="center"/>
    </xf>
    <xf numFmtId="0" fontId="12" fillId="0" borderId="7" xfId="0" applyFont="1" applyBorder="1"/>
    <xf numFmtId="0" fontId="12" fillId="0" borderId="8" xfId="0" applyFont="1" applyFill="1" applyBorder="1"/>
    <xf numFmtId="0" fontId="12" fillId="2" borderId="8" xfId="0" applyFont="1" applyFill="1" applyBorder="1"/>
    <xf numFmtId="0" fontId="12" fillId="0" borderId="9" xfId="0" applyFont="1" applyBorder="1"/>
    <xf numFmtId="0" fontId="12" fillId="0" borderId="8" xfId="0" applyFont="1" applyBorder="1"/>
    <xf numFmtId="0" fontId="12" fillId="0" borderId="0" xfId="0" applyFont="1"/>
    <xf numFmtId="0" fontId="12" fillId="0" borderId="10" xfId="0" applyFont="1" applyBorder="1"/>
    <xf numFmtId="0" fontId="12" fillId="0" borderId="11" xfId="0" applyFont="1" applyFill="1" applyBorder="1"/>
    <xf numFmtId="0" fontId="12" fillId="2" borderId="11" xfId="0" applyFont="1" applyFill="1" applyBorder="1"/>
    <xf numFmtId="0" fontId="12" fillId="0" borderId="12" xfId="0" applyFont="1" applyBorder="1"/>
    <xf numFmtId="0" fontId="12" fillId="0" borderId="11" xfId="0" applyFont="1" applyBorder="1"/>
    <xf numFmtId="0" fontId="12" fillId="0" borderId="13" xfId="0" applyFont="1" applyBorder="1"/>
    <xf numFmtId="0" fontId="12" fillId="0" borderId="14" xfId="0" applyFont="1" applyFill="1" applyBorder="1"/>
    <xf numFmtId="0" fontId="12" fillId="2" borderId="14" xfId="0" applyFont="1" applyFill="1" applyBorder="1"/>
    <xf numFmtId="0" fontId="12" fillId="0" borderId="15" xfId="0" applyFont="1" applyBorder="1"/>
    <xf numFmtId="0" fontId="12" fillId="0" borderId="14" xfId="0" applyFont="1" applyBorder="1"/>
    <xf numFmtId="44" fontId="4" fillId="0" borderId="17" xfId="0" applyNumberFormat="1" applyFont="1" applyBorder="1" applyAlignment="1">
      <alignment horizontal="left" vertical="center"/>
    </xf>
    <xf numFmtId="44" fontId="4" fillId="0" borderId="0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3" borderId="14" xfId="0" applyFont="1" applyFill="1" applyBorder="1" applyAlignment="1">
      <alignment horizontal="left"/>
    </xf>
    <xf numFmtId="44" fontId="0" fillId="0" borderId="19" xfId="0" applyNumberFormat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44" fontId="0" fillId="0" borderId="20" xfId="0" applyNumberFormat="1" applyBorder="1" applyAlignment="1">
      <alignment horizontal="center"/>
    </xf>
    <xf numFmtId="44" fontId="0" fillId="0" borderId="16" xfId="0" applyNumberFormat="1" applyBorder="1" applyAlignment="1">
      <alignment horizontal="center"/>
    </xf>
    <xf numFmtId="44" fontId="0" fillId="0" borderId="17" xfId="0" applyNumberFormat="1" applyBorder="1" applyAlignment="1">
      <alignment horizontal="center"/>
    </xf>
    <xf numFmtId="44" fontId="0" fillId="0" borderId="18" xfId="0" applyNumberFormat="1" applyBorder="1" applyAlignment="1">
      <alignment horizontal="center"/>
    </xf>
    <xf numFmtId="44" fontId="4" fillId="3" borderId="19" xfId="0" applyNumberFormat="1" applyFont="1" applyFill="1" applyBorder="1" applyAlignment="1">
      <alignment horizontal="center"/>
    </xf>
    <xf numFmtId="44" fontId="4" fillId="3" borderId="0" xfId="0" applyNumberFormat="1" applyFont="1" applyFill="1" applyBorder="1" applyAlignment="1">
      <alignment horizontal="center"/>
    </xf>
    <xf numFmtId="44" fontId="4" fillId="3" borderId="20" xfId="0" applyNumberFormat="1" applyFont="1" applyFill="1" applyBorder="1" applyAlignment="1">
      <alignment horizontal="center"/>
    </xf>
    <xf numFmtId="44" fontId="0" fillId="3" borderId="19" xfId="0" applyNumberFormat="1" applyFont="1" applyFill="1" applyBorder="1" applyAlignment="1">
      <alignment horizontal="center"/>
    </xf>
    <xf numFmtId="44" fontId="0" fillId="3" borderId="0" xfId="0" applyNumberFormat="1" applyFont="1" applyFill="1" applyBorder="1" applyAlignment="1">
      <alignment horizontal="center"/>
    </xf>
    <xf numFmtId="44" fontId="0" fillId="3" borderId="20" xfId="0" applyNumberFormat="1" applyFont="1" applyFill="1" applyBorder="1" applyAlignment="1">
      <alignment horizontal="center"/>
    </xf>
    <xf numFmtId="44" fontId="1" fillId="3" borderId="23" xfId="0" applyNumberFormat="1" applyFont="1" applyFill="1" applyBorder="1" applyAlignment="1">
      <alignment horizontal="center"/>
    </xf>
    <xf numFmtId="44" fontId="1" fillId="3" borderId="22" xfId="0" applyNumberFormat="1" applyFont="1" applyFill="1" applyBorder="1" applyAlignment="1">
      <alignment horizontal="center"/>
    </xf>
    <xf numFmtId="44" fontId="1" fillId="3" borderId="21" xfId="0" applyNumberFormat="1" applyFont="1" applyFill="1" applyBorder="1" applyAlignment="1">
      <alignment horizontal="center"/>
    </xf>
    <xf numFmtId="44" fontId="9" fillId="3" borderId="4" xfId="0" applyNumberFormat="1" applyFont="1" applyFill="1" applyBorder="1" applyAlignment="1">
      <alignment horizontal="center"/>
    </xf>
    <xf numFmtId="44" fontId="9" fillId="3" borderId="5" xfId="0" applyNumberFormat="1" applyFont="1" applyFill="1" applyBorder="1" applyAlignment="1">
      <alignment horizontal="center"/>
    </xf>
    <xf numFmtId="44" fontId="9" fillId="3" borderId="6" xfId="0" applyNumberFormat="1" applyFont="1" applyFill="1" applyBorder="1" applyAlignment="1">
      <alignment horizontal="center"/>
    </xf>
    <xf numFmtId="44" fontId="1" fillId="3" borderId="19" xfId="0" applyNumberFormat="1" applyFont="1" applyFill="1" applyBorder="1" applyAlignment="1">
      <alignment horizontal="center"/>
    </xf>
    <xf numFmtId="44" fontId="1" fillId="3" borderId="0" xfId="0" applyNumberFormat="1" applyFont="1" applyFill="1" applyBorder="1" applyAlignment="1">
      <alignment horizontal="center"/>
    </xf>
    <xf numFmtId="44" fontId="1" fillId="3" borderId="20" xfId="0" applyNumberFormat="1" applyFont="1" applyFill="1" applyBorder="1" applyAlignment="1">
      <alignment horizontal="center"/>
    </xf>
    <xf numFmtId="44" fontId="1" fillId="3" borderId="13" xfId="0" applyNumberFormat="1" applyFont="1" applyFill="1" applyBorder="1" applyAlignment="1">
      <alignment horizontal="center"/>
    </xf>
    <xf numFmtId="44" fontId="1" fillId="3" borderId="14" xfId="0" applyNumberFormat="1" applyFont="1" applyFill="1" applyBorder="1" applyAlignment="1">
      <alignment horizontal="center"/>
    </xf>
    <xf numFmtId="44" fontId="1" fillId="3" borderId="15" xfId="0" applyNumberFormat="1" applyFont="1" applyFill="1" applyBorder="1" applyAlignment="1">
      <alignment horizontal="center"/>
    </xf>
    <xf numFmtId="44" fontId="7" fillId="0" borderId="19" xfId="0" applyNumberFormat="1" applyFont="1" applyBorder="1" applyAlignment="1">
      <alignment horizontal="center"/>
    </xf>
    <xf numFmtId="44" fontId="7" fillId="0" borderId="0" xfId="0" applyNumberFormat="1" applyFont="1" applyBorder="1" applyAlignment="1">
      <alignment horizontal="center"/>
    </xf>
    <xf numFmtId="44" fontId="7" fillId="0" borderId="20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</cellXfs>
  <cellStyles count="1">
    <cellStyle name="Normal" xfId="0" builtinId="0"/>
  </cellStyles>
  <dxfs count="21"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FFFFA7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66FF9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Q42"/>
  <sheetViews>
    <sheetView tabSelected="1" zoomScale="80" zoomScaleNormal="80" workbookViewId="0">
      <selection activeCell="E3" sqref="E3"/>
    </sheetView>
  </sheetViews>
  <sheetFormatPr baseColWidth="10" defaultRowHeight="15" x14ac:dyDescent="0.25"/>
  <cols>
    <col min="1" max="1" width="12" style="15" customWidth="1"/>
    <col min="2" max="2" width="16.85546875" bestFit="1" customWidth="1"/>
    <col min="3" max="3" width="16" bestFit="1" customWidth="1"/>
    <col min="4" max="4" width="17.140625" style="1" bestFit="1" customWidth="1"/>
    <col min="5" max="5" width="14.28515625" style="1" bestFit="1" customWidth="1"/>
    <col min="6" max="6" width="15.28515625" style="1" bestFit="1" customWidth="1"/>
    <col min="7" max="7" width="5.5703125" style="1" hidden="1" customWidth="1"/>
    <col min="8" max="95" width="3.7109375" bestFit="1" customWidth="1"/>
  </cols>
  <sheetData>
    <row r="1" spans="1:95" x14ac:dyDescent="0.25">
      <c r="A1" s="69" t="s">
        <v>43</v>
      </c>
      <c r="B1" s="69"/>
      <c r="C1" s="69"/>
      <c r="D1" s="69"/>
      <c r="E1" s="69"/>
      <c r="F1" s="69"/>
      <c r="H1" s="66">
        <v>2009</v>
      </c>
      <c r="I1" s="67"/>
      <c r="J1" s="67"/>
      <c r="K1" s="68"/>
      <c r="L1" s="66">
        <v>2010</v>
      </c>
      <c r="M1" s="67"/>
      <c r="N1" s="67"/>
      <c r="O1" s="67"/>
      <c r="P1" s="67"/>
      <c r="Q1" s="67"/>
      <c r="R1" s="67"/>
      <c r="S1" s="67"/>
      <c r="T1" s="67"/>
      <c r="U1" s="67"/>
      <c r="V1" s="67"/>
      <c r="W1" s="68"/>
      <c r="X1" s="66">
        <v>2011</v>
      </c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8"/>
      <c r="AJ1" s="66">
        <v>2012</v>
      </c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8"/>
      <c r="AV1" s="66">
        <v>2013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8"/>
      <c r="BH1" s="66">
        <v>2014</v>
      </c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8"/>
      <c r="BT1" s="66">
        <v>2015</v>
      </c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8"/>
      <c r="CF1" s="66">
        <v>2016</v>
      </c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8"/>
    </row>
    <row r="2" spans="1:95" ht="56.25" x14ac:dyDescent="0.25">
      <c r="A2" s="69"/>
      <c r="B2" s="69"/>
      <c r="C2" s="69"/>
      <c r="D2" s="69"/>
      <c r="E2" s="69"/>
      <c r="F2" s="69"/>
      <c r="H2" s="2" t="s">
        <v>0</v>
      </c>
      <c r="I2" s="3" t="s">
        <v>1</v>
      </c>
      <c r="J2" s="3" t="s">
        <v>2</v>
      </c>
      <c r="K2" s="4" t="s">
        <v>3</v>
      </c>
      <c r="L2" s="5" t="s">
        <v>4</v>
      </c>
      <c r="M2" s="6" t="s">
        <v>5</v>
      </c>
      <c r="N2" s="6" t="s">
        <v>6</v>
      </c>
      <c r="O2" s="6" t="s">
        <v>7</v>
      </c>
      <c r="P2" s="6" t="s">
        <v>8</v>
      </c>
      <c r="Q2" s="6" t="s">
        <v>9</v>
      </c>
      <c r="R2" s="6" t="s">
        <v>10</v>
      </c>
      <c r="S2" s="6" t="s">
        <v>11</v>
      </c>
      <c r="T2" s="7" t="s">
        <v>0</v>
      </c>
      <c r="U2" s="7" t="s">
        <v>1</v>
      </c>
      <c r="V2" s="7" t="s">
        <v>2</v>
      </c>
      <c r="W2" s="8" t="s">
        <v>3</v>
      </c>
      <c r="X2" s="5" t="s">
        <v>4</v>
      </c>
      <c r="Y2" s="6" t="s">
        <v>5</v>
      </c>
      <c r="Z2" s="6" t="s">
        <v>6</v>
      </c>
      <c r="AA2" s="6" t="s">
        <v>7</v>
      </c>
      <c r="AB2" s="6" t="s">
        <v>8</v>
      </c>
      <c r="AC2" s="6" t="s">
        <v>9</v>
      </c>
      <c r="AD2" s="6" t="s">
        <v>10</v>
      </c>
      <c r="AE2" s="6" t="s">
        <v>11</v>
      </c>
      <c r="AF2" s="7" t="s">
        <v>0</v>
      </c>
      <c r="AG2" s="7" t="s">
        <v>1</v>
      </c>
      <c r="AH2" s="7" t="s">
        <v>2</v>
      </c>
      <c r="AI2" s="8" t="s">
        <v>3</v>
      </c>
      <c r="AJ2" s="5" t="s">
        <v>4</v>
      </c>
      <c r="AK2" s="6" t="s">
        <v>5</v>
      </c>
      <c r="AL2" s="6" t="s">
        <v>6</v>
      </c>
      <c r="AM2" s="6" t="s">
        <v>7</v>
      </c>
      <c r="AN2" s="6" t="s">
        <v>8</v>
      </c>
      <c r="AO2" s="6" t="s">
        <v>9</v>
      </c>
      <c r="AP2" s="6" t="s">
        <v>10</v>
      </c>
      <c r="AQ2" s="6" t="s">
        <v>11</v>
      </c>
      <c r="AR2" s="7" t="s">
        <v>0</v>
      </c>
      <c r="AS2" s="7" t="s">
        <v>1</v>
      </c>
      <c r="AT2" s="7" t="s">
        <v>2</v>
      </c>
      <c r="AU2" s="8" t="s">
        <v>3</v>
      </c>
      <c r="AV2" s="5" t="s">
        <v>4</v>
      </c>
      <c r="AW2" s="6" t="s">
        <v>5</v>
      </c>
      <c r="AX2" s="6" t="s">
        <v>6</v>
      </c>
      <c r="AY2" s="6" t="s">
        <v>7</v>
      </c>
      <c r="AZ2" s="6" t="s">
        <v>8</v>
      </c>
      <c r="BA2" s="6" t="s">
        <v>9</v>
      </c>
      <c r="BB2" s="6" t="s">
        <v>10</v>
      </c>
      <c r="BC2" s="6" t="s">
        <v>11</v>
      </c>
      <c r="BD2" s="7" t="s">
        <v>0</v>
      </c>
      <c r="BE2" s="7" t="s">
        <v>1</v>
      </c>
      <c r="BF2" s="7" t="s">
        <v>2</v>
      </c>
      <c r="BG2" s="8" t="s">
        <v>3</v>
      </c>
      <c r="BH2" s="5" t="s">
        <v>4</v>
      </c>
      <c r="BI2" s="6" t="s">
        <v>5</v>
      </c>
      <c r="BJ2" s="6" t="s">
        <v>6</v>
      </c>
      <c r="BK2" s="6" t="s">
        <v>7</v>
      </c>
      <c r="BL2" s="6" t="s">
        <v>8</v>
      </c>
      <c r="BM2" s="6" t="s">
        <v>9</v>
      </c>
      <c r="BN2" s="6" t="s">
        <v>10</v>
      </c>
      <c r="BO2" s="6" t="s">
        <v>11</v>
      </c>
      <c r="BP2" s="7" t="s">
        <v>0</v>
      </c>
      <c r="BQ2" s="7" t="s">
        <v>1</v>
      </c>
      <c r="BR2" s="7" t="s">
        <v>2</v>
      </c>
      <c r="BS2" s="8" t="s">
        <v>3</v>
      </c>
      <c r="BT2" s="5" t="s">
        <v>4</v>
      </c>
      <c r="BU2" s="6" t="s">
        <v>5</v>
      </c>
      <c r="BV2" s="6" t="s">
        <v>6</v>
      </c>
      <c r="BW2" s="6" t="s">
        <v>7</v>
      </c>
      <c r="BX2" s="6" t="s">
        <v>8</v>
      </c>
      <c r="BY2" s="6" t="s">
        <v>9</v>
      </c>
      <c r="BZ2" s="6" t="s">
        <v>10</v>
      </c>
      <c r="CA2" s="6" t="s">
        <v>11</v>
      </c>
      <c r="CB2" s="7" t="s">
        <v>0</v>
      </c>
      <c r="CC2" s="7" t="s">
        <v>1</v>
      </c>
      <c r="CD2" s="7" t="s">
        <v>2</v>
      </c>
      <c r="CE2" s="8" t="s">
        <v>3</v>
      </c>
      <c r="CF2" s="5" t="s">
        <v>4</v>
      </c>
      <c r="CG2" s="6" t="s">
        <v>5</v>
      </c>
      <c r="CH2" s="6" t="s">
        <v>6</v>
      </c>
      <c r="CI2" s="6" t="s">
        <v>7</v>
      </c>
      <c r="CJ2" s="6" t="s">
        <v>8</v>
      </c>
      <c r="CK2" s="6" t="s">
        <v>9</v>
      </c>
      <c r="CL2" s="6" t="s">
        <v>10</v>
      </c>
      <c r="CM2" s="6" t="s">
        <v>11</v>
      </c>
      <c r="CN2" s="7" t="s">
        <v>0</v>
      </c>
      <c r="CO2" s="7" t="s">
        <v>1</v>
      </c>
      <c r="CP2" s="7" t="s">
        <v>2</v>
      </c>
      <c r="CQ2" s="8" t="s">
        <v>3</v>
      </c>
    </row>
    <row r="3" spans="1:95" s="14" customFormat="1" ht="87.75" x14ac:dyDescent="0.25">
      <c r="A3" s="9" t="s">
        <v>12</v>
      </c>
      <c r="B3" s="10" t="s">
        <v>13</v>
      </c>
      <c r="C3" s="10" t="s">
        <v>14</v>
      </c>
      <c r="D3" s="10" t="s">
        <v>15</v>
      </c>
      <c r="E3" s="10" t="s">
        <v>16</v>
      </c>
      <c r="F3" s="10" t="s">
        <v>17</v>
      </c>
      <c r="G3" s="10" t="s">
        <v>18</v>
      </c>
      <c r="H3" s="11">
        <v>40057</v>
      </c>
      <c r="I3" s="12">
        <f>H3+30</f>
        <v>40087</v>
      </c>
      <c r="J3" s="12">
        <f>I3+31</f>
        <v>40118</v>
      </c>
      <c r="K3" s="13">
        <f>J3+30</f>
        <v>40148</v>
      </c>
      <c r="L3" s="11">
        <f>K3+31</f>
        <v>40179</v>
      </c>
      <c r="M3" s="12">
        <f>L3+31</f>
        <v>40210</v>
      </c>
      <c r="N3" s="12">
        <f>M3+28</f>
        <v>40238</v>
      </c>
      <c r="O3" s="12">
        <f>N3+31</f>
        <v>40269</v>
      </c>
      <c r="P3" s="12">
        <f>O3+30</f>
        <v>40299</v>
      </c>
      <c r="Q3" s="12">
        <f>P3+31</f>
        <v>40330</v>
      </c>
      <c r="R3" s="12">
        <f>Q3+30</f>
        <v>40360</v>
      </c>
      <c r="S3" s="12">
        <f>R3+31</f>
        <v>40391</v>
      </c>
      <c r="T3" s="12">
        <f>S3+31</f>
        <v>40422</v>
      </c>
      <c r="U3" s="12">
        <f>T3+30</f>
        <v>40452</v>
      </c>
      <c r="V3" s="12">
        <f>U3+31</f>
        <v>40483</v>
      </c>
      <c r="W3" s="13">
        <f>V3+30</f>
        <v>40513</v>
      </c>
      <c r="X3" s="11">
        <f>W3+31</f>
        <v>40544</v>
      </c>
      <c r="Y3" s="12">
        <f>X3+31</f>
        <v>40575</v>
      </c>
      <c r="Z3" s="12">
        <f>Y3+28</f>
        <v>40603</v>
      </c>
      <c r="AA3" s="12">
        <f>Z3+31</f>
        <v>40634</v>
      </c>
      <c r="AB3" s="12">
        <f>AA3+30</f>
        <v>40664</v>
      </c>
      <c r="AC3" s="12">
        <f>AB3+31</f>
        <v>40695</v>
      </c>
      <c r="AD3" s="12">
        <f>AC3+30</f>
        <v>40725</v>
      </c>
      <c r="AE3" s="12">
        <f>AD3+31</f>
        <v>40756</v>
      </c>
      <c r="AF3" s="12">
        <f>AE3+31</f>
        <v>40787</v>
      </c>
      <c r="AG3" s="12">
        <f>AF3+30</f>
        <v>40817</v>
      </c>
      <c r="AH3" s="12">
        <f>AG3+31</f>
        <v>40848</v>
      </c>
      <c r="AI3" s="13">
        <f>AH3+30</f>
        <v>40878</v>
      </c>
      <c r="AJ3" s="11">
        <f>AI3+31</f>
        <v>40909</v>
      </c>
      <c r="AK3" s="12">
        <f>AJ3+31</f>
        <v>40940</v>
      </c>
      <c r="AL3" s="12">
        <f>AK3+29</f>
        <v>40969</v>
      </c>
      <c r="AM3" s="12">
        <f>AL3+31</f>
        <v>41000</v>
      </c>
      <c r="AN3" s="12">
        <f>AM3+30</f>
        <v>41030</v>
      </c>
      <c r="AO3" s="12">
        <f>AN3+31</f>
        <v>41061</v>
      </c>
      <c r="AP3" s="12">
        <f>AO3+30</f>
        <v>41091</v>
      </c>
      <c r="AQ3" s="12">
        <f>AP3+31</f>
        <v>41122</v>
      </c>
      <c r="AR3" s="12">
        <f>AQ3+31</f>
        <v>41153</v>
      </c>
      <c r="AS3" s="12">
        <f>AR3+30</f>
        <v>41183</v>
      </c>
      <c r="AT3" s="12">
        <f>AS3+31</f>
        <v>41214</v>
      </c>
      <c r="AU3" s="13">
        <f>AT3+30</f>
        <v>41244</v>
      </c>
      <c r="AV3" s="11">
        <f>AU3+31</f>
        <v>41275</v>
      </c>
      <c r="AW3" s="12">
        <f>AV3+31</f>
        <v>41306</v>
      </c>
      <c r="AX3" s="12">
        <f>AW3+28</f>
        <v>41334</v>
      </c>
      <c r="AY3" s="12">
        <f>AX3+31</f>
        <v>41365</v>
      </c>
      <c r="AZ3" s="12">
        <f>AY3+30</f>
        <v>41395</v>
      </c>
      <c r="BA3" s="12">
        <f>AZ3+31</f>
        <v>41426</v>
      </c>
      <c r="BB3" s="12">
        <f>BA3+30</f>
        <v>41456</v>
      </c>
      <c r="BC3" s="12">
        <f>BB3+31</f>
        <v>41487</v>
      </c>
      <c r="BD3" s="12">
        <f>BC3+31</f>
        <v>41518</v>
      </c>
      <c r="BE3" s="12">
        <f>BD3+30</f>
        <v>41548</v>
      </c>
      <c r="BF3" s="12">
        <f>BE3+31</f>
        <v>41579</v>
      </c>
      <c r="BG3" s="13">
        <f>BF3+30</f>
        <v>41609</v>
      </c>
      <c r="BH3" s="11">
        <f>BG3+31</f>
        <v>41640</v>
      </c>
      <c r="BI3" s="12">
        <f>BH3+31</f>
        <v>41671</v>
      </c>
      <c r="BJ3" s="12">
        <f>BI3+28</f>
        <v>41699</v>
      </c>
      <c r="BK3" s="12">
        <f>BJ3+31</f>
        <v>41730</v>
      </c>
      <c r="BL3" s="12">
        <f>BK3+30</f>
        <v>41760</v>
      </c>
      <c r="BM3" s="12">
        <f>BL3+31</f>
        <v>41791</v>
      </c>
      <c r="BN3" s="12">
        <f>BM3+30</f>
        <v>41821</v>
      </c>
      <c r="BO3" s="12">
        <f>BN3+31</f>
        <v>41852</v>
      </c>
      <c r="BP3" s="12">
        <f>BO3+31</f>
        <v>41883</v>
      </c>
      <c r="BQ3" s="12">
        <f>BP3+30</f>
        <v>41913</v>
      </c>
      <c r="BR3" s="12">
        <f>BQ3+31</f>
        <v>41944</v>
      </c>
      <c r="BS3" s="13">
        <f>BR3+30</f>
        <v>41974</v>
      </c>
      <c r="BT3" s="11">
        <f>BS3+31</f>
        <v>42005</v>
      </c>
      <c r="BU3" s="12">
        <f>BT3+31</f>
        <v>42036</v>
      </c>
      <c r="BV3" s="12">
        <f>BU3+28</f>
        <v>42064</v>
      </c>
      <c r="BW3" s="12">
        <f>BV3+31</f>
        <v>42095</v>
      </c>
      <c r="BX3" s="12">
        <f>BW3+30</f>
        <v>42125</v>
      </c>
      <c r="BY3" s="12">
        <f>BX3+31</f>
        <v>42156</v>
      </c>
      <c r="BZ3" s="12">
        <f>BY3+30</f>
        <v>42186</v>
      </c>
      <c r="CA3" s="12">
        <f>BZ3+31</f>
        <v>42217</v>
      </c>
      <c r="CB3" s="12">
        <f>CA3+31</f>
        <v>42248</v>
      </c>
      <c r="CC3" s="12">
        <f>CB3+30</f>
        <v>42278</v>
      </c>
      <c r="CD3" s="12">
        <f>CC3+31</f>
        <v>42309</v>
      </c>
      <c r="CE3" s="13">
        <f>CD3+30</f>
        <v>42339</v>
      </c>
      <c r="CF3" s="11">
        <f>CE3+31</f>
        <v>42370</v>
      </c>
      <c r="CG3" s="12">
        <f>CF3+31</f>
        <v>42401</v>
      </c>
      <c r="CH3" s="12">
        <f>CG3+29</f>
        <v>42430</v>
      </c>
      <c r="CI3" s="12">
        <f>CH3+31</f>
        <v>42461</v>
      </c>
      <c r="CJ3" s="12">
        <f>CI3+30</f>
        <v>42491</v>
      </c>
      <c r="CK3" s="12">
        <f>CJ3+31</f>
        <v>42522</v>
      </c>
      <c r="CL3" s="12">
        <f>CK3+30</f>
        <v>42552</v>
      </c>
      <c r="CM3" s="12">
        <f>CL3+31</f>
        <v>42583</v>
      </c>
      <c r="CN3" s="12">
        <f>CM3+31</f>
        <v>42614</v>
      </c>
      <c r="CO3" s="12">
        <f>CN3+30</f>
        <v>42644</v>
      </c>
      <c r="CP3" s="12">
        <f>CO3+31</f>
        <v>42675</v>
      </c>
      <c r="CQ3" s="13">
        <f>CP3+30</f>
        <v>42705</v>
      </c>
    </row>
    <row r="4" spans="1:95" s="53" customFormat="1" ht="15.75" x14ac:dyDescent="0.25">
      <c r="A4" s="44" t="s">
        <v>19</v>
      </c>
      <c r="B4" s="45">
        <v>40564</v>
      </c>
      <c r="C4" s="45">
        <v>42024</v>
      </c>
      <c r="D4" s="46">
        <f ca="1">B4-NOW()</f>
        <v>-487.62132303240651</v>
      </c>
      <c r="E4" s="46">
        <f ca="1">C4-NOW()</f>
        <v>972.37867696759349</v>
      </c>
      <c r="F4" s="46">
        <f>C4-B4</f>
        <v>1460</v>
      </c>
      <c r="G4" s="47">
        <v>1</v>
      </c>
      <c r="H4" s="48"/>
      <c r="I4" s="49"/>
      <c r="J4" s="50"/>
      <c r="K4" s="51"/>
      <c r="L4" s="48"/>
      <c r="M4" s="52"/>
      <c r="N4" s="52"/>
      <c r="O4" s="52"/>
      <c r="P4" s="52"/>
      <c r="Q4" s="52"/>
      <c r="R4" s="52"/>
      <c r="S4" s="52"/>
      <c r="T4" s="52"/>
      <c r="U4" s="52"/>
      <c r="V4" s="52"/>
      <c r="W4" s="51"/>
      <c r="X4" s="48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1"/>
      <c r="AJ4" s="48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1"/>
      <c r="AV4" s="48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1"/>
      <c r="BH4" s="48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1"/>
      <c r="BT4" s="48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1"/>
      <c r="CF4" s="48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1"/>
    </row>
    <row r="5" spans="1:95" s="53" customFormat="1" ht="15.75" x14ac:dyDescent="0.25">
      <c r="A5" s="44" t="s">
        <v>20</v>
      </c>
      <c r="B5" s="45">
        <v>40274</v>
      </c>
      <c r="C5" s="45">
        <v>41369</v>
      </c>
      <c r="D5" s="46">
        <f t="shared" ref="D5:E10" ca="1" si="0">B5-NOW()</f>
        <v>-777.62132303240651</v>
      </c>
      <c r="E5" s="46">
        <f t="shared" ca="1" si="0"/>
        <v>317.37867696759349</v>
      </c>
      <c r="F5" s="46">
        <f t="shared" ref="F5:F10" si="1">C5-B5</f>
        <v>1095</v>
      </c>
      <c r="G5" s="47">
        <v>1</v>
      </c>
      <c r="H5" s="54"/>
      <c r="I5" s="55"/>
      <c r="J5" s="56"/>
      <c r="K5" s="57"/>
      <c r="L5" s="54"/>
      <c r="M5" s="58"/>
      <c r="N5" s="58"/>
      <c r="O5" s="58"/>
      <c r="P5" s="58"/>
      <c r="Q5" s="58"/>
      <c r="R5" s="58"/>
      <c r="S5" s="58"/>
      <c r="T5" s="58"/>
      <c r="U5" s="58"/>
      <c r="V5" s="58"/>
      <c r="W5" s="57"/>
      <c r="X5" s="54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7"/>
      <c r="AJ5" s="54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7"/>
      <c r="AV5" s="54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7"/>
      <c r="BH5" s="54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7"/>
      <c r="BT5" s="54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7"/>
      <c r="CF5" s="54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7"/>
    </row>
    <row r="6" spans="1:95" s="53" customFormat="1" ht="15.75" x14ac:dyDescent="0.25">
      <c r="A6" s="44" t="s">
        <v>21</v>
      </c>
      <c r="B6" s="45">
        <v>36892</v>
      </c>
      <c r="C6" s="45">
        <v>36892</v>
      </c>
      <c r="D6" s="46">
        <f t="shared" ca="1" si="0"/>
        <v>-4159.6213230324065</v>
      </c>
      <c r="E6" s="46">
        <f t="shared" ca="1" si="0"/>
        <v>-4159.6213230324065</v>
      </c>
      <c r="F6" s="46">
        <f t="shared" si="1"/>
        <v>0</v>
      </c>
      <c r="G6" s="47">
        <v>1</v>
      </c>
      <c r="H6" s="54"/>
      <c r="I6" s="55"/>
      <c r="J6" s="56"/>
      <c r="K6" s="57"/>
      <c r="L6" s="54"/>
      <c r="M6" s="58"/>
      <c r="N6" s="58"/>
      <c r="O6" s="58"/>
      <c r="P6" s="58"/>
      <c r="Q6" s="58"/>
      <c r="R6" s="58"/>
      <c r="S6" s="58"/>
      <c r="T6" s="58"/>
      <c r="U6" s="58"/>
      <c r="V6" s="58"/>
      <c r="W6" s="57"/>
      <c r="X6" s="54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7"/>
      <c r="AJ6" s="54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7"/>
      <c r="AV6" s="54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7"/>
      <c r="BH6" s="54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7"/>
      <c r="BT6" s="54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7"/>
      <c r="CF6" s="54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7"/>
    </row>
    <row r="7" spans="1:95" s="53" customFormat="1" ht="15.75" x14ac:dyDescent="0.25">
      <c r="A7" s="44" t="s">
        <v>22</v>
      </c>
      <c r="B7" s="45">
        <v>40560</v>
      </c>
      <c r="C7" s="45">
        <v>41168</v>
      </c>
      <c r="D7" s="46">
        <f t="shared" ca="1" si="0"/>
        <v>-491.62132303240651</v>
      </c>
      <c r="E7" s="46">
        <f t="shared" ca="1" si="0"/>
        <v>116.37867696759349</v>
      </c>
      <c r="F7" s="46">
        <f t="shared" si="1"/>
        <v>608</v>
      </c>
      <c r="G7" s="47">
        <v>1</v>
      </c>
      <c r="H7" s="54"/>
      <c r="I7" s="55"/>
      <c r="J7" s="56"/>
      <c r="K7" s="57"/>
      <c r="L7" s="54"/>
      <c r="M7" s="58"/>
      <c r="N7" s="58"/>
      <c r="O7" s="58"/>
      <c r="P7" s="58"/>
      <c r="Q7" s="58"/>
      <c r="R7" s="58"/>
      <c r="S7" s="58"/>
      <c r="T7" s="58"/>
      <c r="U7" s="58"/>
      <c r="V7" s="58"/>
      <c r="W7" s="57"/>
      <c r="X7" s="54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7"/>
      <c r="AJ7" s="54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7"/>
      <c r="AV7" s="54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7"/>
      <c r="BH7" s="54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7"/>
      <c r="BT7" s="54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7"/>
      <c r="CF7" s="54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7"/>
    </row>
    <row r="8" spans="1:95" s="53" customFormat="1" ht="15.75" x14ac:dyDescent="0.25">
      <c r="A8" s="44" t="s">
        <v>23</v>
      </c>
      <c r="B8" s="45">
        <v>40847</v>
      </c>
      <c r="C8" s="45">
        <v>41168</v>
      </c>
      <c r="D8" s="46">
        <f t="shared" ca="1" si="0"/>
        <v>-204.62132303240651</v>
      </c>
      <c r="E8" s="46">
        <f t="shared" ca="1" si="0"/>
        <v>116.37867696759349</v>
      </c>
      <c r="F8" s="46">
        <f t="shared" si="1"/>
        <v>321</v>
      </c>
      <c r="G8" s="47">
        <v>1</v>
      </c>
      <c r="H8" s="54"/>
      <c r="I8" s="55"/>
      <c r="J8" s="56"/>
      <c r="K8" s="57"/>
      <c r="L8" s="54"/>
      <c r="M8" s="58"/>
      <c r="N8" s="58"/>
      <c r="O8" s="58"/>
      <c r="P8" s="58"/>
      <c r="Q8" s="58"/>
      <c r="R8" s="58"/>
      <c r="S8" s="58"/>
      <c r="T8" s="58"/>
      <c r="U8" s="58"/>
      <c r="V8" s="58"/>
      <c r="W8" s="57"/>
      <c r="X8" s="54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7"/>
      <c r="AJ8" s="54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7"/>
      <c r="AV8" s="54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7"/>
      <c r="BH8" s="54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7"/>
      <c r="BT8" s="54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7"/>
      <c r="CF8" s="54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7"/>
    </row>
    <row r="9" spans="1:95" s="53" customFormat="1" ht="15.75" x14ac:dyDescent="0.25">
      <c r="A9" s="44" t="s">
        <v>24</v>
      </c>
      <c r="B9" s="45">
        <v>40073</v>
      </c>
      <c r="C9" s="45">
        <v>41168</v>
      </c>
      <c r="D9" s="46">
        <f t="shared" ca="1" si="0"/>
        <v>-978.62132303240651</v>
      </c>
      <c r="E9" s="46">
        <f t="shared" ca="1" si="0"/>
        <v>116.37867696759349</v>
      </c>
      <c r="F9" s="46">
        <f t="shared" si="1"/>
        <v>1095</v>
      </c>
      <c r="G9" s="47">
        <v>1</v>
      </c>
      <c r="H9" s="54"/>
      <c r="I9" s="55"/>
      <c r="J9" s="56"/>
      <c r="K9" s="57"/>
      <c r="L9" s="54"/>
      <c r="M9" s="58"/>
      <c r="N9" s="58"/>
      <c r="O9" s="58"/>
      <c r="P9" s="58"/>
      <c r="Q9" s="58"/>
      <c r="R9" s="58"/>
      <c r="S9" s="58"/>
      <c r="T9" s="58"/>
      <c r="U9" s="58"/>
      <c r="V9" s="58"/>
      <c r="W9" s="57"/>
      <c r="X9" s="54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7"/>
      <c r="AJ9" s="54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7"/>
      <c r="AV9" s="54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7"/>
      <c r="BH9" s="54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7"/>
      <c r="BT9" s="54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7"/>
      <c r="CF9" s="54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7"/>
    </row>
    <row r="10" spans="1:95" s="53" customFormat="1" ht="15.75" x14ac:dyDescent="0.25">
      <c r="A10" s="44" t="s">
        <v>25</v>
      </c>
      <c r="B10" s="45">
        <v>36892</v>
      </c>
      <c r="C10" s="45">
        <v>39814</v>
      </c>
      <c r="D10" s="46">
        <f t="shared" ca="1" si="0"/>
        <v>-4159.6213230324065</v>
      </c>
      <c r="E10" s="46">
        <f t="shared" ca="1" si="0"/>
        <v>-1237.6213230324065</v>
      </c>
      <c r="F10" s="46">
        <f t="shared" si="1"/>
        <v>2922</v>
      </c>
      <c r="G10" s="47">
        <v>1</v>
      </c>
      <c r="H10" s="59"/>
      <c r="I10" s="60"/>
      <c r="J10" s="61"/>
      <c r="K10" s="62"/>
      <c r="L10" s="59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2"/>
      <c r="X10" s="59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2"/>
      <c r="AJ10" s="59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2"/>
      <c r="AV10" s="59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2"/>
      <c r="BH10" s="59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2"/>
      <c r="BT10" s="59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2"/>
      <c r="CF10" s="59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2"/>
    </row>
    <row r="11" spans="1:95" x14ac:dyDescent="0.25">
      <c r="B11" s="16"/>
      <c r="C11" s="16"/>
      <c r="D11" s="17"/>
      <c r="E11" s="17"/>
      <c r="F11" s="17"/>
    </row>
    <row r="12" spans="1:95" x14ac:dyDescent="0.25">
      <c r="B12" s="16"/>
      <c r="C12" s="16"/>
      <c r="D12" s="17"/>
      <c r="E12" s="17"/>
      <c r="F12" s="17"/>
    </row>
    <row r="13" spans="1:95" x14ac:dyDescent="0.25">
      <c r="B13" s="16"/>
      <c r="C13" s="16"/>
      <c r="D13" s="17"/>
      <c r="E13" s="17"/>
      <c r="F13" s="17"/>
    </row>
    <row r="14" spans="1:95" x14ac:dyDescent="0.25">
      <c r="A14" s="69" t="s">
        <v>26</v>
      </c>
      <c r="B14" s="69"/>
      <c r="C14" s="69"/>
      <c r="D14" s="69"/>
      <c r="E14" s="69"/>
      <c r="F14" s="69"/>
      <c r="H14" s="66">
        <v>2009</v>
      </c>
      <c r="I14" s="67"/>
      <c r="J14" s="67"/>
      <c r="K14" s="68"/>
      <c r="L14" s="66">
        <v>2010</v>
      </c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8"/>
      <c r="X14" s="66">
        <v>2011</v>
      </c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8"/>
      <c r="AJ14" s="66">
        <v>2012</v>
      </c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8"/>
      <c r="AV14" s="66">
        <v>2013</v>
      </c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8"/>
      <c r="BH14" s="66">
        <v>2014</v>
      </c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8"/>
      <c r="BT14" s="66">
        <v>2015</v>
      </c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8"/>
      <c r="CF14" s="66">
        <v>2016</v>
      </c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8"/>
    </row>
    <row r="15" spans="1:95" ht="56.25" x14ac:dyDescent="0.25">
      <c r="A15" s="69"/>
      <c r="B15" s="69"/>
      <c r="C15" s="69"/>
      <c r="D15" s="69"/>
      <c r="E15" s="69"/>
      <c r="F15" s="69"/>
      <c r="H15" s="2" t="s">
        <v>0</v>
      </c>
      <c r="I15" s="3" t="s">
        <v>1</v>
      </c>
      <c r="J15" s="3" t="s">
        <v>2</v>
      </c>
      <c r="K15" s="4" t="s">
        <v>3</v>
      </c>
      <c r="L15" s="5" t="s">
        <v>4</v>
      </c>
      <c r="M15" s="6" t="s">
        <v>5</v>
      </c>
      <c r="N15" s="6" t="s">
        <v>6</v>
      </c>
      <c r="O15" s="6" t="s">
        <v>7</v>
      </c>
      <c r="P15" s="6" t="s">
        <v>8</v>
      </c>
      <c r="Q15" s="6" t="s">
        <v>9</v>
      </c>
      <c r="R15" s="6" t="s">
        <v>10</v>
      </c>
      <c r="S15" s="6" t="s">
        <v>11</v>
      </c>
      <c r="T15" s="7" t="s">
        <v>0</v>
      </c>
      <c r="U15" s="7" t="s">
        <v>1</v>
      </c>
      <c r="V15" s="7" t="s">
        <v>2</v>
      </c>
      <c r="W15" s="8" t="s">
        <v>3</v>
      </c>
      <c r="X15" s="5" t="s">
        <v>4</v>
      </c>
      <c r="Y15" s="6" t="s">
        <v>5</v>
      </c>
      <c r="Z15" s="6" t="s">
        <v>6</v>
      </c>
      <c r="AA15" s="6" t="s">
        <v>7</v>
      </c>
      <c r="AB15" s="6" t="s">
        <v>8</v>
      </c>
      <c r="AC15" s="6" t="s">
        <v>9</v>
      </c>
      <c r="AD15" s="6" t="s">
        <v>10</v>
      </c>
      <c r="AE15" s="6" t="s">
        <v>11</v>
      </c>
      <c r="AF15" s="7" t="s">
        <v>0</v>
      </c>
      <c r="AG15" s="7" t="s">
        <v>1</v>
      </c>
      <c r="AH15" s="7" t="s">
        <v>2</v>
      </c>
      <c r="AI15" s="8" t="s">
        <v>3</v>
      </c>
      <c r="AJ15" s="5" t="s">
        <v>4</v>
      </c>
      <c r="AK15" s="6" t="s">
        <v>5</v>
      </c>
      <c r="AL15" s="6" t="s">
        <v>6</v>
      </c>
      <c r="AM15" s="6" t="s">
        <v>7</v>
      </c>
      <c r="AN15" s="6" t="s">
        <v>8</v>
      </c>
      <c r="AO15" s="6" t="s">
        <v>9</v>
      </c>
      <c r="AP15" s="6" t="s">
        <v>10</v>
      </c>
      <c r="AQ15" s="6" t="s">
        <v>11</v>
      </c>
      <c r="AR15" s="7" t="s">
        <v>0</v>
      </c>
      <c r="AS15" s="7" t="s">
        <v>1</v>
      </c>
      <c r="AT15" s="7" t="s">
        <v>2</v>
      </c>
      <c r="AU15" s="8" t="s">
        <v>3</v>
      </c>
      <c r="AV15" s="5" t="s">
        <v>4</v>
      </c>
      <c r="AW15" s="6" t="s">
        <v>5</v>
      </c>
      <c r="AX15" s="6" t="s">
        <v>6</v>
      </c>
      <c r="AY15" s="6" t="s">
        <v>7</v>
      </c>
      <c r="AZ15" s="6" t="s">
        <v>8</v>
      </c>
      <c r="BA15" s="6" t="s">
        <v>9</v>
      </c>
      <c r="BB15" s="6" t="s">
        <v>10</v>
      </c>
      <c r="BC15" s="6" t="s">
        <v>11</v>
      </c>
      <c r="BD15" s="7" t="s">
        <v>0</v>
      </c>
      <c r="BE15" s="7" t="s">
        <v>1</v>
      </c>
      <c r="BF15" s="7" t="s">
        <v>2</v>
      </c>
      <c r="BG15" s="8" t="s">
        <v>3</v>
      </c>
      <c r="BH15" s="5" t="s">
        <v>4</v>
      </c>
      <c r="BI15" s="6" t="s">
        <v>5</v>
      </c>
      <c r="BJ15" s="6" t="s">
        <v>6</v>
      </c>
      <c r="BK15" s="6" t="s">
        <v>7</v>
      </c>
      <c r="BL15" s="6" t="s">
        <v>8</v>
      </c>
      <c r="BM15" s="6" t="s">
        <v>9</v>
      </c>
      <c r="BN15" s="6" t="s">
        <v>10</v>
      </c>
      <c r="BO15" s="6" t="s">
        <v>11</v>
      </c>
      <c r="BP15" s="7" t="s">
        <v>0</v>
      </c>
      <c r="BQ15" s="7" t="s">
        <v>1</v>
      </c>
      <c r="BR15" s="7" t="s">
        <v>2</v>
      </c>
      <c r="BS15" s="8" t="s">
        <v>3</v>
      </c>
      <c r="BT15" s="5" t="s">
        <v>4</v>
      </c>
      <c r="BU15" s="6" t="s">
        <v>5</v>
      </c>
      <c r="BV15" s="6" t="s">
        <v>6</v>
      </c>
      <c r="BW15" s="6" t="s">
        <v>7</v>
      </c>
      <c r="BX15" s="6" t="s">
        <v>8</v>
      </c>
      <c r="BY15" s="6" t="s">
        <v>9</v>
      </c>
      <c r="BZ15" s="6" t="s">
        <v>10</v>
      </c>
      <c r="CA15" s="6" t="s">
        <v>11</v>
      </c>
      <c r="CB15" s="7" t="s">
        <v>0</v>
      </c>
      <c r="CC15" s="7" t="s">
        <v>1</v>
      </c>
      <c r="CD15" s="7" t="s">
        <v>2</v>
      </c>
      <c r="CE15" s="8" t="s">
        <v>3</v>
      </c>
      <c r="CF15" s="5" t="s">
        <v>4</v>
      </c>
      <c r="CG15" s="6" t="s">
        <v>5</v>
      </c>
      <c r="CH15" s="6" t="s">
        <v>6</v>
      </c>
      <c r="CI15" s="6" t="s">
        <v>7</v>
      </c>
      <c r="CJ15" s="6" t="s">
        <v>8</v>
      </c>
      <c r="CK15" s="6" t="s">
        <v>9</v>
      </c>
      <c r="CL15" s="6" t="s">
        <v>10</v>
      </c>
      <c r="CM15" s="6" t="s">
        <v>11</v>
      </c>
      <c r="CN15" s="7" t="s">
        <v>0</v>
      </c>
      <c r="CO15" s="7" t="s">
        <v>1</v>
      </c>
      <c r="CP15" s="7" t="s">
        <v>2</v>
      </c>
      <c r="CQ15" s="8" t="s">
        <v>3</v>
      </c>
    </row>
    <row r="16" spans="1:95" s="19" customFormat="1" ht="16.5" x14ac:dyDescent="0.3">
      <c r="A16" s="33" t="s">
        <v>12</v>
      </c>
      <c r="B16" s="34"/>
      <c r="C16" s="34"/>
      <c r="D16" s="34"/>
      <c r="E16" s="35"/>
      <c r="F16" s="36"/>
      <c r="G16" s="18"/>
      <c r="H16" s="73" t="s">
        <v>27</v>
      </c>
      <c r="I16" s="74"/>
      <c r="J16" s="74"/>
      <c r="K16" s="75"/>
      <c r="L16" s="73" t="s">
        <v>27</v>
      </c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5"/>
      <c r="X16" s="73" t="s">
        <v>27</v>
      </c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5"/>
      <c r="AJ16" s="73" t="s">
        <v>27</v>
      </c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5"/>
      <c r="AV16" s="73" t="s">
        <v>27</v>
      </c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5"/>
      <c r="BH16" s="73" t="s">
        <v>27</v>
      </c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5"/>
      <c r="BT16" s="73" t="s">
        <v>27</v>
      </c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5"/>
      <c r="CF16" s="73" t="s">
        <v>27</v>
      </c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5"/>
    </row>
    <row r="17" spans="1:95" x14ac:dyDescent="0.25">
      <c r="A17" s="70" t="s">
        <v>19</v>
      </c>
      <c r="B17" s="64" t="s">
        <v>41</v>
      </c>
      <c r="C17" s="37"/>
      <c r="D17" s="38"/>
      <c r="E17" s="39" t="s">
        <v>27</v>
      </c>
      <c r="F17" s="40"/>
      <c r="H17" s="80"/>
      <c r="I17" s="81"/>
      <c r="J17" s="81"/>
      <c r="K17" s="82"/>
      <c r="L17" s="80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2"/>
      <c r="X17" s="80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2"/>
      <c r="AJ17" s="80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2"/>
      <c r="AV17" s="80">
        <v>3240</v>
      </c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2"/>
      <c r="BH17" s="80">
        <v>3240</v>
      </c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2"/>
      <c r="BT17" s="80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2"/>
      <c r="CF17" s="80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2"/>
    </row>
    <row r="18" spans="1:95" x14ac:dyDescent="0.25">
      <c r="A18" s="71"/>
      <c r="B18" s="65" t="s">
        <v>42</v>
      </c>
      <c r="C18" s="26"/>
      <c r="D18" s="27"/>
      <c r="E18" s="28" t="s">
        <v>27</v>
      </c>
      <c r="F18" s="29"/>
      <c r="H18" s="77"/>
      <c r="I18" s="78"/>
      <c r="J18" s="78"/>
      <c r="K18" s="79"/>
      <c r="L18" s="77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9"/>
      <c r="X18" s="77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9"/>
      <c r="AJ18" s="77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9"/>
      <c r="AV18" s="77">
        <v>500</v>
      </c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9"/>
      <c r="BH18" s="77">
        <v>500</v>
      </c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9"/>
      <c r="BT18" s="77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9"/>
      <c r="CF18" s="77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9"/>
    </row>
    <row r="19" spans="1:95" s="20" customFormat="1" x14ac:dyDescent="0.25">
      <c r="A19" s="72"/>
      <c r="B19" s="76" t="s">
        <v>39</v>
      </c>
      <c r="C19" s="76"/>
      <c r="D19" s="76"/>
      <c r="E19" s="76"/>
      <c r="F19" s="42">
        <f>SUM(H19:CQ19)</f>
        <v>7480</v>
      </c>
      <c r="G19" s="43"/>
      <c r="H19" s="89">
        <f>SUM(H17:K18)</f>
        <v>0</v>
      </c>
      <c r="I19" s="90"/>
      <c r="J19" s="90"/>
      <c r="K19" s="91"/>
      <c r="L19" s="89">
        <f>SUM(L17:O18)</f>
        <v>0</v>
      </c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1"/>
      <c r="X19" s="89">
        <f t="shared" ref="X19" si="2">SUM(X17:AA18)</f>
        <v>0</v>
      </c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1"/>
      <c r="AJ19" s="89">
        <f t="shared" ref="AJ19" si="3">SUM(AJ17:AM18)</f>
        <v>0</v>
      </c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1"/>
      <c r="AV19" s="89">
        <f t="shared" ref="AV19" si="4">SUM(AV17:AY18)</f>
        <v>3740</v>
      </c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1"/>
      <c r="BH19" s="89">
        <f t="shared" ref="BH19" si="5">SUM(BH17:BK18)</f>
        <v>3740</v>
      </c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1"/>
      <c r="BT19" s="89">
        <f t="shared" ref="BT19" si="6">SUM(BT17:BW18)</f>
        <v>0</v>
      </c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1"/>
      <c r="CF19" s="89">
        <f t="shared" ref="CF19" si="7">SUM(CF17:CI18)</f>
        <v>0</v>
      </c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1"/>
    </row>
    <row r="20" spans="1:95" x14ac:dyDescent="0.25">
      <c r="A20" s="70" t="s">
        <v>20</v>
      </c>
      <c r="B20" s="64" t="s">
        <v>41</v>
      </c>
      <c r="C20" s="37"/>
      <c r="D20" s="38"/>
      <c r="E20" s="39" t="s">
        <v>27</v>
      </c>
      <c r="F20" s="40"/>
      <c r="H20" s="80"/>
      <c r="I20" s="81"/>
      <c r="J20" s="81"/>
      <c r="K20" s="82"/>
      <c r="L20" s="80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2"/>
      <c r="X20" s="80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2"/>
      <c r="AJ20" s="80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2"/>
      <c r="AV20" s="80">
        <v>2350</v>
      </c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2"/>
      <c r="BH20" s="80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2"/>
      <c r="BT20" s="80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0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2"/>
    </row>
    <row r="21" spans="1:95" x14ac:dyDescent="0.25">
      <c r="A21" s="71"/>
      <c r="B21" s="65" t="s">
        <v>42</v>
      </c>
      <c r="C21" s="26"/>
      <c r="D21" s="27"/>
      <c r="E21" s="28" t="s">
        <v>27</v>
      </c>
      <c r="F21" s="29"/>
      <c r="H21" s="77"/>
      <c r="I21" s="78"/>
      <c r="J21" s="78"/>
      <c r="K21" s="79"/>
      <c r="L21" s="77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9"/>
      <c r="X21" s="77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9"/>
      <c r="AJ21" s="77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9"/>
      <c r="AV21" s="77">
        <v>500</v>
      </c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9"/>
      <c r="BH21" s="77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9"/>
      <c r="BT21" s="77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7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9"/>
    </row>
    <row r="22" spans="1:95" s="20" customFormat="1" x14ac:dyDescent="0.25">
      <c r="A22" s="72"/>
      <c r="B22" s="76" t="s">
        <v>38</v>
      </c>
      <c r="C22" s="76"/>
      <c r="D22" s="76"/>
      <c r="E22" s="76"/>
      <c r="F22" s="42">
        <f>SUM(H22:CQ22)</f>
        <v>2850</v>
      </c>
      <c r="G22" s="43"/>
      <c r="H22" s="89">
        <f>SUM(H20:K21)</f>
        <v>0</v>
      </c>
      <c r="I22" s="90"/>
      <c r="J22" s="90"/>
      <c r="K22" s="91"/>
      <c r="L22" s="89">
        <f>SUM(L20:O21)</f>
        <v>0</v>
      </c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1"/>
      <c r="X22" s="89">
        <f t="shared" ref="X22" si="8">SUM(X20:AA21)</f>
        <v>0</v>
      </c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1"/>
      <c r="AJ22" s="89">
        <f t="shared" ref="AJ22" si="9">SUM(AJ20:AM21)</f>
        <v>0</v>
      </c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1"/>
      <c r="AV22" s="89">
        <f t="shared" ref="AV22" si="10">SUM(AV20:AY21)</f>
        <v>2850</v>
      </c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1"/>
      <c r="BH22" s="89">
        <f t="shared" ref="BH22" si="11">SUM(BH20:BK21)</f>
        <v>0</v>
      </c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1"/>
      <c r="BT22" s="89">
        <f t="shared" ref="BT22" si="12">SUM(BT20:BW21)</f>
        <v>0</v>
      </c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1"/>
      <c r="CF22" s="89">
        <f t="shared" ref="CF22" si="13">SUM(CF20:CI21)</f>
        <v>0</v>
      </c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1"/>
    </row>
    <row r="23" spans="1:95" x14ac:dyDescent="0.25">
      <c r="A23" s="70" t="s">
        <v>21</v>
      </c>
      <c r="B23" s="64" t="s">
        <v>41</v>
      </c>
      <c r="C23" s="37"/>
      <c r="D23" s="38"/>
      <c r="E23" s="39" t="s">
        <v>27</v>
      </c>
      <c r="F23" s="40"/>
      <c r="H23" s="80"/>
      <c r="I23" s="81"/>
      <c r="J23" s="81"/>
      <c r="K23" s="82"/>
      <c r="L23" s="80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2"/>
      <c r="X23" s="80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2"/>
      <c r="AJ23" s="80">
        <v>17571</v>
      </c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2"/>
      <c r="AV23" s="80">
        <v>7950</v>
      </c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2"/>
      <c r="BH23" s="80">
        <v>7950</v>
      </c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2"/>
      <c r="BT23" s="80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0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2"/>
    </row>
    <row r="24" spans="1:95" x14ac:dyDescent="0.25">
      <c r="A24" s="71"/>
      <c r="B24" s="65" t="s">
        <v>42</v>
      </c>
      <c r="C24" s="26"/>
      <c r="D24" s="27"/>
      <c r="E24" s="28" t="s">
        <v>27</v>
      </c>
      <c r="F24" s="29"/>
      <c r="H24" s="77"/>
      <c r="I24" s="78"/>
      <c r="J24" s="78"/>
      <c r="K24" s="79"/>
      <c r="L24" s="77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9"/>
      <c r="X24" s="77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9"/>
      <c r="AJ24" s="77">
        <v>1000</v>
      </c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9"/>
      <c r="AV24" s="77">
        <v>1000</v>
      </c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9"/>
      <c r="BH24" s="77">
        <v>1000</v>
      </c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9"/>
      <c r="BT24" s="77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7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9"/>
    </row>
    <row r="25" spans="1:95" s="20" customFormat="1" x14ac:dyDescent="0.25">
      <c r="A25" s="72"/>
      <c r="B25" s="76" t="s">
        <v>37</v>
      </c>
      <c r="C25" s="76"/>
      <c r="D25" s="76"/>
      <c r="E25" s="76"/>
      <c r="F25" s="42">
        <f>SUM(H25:CQ25)</f>
        <v>36471</v>
      </c>
      <c r="G25" s="43"/>
      <c r="H25" s="89">
        <f>SUM(H23:K24)</f>
        <v>0</v>
      </c>
      <c r="I25" s="90"/>
      <c r="J25" s="90"/>
      <c r="K25" s="91"/>
      <c r="L25" s="89">
        <f>SUM(L23:O24)</f>
        <v>0</v>
      </c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1"/>
      <c r="X25" s="89">
        <f t="shared" ref="X25" si="14">SUM(X23:AA24)</f>
        <v>0</v>
      </c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1"/>
      <c r="AJ25" s="89">
        <f t="shared" ref="AJ25" si="15">SUM(AJ23:AM24)</f>
        <v>18571</v>
      </c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1"/>
      <c r="AV25" s="89">
        <f t="shared" ref="AV25" si="16">SUM(AV23:AY24)</f>
        <v>8950</v>
      </c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1"/>
      <c r="BH25" s="89">
        <f t="shared" ref="BH25" si="17">SUM(BH23:BK24)</f>
        <v>8950</v>
      </c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1"/>
      <c r="BT25" s="89">
        <f t="shared" ref="BT25" si="18">SUM(BT23:BW24)</f>
        <v>0</v>
      </c>
      <c r="BU25" s="90"/>
      <c r="BV25" s="90"/>
      <c r="BW25" s="90"/>
      <c r="BX25" s="90"/>
      <c r="BY25" s="90"/>
      <c r="BZ25" s="90"/>
      <c r="CA25" s="90"/>
      <c r="CB25" s="90"/>
      <c r="CC25" s="90"/>
      <c r="CD25" s="90"/>
      <c r="CE25" s="91"/>
      <c r="CF25" s="89">
        <f t="shared" ref="CF25" si="19">SUM(CF23:CI24)</f>
        <v>0</v>
      </c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1"/>
    </row>
    <row r="26" spans="1:95" x14ac:dyDescent="0.25">
      <c r="A26" s="70" t="s">
        <v>22</v>
      </c>
      <c r="B26" s="64" t="s">
        <v>41</v>
      </c>
      <c r="C26" s="37"/>
      <c r="D26" s="38"/>
      <c r="E26" s="39" t="s">
        <v>27</v>
      </c>
      <c r="F26" s="40"/>
      <c r="H26" s="80"/>
      <c r="I26" s="81"/>
      <c r="J26" s="81"/>
      <c r="K26" s="82"/>
      <c r="L26" s="80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2"/>
      <c r="X26" s="80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2"/>
      <c r="AJ26" s="80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2"/>
      <c r="AV26" s="80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2"/>
      <c r="BH26" s="80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2"/>
      <c r="BT26" s="80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0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2"/>
    </row>
    <row r="27" spans="1:95" x14ac:dyDescent="0.25">
      <c r="A27" s="71"/>
      <c r="B27" s="65" t="s">
        <v>42</v>
      </c>
      <c r="C27" s="26"/>
      <c r="D27" s="27"/>
      <c r="E27" s="28" t="s">
        <v>27</v>
      </c>
      <c r="F27" s="29"/>
      <c r="H27" s="77"/>
      <c r="I27" s="78"/>
      <c r="J27" s="78"/>
      <c r="K27" s="79"/>
      <c r="L27" s="77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9"/>
      <c r="X27" s="77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9"/>
      <c r="AJ27" s="77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9"/>
      <c r="AV27" s="77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9"/>
      <c r="BH27" s="77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9"/>
      <c r="BT27" s="77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7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9"/>
    </row>
    <row r="28" spans="1:95" s="20" customFormat="1" x14ac:dyDescent="0.25">
      <c r="A28" s="72"/>
      <c r="B28" s="76" t="s">
        <v>35</v>
      </c>
      <c r="C28" s="76"/>
      <c r="D28" s="76"/>
      <c r="E28" s="76"/>
      <c r="F28" s="42">
        <f>SUM(H28:CQ28)</f>
        <v>0</v>
      </c>
      <c r="G28" s="43"/>
      <c r="H28" s="89">
        <f>SUM(H26:K27)</f>
        <v>0</v>
      </c>
      <c r="I28" s="90"/>
      <c r="J28" s="90"/>
      <c r="K28" s="91"/>
      <c r="L28" s="89">
        <f>SUM(L26:O27)</f>
        <v>0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1"/>
      <c r="X28" s="89">
        <f t="shared" ref="X28" si="20">SUM(X26:AA27)</f>
        <v>0</v>
      </c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1"/>
      <c r="AJ28" s="89">
        <f t="shared" ref="AJ28" si="21">SUM(AJ26:AM27)</f>
        <v>0</v>
      </c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1"/>
      <c r="AV28" s="89">
        <f t="shared" ref="AV28" si="22">SUM(AV26:AY27)</f>
        <v>0</v>
      </c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1"/>
      <c r="BH28" s="89">
        <f t="shared" ref="BH28" si="23">SUM(BH26:BK27)</f>
        <v>0</v>
      </c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1"/>
      <c r="BT28" s="89">
        <f t="shared" ref="BT28" si="24">SUM(BT26:BW27)</f>
        <v>0</v>
      </c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1"/>
      <c r="CF28" s="89">
        <f t="shared" ref="CF28" si="25">SUM(CF26:CI27)</f>
        <v>0</v>
      </c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1"/>
    </row>
    <row r="29" spans="1:95" x14ac:dyDescent="0.25">
      <c r="A29" s="70" t="s">
        <v>23</v>
      </c>
      <c r="B29" s="64" t="s">
        <v>41</v>
      </c>
      <c r="C29" s="37"/>
      <c r="D29" s="38"/>
      <c r="E29" s="39" t="s">
        <v>27</v>
      </c>
      <c r="F29" s="40"/>
      <c r="H29" s="80"/>
      <c r="I29" s="81"/>
      <c r="J29" s="81"/>
      <c r="K29" s="82"/>
      <c r="L29" s="80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2"/>
      <c r="X29" s="80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2"/>
      <c r="AJ29" s="80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2"/>
      <c r="AV29" s="80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2"/>
      <c r="BH29" s="80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2"/>
      <c r="BT29" s="80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2"/>
      <c r="CF29" s="80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2"/>
    </row>
    <row r="30" spans="1:95" x14ac:dyDescent="0.25">
      <c r="A30" s="71"/>
      <c r="B30" s="65" t="s">
        <v>42</v>
      </c>
      <c r="C30" s="26"/>
      <c r="D30" s="27"/>
      <c r="E30" s="28" t="s">
        <v>27</v>
      </c>
      <c r="F30" s="29"/>
      <c r="H30" s="77"/>
      <c r="I30" s="78"/>
      <c r="J30" s="78"/>
      <c r="K30" s="79"/>
      <c r="L30" s="77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9"/>
      <c r="X30" s="77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9"/>
      <c r="AJ30" s="77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9"/>
      <c r="AV30" s="77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9"/>
      <c r="BH30" s="77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9"/>
      <c r="BT30" s="77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9"/>
      <c r="CF30" s="77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9"/>
    </row>
    <row r="31" spans="1:95" s="20" customFormat="1" x14ac:dyDescent="0.25">
      <c r="A31" s="72"/>
      <c r="B31" s="76" t="s">
        <v>36</v>
      </c>
      <c r="C31" s="76"/>
      <c r="D31" s="76"/>
      <c r="E31" s="76"/>
      <c r="F31" s="42">
        <f>SUM(H31:CQ31)</f>
        <v>0</v>
      </c>
      <c r="G31" s="43"/>
      <c r="H31" s="89">
        <f>SUM(H29:K30)</f>
        <v>0</v>
      </c>
      <c r="I31" s="90"/>
      <c r="J31" s="90"/>
      <c r="K31" s="91"/>
      <c r="L31" s="89">
        <f>SUM(L29:O30)</f>
        <v>0</v>
      </c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1"/>
      <c r="X31" s="89">
        <f t="shared" ref="X31" si="26">SUM(X29:AA30)</f>
        <v>0</v>
      </c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1"/>
      <c r="AJ31" s="89">
        <f t="shared" ref="AJ31" si="27">SUM(AJ29:AM30)</f>
        <v>0</v>
      </c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1"/>
      <c r="AV31" s="89">
        <f t="shared" ref="AV31" si="28">SUM(AV29:AY30)</f>
        <v>0</v>
      </c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1"/>
      <c r="BH31" s="89">
        <f t="shared" ref="BH31" si="29">SUM(BH29:BK30)</f>
        <v>0</v>
      </c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1"/>
      <c r="BT31" s="89">
        <f t="shared" ref="BT31" si="30">SUM(BT29:BW30)</f>
        <v>0</v>
      </c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1"/>
      <c r="CF31" s="89">
        <f t="shared" ref="CF31" si="31">SUM(CF29:CI30)</f>
        <v>0</v>
      </c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1"/>
    </row>
    <row r="32" spans="1:95" x14ac:dyDescent="0.25">
      <c r="A32" s="70" t="s">
        <v>24</v>
      </c>
      <c r="B32" s="64" t="s">
        <v>41</v>
      </c>
      <c r="C32" s="37"/>
      <c r="D32" s="38"/>
      <c r="E32" s="39" t="s">
        <v>27</v>
      </c>
      <c r="F32" s="40"/>
      <c r="H32" s="80"/>
      <c r="I32" s="81"/>
      <c r="J32" s="81"/>
      <c r="K32" s="82"/>
      <c r="L32" s="80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2"/>
      <c r="X32" s="80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2"/>
      <c r="AJ32" s="80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2"/>
      <c r="AV32" s="80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2"/>
      <c r="BH32" s="80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2"/>
      <c r="BT32" s="80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2"/>
      <c r="CF32" s="80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2"/>
    </row>
    <row r="33" spans="1:95" x14ac:dyDescent="0.25">
      <c r="A33" s="71"/>
      <c r="B33" s="65" t="s">
        <v>42</v>
      </c>
      <c r="C33" s="26"/>
      <c r="D33" s="27"/>
      <c r="E33" s="28" t="s">
        <v>27</v>
      </c>
      <c r="F33" s="29"/>
      <c r="H33" s="77"/>
      <c r="I33" s="78"/>
      <c r="J33" s="78"/>
      <c r="K33" s="79"/>
      <c r="L33" s="77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9"/>
      <c r="X33" s="77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9"/>
      <c r="AJ33" s="77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9"/>
      <c r="AV33" s="77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9"/>
      <c r="BH33" s="77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9"/>
      <c r="BT33" s="77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9"/>
      <c r="CF33" s="77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9"/>
    </row>
    <row r="34" spans="1:95" s="20" customFormat="1" x14ac:dyDescent="0.25">
      <c r="A34" s="72"/>
      <c r="B34" s="76" t="s">
        <v>34</v>
      </c>
      <c r="C34" s="76"/>
      <c r="D34" s="76"/>
      <c r="E34" s="76"/>
      <c r="F34" s="42">
        <f>SUM(H34:CQ34)</f>
        <v>0</v>
      </c>
      <c r="G34" s="43"/>
      <c r="H34" s="89">
        <f>SUM(H32:K33)</f>
        <v>0</v>
      </c>
      <c r="I34" s="90"/>
      <c r="J34" s="90"/>
      <c r="K34" s="91"/>
      <c r="L34" s="89">
        <f>SUM(L32:O33)</f>
        <v>0</v>
      </c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1"/>
      <c r="X34" s="89">
        <f t="shared" ref="X34" si="32">SUM(X32:AA33)</f>
        <v>0</v>
      </c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1"/>
      <c r="AJ34" s="89">
        <f t="shared" ref="AJ34" si="33">SUM(AJ32:AM33)</f>
        <v>0</v>
      </c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1"/>
      <c r="AV34" s="89">
        <f t="shared" ref="AV34" si="34">SUM(AV32:AY33)</f>
        <v>0</v>
      </c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1"/>
      <c r="BH34" s="89">
        <f t="shared" ref="BH34" si="35">SUM(BH32:BK33)</f>
        <v>0</v>
      </c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1"/>
      <c r="BT34" s="89">
        <f t="shared" ref="BT34" si="36">SUM(BT32:BW33)</f>
        <v>0</v>
      </c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1"/>
      <c r="CF34" s="89">
        <f t="shared" ref="CF34" si="37">SUM(CF32:CI33)</f>
        <v>0</v>
      </c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1"/>
    </row>
    <row r="35" spans="1:95" x14ac:dyDescent="0.25">
      <c r="A35" s="70" t="s">
        <v>25</v>
      </c>
      <c r="B35" s="64" t="s">
        <v>41</v>
      </c>
      <c r="C35" s="37"/>
      <c r="D35" s="38"/>
      <c r="E35" s="39" t="s">
        <v>27</v>
      </c>
      <c r="F35" s="40"/>
      <c r="H35" s="80"/>
      <c r="I35" s="81"/>
      <c r="J35" s="81"/>
      <c r="K35" s="82"/>
      <c r="L35" s="80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2"/>
      <c r="X35" s="80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2"/>
      <c r="AJ35" s="80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2"/>
      <c r="AV35" s="80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2"/>
      <c r="BH35" s="80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2"/>
      <c r="BT35" s="80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2"/>
      <c r="CF35" s="80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2"/>
    </row>
    <row r="36" spans="1:95" x14ac:dyDescent="0.25">
      <c r="A36" s="71"/>
      <c r="B36" s="65" t="s">
        <v>42</v>
      </c>
      <c r="C36" s="26"/>
      <c r="D36" s="27"/>
      <c r="E36" s="28" t="s">
        <v>27</v>
      </c>
      <c r="F36" s="29"/>
      <c r="H36" s="77"/>
      <c r="I36" s="78"/>
      <c r="J36" s="78"/>
      <c r="K36" s="79"/>
      <c r="L36" s="77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9"/>
      <c r="X36" s="77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  <c r="AJ36" s="77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9"/>
      <c r="AV36" s="77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9"/>
      <c r="BH36" s="77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9"/>
      <c r="BT36" s="77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7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9"/>
    </row>
    <row r="37" spans="1:95" s="20" customFormat="1" x14ac:dyDescent="0.25">
      <c r="A37" s="72"/>
      <c r="B37" s="76" t="s">
        <v>33</v>
      </c>
      <c r="C37" s="76"/>
      <c r="D37" s="76"/>
      <c r="E37" s="76"/>
      <c r="F37" s="42">
        <f>SUM(H37:CQ37)</f>
        <v>0</v>
      </c>
      <c r="G37" s="43"/>
      <c r="H37" s="98">
        <f>SUM(H35:K36)</f>
        <v>0</v>
      </c>
      <c r="I37" s="99"/>
      <c r="J37" s="99"/>
      <c r="K37" s="100"/>
      <c r="L37" s="98">
        <f>SUM(L35:O36)</f>
        <v>0</v>
      </c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100"/>
      <c r="X37" s="98">
        <f t="shared" ref="X37" si="38">SUM(X35:AA36)</f>
        <v>0</v>
      </c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100"/>
      <c r="AJ37" s="98">
        <f t="shared" ref="AJ37" si="39">SUM(AJ35:AM36)</f>
        <v>0</v>
      </c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100"/>
      <c r="AV37" s="98">
        <f t="shared" ref="AV37" si="40">SUM(AV35:AY36)</f>
        <v>0</v>
      </c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100"/>
      <c r="BH37" s="98">
        <f t="shared" ref="BH37" si="41">SUM(BH35:BK36)</f>
        <v>0</v>
      </c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100"/>
      <c r="BT37" s="98">
        <f t="shared" ref="BT37" si="42">SUM(BT35:BW36)</f>
        <v>0</v>
      </c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100"/>
      <c r="CF37" s="98">
        <f t="shared" ref="CF37" si="43">SUM(CF35:CI36)</f>
        <v>0</v>
      </c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100"/>
    </row>
    <row r="38" spans="1:95" s="20" customFormat="1" x14ac:dyDescent="0.25">
      <c r="A38" s="105" t="s">
        <v>40</v>
      </c>
      <c r="B38" s="108" t="s">
        <v>28</v>
      </c>
      <c r="C38" s="108"/>
      <c r="D38" s="108"/>
      <c r="E38" s="108"/>
      <c r="F38" s="41">
        <f>SUM(F37,F34,F31,F28,F25,F22,F19)</f>
        <v>46801</v>
      </c>
      <c r="G38" s="23"/>
      <c r="H38" s="95"/>
      <c r="I38" s="96"/>
      <c r="J38" s="96"/>
      <c r="K38" s="97"/>
      <c r="L38" s="95">
        <f t="shared" ref="L38" si="44">SUM(L37,L34,L31,L28,L25,L22,L19)</f>
        <v>0</v>
      </c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7"/>
      <c r="X38" s="95">
        <f t="shared" ref="X38" si="45">SUM(X37,X34,X31,X28,X25,X22,X19)</f>
        <v>0</v>
      </c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7"/>
      <c r="AJ38" s="95">
        <f>SUM(AJ37,AJ34,AJ31,AJ28,AJ25,AJ22,AJ19)</f>
        <v>18571</v>
      </c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7"/>
      <c r="AV38" s="95">
        <f>SUM(AV37,AV34,AV31,AV28,AV25,AV22,AV19)</f>
        <v>15540</v>
      </c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7"/>
      <c r="BH38" s="95">
        <f t="shared" ref="BH38" si="46">SUM(BH37,BH34,BH31,BH28,BH25,BH22,BH19)</f>
        <v>12690</v>
      </c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7"/>
      <c r="BT38" s="95">
        <f t="shared" ref="BT38" si="47">SUM(BT37,BT34,BT31,BT28,BT25,BT22,BT19)</f>
        <v>0</v>
      </c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7"/>
      <c r="CF38" s="95">
        <f t="shared" ref="CF38" si="48">SUM(CF37,CF34,CF31,CF28,CF25,CF22,CF19)</f>
        <v>0</v>
      </c>
      <c r="CG38" s="96"/>
      <c r="CH38" s="96"/>
      <c r="CI38" s="96"/>
      <c r="CJ38" s="96"/>
      <c r="CK38" s="96"/>
      <c r="CL38" s="96"/>
      <c r="CM38" s="96"/>
      <c r="CN38" s="96"/>
      <c r="CO38" s="96"/>
      <c r="CP38" s="96"/>
      <c r="CQ38" s="97"/>
    </row>
    <row r="39" spans="1:95" x14ac:dyDescent="0.25">
      <c r="A39" s="106"/>
      <c r="B39" s="109" t="s">
        <v>31</v>
      </c>
      <c r="C39" s="109"/>
      <c r="D39" s="109"/>
      <c r="E39" s="109"/>
      <c r="F39" s="30">
        <f>SUM(H39:CQ39)</f>
        <v>53000</v>
      </c>
      <c r="H39" s="101"/>
      <c r="I39" s="102"/>
      <c r="J39" s="102"/>
      <c r="K39" s="103"/>
      <c r="L39" s="101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3"/>
      <c r="X39" s="101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3"/>
      <c r="AJ39" s="101">
        <v>20000</v>
      </c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3"/>
      <c r="AV39" s="101">
        <v>18000</v>
      </c>
      <c r="AW39" s="102"/>
      <c r="AX39" s="102"/>
      <c r="AY39" s="102"/>
      <c r="AZ39" s="102"/>
      <c r="BA39" s="102"/>
      <c r="BB39" s="102"/>
      <c r="BC39" s="102"/>
      <c r="BD39" s="102"/>
      <c r="BE39" s="102"/>
      <c r="BF39" s="102"/>
      <c r="BG39" s="103"/>
      <c r="BH39" s="101">
        <v>15000</v>
      </c>
      <c r="BI39" s="102"/>
      <c r="BJ39" s="102"/>
      <c r="BK39" s="102"/>
      <c r="BL39" s="102"/>
      <c r="BM39" s="102"/>
      <c r="BN39" s="102"/>
      <c r="BO39" s="102"/>
      <c r="BP39" s="102"/>
      <c r="BQ39" s="102"/>
      <c r="BR39" s="102"/>
      <c r="BS39" s="103"/>
      <c r="BT39" s="101"/>
      <c r="BU39" s="102"/>
      <c r="BV39" s="102"/>
      <c r="BW39" s="102"/>
      <c r="BX39" s="102"/>
      <c r="BY39" s="102"/>
      <c r="BZ39" s="102"/>
      <c r="CA39" s="102"/>
      <c r="CB39" s="102"/>
      <c r="CC39" s="102"/>
      <c r="CD39" s="102"/>
      <c r="CE39" s="103"/>
      <c r="CF39" s="101"/>
      <c r="CG39" s="102"/>
      <c r="CH39" s="102"/>
      <c r="CI39" s="102"/>
      <c r="CJ39" s="102"/>
      <c r="CK39" s="102"/>
      <c r="CL39" s="102"/>
      <c r="CM39" s="102"/>
      <c r="CN39" s="102"/>
      <c r="CO39" s="102"/>
      <c r="CP39" s="102"/>
      <c r="CQ39" s="103"/>
    </row>
    <row r="40" spans="1:95" x14ac:dyDescent="0.25">
      <c r="A40" s="106"/>
      <c r="B40" s="109" t="s">
        <v>32</v>
      </c>
      <c r="C40" s="109"/>
      <c r="D40" s="109"/>
      <c r="E40" s="109"/>
      <c r="F40" s="30">
        <f>SUM(H40:CQ40)</f>
        <v>0</v>
      </c>
      <c r="H40" s="101"/>
      <c r="I40" s="102"/>
      <c r="J40" s="102"/>
      <c r="K40" s="103"/>
      <c r="L40" s="101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3"/>
      <c r="X40" s="101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3"/>
      <c r="AJ40" s="101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3"/>
      <c r="AV40" s="101"/>
      <c r="AW40" s="102"/>
      <c r="AX40" s="102"/>
      <c r="AY40" s="102"/>
      <c r="AZ40" s="102"/>
      <c r="BA40" s="102"/>
      <c r="BB40" s="102"/>
      <c r="BC40" s="102"/>
      <c r="BD40" s="102"/>
      <c r="BE40" s="102"/>
      <c r="BF40" s="102"/>
      <c r="BG40" s="103"/>
      <c r="BH40" s="101"/>
      <c r="BI40" s="102"/>
      <c r="BJ40" s="102"/>
      <c r="BK40" s="102"/>
      <c r="BL40" s="102"/>
      <c r="BM40" s="102"/>
      <c r="BN40" s="102"/>
      <c r="BO40" s="102"/>
      <c r="BP40" s="102"/>
      <c r="BQ40" s="102"/>
      <c r="BR40" s="102"/>
      <c r="BS40" s="103"/>
      <c r="BT40" s="101"/>
      <c r="BU40" s="102"/>
      <c r="BV40" s="102"/>
      <c r="BW40" s="102"/>
      <c r="BX40" s="102"/>
      <c r="BY40" s="102"/>
      <c r="BZ40" s="102"/>
      <c r="CA40" s="102"/>
      <c r="CB40" s="102"/>
      <c r="CC40" s="102"/>
      <c r="CD40" s="102"/>
      <c r="CE40" s="103"/>
      <c r="CF40" s="101"/>
      <c r="CG40" s="102"/>
      <c r="CH40" s="102"/>
      <c r="CI40" s="102"/>
      <c r="CJ40" s="102"/>
      <c r="CK40" s="102"/>
      <c r="CL40" s="102"/>
      <c r="CM40" s="102"/>
      <c r="CN40" s="102"/>
      <c r="CO40" s="102"/>
      <c r="CP40" s="102"/>
      <c r="CQ40" s="103"/>
    </row>
    <row r="41" spans="1:95" s="21" customFormat="1" x14ac:dyDescent="0.25">
      <c r="A41" s="106"/>
      <c r="B41" s="110" t="s">
        <v>29</v>
      </c>
      <c r="C41" s="110"/>
      <c r="D41" s="110"/>
      <c r="E41" s="110"/>
      <c r="F41" s="31">
        <f>SUM(H41:CQ41)</f>
        <v>53000</v>
      </c>
      <c r="G41" s="24"/>
      <c r="H41" s="83">
        <f>SUM(H39:K40)</f>
        <v>0</v>
      </c>
      <c r="I41" s="84"/>
      <c r="J41" s="84"/>
      <c r="K41" s="85"/>
      <c r="L41" s="86">
        <f t="shared" ref="L41" si="49">SUM(L39:W40)</f>
        <v>0</v>
      </c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8"/>
      <c r="X41" s="86">
        <f t="shared" ref="X41" si="50">SUM(X39:AI40)</f>
        <v>0</v>
      </c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8"/>
      <c r="AJ41" s="86">
        <f t="shared" ref="AJ41" si="51">SUM(AJ39:AU40)</f>
        <v>20000</v>
      </c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8"/>
      <c r="AV41" s="86">
        <f>SUM(AV39:BG40)</f>
        <v>18000</v>
      </c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8"/>
      <c r="BH41" s="86">
        <f t="shared" ref="BH41" si="52">SUM(BH39:BS40)</f>
        <v>15000</v>
      </c>
      <c r="BI41" s="87"/>
      <c r="BJ41" s="87"/>
      <c r="BK41" s="87"/>
      <c r="BL41" s="87"/>
      <c r="BM41" s="87"/>
      <c r="BN41" s="87"/>
      <c r="BO41" s="87"/>
      <c r="BP41" s="87"/>
      <c r="BQ41" s="87"/>
      <c r="BR41" s="87"/>
      <c r="BS41" s="88"/>
      <c r="BT41" s="86">
        <f t="shared" ref="BT41" si="53">SUM(BT39:CE40)</f>
        <v>0</v>
      </c>
      <c r="BU41" s="87"/>
      <c r="BV41" s="87"/>
      <c r="BW41" s="87"/>
      <c r="BX41" s="87"/>
      <c r="BY41" s="87"/>
      <c r="BZ41" s="87"/>
      <c r="CA41" s="87"/>
      <c r="CB41" s="87"/>
      <c r="CC41" s="87"/>
      <c r="CD41" s="87"/>
      <c r="CE41" s="88"/>
      <c r="CF41" s="86">
        <f t="shared" ref="CF41" si="54">SUM(CF39:CQ40)</f>
        <v>0</v>
      </c>
      <c r="CG41" s="87"/>
      <c r="CH41" s="87"/>
      <c r="CI41" s="87"/>
      <c r="CJ41" s="87"/>
      <c r="CK41" s="87"/>
      <c r="CL41" s="87"/>
      <c r="CM41" s="87"/>
      <c r="CN41" s="87"/>
      <c r="CO41" s="87"/>
      <c r="CP41" s="87"/>
      <c r="CQ41" s="88"/>
    </row>
    <row r="42" spans="1:95" s="22" customFormat="1" x14ac:dyDescent="0.25">
      <c r="A42" s="107"/>
      <c r="B42" s="104" t="s">
        <v>30</v>
      </c>
      <c r="C42" s="104"/>
      <c r="D42" s="104"/>
      <c r="E42" s="104"/>
      <c r="F42" s="32">
        <f>F41-F40</f>
        <v>53000</v>
      </c>
      <c r="G42" s="25"/>
      <c r="H42" s="92">
        <f>H41-(H37+H34+H31+H28+H25+H22+H19)</f>
        <v>0</v>
      </c>
      <c r="I42" s="93"/>
      <c r="J42" s="93"/>
      <c r="K42" s="94"/>
      <c r="L42" s="92">
        <f t="shared" ref="L42" si="55">L41-(L19+L22+L25+L28+L31+L34+L37)</f>
        <v>0</v>
      </c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2">
        <f t="shared" ref="X42" si="56">X41-(X19+X22+X25+X28+X31+X34+X37)</f>
        <v>0</v>
      </c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4"/>
      <c r="AJ42" s="92">
        <f t="shared" ref="AJ42" si="57">AJ41-(AJ19+AJ22+AJ25+AJ28+AJ31+AJ34+AJ37)</f>
        <v>1429</v>
      </c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4"/>
      <c r="AV42" s="92">
        <f>AV41-(AV19+AV22+AV25+AV28+AV31+AV34+AV37)</f>
        <v>2460</v>
      </c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4"/>
      <c r="BH42" s="92">
        <f t="shared" ref="BH42" si="58">BH41-(BH19+BH22+BH25+BH28+BH31+BH34+BH37)</f>
        <v>2310</v>
      </c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4"/>
      <c r="BT42" s="92">
        <f t="shared" ref="BT42" si="59">BT41-(BT19+BT22+BT25+BT28+BT31+BT34+BT37)</f>
        <v>0</v>
      </c>
      <c r="BU42" s="93"/>
      <c r="BV42" s="93"/>
      <c r="BW42" s="93"/>
      <c r="BX42" s="93"/>
      <c r="BY42" s="93"/>
      <c r="BZ42" s="93"/>
      <c r="CA42" s="93"/>
      <c r="CB42" s="93"/>
      <c r="CC42" s="93"/>
      <c r="CD42" s="93"/>
      <c r="CE42" s="94"/>
      <c r="CF42" s="92">
        <f t="shared" ref="CF42" si="60">CF41-(CF19+CF22+CF25+CF28+CF31+CF34+CF37)</f>
        <v>0</v>
      </c>
      <c r="CG42" s="93"/>
      <c r="CH42" s="93"/>
      <c r="CI42" s="93"/>
      <c r="CJ42" s="93"/>
      <c r="CK42" s="93"/>
      <c r="CL42" s="93"/>
      <c r="CM42" s="93"/>
      <c r="CN42" s="93"/>
      <c r="CO42" s="93"/>
      <c r="CP42" s="93"/>
      <c r="CQ42" s="94"/>
    </row>
  </sheetData>
  <mergeCells count="254">
    <mergeCell ref="B42:E42"/>
    <mergeCell ref="A38:A42"/>
    <mergeCell ref="BH42:BS42"/>
    <mergeCell ref="BT42:CE42"/>
    <mergeCell ref="CF42:CQ42"/>
    <mergeCell ref="B37:E37"/>
    <mergeCell ref="B34:E34"/>
    <mergeCell ref="B31:E31"/>
    <mergeCell ref="B38:E38"/>
    <mergeCell ref="B39:E39"/>
    <mergeCell ref="B40:E40"/>
    <mergeCell ref="B41:E41"/>
    <mergeCell ref="X41:AI41"/>
    <mergeCell ref="AJ41:AU41"/>
    <mergeCell ref="BH41:BS41"/>
    <mergeCell ref="BT41:CE41"/>
    <mergeCell ref="CF41:CQ41"/>
    <mergeCell ref="H42:K42"/>
    <mergeCell ref="L42:W42"/>
    <mergeCell ref="X42:AI42"/>
    <mergeCell ref="AJ42:AU42"/>
    <mergeCell ref="BT39:CE39"/>
    <mergeCell ref="CF39:CQ39"/>
    <mergeCell ref="H40:K40"/>
    <mergeCell ref="L40:W40"/>
    <mergeCell ref="X40:AI40"/>
    <mergeCell ref="AJ40:AU40"/>
    <mergeCell ref="BH40:BS40"/>
    <mergeCell ref="BT40:CE40"/>
    <mergeCell ref="CF40:CQ40"/>
    <mergeCell ref="H39:K39"/>
    <mergeCell ref="L39:W39"/>
    <mergeCell ref="X39:AI39"/>
    <mergeCell ref="AJ39:AU39"/>
    <mergeCell ref="BH39:BS39"/>
    <mergeCell ref="AV39:BG39"/>
    <mergeCell ref="AV40:BG40"/>
    <mergeCell ref="AV41:BG41"/>
    <mergeCell ref="AV42:BG42"/>
    <mergeCell ref="A20:A22"/>
    <mergeCell ref="A23:A25"/>
    <mergeCell ref="A26:A28"/>
    <mergeCell ref="A29:A31"/>
    <mergeCell ref="A32:A34"/>
    <mergeCell ref="BT38:CE38"/>
    <mergeCell ref="CF38:CQ38"/>
    <mergeCell ref="H38:K38"/>
    <mergeCell ref="L38:W38"/>
    <mergeCell ref="X38:AI38"/>
    <mergeCell ref="AJ38:AU38"/>
    <mergeCell ref="AV38:BG38"/>
    <mergeCell ref="BH38:BS38"/>
    <mergeCell ref="CF37:CQ37"/>
    <mergeCell ref="H37:K37"/>
    <mergeCell ref="L37:W37"/>
    <mergeCell ref="X37:AI37"/>
    <mergeCell ref="AJ37:AU37"/>
    <mergeCell ref="AV37:BG37"/>
    <mergeCell ref="BH37:BS37"/>
    <mergeCell ref="BT37:CE37"/>
    <mergeCell ref="BT34:CE34"/>
    <mergeCell ref="BT33:CE33"/>
    <mergeCell ref="CF33:CQ33"/>
    <mergeCell ref="X32:AI32"/>
    <mergeCell ref="AJ32:AU32"/>
    <mergeCell ref="AV32:BG32"/>
    <mergeCell ref="BH32:BS32"/>
    <mergeCell ref="BT32:CE32"/>
    <mergeCell ref="CF32:CQ32"/>
    <mergeCell ref="H32:K32"/>
    <mergeCell ref="BT21:CE21"/>
    <mergeCell ref="CF21:CQ21"/>
    <mergeCell ref="X20:AI20"/>
    <mergeCell ref="H28:K28"/>
    <mergeCell ref="L28:W28"/>
    <mergeCell ref="X28:AI28"/>
    <mergeCell ref="AJ28:AU28"/>
    <mergeCell ref="AV28:BG28"/>
    <mergeCell ref="BH28:BS28"/>
    <mergeCell ref="BT28:CE28"/>
    <mergeCell ref="CF28:CQ28"/>
    <mergeCell ref="CF25:CQ25"/>
    <mergeCell ref="H25:K25"/>
    <mergeCell ref="L25:W25"/>
    <mergeCell ref="X25:AI25"/>
    <mergeCell ref="AJ25:AU25"/>
    <mergeCell ref="AV25:BG25"/>
    <mergeCell ref="BH25:BS25"/>
    <mergeCell ref="BT25:CE25"/>
    <mergeCell ref="CF35:CQ35"/>
    <mergeCell ref="BT22:CE22"/>
    <mergeCell ref="CF22:CQ22"/>
    <mergeCell ref="H22:K22"/>
    <mergeCell ref="L22:W22"/>
    <mergeCell ref="X22:AI22"/>
    <mergeCell ref="AJ22:AU22"/>
    <mergeCell ref="AV22:BG22"/>
    <mergeCell ref="BH22:BS22"/>
    <mergeCell ref="CF34:CQ34"/>
    <mergeCell ref="H34:K34"/>
    <mergeCell ref="L34:W34"/>
    <mergeCell ref="X34:AI34"/>
    <mergeCell ref="AJ34:AU34"/>
    <mergeCell ref="AV34:BG34"/>
    <mergeCell ref="BH34:BS34"/>
    <mergeCell ref="BH31:BS31"/>
    <mergeCell ref="BT31:CE31"/>
    <mergeCell ref="CF31:CQ31"/>
    <mergeCell ref="H31:K31"/>
    <mergeCell ref="L31:W31"/>
    <mergeCell ref="X31:AI31"/>
    <mergeCell ref="AJ31:AU31"/>
    <mergeCell ref="AV31:BG31"/>
    <mergeCell ref="AV30:BG30"/>
    <mergeCell ref="BH30:BS30"/>
    <mergeCell ref="BT30:CE30"/>
    <mergeCell ref="CF30:CQ30"/>
    <mergeCell ref="H35:K35"/>
    <mergeCell ref="L35:W35"/>
    <mergeCell ref="H36:K36"/>
    <mergeCell ref="L36:W36"/>
    <mergeCell ref="A35:A37"/>
    <mergeCell ref="X33:AI33"/>
    <mergeCell ref="AJ33:AU33"/>
    <mergeCell ref="AV33:BG33"/>
    <mergeCell ref="BH33:BS33"/>
    <mergeCell ref="X36:AI36"/>
    <mergeCell ref="AJ36:AU36"/>
    <mergeCell ref="AV36:BG36"/>
    <mergeCell ref="BH36:BS36"/>
    <mergeCell ref="BT36:CE36"/>
    <mergeCell ref="CF36:CQ36"/>
    <mergeCell ref="X35:AI35"/>
    <mergeCell ref="AJ35:AU35"/>
    <mergeCell ref="AV35:BG35"/>
    <mergeCell ref="BH35:BS35"/>
    <mergeCell ref="BT35:CE35"/>
    <mergeCell ref="H29:K29"/>
    <mergeCell ref="L29:W29"/>
    <mergeCell ref="H30:K30"/>
    <mergeCell ref="L30:W30"/>
    <mergeCell ref="L32:W32"/>
    <mergeCell ref="H33:K33"/>
    <mergeCell ref="L33:W33"/>
    <mergeCell ref="X30:AI30"/>
    <mergeCell ref="AJ30:AU30"/>
    <mergeCell ref="H41:K41"/>
    <mergeCell ref="L41:W41"/>
    <mergeCell ref="X27:AI27"/>
    <mergeCell ref="AJ27:AU27"/>
    <mergeCell ref="AV27:BG27"/>
    <mergeCell ref="BH27:BS27"/>
    <mergeCell ref="BT27:CE27"/>
    <mergeCell ref="CF27:CQ27"/>
    <mergeCell ref="X26:AI26"/>
    <mergeCell ref="AJ26:AU26"/>
    <mergeCell ref="AV26:BG26"/>
    <mergeCell ref="BH26:BS26"/>
    <mergeCell ref="BT26:CE26"/>
    <mergeCell ref="CF26:CQ26"/>
    <mergeCell ref="H26:K26"/>
    <mergeCell ref="L26:W26"/>
    <mergeCell ref="H27:K27"/>
    <mergeCell ref="L27:W27"/>
    <mergeCell ref="X29:AI29"/>
    <mergeCell ref="AJ29:AU29"/>
    <mergeCell ref="AV29:BG29"/>
    <mergeCell ref="BH29:BS29"/>
    <mergeCell ref="BT29:CE29"/>
    <mergeCell ref="CF29:CQ29"/>
    <mergeCell ref="H21:K21"/>
    <mergeCell ref="L21:W21"/>
    <mergeCell ref="B28:E28"/>
    <mergeCell ref="X24:AI24"/>
    <mergeCell ref="AJ24:AU24"/>
    <mergeCell ref="AV24:BG24"/>
    <mergeCell ref="BH24:BS24"/>
    <mergeCell ref="BT24:CE24"/>
    <mergeCell ref="CF24:CQ24"/>
    <mergeCell ref="X23:AI23"/>
    <mergeCell ref="AJ23:AU23"/>
    <mergeCell ref="AV23:BG23"/>
    <mergeCell ref="BH23:BS23"/>
    <mergeCell ref="BT23:CE23"/>
    <mergeCell ref="CF23:CQ23"/>
    <mergeCell ref="H23:K23"/>
    <mergeCell ref="L23:W23"/>
    <mergeCell ref="H24:K24"/>
    <mergeCell ref="L24:W24"/>
    <mergeCell ref="B25:E25"/>
    <mergeCell ref="X21:AI21"/>
    <mergeCell ref="AJ21:AU21"/>
    <mergeCell ref="AV21:BG21"/>
    <mergeCell ref="BH21:BS21"/>
    <mergeCell ref="B22:E22"/>
    <mergeCell ref="X18:AI18"/>
    <mergeCell ref="AJ18:AU18"/>
    <mergeCell ref="AV18:BG18"/>
    <mergeCell ref="BH18:BS18"/>
    <mergeCell ref="BT18:CE18"/>
    <mergeCell ref="CF18:CQ18"/>
    <mergeCell ref="X17:AI17"/>
    <mergeCell ref="AJ17:AU17"/>
    <mergeCell ref="AV17:BG17"/>
    <mergeCell ref="BH17:BS17"/>
    <mergeCell ref="BT17:CE17"/>
    <mergeCell ref="CF17:CQ17"/>
    <mergeCell ref="H17:K17"/>
    <mergeCell ref="L17:W17"/>
    <mergeCell ref="H18:K18"/>
    <mergeCell ref="L18:W18"/>
    <mergeCell ref="AJ20:AU20"/>
    <mergeCell ref="AV20:BG20"/>
    <mergeCell ref="BH20:BS20"/>
    <mergeCell ref="BT20:CE20"/>
    <mergeCell ref="CF20:CQ20"/>
    <mergeCell ref="H20:K20"/>
    <mergeCell ref="L20:W20"/>
    <mergeCell ref="A17:A19"/>
    <mergeCell ref="BT14:CE14"/>
    <mergeCell ref="CF14:CQ14"/>
    <mergeCell ref="H16:K16"/>
    <mergeCell ref="L16:W16"/>
    <mergeCell ref="X16:AI16"/>
    <mergeCell ref="AJ16:AU16"/>
    <mergeCell ref="AV16:BG16"/>
    <mergeCell ref="BH16:BS16"/>
    <mergeCell ref="BT16:CE16"/>
    <mergeCell ref="CF16:CQ16"/>
    <mergeCell ref="B19:E19"/>
    <mergeCell ref="X19:AI19"/>
    <mergeCell ref="AJ19:AU19"/>
    <mergeCell ref="AV19:BG19"/>
    <mergeCell ref="BT19:CE19"/>
    <mergeCell ref="CF19:CQ19"/>
    <mergeCell ref="BH19:BS19"/>
    <mergeCell ref="H19:K19"/>
    <mergeCell ref="L19:W19"/>
    <mergeCell ref="BH1:BS1"/>
    <mergeCell ref="BT1:CE1"/>
    <mergeCell ref="CF1:CQ1"/>
    <mergeCell ref="A14:F15"/>
    <mergeCell ref="H14:K14"/>
    <mergeCell ref="L14:W14"/>
    <mergeCell ref="X14:AI14"/>
    <mergeCell ref="AJ14:AU14"/>
    <mergeCell ref="AV14:BG14"/>
    <mergeCell ref="BH14:BS14"/>
    <mergeCell ref="A1:F2"/>
    <mergeCell ref="H1:K1"/>
    <mergeCell ref="L1:W1"/>
    <mergeCell ref="X1:AI1"/>
    <mergeCell ref="AJ1:AU1"/>
    <mergeCell ref="AV1:BG1"/>
  </mergeCells>
  <conditionalFormatting sqref="C10 C4:C5 D4:E10">
    <cfRule type="expression" dxfId="20" priority="18">
      <formula>(AND($C4&lt;TODAY(),$G4&lt;1))</formula>
    </cfRule>
  </conditionalFormatting>
  <conditionalFormatting sqref="H4:AI10">
    <cfRule type="expression" dxfId="19" priority="19">
      <formula>(AND(H$3&lt;=TODAY(),H$3&gt;$C4,$G4&lt;1))</formula>
    </cfRule>
    <cfRule type="expression" dxfId="18" priority="20">
      <formula>(AND(AND($B4&lt;=H$3,$C4&gt;=H$3),H$3&lt;=$B4+INT(($C4-$B4+1)*$G4)-1))</formula>
    </cfRule>
    <cfRule type="expression" dxfId="17" priority="21">
      <formula>(AND($B4&lt;=H$3,$C4&gt;=H$3))</formula>
    </cfRule>
  </conditionalFormatting>
  <conditionalFormatting sqref="C8:C9">
    <cfRule type="expression" dxfId="16" priority="17">
      <formula>(AND($C8&lt;TODAY(),$G8&lt;1))</formula>
    </cfRule>
  </conditionalFormatting>
  <conditionalFormatting sqref="C6:C7">
    <cfRule type="expression" dxfId="15" priority="16">
      <formula>(AND($C6&lt;TODAY(),$G6&lt;1))</formula>
    </cfRule>
  </conditionalFormatting>
  <conditionalFormatting sqref="AJ4:AU10">
    <cfRule type="expression" dxfId="14" priority="13">
      <formula>(AND(AJ$3&lt;=TODAY(),AJ$3&gt;$C4,$G4&lt;1))</formula>
    </cfRule>
    <cfRule type="expression" dxfId="13" priority="14">
      <formula>(AND(AND($B4&lt;=AJ$3,$C4&gt;=AJ$3),AJ$3&lt;=$B4+INT(($C4-$B4+1)*$G4)-1))</formula>
    </cfRule>
    <cfRule type="expression" dxfId="12" priority="15">
      <formula>(AND($B4&lt;=AJ$3,$C4&gt;=AJ$3))</formula>
    </cfRule>
  </conditionalFormatting>
  <conditionalFormatting sqref="AV4:BG10">
    <cfRule type="expression" dxfId="11" priority="10">
      <formula>(AND(AV$3&lt;=TODAY(),AV$3&gt;$C4,$G4&lt;1))</formula>
    </cfRule>
    <cfRule type="expression" dxfId="10" priority="11">
      <formula>(AND(AND($B4&lt;=AV$3,$C4&gt;=AV$3),AV$3&lt;=$B4+INT(($C4-$B4+1)*$G4)-1))</formula>
    </cfRule>
    <cfRule type="expression" dxfId="9" priority="12">
      <formula>(AND($B4&lt;=AV$3,$C4&gt;=AV$3))</formula>
    </cfRule>
  </conditionalFormatting>
  <conditionalFormatting sqref="BH4:BS10">
    <cfRule type="expression" dxfId="8" priority="7">
      <formula>(AND(BH$3&lt;=TODAY(),BH$3&gt;$C4,$G4&lt;1))</formula>
    </cfRule>
    <cfRule type="expression" dxfId="7" priority="8">
      <formula>(AND(AND($B4&lt;=BH$3,$C4&gt;=BH$3),BH$3&lt;=$B4+INT(($C4-$B4+1)*$G4)-1))</formula>
    </cfRule>
    <cfRule type="expression" dxfId="6" priority="9">
      <formula>(AND($B4&lt;=BH$3,$C4&gt;=BH$3))</formula>
    </cfRule>
  </conditionalFormatting>
  <conditionalFormatting sqref="BT4:CE10">
    <cfRule type="expression" dxfId="5" priority="4">
      <formula>(AND(BT$3&lt;=TODAY(),BT$3&gt;$C4,$G4&lt;1))</formula>
    </cfRule>
    <cfRule type="expression" dxfId="4" priority="5">
      <formula>(AND(AND($B4&lt;=BT$3,$C4&gt;=BT$3),BT$3&lt;=$B4+INT(($C4-$B4+1)*$G4)-1))</formula>
    </cfRule>
    <cfRule type="expression" dxfId="3" priority="6">
      <formula>(AND($B4&lt;=BT$3,$C4&gt;=BT$3))</formula>
    </cfRule>
  </conditionalFormatting>
  <conditionalFormatting sqref="CF4:CQ10 DD4:DO10">
    <cfRule type="expression" dxfId="2" priority="1">
      <formula>(AND(CF$3&lt;=TODAY(),CF$3&gt;$C4,$G4&lt;1))</formula>
    </cfRule>
    <cfRule type="expression" dxfId="1" priority="2">
      <formula>(AND(AND($B4&lt;=CF$3,$C4&gt;=CF$3),CF$3&lt;=$B4+INT(($C4-$B4+1)*$G4)-1))</formula>
    </cfRule>
    <cfRule type="expression" dxfId="0" priority="3">
      <formula>(AND($B4&lt;=CF$3,$C4&gt;=CF$3))</formula>
    </cfRule>
  </conditionalFormatting>
  <pageMargins left="0.7" right="0.7" top="0.75" bottom="0.75" header="0.3" footer="0.3"/>
  <pageSetup paperSize="8" scale="51" orientation="landscape" r:id="rId1"/>
  <headerFooter>
    <oddHeader>&amp;C&amp;"Georgia,Normal"&amp;28Contrôl Certificats</oddHeader>
  </headerFooter>
  <colBreaks count="1" manualBreakCount="1">
    <brk id="8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EPI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 Qualité</dc:creator>
  <cp:lastModifiedBy>Secrétariat Qualité</cp:lastModifiedBy>
  <cp:lastPrinted>2012-05-22T06:32:49Z</cp:lastPrinted>
  <dcterms:created xsi:type="dcterms:W3CDTF">2012-05-21T13:21:52Z</dcterms:created>
  <dcterms:modified xsi:type="dcterms:W3CDTF">2012-05-22T12:55:23Z</dcterms:modified>
</cp:coreProperties>
</file>