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05" windowWidth="18915" windowHeight="12240"/>
  </bookViews>
  <sheets>
    <sheet name="AccèsP" sheetId="1" r:id="rId1"/>
    <sheet name="Base Données" sheetId="2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B44" i="1"/>
  <c r="B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E8"/>
  <c r="D45" l="1"/>
  <c r="D50"/>
  <c r="D47"/>
  <c r="D44"/>
  <c r="D51"/>
  <c r="D48"/>
  <c r="C52" l="1"/>
  <c r="C46"/>
  <c r="D53"/>
  <c r="C49"/>
</calcChain>
</file>

<file path=xl/sharedStrings.xml><?xml version="1.0" encoding="utf-8"?>
<sst xmlns="http://schemas.openxmlformats.org/spreadsheetml/2006/main" count="49" uniqueCount="42">
  <si>
    <t>LISTING DES ACCES DU</t>
  </si>
  <si>
    <t>TYPE D'ACCES : Préparés</t>
  </si>
  <si>
    <t>Date de rédaction</t>
  </si>
  <si>
    <t>Date Heure</t>
  </si>
  <si>
    <t>N° de l'accès</t>
  </si>
  <si>
    <t>Libellé de l'accès</t>
  </si>
  <si>
    <t>Type d'ouvrage</t>
  </si>
  <si>
    <t>Poste Source / Commune</t>
  </si>
  <si>
    <t>Départ HTA / Ouvrage BT</t>
  </si>
  <si>
    <t>Secteur</t>
  </si>
  <si>
    <t>Extraction à :</t>
  </si>
  <si>
    <t>Répartition NIP</t>
  </si>
  <si>
    <t>Total NIP</t>
  </si>
  <si>
    <t>AL - N</t>
  </si>
  <si>
    <t>AL - S</t>
  </si>
  <si>
    <t>SA - MONT</t>
  </si>
  <si>
    <t>SA - CHY</t>
  </si>
  <si>
    <t>AD - N</t>
  </si>
  <si>
    <t>AD - S</t>
  </si>
  <si>
    <t>TOTAL</t>
  </si>
  <si>
    <t>Poste</t>
  </si>
  <si>
    <t>Départ</t>
  </si>
  <si>
    <t>Bouclage</t>
  </si>
  <si>
    <t>PosteS</t>
  </si>
  <si>
    <t>DépartS</t>
  </si>
  <si>
    <t>Untel</t>
  </si>
  <si>
    <t>sérieu</t>
  </si>
  <si>
    <t>Vif</t>
  </si>
  <si>
    <t>maison</t>
  </si>
  <si>
    <t>mobile</t>
  </si>
  <si>
    <t>grave</t>
  </si>
  <si>
    <t>mou</t>
  </si>
  <si>
    <t>regle</t>
  </si>
  <si>
    <t>feuille</t>
  </si>
  <si>
    <t>nul</t>
  </si>
  <si>
    <t>Grave</t>
  </si>
  <si>
    <t>tatata</t>
  </si>
  <si>
    <t>blablablabla</t>
  </si>
  <si>
    <t>xxx</t>
  </si>
  <si>
    <t>tititi</t>
  </si>
  <si>
    <t>blobloblo</t>
  </si>
  <si>
    <t>yyy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</si>
</sst>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[$-F400]h:mm:ss\ AM/PM"/>
  </numFmts>
  <fonts count="20">
    <font>
      <sz val="10"/>
      <name val="Arial"/>
      <family val="2"/>
    </font>
    <font>
      <sz val="22"/>
      <name val="Arial"/>
      <family val="2"/>
    </font>
    <font>
      <sz val="14"/>
      <name val="Arial"/>
      <family val="2"/>
    </font>
    <font>
      <sz val="24"/>
      <name val="Calibri"/>
      <family val="2"/>
    </font>
    <font>
      <sz val="12"/>
      <name val="Arial"/>
      <family val="2"/>
    </font>
    <font>
      <sz val="24"/>
      <name val="Arial"/>
      <family val="2"/>
    </font>
    <font>
      <i/>
      <sz val="24"/>
      <name val="Arial"/>
      <family val="2"/>
    </font>
    <font>
      <sz val="18"/>
      <name val="Arial"/>
      <family val="2"/>
    </font>
    <font>
      <b/>
      <sz val="24"/>
      <name val="Arial"/>
      <family val="2"/>
    </font>
    <font>
      <b/>
      <i/>
      <sz val="24"/>
      <name val="Arial"/>
      <family val="2"/>
    </font>
    <font>
      <b/>
      <sz val="48"/>
      <name val="Calibri"/>
      <family val="2"/>
      <scheme val="minor"/>
    </font>
    <font>
      <b/>
      <sz val="36"/>
      <name val="Calibri"/>
      <family val="2"/>
      <scheme val="minor"/>
    </font>
    <font>
      <b/>
      <sz val="22"/>
      <name val="Calibri"/>
      <family val="2"/>
      <scheme val="minor"/>
    </font>
    <font>
      <sz val="22"/>
      <name val="Calibri"/>
      <family val="2"/>
      <scheme val="minor"/>
    </font>
    <font>
      <b/>
      <sz val="24"/>
      <name val="Calibri"/>
      <family val="2"/>
      <scheme val="minor"/>
    </font>
    <font>
      <b/>
      <i/>
      <sz val="24"/>
      <name val="Calibri"/>
      <family val="2"/>
      <scheme val="minor"/>
    </font>
    <font>
      <sz val="24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4"/>
      <color rgb="FFFF0000"/>
      <name val="Calibri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2" fillId="2" borderId="10" xfId="0" applyFont="1" applyFill="1" applyBorder="1" applyAlignment="1">
      <alignment horizontal="center"/>
    </xf>
    <xf numFmtId="14" fontId="13" fillId="2" borderId="11" xfId="0" applyNumberFormat="1" applyFont="1" applyFill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4" fillId="0" borderId="0" xfId="0" applyFont="1" applyAlignment="1">
      <alignment horizontal="center" wrapText="1"/>
    </xf>
    <xf numFmtId="0" fontId="2" fillId="0" borderId="0" xfId="0" applyFont="1"/>
    <xf numFmtId="0" fontId="3" fillId="0" borderId="0" xfId="0" applyFont="1" applyFill="1" applyAlignment="1">
      <alignment horizontal="center" vertical="center"/>
    </xf>
    <xf numFmtId="0" fontId="3" fillId="0" borderId="0" xfId="0" applyNumberFormat="1" applyFont="1" applyFill="1" applyAlignment="1">
      <alignment horizontal="center" vertical="center" wrapText="1"/>
    </xf>
    <xf numFmtId="0" fontId="4" fillId="0" borderId="0" xfId="0" applyFont="1" applyFill="1"/>
    <xf numFmtId="0" fontId="0" fillId="0" borderId="0" xfId="0" applyFill="1"/>
    <xf numFmtId="0" fontId="3" fillId="0" borderId="0" xfId="0" applyFont="1" applyFill="1" applyAlignment="1" applyProtection="1">
      <alignment horizontal="center" vertical="center"/>
      <protection locked="0"/>
    </xf>
    <xf numFmtId="0" fontId="15" fillId="0" borderId="0" xfId="0" applyFont="1"/>
    <xf numFmtId="165" fontId="16" fillId="0" borderId="0" xfId="0" applyNumberFormat="1" applyFont="1" applyAlignment="1">
      <alignment horizontal="right"/>
    </xf>
    <xf numFmtId="0" fontId="16" fillId="0" borderId="0" xfId="0" applyFont="1"/>
    <xf numFmtId="0" fontId="5" fillId="4" borderId="1" xfId="0" applyFont="1" applyFill="1" applyBorder="1"/>
    <xf numFmtId="0" fontId="6" fillId="4" borderId="1" xfId="0" applyFont="1" applyFill="1" applyBorder="1" applyAlignment="1">
      <alignment horizontal="right"/>
    </xf>
    <xf numFmtId="0" fontId="7" fillId="0" borderId="0" xfId="0" applyFont="1"/>
    <xf numFmtId="0" fontId="14" fillId="0" borderId="0" xfId="0" applyFont="1" applyFill="1" applyBorder="1"/>
    <xf numFmtId="0" fontId="9" fillId="0" borderId="0" xfId="0" applyFont="1" applyFill="1" applyBorder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8" fillId="0" borderId="12" xfId="0" applyFont="1" applyBorder="1" applyAlignment="1">
      <alignment horizontal="right"/>
    </xf>
    <xf numFmtId="0" fontId="8" fillId="0" borderId="13" xfId="0" applyFont="1" applyBorder="1" applyAlignment="1">
      <alignment horizontal="right"/>
    </xf>
    <xf numFmtId="14" fontId="1" fillId="2" borderId="1" xfId="0" applyNumberFormat="1" applyFont="1" applyFill="1" applyBorder="1" applyAlignment="1">
      <alignment horizontal="center"/>
    </xf>
    <xf numFmtId="0" fontId="10" fillId="2" borderId="2" xfId="0" applyFont="1" applyFill="1" applyBorder="1" applyAlignment="1">
      <alignment horizontal="right" vertical="center"/>
    </xf>
    <xf numFmtId="0" fontId="10" fillId="2" borderId="5" xfId="0" applyFont="1" applyFill="1" applyBorder="1" applyAlignment="1">
      <alignment horizontal="right" vertical="center"/>
    </xf>
    <xf numFmtId="0" fontId="10" fillId="2" borderId="7" xfId="0" applyFont="1" applyFill="1" applyBorder="1" applyAlignment="1">
      <alignment horizontal="right" vertical="center"/>
    </xf>
    <xf numFmtId="164" fontId="10" fillId="2" borderId="3" xfId="0" applyNumberFormat="1" applyFont="1" applyFill="1" applyBorder="1" applyAlignment="1" applyProtection="1">
      <alignment horizontal="left" vertical="center"/>
      <protection locked="0"/>
    </xf>
    <xf numFmtId="164" fontId="10" fillId="2" borderId="4" xfId="0" applyNumberFormat="1" applyFont="1" applyFill="1" applyBorder="1" applyAlignment="1" applyProtection="1">
      <alignment horizontal="left" vertical="center"/>
      <protection locked="0"/>
    </xf>
    <xf numFmtId="164" fontId="10" fillId="2" borderId="0" xfId="0" applyNumberFormat="1" applyFont="1" applyFill="1" applyBorder="1" applyAlignment="1" applyProtection="1">
      <alignment horizontal="left" vertical="center"/>
      <protection locked="0"/>
    </xf>
    <xf numFmtId="164" fontId="10" fillId="2" borderId="6" xfId="0" applyNumberFormat="1" applyFont="1" applyFill="1" applyBorder="1" applyAlignment="1" applyProtection="1">
      <alignment horizontal="left" vertical="center"/>
      <protection locked="0"/>
    </xf>
    <xf numFmtId="164" fontId="10" fillId="2" borderId="8" xfId="0" applyNumberFormat="1" applyFont="1" applyFill="1" applyBorder="1" applyAlignment="1" applyProtection="1">
      <alignment horizontal="left" vertical="center"/>
      <protection locked="0"/>
    </xf>
    <xf numFmtId="164" fontId="10" fillId="2" borderId="9" xfId="0" applyNumberFormat="1" applyFont="1" applyFill="1" applyBorder="1" applyAlignment="1" applyProtection="1">
      <alignment horizontal="left" vertical="center"/>
      <protection locked="0"/>
    </xf>
    <xf numFmtId="0" fontId="1" fillId="2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1" fillId="2" borderId="2" xfId="0" applyFont="1" applyFill="1" applyBorder="1" applyAlignment="1">
      <alignment horizontal="right"/>
    </xf>
    <xf numFmtId="0" fontId="11" fillId="2" borderId="4" xfId="0" applyFont="1" applyFill="1" applyBorder="1" applyAlignment="1">
      <alignment horizontal="right"/>
    </xf>
    <xf numFmtId="0" fontId="11" fillId="2" borderId="7" xfId="0" applyFont="1" applyFill="1" applyBorder="1" applyAlignment="1">
      <alignment horizontal="right"/>
    </xf>
    <xf numFmtId="0" fontId="11" fillId="2" borderId="9" xfId="0" applyFont="1" applyFill="1" applyBorder="1" applyAlignment="1">
      <alignment horizontal="right"/>
    </xf>
    <xf numFmtId="0" fontId="17" fillId="3" borderId="1" xfId="0" applyFont="1" applyFill="1" applyBorder="1" applyAlignment="1">
      <alignment horizontal="center"/>
    </xf>
    <xf numFmtId="0" fontId="18" fillId="0" borderId="0" xfId="0" applyFont="1" applyFill="1" applyAlignment="1">
      <alignment horizontal="center" vertical="center"/>
    </xf>
    <xf numFmtId="0" fontId="19" fillId="0" borderId="1" xfId="0" applyFont="1" applyBorder="1"/>
    <xf numFmtId="16" fontId="3" fillId="0" borderId="0" xfId="0" applyNumberFormat="1" applyFont="1" applyFill="1" applyAlignment="1">
      <alignment horizontal="center" vertical="center"/>
    </xf>
    <xf numFmtId="16" fontId="18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4"/>
        <color auto="1"/>
        <name val="Calibri"/>
        <scheme val="minor"/>
      </font>
      <alignment horizontal="center" vertical="bottom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protection locked="0" hidden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20770"/>
  <ax:ocxPr ax:name="_ExtentY" ax:value="20055"/>
  <ax:ocxPr ax:name="_StockProps" ax:value="1"/>
  <ax:ocxPr ax:name="BackColor" ax:value="-2147483633"/>
  <ax:ocxPr ax:name="Year" ax:value="2012"/>
  <ax:ocxPr ax:name="Month" ax:value="4"/>
  <ax:ocxPr ax:name="Day" ax:value="4"/>
  <ax:ocxPr ax:name="DayLength" ax:value="1"/>
  <ax:ocxPr ax:name="MonthLength" ax:value="1"/>
  <ax:ocxPr ax:name="DayFontColor" ax:value="0"/>
  <ax:ocxPr ax:name="FirstDay" ax:value="1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0"/>
  <ax:ocxPr ax:name="DayFont">
    <ax:font ax:persistence="persistPropertyBag">
      <ax:ocxPr ax:name="Name" ax:value="Arial"/>
      <ax:ocxPr ax:name="Size" ax:value="8,2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YNC/AppData/Local/Temp/05%20-%20Pr&#233;paration%20acc&#232;s/Pr&#233;paration%20des%20acc&#232;s%20-%20vierge%20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èsP"/>
      <sheetName val="AccèsEC"/>
      <sheetName val="BD PS"/>
      <sheetName val="Export"/>
    </sheetNames>
    <sheetDataSet>
      <sheetData sheetId="0"/>
      <sheetData sheetId="1"/>
      <sheetData sheetId="2">
        <row r="7">
          <cell r="A7" t="str">
            <v>abondance</v>
          </cell>
          <cell r="B7" t="str">
            <v>AL-N</v>
          </cell>
        </row>
        <row r="8">
          <cell r="A8" t="str">
            <v>annemasse</v>
          </cell>
          <cell r="B8" t="str">
            <v>AL-N</v>
          </cell>
        </row>
        <row r="9">
          <cell r="A9" t="str">
            <v>arlod</v>
          </cell>
          <cell r="B9" t="str">
            <v>AL-N</v>
          </cell>
        </row>
        <row r="10">
          <cell r="A10" t="str">
            <v>avoriaz</v>
          </cell>
          <cell r="B10" t="str">
            <v>AL-N</v>
          </cell>
        </row>
        <row r="11">
          <cell r="A11" t="str">
            <v>bioge</v>
          </cell>
          <cell r="B11" t="str">
            <v>AL-N</v>
          </cell>
        </row>
        <row r="12">
          <cell r="A12" t="str">
            <v>boege</v>
          </cell>
          <cell r="B12" t="str">
            <v>AL-N</v>
          </cell>
        </row>
        <row r="13">
          <cell r="A13" t="str">
            <v>borly</v>
          </cell>
          <cell r="B13" t="str">
            <v>AL-N</v>
          </cell>
        </row>
        <row r="14">
          <cell r="A14" t="str">
            <v>cruseilles</v>
          </cell>
          <cell r="B14" t="str">
            <v>AL-N</v>
          </cell>
        </row>
        <row r="15">
          <cell r="A15" t="str">
            <v>douvaine</v>
          </cell>
          <cell r="B15" t="str">
            <v>AL-N</v>
          </cell>
        </row>
        <row r="16">
          <cell r="A16" t="str">
            <v>evian</v>
          </cell>
          <cell r="B16" t="str">
            <v>AL-N</v>
          </cell>
        </row>
        <row r="17">
          <cell r="A17" t="str">
            <v>gex</v>
          </cell>
          <cell r="B17" t="str">
            <v>AL-N</v>
          </cell>
        </row>
        <row r="18">
          <cell r="A18" t="str">
            <v>morzine</v>
          </cell>
          <cell r="B18" t="str">
            <v>AL-N</v>
          </cell>
        </row>
        <row r="19">
          <cell r="A19" t="str">
            <v>pougny</v>
          </cell>
          <cell r="B19" t="str">
            <v>AL-N</v>
          </cell>
        </row>
        <row r="20">
          <cell r="A20" t="str">
            <v>publier</v>
          </cell>
          <cell r="B20" t="str">
            <v>AL-N</v>
          </cell>
        </row>
        <row r="21">
          <cell r="A21" t="str">
            <v>saint genis</v>
          </cell>
          <cell r="B21" t="str">
            <v>AL-N</v>
          </cell>
        </row>
        <row r="22">
          <cell r="A22" t="str">
            <v>saint julien</v>
          </cell>
          <cell r="B22" t="str">
            <v>AL-N</v>
          </cell>
        </row>
        <row r="23">
          <cell r="A23" t="str">
            <v>thonon</v>
          </cell>
          <cell r="B23" t="str">
            <v>AL-N</v>
          </cell>
        </row>
        <row r="24">
          <cell r="A24" t="str">
            <v>araches</v>
          </cell>
          <cell r="B24" t="str">
            <v>AL-S</v>
          </cell>
        </row>
        <row r="25">
          <cell r="A25" t="str">
            <v>aumone</v>
          </cell>
          <cell r="B25" t="str">
            <v>AL-S</v>
          </cell>
        </row>
        <row r="26">
          <cell r="A26" t="str">
            <v>bonneville</v>
          </cell>
          <cell r="B26" t="str">
            <v>AL-S</v>
          </cell>
        </row>
        <row r="27">
          <cell r="A27" t="str">
            <v>chamonix</v>
          </cell>
          <cell r="B27" t="str">
            <v>AL-S</v>
          </cell>
        </row>
        <row r="28">
          <cell r="A28" t="str">
            <v>cluses</v>
          </cell>
          <cell r="B28" t="str">
            <v>AL-S</v>
          </cell>
        </row>
        <row r="29">
          <cell r="A29" t="str">
            <v>cornier</v>
          </cell>
          <cell r="B29" t="str">
            <v>AL-S</v>
          </cell>
        </row>
        <row r="30">
          <cell r="A30" t="str">
            <v>cran</v>
          </cell>
          <cell r="B30" t="str">
            <v>AL-S</v>
          </cell>
        </row>
        <row r="31">
          <cell r="A31" t="str">
            <v>espagnoux</v>
          </cell>
          <cell r="B31" t="str">
            <v>AL-S</v>
          </cell>
        </row>
        <row r="32">
          <cell r="A32" t="str">
            <v>faverges</v>
          </cell>
          <cell r="B32" t="str">
            <v>AL-S</v>
          </cell>
        </row>
        <row r="33">
          <cell r="A33" t="str">
            <v>megeve</v>
          </cell>
          <cell r="B33" t="str">
            <v>AL-S</v>
          </cell>
        </row>
        <row r="34">
          <cell r="A34" t="str">
            <v>montagny</v>
          </cell>
          <cell r="B34" t="str">
            <v>AL-S</v>
          </cell>
        </row>
        <row r="35">
          <cell r="A35" t="str">
            <v>motz</v>
          </cell>
          <cell r="B35" t="str">
            <v>AL-S</v>
          </cell>
        </row>
        <row r="36">
          <cell r="A36" t="str">
            <v>passy</v>
          </cell>
          <cell r="B36" t="str">
            <v>AL-S</v>
          </cell>
        </row>
        <row r="37">
          <cell r="A37" t="str">
            <v>poisy</v>
          </cell>
          <cell r="B37" t="str">
            <v>AL-S</v>
          </cell>
        </row>
        <row r="38">
          <cell r="A38" t="str">
            <v>sallanches</v>
          </cell>
          <cell r="B38" t="str">
            <v>AL-S</v>
          </cell>
        </row>
        <row r="39">
          <cell r="A39" t="str">
            <v>taninges</v>
          </cell>
          <cell r="B39" t="str">
            <v>AL-S</v>
          </cell>
        </row>
        <row r="40">
          <cell r="A40" t="str">
            <v>vigneres</v>
          </cell>
          <cell r="B40" t="str">
            <v>AL-S</v>
          </cell>
        </row>
        <row r="41">
          <cell r="A41" t="str">
            <v>vougy</v>
          </cell>
          <cell r="B41" t="str">
            <v>AL-S</v>
          </cell>
        </row>
        <row r="42">
          <cell r="A42" t="str">
            <v>aiguebelle</v>
          </cell>
          <cell r="B42" t="str">
            <v>SA-MONT</v>
          </cell>
        </row>
        <row r="43">
          <cell r="A43" t="str">
            <v>aime</v>
          </cell>
          <cell r="B43" t="str">
            <v>SA-MONT</v>
          </cell>
        </row>
        <row r="44">
          <cell r="A44" t="str">
            <v>arc 1800</v>
          </cell>
          <cell r="B44" t="str">
            <v>SA-MONT</v>
          </cell>
        </row>
        <row r="45">
          <cell r="A45" t="str">
            <v>arlande</v>
          </cell>
          <cell r="B45" t="str">
            <v>SA-MONT</v>
          </cell>
        </row>
        <row r="46">
          <cell r="A46" t="str">
            <v>aussois</v>
          </cell>
          <cell r="B46" t="str">
            <v>SA-MONT</v>
          </cell>
        </row>
        <row r="47">
          <cell r="A47" t="str">
            <v>beaufort</v>
          </cell>
          <cell r="B47" t="str">
            <v>SA-MONT</v>
          </cell>
        </row>
        <row r="48">
          <cell r="A48" t="str">
            <v>belleville</v>
          </cell>
          <cell r="B48" t="str">
            <v>SA-MONT</v>
          </cell>
        </row>
        <row r="49">
          <cell r="A49" t="str">
            <v>belley</v>
          </cell>
          <cell r="B49" t="str">
            <v>SA-MONT</v>
          </cell>
        </row>
        <row r="50">
          <cell r="A50" t="str">
            <v>bissorte</v>
          </cell>
          <cell r="B50" t="str">
            <v>SA-MONT</v>
          </cell>
        </row>
        <row r="51">
          <cell r="A51" t="str">
            <v>bozel</v>
          </cell>
          <cell r="B51" t="str">
            <v>SA-MONT</v>
          </cell>
        </row>
        <row r="52">
          <cell r="A52" t="str">
            <v>brevieres</v>
          </cell>
          <cell r="B52" t="str">
            <v>SA-MONT</v>
          </cell>
        </row>
        <row r="53">
          <cell r="A53" t="str">
            <v>corbier</v>
          </cell>
          <cell r="B53" t="str">
            <v>SA-MONT</v>
          </cell>
        </row>
        <row r="54">
          <cell r="A54" t="str">
            <v>grand coeur</v>
          </cell>
          <cell r="B54" t="str">
            <v>SA-MONT</v>
          </cell>
        </row>
        <row r="55">
          <cell r="A55" t="str">
            <v>lanslebourg</v>
          </cell>
          <cell r="B55" t="str">
            <v>SA-MONT</v>
          </cell>
        </row>
        <row r="56">
          <cell r="A56" t="str">
            <v>longefan</v>
          </cell>
          <cell r="B56" t="str">
            <v>SA-MONT</v>
          </cell>
        </row>
        <row r="57">
          <cell r="A57" t="str">
            <v>malgovert</v>
          </cell>
          <cell r="B57" t="str">
            <v>SA-MONT</v>
          </cell>
        </row>
        <row r="58">
          <cell r="A58" t="str">
            <v>menuires</v>
          </cell>
          <cell r="B58" t="str">
            <v>SA-MONT</v>
          </cell>
        </row>
        <row r="59">
          <cell r="A59" t="str">
            <v>mottaret</v>
          </cell>
          <cell r="B59" t="str">
            <v>SA-MONT</v>
          </cell>
        </row>
        <row r="60">
          <cell r="A60" t="str">
            <v>moutiers</v>
          </cell>
          <cell r="B60" t="str">
            <v>SA-MONT</v>
          </cell>
        </row>
        <row r="61">
          <cell r="A61" t="str">
            <v>plagne</v>
          </cell>
          <cell r="B61" t="str">
            <v>SA-MONT</v>
          </cell>
        </row>
        <row r="62">
          <cell r="A62" t="str">
            <v>saussaz</v>
          </cell>
          <cell r="B62" t="str">
            <v>SA-MONT</v>
          </cell>
        </row>
        <row r="63">
          <cell r="A63" t="str">
            <v>saint avre</v>
          </cell>
          <cell r="B63" t="str">
            <v>SA-MONT</v>
          </cell>
        </row>
        <row r="64">
          <cell r="A64" t="str">
            <v>val d isere</v>
          </cell>
          <cell r="B64" t="str">
            <v>SA-MONT</v>
          </cell>
        </row>
        <row r="65">
          <cell r="A65" t="str">
            <v>val thorens</v>
          </cell>
          <cell r="B65" t="str">
            <v>SA-MONT</v>
          </cell>
        </row>
        <row r="66">
          <cell r="A66" t="str">
            <v>viclaire</v>
          </cell>
          <cell r="B66" t="str">
            <v>SA-MONT</v>
          </cell>
        </row>
        <row r="67">
          <cell r="A67" t="str">
            <v>vignotan</v>
          </cell>
          <cell r="B67" t="str">
            <v>SA-MONT</v>
          </cell>
        </row>
        <row r="68">
          <cell r="A68" t="str">
            <v>aix les bains</v>
          </cell>
          <cell r="B68" t="str">
            <v>SA-CHY</v>
          </cell>
        </row>
        <row r="69">
          <cell r="A69" t="str">
            <v>aoste sa</v>
          </cell>
          <cell r="B69" t="str">
            <v>SA-CHY</v>
          </cell>
        </row>
        <row r="70">
          <cell r="A70" t="str">
            <v>aumone sa</v>
          </cell>
          <cell r="B70" t="str">
            <v>SA-CHY</v>
          </cell>
        </row>
        <row r="71">
          <cell r="A71" t="str">
            <v>buisson rond</v>
          </cell>
          <cell r="B71" t="str">
            <v>SA-CHY</v>
          </cell>
        </row>
        <row r="72">
          <cell r="A72" t="str">
            <v>chapelle du bard</v>
          </cell>
          <cell r="B72" t="str">
            <v>SA-CHY</v>
          </cell>
        </row>
        <row r="73">
          <cell r="A73" t="str">
            <v>drumettaz</v>
          </cell>
          <cell r="B73" t="str">
            <v>SA-CHY</v>
          </cell>
        </row>
        <row r="74">
          <cell r="A74" t="str">
            <v>echelles sa</v>
          </cell>
          <cell r="B74" t="str">
            <v>SA-CHY</v>
          </cell>
        </row>
        <row r="75">
          <cell r="A75" t="str">
            <v>fond de France</v>
          </cell>
          <cell r="B75" t="str">
            <v>SA-CHY</v>
          </cell>
        </row>
        <row r="76">
          <cell r="A76" t="str">
            <v>grand verger</v>
          </cell>
          <cell r="B76" t="str">
            <v>SA-CHY</v>
          </cell>
        </row>
        <row r="77">
          <cell r="A77" t="str">
            <v>motz sa</v>
          </cell>
          <cell r="B77" t="str">
            <v>SA-CHY</v>
          </cell>
        </row>
        <row r="78">
          <cell r="A78" t="str">
            <v>motte servolex</v>
          </cell>
          <cell r="B78" t="str">
            <v>SA-CHY</v>
          </cell>
        </row>
        <row r="79">
          <cell r="A79" t="str">
            <v>saint pierre</v>
          </cell>
          <cell r="B79" t="str">
            <v>SA-CHY</v>
          </cell>
        </row>
        <row r="80">
          <cell r="A80" t="str">
            <v>sainte helene</v>
          </cell>
          <cell r="B80" t="str">
            <v>SA-CHY</v>
          </cell>
        </row>
        <row r="81">
          <cell r="A81" t="str">
            <v>yenne</v>
          </cell>
          <cell r="B81" t="str">
            <v>SA-CHY</v>
          </cell>
        </row>
        <row r="82">
          <cell r="A82" t="str">
            <v>alpe huez</v>
          </cell>
          <cell r="B82" t="str">
            <v>AD-S</v>
          </cell>
        </row>
        <row r="83">
          <cell r="A83" t="str">
            <v>bajatiere</v>
          </cell>
          <cell r="B83" t="str">
            <v>AD-S</v>
          </cell>
        </row>
        <row r="84">
          <cell r="A84" t="str">
            <v>champagnier</v>
          </cell>
          <cell r="B84" t="str">
            <v>AD-S</v>
          </cell>
        </row>
        <row r="85">
          <cell r="A85" t="str">
            <v>confluent</v>
          </cell>
          <cell r="B85" t="str">
            <v>AD-S</v>
          </cell>
        </row>
        <row r="86">
          <cell r="A86" t="str">
            <v>crolles</v>
          </cell>
          <cell r="B86" t="str">
            <v>AD-S</v>
          </cell>
        </row>
        <row r="87">
          <cell r="A87" t="str">
            <v>domene</v>
          </cell>
          <cell r="B87" t="str">
            <v>AD-S</v>
          </cell>
        </row>
        <row r="88">
          <cell r="A88" t="str">
            <v>drac inferieur</v>
          </cell>
          <cell r="B88" t="str">
            <v>AD-S</v>
          </cell>
        </row>
        <row r="89">
          <cell r="A89" t="str">
            <v>eybens</v>
          </cell>
          <cell r="B89" t="str">
            <v>AD-S</v>
          </cell>
        </row>
        <row r="90">
          <cell r="A90" t="str">
            <v>froges</v>
          </cell>
          <cell r="B90" t="str">
            <v>AD-S</v>
          </cell>
        </row>
        <row r="91">
          <cell r="A91" t="str">
            <v>ile verte</v>
          </cell>
          <cell r="B91" t="str">
            <v>AD-S</v>
          </cell>
        </row>
        <row r="92">
          <cell r="A92" t="str">
            <v>la mure</v>
          </cell>
          <cell r="B92" t="str">
            <v>AD-S</v>
          </cell>
        </row>
        <row r="93">
          <cell r="A93" t="str">
            <v>meylan</v>
          </cell>
          <cell r="B93" t="str">
            <v>AD-S</v>
          </cell>
        </row>
        <row r="94">
          <cell r="A94" t="str">
            <v>pariset</v>
          </cell>
          <cell r="B94" t="str">
            <v>AD-S</v>
          </cell>
        </row>
        <row r="95">
          <cell r="A95" t="str">
            <v>rivier</v>
          </cell>
          <cell r="B95" t="str">
            <v>AD-S</v>
          </cell>
        </row>
        <row r="96">
          <cell r="A96" t="str">
            <v>sautet</v>
          </cell>
          <cell r="B96" t="str">
            <v>AD-S</v>
          </cell>
        </row>
        <row r="97">
          <cell r="A97" t="str">
            <v>sinard</v>
          </cell>
          <cell r="B97" t="str">
            <v>AD-S</v>
          </cell>
        </row>
        <row r="98">
          <cell r="A98" t="str">
            <v>saint egreve</v>
          </cell>
          <cell r="B98" t="str">
            <v>AD-S</v>
          </cell>
        </row>
        <row r="99">
          <cell r="A99" t="str">
            <v>saint guillerme</v>
          </cell>
          <cell r="B99" t="str">
            <v>AD-S</v>
          </cell>
        </row>
        <row r="100">
          <cell r="A100" t="str">
            <v>sainte helene ad</v>
          </cell>
          <cell r="B100" t="str">
            <v>AD-S</v>
          </cell>
        </row>
        <row r="101">
          <cell r="A101" t="str">
            <v>verney</v>
          </cell>
          <cell r="B101" t="str">
            <v>AD-S</v>
          </cell>
        </row>
        <row r="102">
          <cell r="A102" t="str">
            <v>villard de lans</v>
          </cell>
          <cell r="B102" t="str">
            <v>AD-S</v>
          </cell>
        </row>
        <row r="103">
          <cell r="A103" t="str">
            <v>vizille</v>
          </cell>
          <cell r="B103" t="str">
            <v>AD-S</v>
          </cell>
        </row>
        <row r="104">
          <cell r="A104" t="str">
            <v>aoste</v>
          </cell>
          <cell r="B104" t="str">
            <v>AD-N</v>
          </cell>
        </row>
        <row r="105">
          <cell r="A105" t="str">
            <v>burcin</v>
          </cell>
          <cell r="B105" t="str">
            <v>AD-N</v>
          </cell>
        </row>
        <row r="106">
          <cell r="A106" t="str">
            <v>cote st andre</v>
          </cell>
          <cell r="B106" t="str">
            <v>AD-N</v>
          </cell>
        </row>
        <row r="107">
          <cell r="A107" t="str">
            <v>echelles</v>
          </cell>
          <cell r="B107" t="str">
            <v>AD-N</v>
          </cell>
        </row>
        <row r="108">
          <cell r="A108" t="str">
            <v>isle abeau</v>
          </cell>
          <cell r="B108" t="str">
            <v>AD-N</v>
          </cell>
        </row>
        <row r="109">
          <cell r="A109" t="str">
            <v>jallieu</v>
          </cell>
          <cell r="B109" t="str">
            <v>AD-N</v>
          </cell>
        </row>
        <row r="110">
          <cell r="A110" t="str">
            <v>moirans</v>
          </cell>
          <cell r="B110" t="str">
            <v>AD-N</v>
          </cell>
        </row>
        <row r="111">
          <cell r="A111" t="str">
            <v>montalieu</v>
          </cell>
          <cell r="B111" t="str">
            <v>AD-N</v>
          </cell>
        </row>
        <row r="112">
          <cell r="A112" t="str">
            <v>morestel</v>
          </cell>
          <cell r="B112" t="str">
            <v>AD-N</v>
          </cell>
        </row>
        <row r="113">
          <cell r="A113" t="str">
            <v>rives</v>
          </cell>
          <cell r="B113" t="str">
            <v>AD-N</v>
          </cell>
        </row>
        <row r="114">
          <cell r="A114" t="str">
            <v>saint jean de bournay</v>
          </cell>
          <cell r="B114" t="str">
            <v>AD-N</v>
          </cell>
        </row>
        <row r="115">
          <cell r="A115" t="str">
            <v>saint marcellin</v>
          </cell>
          <cell r="B115" t="str">
            <v>AD-N</v>
          </cell>
        </row>
        <row r="116">
          <cell r="A116" t="str">
            <v>saint quentin</v>
          </cell>
          <cell r="B116" t="str">
            <v>AD-N</v>
          </cell>
        </row>
        <row r="117">
          <cell r="A117" t="str">
            <v>saint thomas</v>
          </cell>
          <cell r="B117" t="str">
            <v>AD-N</v>
          </cell>
        </row>
        <row r="118">
          <cell r="A118" t="str">
            <v>la tour du pin</v>
          </cell>
          <cell r="B118" t="str">
            <v>AD-N</v>
          </cell>
        </row>
        <row r="119">
          <cell r="A119" t="str">
            <v>la verpilliere</v>
          </cell>
          <cell r="B119" t="str">
            <v>AD-N</v>
          </cell>
        </row>
        <row r="120">
          <cell r="A120" t="str">
            <v>vinay</v>
          </cell>
          <cell r="B120" t="str">
            <v>AD-N</v>
          </cell>
        </row>
        <row r="121">
          <cell r="A121" t="str">
            <v>voiron</v>
          </cell>
          <cell r="B121" t="str">
            <v>AD-N</v>
          </cell>
        </row>
        <row r="122">
          <cell r="A122" t="str">
            <v>voreppe</v>
          </cell>
          <cell r="B122" t="str">
            <v>AD-N</v>
          </cell>
        </row>
      </sheetData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A12:G42" totalsRowShown="0" headerRowDxfId="1" dataDxfId="0">
  <sortState ref="A13:G38">
    <sortCondition ref="A12"/>
  </sortState>
  <tableColumns count="7">
    <tableColumn id="1" name="Date Heure" dataDxfId="8"/>
    <tableColumn id="2" name="N° de l'accès" dataDxfId="7"/>
    <tableColumn id="3" name="Libellé de l'accès" dataDxfId="6"/>
    <tableColumn id="4" name="Type d'ouvrage" dataDxfId="5"/>
    <tableColumn id="5" name="Poste Source / Commune" dataDxfId="4"/>
    <tableColumn id="6" name="Départ HTA / Ouvrage BT" dataDxfId="3"/>
    <tableColumn id="7" name="Secteur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2:G53"/>
  <sheetViews>
    <sheetView tabSelected="1" view="pageLayout" topLeftCell="A9" zoomScale="30" zoomScaleNormal="40" zoomScalePageLayoutView="30" workbookViewId="0">
      <selection activeCell="B25" sqref="B25"/>
    </sheetView>
  </sheetViews>
  <sheetFormatPr baseColWidth="10" defaultColWidth="2.85546875" defaultRowHeight="12.75"/>
  <cols>
    <col min="1" max="1" width="39.42578125" bestFit="1" customWidth="1"/>
    <col min="2" max="2" width="60.7109375" bestFit="1" customWidth="1"/>
    <col min="3" max="3" width="193.85546875" bestFit="1" customWidth="1"/>
    <col min="4" max="4" width="38.28515625" customWidth="1"/>
    <col min="5" max="5" width="109.85546875" customWidth="1"/>
    <col min="6" max="6" width="57.28515625" customWidth="1"/>
    <col min="7" max="7" width="37.7109375" customWidth="1"/>
  </cols>
  <sheetData>
    <row r="2" spans="1:7" ht="12.75" customHeight="1">
      <c r="A2" s="26"/>
      <c r="B2" s="26"/>
      <c r="C2" s="27" t="s">
        <v>0</v>
      </c>
      <c r="D2" s="30">
        <v>41044</v>
      </c>
      <c r="E2" s="31"/>
      <c r="F2" s="36"/>
      <c r="G2" s="37"/>
    </row>
    <row r="3" spans="1:7" ht="12.75" customHeight="1">
      <c r="A3" s="26"/>
      <c r="B3" s="26"/>
      <c r="C3" s="28"/>
      <c r="D3" s="32"/>
      <c r="E3" s="33"/>
      <c r="F3" s="38"/>
      <c r="G3" s="39"/>
    </row>
    <row r="4" spans="1:7" ht="12.75" customHeight="1">
      <c r="A4" s="26"/>
      <c r="B4" s="26"/>
      <c r="C4" s="28"/>
      <c r="D4" s="32"/>
      <c r="E4" s="33"/>
      <c r="F4" s="38"/>
      <c r="G4" s="39"/>
    </row>
    <row r="5" spans="1:7" ht="12.75" customHeight="1">
      <c r="A5" s="26"/>
      <c r="B5" s="26"/>
      <c r="C5" s="28"/>
      <c r="D5" s="32"/>
      <c r="E5" s="33"/>
      <c r="F5" s="38"/>
      <c r="G5" s="39"/>
    </row>
    <row r="6" spans="1:7" ht="12.75" customHeight="1">
      <c r="A6" s="26"/>
      <c r="B6" s="26"/>
      <c r="C6" s="29"/>
      <c r="D6" s="34"/>
      <c r="E6" s="35"/>
      <c r="F6" s="38"/>
      <c r="G6" s="39"/>
    </row>
    <row r="7" spans="1:7" ht="27" customHeight="1">
      <c r="A7" s="26"/>
      <c r="B7" s="26"/>
      <c r="C7" s="42" t="s">
        <v>1</v>
      </c>
      <c r="D7" s="43"/>
      <c r="E7" s="1" t="s">
        <v>2</v>
      </c>
      <c r="F7" s="38"/>
      <c r="G7" s="39"/>
    </row>
    <row r="8" spans="1:7" ht="27" customHeight="1">
      <c r="A8" s="26"/>
      <c r="B8" s="26"/>
      <c r="C8" s="44"/>
      <c r="D8" s="45"/>
      <c r="E8" s="2">
        <f ca="1">TODAY()</f>
        <v>41050</v>
      </c>
      <c r="F8" s="40"/>
      <c r="G8" s="41"/>
    </row>
    <row r="9" spans="1:7" ht="27">
      <c r="A9" s="3"/>
      <c r="B9" s="3"/>
      <c r="C9" s="4"/>
      <c r="D9" s="4"/>
      <c r="E9" s="4"/>
      <c r="F9" s="5"/>
      <c r="G9" s="5"/>
    </row>
    <row r="12" spans="1:7" s="7" customFormat="1" ht="31.5">
      <c r="A12" s="6" t="s">
        <v>3</v>
      </c>
      <c r="B12" s="6" t="s">
        <v>4</v>
      </c>
      <c r="C12" s="6" t="s">
        <v>5</v>
      </c>
      <c r="D12" s="6" t="s">
        <v>6</v>
      </c>
      <c r="E12" s="6" t="s">
        <v>7</v>
      </c>
      <c r="F12" s="6" t="s">
        <v>8</v>
      </c>
      <c r="G12" s="6" t="s">
        <v>9</v>
      </c>
    </row>
    <row r="13" spans="1:7" s="10" customFormat="1" ht="51.75" customHeight="1">
      <c r="A13" s="50">
        <v>41050</v>
      </c>
      <c r="B13" s="8" t="s">
        <v>36</v>
      </c>
      <c r="C13" s="8" t="s">
        <v>37</v>
      </c>
      <c r="D13" s="8" t="s">
        <v>38</v>
      </c>
      <c r="E13" s="47" t="s">
        <v>25</v>
      </c>
      <c r="F13" s="47" t="s">
        <v>26</v>
      </c>
      <c r="G13" s="9" t="str">
        <f>IF(ISNA(VLOOKUP(AccèsP!$E13,'[1]BD PS'!A7:B122,2,FALSE)),"",VLOOKUP(AccèsP!$E13,'[1]BD PS'!A7:B122,2,FALSE))</f>
        <v/>
      </c>
    </row>
    <row r="14" spans="1:7" s="10" customFormat="1" ht="51.75" customHeight="1">
      <c r="A14" s="8"/>
      <c r="B14" s="8"/>
      <c r="C14" s="8"/>
      <c r="D14" s="8"/>
      <c r="E14" s="8"/>
      <c r="F14" s="8"/>
      <c r="G14" s="9" t="str">
        <f>IF(ISNA(VLOOKUP(AccèsP!$E14,'[1]BD PS'!A7:B122,2,FALSE)),"",VLOOKUP(AccèsP!$E14,'[1]BD PS'!A7:B122,2,FALSE))</f>
        <v/>
      </c>
    </row>
    <row r="15" spans="1:7" s="10" customFormat="1" ht="51.75" customHeight="1">
      <c r="A15" s="49"/>
      <c r="B15" s="8"/>
      <c r="C15" s="8"/>
      <c r="D15" s="8"/>
      <c r="E15" s="8"/>
      <c r="F15" s="8"/>
      <c r="G15" s="9" t="str">
        <f>IF(ISNA(VLOOKUP(AccèsP!$E15,'[1]BD PS'!A7:B122,2,FALSE)),"",VLOOKUP(AccèsP!$E15,'[1]BD PS'!A7:B122,2,FALSE))</f>
        <v/>
      </c>
    </row>
    <row r="16" spans="1:7" s="10" customFormat="1" ht="51.75" customHeight="1">
      <c r="A16" s="8"/>
      <c r="B16" s="8"/>
      <c r="C16" s="8"/>
      <c r="D16" s="8"/>
      <c r="E16" s="8"/>
      <c r="F16" s="8"/>
      <c r="G16" s="9" t="str">
        <f>IF(ISNA(VLOOKUP(AccèsP!$E16,'[1]BD PS'!A7:B122,2,FALSE)),"",VLOOKUP(AccèsP!$E16,'[1]BD PS'!A7:B122,2,FALSE))</f>
        <v/>
      </c>
    </row>
    <row r="17" spans="1:7" s="10" customFormat="1" ht="51.75" customHeight="1">
      <c r="A17" s="50">
        <v>41050</v>
      </c>
      <c r="B17" s="8" t="s">
        <v>39</v>
      </c>
      <c r="C17" s="8" t="s">
        <v>40</v>
      </c>
      <c r="D17" s="8" t="s">
        <v>41</v>
      </c>
      <c r="E17" s="47" t="s">
        <v>29</v>
      </c>
      <c r="F17" s="47" t="s">
        <v>28</v>
      </c>
      <c r="G17" s="9" t="str">
        <f>IF(ISNA(VLOOKUP(AccèsP!$E17,'[1]BD PS'!A7:B122,2,FALSE)),"",VLOOKUP(AccèsP!$E17,'[1]BD PS'!A7:B122,2,FALSE))</f>
        <v/>
      </c>
    </row>
    <row r="18" spans="1:7" s="10" customFormat="1" ht="51.75" customHeight="1">
      <c r="A18" s="8"/>
      <c r="B18" s="8"/>
      <c r="C18" s="8"/>
      <c r="D18" s="8"/>
      <c r="E18" s="8"/>
      <c r="F18" s="8"/>
      <c r="G18" s="9" t="str">
        <f>IF(ISNA(VLOOKUP(AccèsP!$E18,'[1]BD PS'!A7:B122,2,FALSE)),"",VLOOKUP(AccèsP!$E18,'[1]BD PS'!A7:B122,2,FALSE))</f>
        <v/>
      </c>
    </row>
    <row r="19" spans="1:7" s="10" customFormat="1" ht="51.75" customHeight="1">
      <c r="A19" s="8"/>
      <c r="B19" s="8"/>
      <c r="C19" s="8"/>
      <c r="D19" s="8"/>
      <c r="E19" s="8"/>
      <c r="F19" s="8"/>
      <c r="G19" s="9" t="str">
        <f>IF(ISNA(VLOOKUP(AccèsP!$E19,'[1]BD PS'!A7:B122,2,FALSE)),"",VLOOKUP(AccèsP!$E19,'[1]BD PS'!A7:B122,2,FALSE))</f>
        <v/>
      </c>
    </row>
    <row r="20" spans="1:7" s="10" customFormat="1" ht="51.75" customHeight="1">
      <c r="A20" s="8"/>
      <c r="B20" s="8"/>
      <c r="C20" s="8"/>
      <c r="D20" s="8"/>
      <c r="E20" s="8"/>
      <c r="F20" s="8"/>
      <c r="G20" s="9" t="str">
        <f>IF(ISNA(VLOOKUP(AccèsP!$E20,'[1]BD PS'!A7:B122,2,FALSE)),"",VLOOKUP(AccèsP!$E20,'[1]BD PS'!A7:B122,2,FALSE))</f>
        <v/>
      </c>
    </row>
    <row r="21" spans="1:7" s="10" customFormat="1" ht="51.75" customHeight="1">
      <c r="A21" s="8"/>
      <c r="B21" s="8"/>
      <c r="C21" s="8"/>
      <c r="D21" s="8"/>
      <c r="E21" s="8"/>
      <c r="F21" s="8"/>
      <c r="G21" s="9" t="str">
        <f>IF(ISNA(VLOOKUP(AccèsP!$E21,'[1]BD PS'!A7:B122,2,FALSE)),"",VLOOKUP(AccèsP!$E21,'[1]BD PS'!A7:B122,2,FALSE))</f>
        <v/>
      </c>
    </row>
    <row r="22" spans="1:7" s="10" customFormat="1" ht="51.75" customHeight="1">
      <c r="A22" s="8"/>
      <c r="B22" s="8"/>
      <c r="C22" s="8"/>
      <c r="D22" s="8"/>
      <c r="E22" s="8"/>
      <c r="F22" s="8"/>
      <c r="G22" s="9" t="str">
        <f>IF(ISNA(VLOOKUP(AccèsP!$E22,'[1]BD PS'!A7:B122,2,FALSE)),"",VLOOKUP(AccèsP!$E22,'[1]BD PS'!A7:B122,2,FALSE))</f>
        <v/>
      </c>
    </row>
    <row r="23" spans="1:7" s="10" customFormat="1" ht="51.75" customHeight="1">
      <c r="A23" s="8"/>
      <c r="B23" s="8"/>
      <c r="C23" s="8"/>
      <c r="D23" s="8"/>
      <c r="E23" s="8"/>
      <c r="F23" s="8"/>
      <c r="G23" s="9" t="str">
        <f>IF(ISNA(VLOOKUP(AccèsP!$E23,'[1]BD PS'!A7:B122,2,FALSE)),"",VLOOKUP(AccèsP!$E23,'[1]BD PS'!A7:B122,2,FALSE))</f>
        <v/>
      </c>
    </row>
    <row r="24" spans="1:7" s="10" customFormat="1" ht="51.75" customHeight="1">
      <c r="A24" s="49">
        <v>41050</v>
      </c>
      <c r="B24" s="8"/>
      <c r="C24" s="8"/>
      <c r="D24" s="8"/>
      <c r="E24" s="8" t="s">
        <v>25</v>
      </c>
      <c r="F24" s="8" t="s">
        <v>35</v>
      </c>
      <c r="G24" s="9" t="str">
        <f>IF(ISNA(VLOOKUP(AccèsP!$E24,'[1]BD PS'!A7:B122,2,FALSE)),"",VLOOKUP(AccèsP!$E24,'[1]BD PS'!A7:B122,2,FALSE))</f>
        <v/>
      </c>
    </row>
    <row r="25" spans="1:7" s="10" customFormat="1" ht="51.75" customHeight="1">
      <c r="A25" s="8"/>
      <c r="B25" s="8"/>
      <c r="C25" s="8"/>
      <c r="D25" s="8"/>
      <c r="E25" s="8"/>
      <c r="F25" s="8"/>
      <c r="G25" s="9" t="str">
        <f>IF(ISNA(VLOOKUP(AccèsP!$E25,'[1]BD PS'!A7:B122,2,FALSE)),"",VLOOKUP(AccèsP!$E25,'[1]BD PS'!A7:B122,2,FALSE))</f>
        <v/>
      </c>
    </row>
    <row r="26" spans="1:7" s="10" customFormat="1" ht="51.75" customHeight="1">
      <c r="A26" s="8"/>
      <c r="B26" s="8"/>
      <c r="C26" s="8"/>
      <c r="D26" s="8"/>
      <c r="E26" s="8"/>
      <c r="F26" s="8"/>
      <c r="G26" s="9" t="str">
        <f>IF(ISNA(VLOOKUP(AccèsP!$E26,'[1]BD PS'!A7:B122,2,FALSE)),"",VLOOKUP(AccèsP!$E26,'[1]BD PS'!A7:B122,2,FALSE))</f>
        <v/>
      </c>
    </row>
    <row r="27" spans="1:7" s="10" customFormat="1" ht="51.75" customHeight="1">
      <c r="A27" s="49">
        <v>41050</v>
      </c>
      <c r="B27" s="8"/>
      <c r="C27" s="8"/>
      <c r="D27" s="8"/>
      <c r="E27" s="8" t="s">
        <v>29</v>
      </c>
      <c r="F27" s="8" t="s">
        <v>34</v>
      </c>
      <c r="G27" s="9" t="str">
        <f>IF(ISNA(VLOOKUP(AccèsP!$E27,'[1]BD PS'!A7:B122,2,FALSE)),"",VLOOKUP(AccèsP!$E27,'[1]BD PS'!A7:B122,2,FALSE))</f>
        <v/>
      </c>
    </row>
    <row r="28" spans="1:7" s="10" customFormat="1" ht="51.75" customHeight="1">
      <c r="A28" s="8"/>
      <c r="B28" s="8"/>
      <c r="C28" s="8"/>
      <c r="D28" s="8"/>
      <c r="E28" s="8"/>
      <c r="F28" s="8"/>
      <c r="G28" s="9" t="str">
        <f>IF(ISNA(VLOOKUP(AccèsP!$E28,'[1]BD PS'!A7:B122,2,FALSE)),"",VLOOKUP(AccèsP!$E28,'[1]BD PS'!A7:B122,2,FALSE))</f>
        <v/>
      </c>
    </row>
    <row r="29" spans="1:7" s="11" customFormat="1" ht="51.75" customHeight="1">
      <c r="A29" s="8"/>
      <c r="B29" s="8"/>
      <c r="C29" s="8"/>
      <c r="D29" s="8"/>
      <c r="E29" s="8"/>
      <c r="F29" s="8"/>
      <c r="G29" s="9" t="str">
        <f>IF(ISNA(VLOOKUP(AccèsP!$E29,'[1]BD PS'!A7:B122,2,FALSE)),"",VLOOKUP(AccèsP!$E29,'[1]BD PS'!A7:B122,2,FALSE))</f>
        <v/>
      </c>
    </row>
    <row r="30" spans="1:7" s="11" customFormat="1" ht="51.75" customHeight="1">
      <c r="A30" s="8"/>
      <c r="B30" s="8"/>
      <c r="C30" s="8"/>
      <c r="D30" s="8"/>
      <c r="E30" s="8"/>
      <c r="F30" s="8"/>
      <c r="G30" s="9" t="str">
        <f>IF(ISNA(VLOOKUP(AccèsP!$E30,'[1]BD PS'!A7:B122,2,FALSE)),"",VLOOKUP(AccèsP!$E30,'[1]BD PS'!A7:B122,2,FALSE))</f>
        <v/>
      </c>
    </row>
    <row r="31" spans="1:7" s="11" customFormat="1" ht="51.75" customHeight="1">
      <c r="A31" s="8"/>
      <c r="B31" s="8"/>
      <c r="C31" s="8"/>
      <c r="D31" s="8"/>
      <c r="E31" s="8"/>
      <c r="F31" s="8"/>
      <c r="G31" s="9" t="str">
        <f>IF(ISNA(VLOOKUP(AccèsP!$E31,'[1]BD PS'!A7:B122,2,FALSE)),"",VLOOKUP(AccèsP!$E31,'[1]BD PS'!A7:B122,2,FALSE))</f>
        <v/>
      </c>
    </row>
    <row r="32" spans="1:7" s="11" customFormat="1" ht="51.75" customHeight="1">
      <c r="A32" s="8"/>
      <c r="B32" s="8"/>
      <c r="C32" s="8"/>
      <c r="D32" s="8"/>
      <c r="E32" s="8"/>
      <c r="F32" s="8"/>
      <c r="G32" s="9" t="str">
        <f>IF(ISNA(VLOOKUP(AccèsP!$E32,'[1]BD PS'!A7:B122,2,FALSE)),"",VLOOKUP(AccèsP!$E32,'[1]BD PS'!A7:B122,2,FALSE))</f>
        <v/>
      </c>
    </row>
    <row r="33" spans="1:7" s="11" customFormat="1" ht="51.75" customHeight="1">
      <c r="A33" s="8"/>
      <c r="B33" s="8"/>
      <c r="C33" s="8"/>
      <c r="D33" s="8"/>
      <c r="E33" s="8"/>
      <c r="F33" s="8"/>
      <c r="G33" s="9" t="str">
        <f>IF(ISNA(VLOOKUP(AccèsP!$E33,'[1]BD PS'!A7:B122,2,FALSE)),"",VLOOKUP(AccèsP!$E33,'[1]BD PS'!A7:B122,2,FALSE))</f>
        <v/>
      </c>
    </row>
    <row r="34" spans="1:7" s="11" customFormat="1" ht="51.75" customHeight="1">
      <c r="A34" s="8"/>
      <c r="B34" s="8"/>
      <c r="C34" s="8"/>
      <c r="D34" s="8"/>
      <c r="E34" s="8"/>
      <c r="F34" s="8"/>
      <c r="G34" s="9" t="str">
        <f>IF(ISNA(VLOOKUP(AccèsP!$E34,'[1]BD PS'!A7:B122,2,FALSE)),"",VLOOKUP(AccèsP!$E34,'[1]BD PS'!A7:B122,2,FALSE))</f>
        <v/>
      </c>
    </row>
    <row r="35" spans="1:7" s="11" customFormat="1" ht="51.75" customHeight="1">
      <c r="A35" s="8"/>
      <c r="B35" s="8"/>
      <c r="C35" s="8"/>
      <c r="D35" s="8"/>
      <c r="E35" s="8"/>
      <c r="F35" s="8"/>
      <c r="G35" s="9" t="str">
        <f>IF(ISNA(VLOOKUP(AccèsP!$E35,'[1]BD PS'!A7:B122,2,FALSE)),"",VLOOKUP(AccèsP!$E35,'[1]BD PS'!A7:B122,2,FALSE))</f>
        <v/>
      </c>
    </row>
    <row r="36" spans="1:7" s="11" customFormat="1" ht="51.75" customHeight="1">
      <c r="A36" s="8"/>
      <c r="B36" s="8"/>
      <c r="C36" s="8"/>
      <c r="D36" s="8"/>
      <c r="E36" s="8"/>
      <c r="F36" s="8"/>
      <c r="G36" s="9" t="str">
        <f>IF(ISNA(VLOOKUP(AccèsP!$E36,'[1]BD PS'!A7:B122,2,FALSE)),"",VLOOKUP(AccèsP!$E36,'[1]BD PS'!A7:B122,2,FALSE))</f>
        <v/>
      </c>
    </row>
    <row r="37" spans="1:7" s="11" customFormat="1" ht="51" customHeight="1">
      <c r="A37" s="8"/>
      <c r="B37" s="8"/>
      <c r="C37" s="8"/>
      <c r="D37" s="8"/>
      <c r="E37" s="8"/>
      <c r="F37" s="8"/>
      <c r="G37" s="9" t="str">
        <f>IF(ISNA(VLOOKUP(AccèsP!$E37,'[1]BD PS'!A7:B122,2,FALSE)),"",VLOOKUP(AccèsP!$E37,'[1]BD PS'!A7:B122,2,FALSE))</f>
        <v/>
      </c>
    </row>
    <row r="38" spans="1:7" s="11" customFormat="1" ht="51" customHeight="1">
      <c r="A38" s="8"/>
      <c r="B38" s="8"/>
      <c r="C38" s="8"/>
      <c r="D38" s="8"/>
      <c r="E38" s="8"/>
      <c r="F38" s="8"/>
      <c r="G38" s="9" t="str">
        <f>IF(ISNA(VLOOKUP(AccèsP!$E38,'[1]BD PS'!A7:B122,2,FALSE)),"",VLOOKUP(AccèsP!$E38,'[1]BD PS'!A7:B122,2,FALSE))</f>
        <v/>
      </c>
    </row>
    <row r="39" spans="1:7" s="11" customFormat="1" ht="51" customHeight="1">
      <c r="A39" s="8"/>
      <c r="B39" s="8"/>
      <c r="C39" s="8"/>
      <c r="D39" s="8"/>
      <c r="E39" s="8"/>
      <c r="F39" s="8"/>
      <c r="G39" s="9" t="str">
        <f>IF(ISNA(VLOOKUP(AccèsP!$E39,'[1]BD PS'!A7:B122,2,FALSE)),"",VLOOKUP(AccèsP!$E39,'[1]BD PS'!A7:B122,2,FALSE))</f>
        <v/>
      </c>
    </row>
    <row r="40" spans="1:7" s="11" customFormat="1" ht="51" customHeight="1">
      <c r="A40" s="12"/>
      <c r="B40" s="12"/>
      <c r="C40" s="12"/>
      <c r="D40" s="12"/>
      <c r="E40" s="12"/>
      <c r="F40" s="12"/>
      <c r="G40" s="9" t="str">
        <f>IF(ISNA(VLOOKUP(AccèsP!$E40,'[1]BD PS'!A7:B122,2,FALSE)),"",VLOOKUP(AccèsP!$E40,'[1]BD PS'!A7:B122,2,FALSE))</f>
        <v/>
      </c>
    </row>
    <row r="41" spans="1:7" s="11" customFormat="1" ht="51" customHeight="1">
      <c r="A41" s="12"/>
      <c r="B41" s="12"/>
      <c r="C41" s="12"/>
      <c r="D41" s="12"/>
      <c r="E41" s="12"/>
      <c r="F41" s="12"/>
      <c r="G41" s="9" t="str">
        <f>IF(ISNA(VLOOKUP(AccèsP!$E41,'[1]BD PS'!A7:B122,2,FALSE)),"",VLOOKUP(AccèsP!$E41,'[1]BD PS'!A7:B122,2,FALSE))</f>
        <v/>
      </c>
    </row>
    <row r="42" spans="1:7" s="11" customFormat="1" ht="51" customHeight="1">
      <c r="A42" s="12"/>
      <c r="B42" s="12"/>
      <c r="C42" s="12"/>
      <c r="D42" s="12"/>
      <c r="E42" s="12"/>
      <c r="F42" s="12"/>
      <c r="G42" s="9" t="str">
        <f>IF(ISNA(VLOOKUP(AccèsP!$E42,'[1]BD PS'!A7:B122,2,FALSE)),"",VLOOKUP(AccèsP!$E42,'[1]BD PS'!A7:B122,2,FALSE))</f>
        <v/>
      </c>
    </row>
    <row r="43" spans="1:7" ht="31.5">
      <c r="A43" s="13" t="s">
        <v>10</v>
      </c>
      <c r="B43" s="14">
        <f ca="1">NOW()</f>
        <v>41050.898726041669</v>
      </c>
      <c r="C43" s="46" t="s">
        <v>11</v>
      </c>
      <c r="D43" s="46"/>
    </row>
    <row r="44" spans="1:7" ht="31.5">
      <c r="A44" s="13" t="s">
        <v>12</v>
      </c>
      <c r="B44" s="15">
        <f>COUNTIF(B13:B42,"&lt;&gt;")</f>
        <v>2</v>
      </c>
      <c r="C44" s="16" t="s">
        <v>13</v>
      </c>
      <c r="D44" s="17">
        <f>COUNTIF(AccèsP!$G$13:$G$42,"AL-N")</f>
        <v>0</v>
      </c>
    </row>
    <row r="45" spans="1:7" ht="30.75">
      <c r="A45" s="18"/>
      <c r="B45" s="18"/>
      <c r="C45" s="16" t="s">
        <v>14</v>
      </c>
      <c r="D45" s="17">
        <f>COUNTIF(AccèsP!$G$13:$G$42,"AL-S")</f>
        <v>0</v>
      </c>
    </row>
    <row r="46" spans="1:7" ht="30">
      <c r="C46" s="24">
        <f>SUM(D44:D45)</f>
        <v>0</v>
      </c>
      <c r="D46" s="25"/>
    </row>
    <row r="47" spans="1:7" ht="30.75">
      <c r="C47" s="16" t="s">
        <v>15</v>
      </c>
      <c r="D47" s="17">
        <f>COUNTIF(AccèsP!$G$13:$G$42,"SA-MONT")</f>
        <v>0</v>
      </c>
    </row>
    <row r="48" spans="1:7" ht="30.75">
      <c r="C48" s="16" t="s">
        <v>16</v>
      </c>
      <c r="D48" s="17">
        <f>COUNTIF(AccèsP!$G$13:$G$42,"SA-CHY")</f>
        <v>0</v>
      </c>
    </row>
    <row r="49" spans="3:4" ht="30">
      <c r="C49" s="24">
        <f>SUM(D47:D48)</f>
        <v>0</v>
      </c>
      <c r="D49" s="25"/>
    </row>
    <row r="50" spans="3:4" ht="30.75">
      <c r="C50" s="16" t="s">
        <v>17</v>
      </c>
      <c r="D50" s="17">
        <f>COUNTIF(AccèsP!$G$13:$G$42,"AD-N")</f>
        <v>0</v>
      </c>
    </row>
    <row r="51" spans="3:4" ht="30.75">
      <c r="C51" s="16" t="s">
        <v>18</v>
      </c>
      <c r="D51" s="17">
        <f>COUNTIF(AccèsP!$G$13:$G$42,"AD-S")</f>
        <v>0</v>
      </c>
    </row>
    <row r="52" spans="3:4" ht="30">
      <c r="C52" s="24">
        <f>SUM(D50:D51)</f>
        <v>0</v>
      </c>
      <c r="D52" s="25"/>
    </row>
    <row r="53" spans="3:4" ht="31.5">
      <c r="C53" s="19" t="s">
        <v>19</v>
      </c>
      <c r="D53" s="20">
        <f>SUM(D44:D45,D47:D48,D50:D51)</f>
        <v>0</v>
      </c>
    </row>
  </sheetData>
  <sheetProtection sort="0"/>
  <mergeCells count="9">
    <mergeCell ref="F2:G8"/>
    <mergeCell ref="C7:D8"/>
    <mergeCell ref="C43:D43"/>
    <mergeCell ref="C46:D46"/>
    <mergeCell ref="C49:D49"/>
    <mergeCell ref="C52:D52"/>
    <mergeCell ref="A2:B8"/>
    <mergeCell ref="C2:C6"/>
    <mergeCell ref="D2:E6"/>
  </mergeCells>
  <pageMargins left="0.5" right="0.19685039370078741" top="0.43307086614173229" bottom="0.24" header="0.31496062992125984" footer="0.17"/>
  <pageSetup paperSize="9" scale="25" orientation="landscape" horizontalDpi="300" verticalDpi="300" r:id="rId1"/>
  <headerFooter alignWithMargins="0"/>
  <legacyDrawing r:id="rId2"/>
  <controls>
    <control shapeId="1025" r:id="rId3" name="Calendar1"/>
  </controls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F13"/>
  <sheetViews>
    <sheetView workbookViewId="0">
      <selection activeCell="C5" sqref="C5"/>
    </sheetView>
  </sheetViews>
  <sheetFormatPr baseColWidth="10" defaultRowHeight="12.75"/>
  <sheetData>
    <row r="1" spans="1:6">
      <c r="A1" s="22" t="s">
        <v>20</v>
      </c>
      <c r="B1" s="22" t="s">
        <v>21</v>
      </c>
      <c r="C1" s="22" t="s">
        <v>22</v>
      </c>
      <c r="D1" s="22" t="s">
        <v>24</v>
      </c>
      <c r="E1" s="22" t="s">
        <v>23</v>
      </c>
      <c r="F1" s="21"/>
    </row>
    <row r="2" spans="1:6">
      <c r="A2" s="48" t="s">
        <v>25</v>
      </c>
      <c r="B2" s="48" t="s">
        <v>26</v>
      </c>
      <c r="C2" s="48" t="s">
        <v>27</v>
      </c>
      <c r="D2" s="48" t="s">
        <v>28</v>
      </c>
      <c r="E2" s="48" t="s">
        <v>29</v>
      </c>
    </row>
    <row r="3" spans="1:6">
      <c r="A3" s="23" t="s">
        <v>25</v>
      </c>
      <c r="B3" s="23" t="s">
        <v>30</v>
      </c>
      <c r="C3" s="23" t="s">
        <v>31</v>
      </c>
      <c r="D3" s="23" t="s">
        <v>32</v>
      </c>
      <c r="E3" s="23" t="s">
        <v>33</v>
      </c>
    </row>
    <row r="4" spans="1:6">
      <c r="A4" s="23"/>
      <c r="B4" s="23"/>
      <c r="C4" s="23"/>
      <c r="D4" s="23"/>
      <c r="E4" s="23"/>
    </row>
    <row r="5" spans="1:6">
      <c r="A5" s="23"/>
      <c r="B5" s="23"/>
      <c r="C5" s="23"/>
      <c r="D5" s="23"/>
      <c r="E5" s="23"/>
    </row>
    <row r="6" spans="1:6">
      <c r="A6" s="23"/>
      <c r="B6" s="23"/>
      <c r="C6" s="23"/>
      <c r="D6" s="23"/>
      <c r="E6" s="23"/>
    </row>
    <row r="7" spans="1:6">
      <c r="A7" s="23"/>
      <c r="B7" s="23"/>
      <c r="C7" s="23"/>
      <c r="D7" s="23"/>
      <c r="E7" s="23"/>
    </row>
    <row r="8" spans="1:6">
      <c r="A8" s="23"/>
      <c r="B8" s="23"/>
      <c r="C8" s="23"/>
      <c r="D8" s="23"/>
      <c r="E8" s="23"/>
    </row>
    <row r="9" spans="1:6">
      <c r="A9" s="23"/>
      <c r="B9" s="23"/>
      <c r="C9" s="23"/>
      <c r="D9" s="23"/>
      <c r="E9" s="23"/>
    </row>
    <row r="10" spans="1:6">
      <c r="A10" s="23"/>
      <c r="B10" s="23"/>
      <c r="C10" s="23"/>
      <c r="D10" s="23"/>
      <c r="E10" s="23"/>
    </row>
    <row r="11" spans="1:6">
      <c r="A11" s="23"/>
      <c r="B11" s="23"/>
      <c r="C11" s="23"/>
      <c r="D11" s="23"/>
      <c r="E11" s="23"/>
    </row>
    <row r="12" spans="1:6">
      <c r="A12" s="23"/>
      <c r="B12" s="23"/>
      <c r="C12" s="23"/>
      <c r="D12" s="23"/>
      <c r="E12" s="23"/>
    </row>
    <row r="13" spans="1:6">
      <c r="A13" s="23"/>
      <c r="B13" s="23"/>
      <c r="C13" s="23"/>
      <c r="D13" s="23"/>
      <c r="E13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AccèsP</vt:lpstr>
      <vt:lpstr>Base Données</vt:lpstr>
    </vt:vector>
  </TitlesOfParts>
  <Company>EDF-DIT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E72372</dc:creator>
  <cp:lastModifiedBy>LYNC</cp:lastModifiedBy>
  <dcterms:created xsi:type="dcterms:W3CDTF">2012-05-15T07:05:21Z</dcterms:created>
  <dcterms:modified xsi:type="dcterms:W3CDTF">2012-05-21T19:34:10Z</dcterms:modified>
</cp:coreProperties>
</file>