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18915" windowHeight="8385"/>
  </bookViews>
  <sheets>
    <sheet name="Championnat" sheetId="1" r:id="rId1"/>
    <sheet name="Journées" sheetId="3" r:id="rId2"/>
    <sheet name="Statistiques" sheetId="2" r:id="rId3"/>
  </sheets>
  <definedNames>
    <definedName name="_xlnm._FilterDatabase" localSheetId="0" hidden="1">Championnat!$B$3:$J$23</definedName>
    <definedName name="H" comment="H">Statistiques!$A$4</definedName>
  </definedNames>
  <calcPr calcId="145621" refMode="R1C1"/>
</workbook>
</file>

<file path=xl/calcChain.xml><?xml version="1.0" encoding="utf-8"?>
<calcChain xmlns="http://schemas.openxmlformats.org/spreadsheetml/2006/main">
  <c r="B23" i="2" l="1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I23" i="1" l="1"/>
  <c r="H23" i="1"/>
  <c r="I22" i="1"/>
  <c r="H22" i="1"/>
  <c r="I10" i="1"/>
  <c r="H10" i="1"/>
  <c r="I7" i="1"/>
  <c r="H7" i="1"/>
  <c r="I18" i="1"/>
  <c r="H18" i="1"/>
  <c r="I13" i="1"/>
  <c r="H13" i="1"/>
  <c r="I14" i="1"/>
  <c r="H14" i="1"/>
  <c r="I9" i="1"/>
  <c r="H9" i="1"/>
  <c r="I12" i="1"/>
  <c r="H12" i="1"/>
  <c r="I4" i="1"/>
  <c r="H4" i="1"/>
  <c r="I6" i="1"/>
  <c r="H6" i="1"/>
  <c r="I5" i="1"/>
  <c r="H5" i="1"/>
  <c r="I21" i="1"/>
  <c r="H21" i="1"/>
  <c r="I15" i="1"/>
  <c r="J5" i="1" l="1"/>
  <c r="H15" i="1"/>
  <c r="I17" i="1"/>
  <c r="H17" i="1"/>
  <c r="I20" i="1" l="1"/>
  <c r="H20" i="1"/>
  <c r="H8" i="1" l="1"/>
  <c r="I8" i="1"/>
  <c r="I16" i="1"/>
  <c r="I19" i="1"/>
  <c r="I11" i="1"/>
  <c r="J20" i="1"/>
  <c r="J17" i="1"/>
  <c r="J15" i="1"/>
  <c r="J21" i="1"/>
  <c r="J6" i="1"/>
  <c r="J4" i="1"/>
  <c r="J12" i="1"/>
  <c r="J9" i="1"/>
  <c r="J14" i="1"/>
  <c r="J13" i="1"/>
  <c r="J18" i="1"/>
  <c r="J7" i="1"/>
  <c r="J10" i="1"/>
  <c r="J22" i="1"/>
  <c r="J23" i="1"/>
  <c r="H11" i="1"/>
  <c r="H16" i="1"/>
  <c r="H19" i="1"/>
  <c r="J8" i="1" l="1"/>
  <c r="J11" i="1"/>
  <c r="J16" i="1"/>
  <c r="J19" i="1"/>
</calcChain>
</file>

<file path=xl/sharedStrings.xml><?xml version="1.0" encoding="utf-8"?>
<sst xmlns="http://schemas.openxmlformats.org/spreadsheetml/2006/main" count="895" uniqueCount="144">
  <si>
    <t>AC Ajaccio</t>
  </si>
  <si>
    <t>AS Saint-Etienne</t>
  </si>
  <si>
    <t>Dijon FCO</t>
  </si>
  <si>
    <t>Evian TG</t>
  </si>
  <si>
    <t>FC Sochaux</t>
  </si>
  <si>
    <t>Girondins de Bordeaux</t>
  </si>
  <si>
    <t>Lille</t>
  </si>
  <si>
    <t>OGC Nice</t>
  </si>
  <si>
    <t>Olympique de Marseille</t>
  </si>
  <si>
    <t>Olympique Lyonnais</t>
  </si>
  <si>
    <t>Paris Saint-Germain</t>
  </si>
  <si>
    <t>SM Caen</t>
  </si>
  <si>
    <t>Stade Brestois</t>
  </si>
  <si>
    <t>Stade Rennais</t>
  </si>
  <si>
    <t>Toulouse FC</t>
  </si>
  <si>
    <t>Valenciennes</t>
  </si>
  <si>
    <t>AJ Auxerre</t>
  </si>
  <si>
    <t>AS Nancy Lorraine</t>
  </si>
  <si>
    <t xml:space="preserve">FC Lorient </t>
  </si>
  <si>
    <t>Pts</t>
  </si>
  <si>
    <t>J</t>
  </si>
  <si>
    <t>G</t>
  </si>
  <si>
    <t>bp</t>
  </si>
  <si>
    <t>bc</t>
  </si>
  <si>
    <t>diff</t>
  </si>
  <si>
    <t>1e Journée</t>
  </si>
  <si>
    <t>Montpellier Hérault</t>
  </si>
  <si>
    <t xml:space="preserve">Lille </t>
  </si>
  <si>
    <t xml:space="preserve">FC Sochaux </t>
  </si>
  <si>
    <t>Valenciennes FC</t>
  </si>
  <si>
    <t>FC Lorient</t>
  </si>
  <si>
    <t>2e Journée</t>
  </si>
  <si>
    <t xml:space="preserve">AJ Auxerre </t>
  </si>
  <si>
    <t>3e Journée</t>
  </si>
  <si>
    <t>4e Journée</t>
  </si>
  <si>
    <t>5e Journée</t>
  </si>
  <si>
    <t>38e Journée</t>
  </si>
  <si>
    <t>36e Journée</t>
  </si>
  <si>
    <t>34e Journée</t>
  </si>
  <si>
    <t>32e Journée</t>
  </si>
  <si>
    <t>30e Journée</t>
  </si>
  <si>
    <t>28e Journée</t>
  </si>
  <si>
    <t>26e Journée</t>
  </si>
  <si>
    <t>24e Journée</t>
  </si>
  <si>
    <t>22e Journée</t>
  </si>
  <si>
    <t>20e Journée</t>
  </si>
  <si>
    <t>18e Journée</t>
  </si>
  <si>
    <t>16e Journée</t>
  </si>
  <si>
    <t>14e Journée</t>
  </si>
  <si>
    <t>12e Journée</t>
  </si>
  <si>
    <t>10e Journée</t>
  </si>
  <si>
    <t>8e Journée</t>
  </si>
  <si>
    <t>6e Journée</t>
  </si>
  <si>
    <t>7e Journée</t>
  </si>
  <si>
    <t>9e Journée</t>
  </si>
  <si>
    <t>11e Journée</t>
  </si>
  <si>
    <t>13e Journée</t>
  </si>
  <si>
    <t>15e Journée</t>
  </si>
  <si>
    <t>17e Journée</t>
  </si>
  <si>
    <t>19e Journée</t>
  </si>
  <si>
    <t>21e Journée</t>
  </si>
  <si>
    <t>23e Journée</t>
  </si>
  <si>
    <t>25e Journée</t>
  </si>
  <si>
    <t>27e Journée</t>
  </si>
  <si>
    <t>29e Journée</t>
  </si>
  <si>
    <t>31e Journée</t>
  </si>
  <si>
    <t>33e Journée</t>
  </si>
  <si>
    <t>35e Journée</t>
  </si>
  <si>
    <t>37e Journée</t>
  </si>
  <si>
    <t>As Saint-Etienne</t>
  </si>
  <si>
    <t>Aj Auxerre</t>
  </si>
  <si>
    <t>FC  Sochaux</t>
  </si>
  <si>
    <t>OGC  Nice</t>
  </si>
  <si>
    <t>P</t>
  </si>
  <si>
    <t>N</t>
  </si>
  <si>
    <t>Général-Ligue 1</t>
  </si>
  <si>
    <t xml:space="preserve"> EQUIPES</t>
  </si>
  <si>
    <t>Positions</t>
  </si>
  <si>
    <t>1er</t>
  </si>
  <si>
    <t>2ème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</si>
  <si>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</si>
  <si>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</si>
  <si>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</si>
  <si>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</si>
  <si>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</si>
  <si>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</si>
  <si>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</si>
  <si>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</si>
  <si>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</si>
  <si>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</si>
  <si>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</si>
  <si>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</si>
  <si>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</si>
  <si>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t>16ème</t>
  </si>
  <si>
    <t>17ème</t>
  </si>
  <si>
    <t>18ème</t>
  </si>
  <si>
    <t>19ème</t>
  </si>
  <si>
    <t>20ème</t>
  </si>
  <si>
    <t>Champions league</t>
  </si>
  <si>
    <t>Europa league</t>
  </si>
  <si>
    <t>Relégation</t>
  </si>
  <si>
    <t xml:space="preserve">Stade François Coty </t>
  </si>
  <si>
    <t>Olivier Pantaloni</t>
  </si>
  <si>
    <t>Stade Abbé Deschamps</t>
  </si>
  <si>
    <t>Stade Vélodrome</t>
  </si>
  <si>
    <t>Parc des Princes</t>
  </si>
  <si>
    <t>Stade Gerland</t>
  </si>
  <si>
    <t>Stade Chaban-Delmas</t>
  </si>
  <si>
    <t>Stadium Lille Métropole</t>
  </si>
  <si>
    <t>Didier Deschamps</t>
  </si>
  <si>
    <t>Carlo Ancelotti</t>
  </si>
  <si>
    <t>Francis Gillot</t>
  </si>
  <si>
    <t>Rudy Garcia</t>
  </si>
  <si>
    <t>René Girard</t>
  </si>
  <si>
    <t>Frédéric Antonetti</t>
  </si>
  <si>
    <t>Alain Casanova</t>
  </si>
  <si>
    <t>Jean-Guy Wallemme</t>
  </si>
  <si>
    <t>Eric Hély</t>
  </si>
  <si>
    <t>Remi Garde</t>
  </si>
  <si>
    <t>Jean Fernandez</t>
  </si>
  <si>
    <t>Cristophe Galtier</t>
  </si>
  <si>
    <t>Patrice Carteron</t>
  </si>
  <si>
    <t>Pablo Correa</t>
  </si>
  <si>
    <t>René Marsiglia</t>
  </si>
  <si>
    <t>Franck Dumas</t>
  </si>
  <si>
    <t>Corentin Martins</t>
  </si>
  <si>
    <t>Crhistian Gourcuff</t>
  </si>
  <si>
    <t>Stade Marcel Picot</t>
  </si>
  <si>
    <t>Stade Geoffroy-Guichard</t>
  </si>
  <si>
    <t>Stade Gaston Gérard</t>
  </si>
  <si>
    <t>Parc des Sports</t>
  </si>
  <si>
    <t>Stade du Moustoir</t>
  </si>
  <si>
    <t>Stade Bonal</t>
  </si>
  <si>
    <t>Stade du Ray</t>
  </si>
  <si>
    <t>Stade de la Mosson</t>
  </si>
  <si>
    <t>Stade Francis-Le Blé</t>
  </si>
  <si>
    <t>Stade de la Route de Lorient</t>
  </si>
  <si>
    <t>Stade Municipal</t>
  </si>
  <si>
    <t>Stade du Hainaut</t>
  </si>
  <si>
    <t>Daniel Sanchez</t>
  </si>
  <si>
    <t>Stade Michel d'Ornano</t>
  </si>
  <si>
    <t xml:space="preserve">EQUIPES </t>
  </si>
  <si>
    <t>STADES</t>
  </si>
  <si>
    <t>ENTRAINEURS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</si>
</sst>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u/>
      <sz val="14"/>
      <color theme="9" tint="0.39997558519241921"/>
      <name val="Arial Black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name val="Arial"/>
      <family val="2"/>
    </font>
    <font>
      <sz val="11"/>
      <color theme="7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5" fillId="0" borderId="7" applyNumberFormat="0" applyFill="0" applyAlignment="0" applyProtection="0"/>
  </cellStyleXfs>
  <cellXfs count="36">
    <xf numFmtId="0" fontId="0" fillId="0" borderId="0" xfId="0"/>
    <xf numFmtId="0" fontId="2" fillId="0" borderId="0" xfId="2" applyFont="1" applyBorder="1"/>
    <xf numFmtId="0" fontId="1" fillId="0" borderId="0" xfId="0" applyFont="1" applyBorder="1"/>
    <xf numFmtId="0" fontId="3" fillId="0" borderId="0" xfId="0" applyFont="1" applyBorder="1"/>
    <xf numFmtId="0" fontId="3" fillId="0" borderId="0" xfId="0" applyFont="1"/>
    <xf numFmtId="0" fontId="4" fillId="0" borderId="0" xfId="0" applyFont="1" applyBorder="1" applyAlignment="1"/>
    <xf numFmtId="0" fontId="4" fillId="0" borderId="0" xfId="0" applyFont="1"/>
    <xf numFmtId="0" fontId="4" fillId="0" borderId="0" xfId="0" applyFont="1" applyBorder="1"/>
    <xf numFmtId="0" fontId="1" fillId="0" borderId="6" xfId="0" applyFont="1" applyBorder="1"/>
    <xf numFmtId="0" fontId="1" fillId="0" borderId="6" xfId="0" applyFont="1" applyFill="1" applyBorder="1"/>
    <xf numFmtId="0" fontId="6" fillId="4" borderId="0" xfId="0" applyFont="1" applyFill="1" applyAlignment="1"/>
    <xf numFmtId="0" fontId="0" fillId="4" borderId="0" xfId="0" applyFill="1"/>
    <xf numFmtId="0" fontId="5" fillId="0" borderId="7" xfId="3" applyFont="1" applyFill="1"/>
    <xf numFmtId="0" fontId="1" fillId="0" borderId="0" xfId="0" applyFont="1"/>
    <xf numFmtId="164" fontId="8" fillId="3" borderId="6" xfId="0" applyNumberFormat="1" applyFont="1" applyFill="1" applyBorder="1"/>
    <xf numFmtId="0" fontId="1" fillId="0" borderId="1" xfId="0" applyFont="1" applyBorder="1"/>
    <xf numFmtId="0" fontId="1" fillId="0" borderId="0" xfId="0" applyFont="1" applyFill="1"/>
    <xf numFmtId="0" fontId="5" fillId="0" borderId="7" xfId="3" applyFont="1"/>
    <xf numFmtId="0" fontId="5" fillId="0" borderId="7" xfId="3" applyFont="1" applyAlignment="1">
      <alignment horizontal="center"/>
    </xf>
    <xf numFmtId="0" fontId="7" fillId="0" borderId="7" xfId="3" applyFont="1"/>
    <xf numFmtId="0" fontId="0" fillId="5" borderId="0" xfId="0" applyFill="1"/>
    <xf numFmtId="0" fontId="10" fillId="6" borderId="0" xfId="0" applyFont="1" applyFill="1"/>
    <xf numFmtId="0" fontId="0" fillId="7" borderId="0" xfId="0" applyFill="1"/>
    <xf numFmtId="0" fontId="11" fillId="0" borderId="0" xfId="0" applyFont="1"/>
    <xf numFmtId="0" fontId="9" fillId="2" borderId="3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4" fillId="2" borderId="8" xfId="0" applyFont="1" applyFill="1" applyBorder="1"/>
    <xf numFmtId="0" fontId="0" fillId="0" borderId="14" xfId="0" applyBorder="1"/>
  </cellXfs>
  <cellStyles count="4">
    <cellStyle name="Normal" xfId="0" builtinId="0"/>
    <cellStyle name="Normal 2" xfId="1"/>
    <cellStyle name="Normal 3" xfId="2"/>
    <cellStyle name="Total" xfId="3" builtinId="25"/>
  </cellStyles>
  <dxfs count="19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/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top style="thin">
          <color theme="4"/>
        </top>
      </border>
    </dxf>
    <dxf>
      <border outline="0">
        <top style="thin">
          <color theme="4"/>
        </top>
        <bottom style="double">
          <color theme="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double">
          <color theme="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theme="6" tint="0.59996337778862885"/>
        </patternFill>
      </fill>
    </dxf>
    <dxf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565"/>
      <color rgb="FFF24B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3:J23" totalsRowShown="0" headerRowDxfId="13" dataDxfId="11" headerRowBorderDxfId="12" tableBorderDxfId="10" totalsRowBorderDxfId="9" headerRowCellStyle="Total" dataCellStyle="Total">
  <autoFilter ref="B3:J23"/>
  <tableColumns count="9">
    <tableColumn id="1" name=" EQUIPES" dataDxfId="8" dataCellStyle="Total"/>
    <tableColumn id="2" name="Pts" dataDxfId="7" dataCellStyle="Total"/>
    <tableColumn id="3" name="J" dataDxfId="6" dataCellStyle="Total">
      <calculatedColumnFormula>SUM(Tableau1[[#This Row],[G]:[P]])</calculatedColumnFormula>
    </tableColumn>
    <tableColumn id="4" name="G" dataDxfId="5" dataCellStyle="Total"/>
    <tableColumn id="5" name="N" dataDxfId="4" dataCellStyle="Total"/>
    <tableColumn id="6" name="P" dataDxfId="3" dataCellStyle="Total"/>
    <tableColumn id="7" name="bp" dataDxfId="2" dataCellStyle="Total"/>
    <tableColumn id="8" name="bc" dataDxfId="1" dataCellStyle="Total"/>
    <tableColumn id="9" name="diff" dataDxfId="0" dataCellStyle="Total">
      <calculatedColumnFormula>H4-I4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showGridLines="0" tabSelected="1" workbookViewId="0">
      <selection activeCell="L7" sqref="L7"/>
    </sheetView>
  </sheetViews>
  <sheetFormatPr baseColWidth="10" defaultRowHeight="15" x14ac:dyDescent="0.25"/>
  <cols>
    <col min="1" max="1" width="9.7109375" customWidth="1"/>
    <col min="2" max="2" width="22.28515625" customWidth="1"/>
    <col min="3" max="10" width="13" customWidth="1"/>
    <col min="11" max="11" width="4.5703125" customWidth="1"/>
    <col min="12" max="12" width="17.85546875" customWidth="1"/>
    <col min="13" max="13" width="6.85546875" customWidth="1"/>
  </cols>
  <sheetData>
    <row r="1" spans="1:13" ht="22.5" x14ac:dyDescent="0.45">
      <c r="B1" s="10" t="s">
        <v>75</v>
      </c>
      <c r="C1" s="11"/>
      <c r="D1" s="11"/>
      <c r="E1" s="11"/>
      <c r="F1" s="11"/>
      <c r="G1" s="11"/>
      <c r="H1" s="11"/>
      <c r="I1" s="11"/>
      <c r="J1" s="11"/>
    </row>
    <row r="3" spans="1:13" ht="15.75" thickBot="1" x14ac:dyDescent="0.3">
      <c r="A3" s="17" t="s">
        <v>77</v>
      </c>
      <c r="B3" s="12" t="s">
        <v>76</v>
      </c>
      <c r="C3" s="17" t="s">
        <v>19</v>
      </c>
      <c r="D3" s="17" t="s">
        <v>20</v>
      </c>
      <c r="E3" s="17" t="s">
        <v>21</v>
      </c>
      <c r="F3" s="17" t="s">
        <v>74</v>
      </c>
      <c r="G3" s="17" t="s">
        <v>73</v>
      </c>
      <c r="H3" s="17" t="s">
        <v>22</v>
      </c>
      <c r="I3" s="17" t="s">
        <v>23</v>
      </c>
      <c r="J3" s="17" t="s">
        <v>24</v>
      </c>
    </row>
    <row r="4" spans="1:13" ht="16.5" thickTop="1" thickBot="1" x14ac:dyDescent="0.3">
      <c r="A4" s="18" t="s">
        <v>78</v>
      </c>
      <c r="B4" s="17" t="s">
        <v>26</v>
      </c>
      <c r="C4" s="17"/>
      <c r="D4" s="19">
        <f>SUM(Tableau1[[#This Row],[G]:[P]])</f>
        <v>0</v>
      </c>
      <c r="E4" s="19"/>
      <c r="F4" s="19"/>
      <c r="G4" s="19"/>
      <c r="H4" s="19">
        <f>SUM(Journées!I2,Journées!I18,Journées!B15,Journées!B9,Journées!B27,Journées!I35,Journées!H41,Journées!H55,Journées!C53,Journées!C43,Journées!C69,Journées!H67,Journées!H77,Journées!H90,Journées!C90,Journées!C77,Journées!C106,Journées!H103,Journées!H117,Journées!C118,Journées!C128,Journées!H128,Journées!I134,Journées!B141,Journées!J170,Journées!I162,Journées!J170,Journées!I170,Journées!I155,Journées!B158,Journées!B175,Journées!B187,Journées!I190,Journées!I220,Journées!I219,Journées!I220,Journées!I215,Journées!I202,Journées!B199,Journées!B220,Journées!B219,Journées!B220,Journées!B215,Journées!B152)</f>
        <v>65</v>
      </c>
      <c r="I4" s="19">
        <f>SUM(Journées!C9,Journées!H2,Journées!H18,Journées!C15,Journées!C27,Journées!H35,Journées!I41,Journées!B43,Journées!B53,Journées!I55,Journées!I67,Journées!B69,Journées!I77,Journées!A77,Journées!B77,Journées!A77,Journées!B90,Journées!I90,Journées!I103,Journées!B106,Journées!I117,Journées!I128,Journées!H134,Journées!B128,Journées!B118,Journées!C141,Journées!H155,Journées!C152,Journées!C158,Journées!H162,Journées!H170,Journées!C175,Journées!C187,Journées!H190,Journées!H202,Journées!C200,Journées!C199,Journées!C200,Journées!H215,Journées!H219,Journées!C219,Journées!C215)</f>
        <v>35</v>
      </c>
      <c r="J4" s="19">
        <f t="shared" ref="J4:J23" si="0">H4-I4</f>
        <v>30</v>
      </c>
    </row>
    <row r="5" spans="1:13" ht="16.5" thickTop="1" thickBot="1" x14ac:dyDescent="0.3">
      <c r="A5" s="18" t="s">
        <v>79</v>
      </c>
      <c r="B5" s="17" t="s">
        <v>5</v>
      </c>
      <c r="C5" s="17"/>
      <c r="D5" s="19">
        <f>SUM(Tableau1[[#This Row],[G]:[P]])</f>
        <v>0</v>
      </c>
      <c r="E5" s="19"/>
      <c r="F5" s="19"/>
      <c r="G5" s="19"/>
      <c r="H5" s="19">
        <f>SUM(Journées!B2,Journées!I11,Journées!I21,Journées!B19,Journées!B32,Journées!I30,Journées!I44,Journées!B47,Journées!I53,Journées!B53,Journées!I68,Journées!B71,Journées!B74,Journées!I81,Journées!H88,Journées!B95,Journées!C101,Journées!H100,Journées!H111,Journées!C115,Journées!C124,Journées!H126,Journées!H136,Journées!C137,Journées!C152,Journées!H150,Journées!H149,Journées!H150,Journées!H166,Journées!C162,Journées!C170,Journées!H179,Journées!I189,Journées!C184,Journées!I195,Journées!B197,Journées!B214,Journées!I211,Journées!I220,Journées!B227)</f>
        <v>49</v>
      </c>
      <c r="I5" s="19">
        <f>SUM(Journées!C2,Journées!H11,Journées!H21,Journées!C19,Journées!H30,Journées!C32,Journées!H44,Journées!H53,Journées!C47,Journées!C53,Journées!H68,Journées!H81,Journées!I88,Journées!I100,Journées!I111,Journées!I126,Journées!B124,Journées!B115,Journées!B101,Journées!C95,Journées!C74,Journées!C71,Journées!I136,Journées!I149,Journées!I166,Journées!I179,Journées!H189,Journées!H195,Journées!C197,Journées!B184,Journées!B170,Journées!B162,Journées!B152,Journées!B137,Journées!H211,Journées!C214,Journées!C228,Journées!C227,Journées!C228,Journées!H220)</f>
        <v>39</v>
      </c>
      <c r="J5" s="19">
        <f t="shared" si="0"/>
        <v>10</v>
      </c>
    </row>
    <row r="6" spans="1:13" ht="16.5" thickTop="1" thickBot="1" x14ac:dyDescent="0.3">
      <c r="A6" s="18" t="s">
        <v>80</v>
      </c>
      <c r="B6" s="17" t="s">
        <v>6</v>
      </c>
      <c r="C6" s="17"/>
      <c r="D6" s="19">
        <f>SUM(Tableau1[[#This Row],[G]:[P]])</f>
        <v>0</v>
      </c>
      <c r="E6" s="19"/>
      <c r="F6" s="19"/>
      <c r="G6" s="19"/>
      <c r="H6" s="19">
        <f>SUM(Journées!C10,Journées!H2,Journées!H14,Journées!C22,Journées!C30,Journées!H29,Journées!H46,Journées!I60,Journées!I59,Journées!I60,Journées!I62,Journées!B62,Journées!B52,Journées!C47,Journées!I82,Journées!I91,Journées!B89,Journées!B83,Journées!I98,Journées!B100,Journées!I110,Journées!I122,Journées!B117,Journées!B125,Journées!B137,Journées!I139,Journées!I138,Journées!I139,Journées!V129:V130,Journées!T146,Journées!V129,Journées!V131,Journées!V130,Journées!V131,Journées!T146,Journées!C146,Journées!H154,Journées!H158,Journées!C161,Journées!H172,Journées!C179,Journées!C191,Journées!H191,Journées!H194,Journées!C201,Journées!C208,Journées!H212,Journées!C219,Journées!H225)</f>
        <v>68</v>
      </c>
      <c r="I6" s="19">
        <f>SUM(Journées!B10,Journées!I2,Journées!I14,Journées!I29,Journées!B30,Journées!B22,Journées!B47,Journées!I46,Journées!H59,Journées!H62,Journées!C62,Journées!C52,Journées!H82,Journées!C83,Journées!C89,Journées!H91,Journées!H98,Journées!C100,Journées!H110,Journées!V86:Y87,Journées!V86,Journées!V87,Journées!W86,Journées!W87,Journées!X86,Journées!X88,Journées!Y87,Journées!Y86,Journées!X87,Journées!X88,Journées!C117,Journées!H122,Journées!C125,Journées!C137,Journées!H138,Journées!B146,Journées!I154,Journées!I158,Journées!B161,Journées!I172,Journées!B179,Journées!I191,Journées!I194,Journées!B191,Journées!B201,Journées!B208,Journées!I212,Journées!B219,Journées!I225)</f>
        <v>38</v>
      </c>
      <c r="J6" s="19">
        <f t="shared" si="0"/>
        <v>30</v>
      </c>
    </row>
    <row r="7" spans="1:13" ht="16.5" thickTop="1" thickBot="1" x14ac:dyDescent="0.3">
      <c r="A7" s="18" t="s">
        <v>81</v>
      </c>
      <c r="B7" s="17" t="s">
        <v>12</v>
      </c>
      <c r="C7" s="17"/>
      <c r="D7" s="19">
        <f>SUM(Tableau1[[#This Row],[G]:[P]])</f>
        <v>0</v>
      </c>
      <c r="E7" s="19"/>
      <c r="F7" s="19"/>
      <c r="G7" s="19"/>
      <c r="H7" s="19">
        <f>SUM(Journées!B6,Journées!I5,Journées!I20,Journées!B23,Journées!C26,Journées!I35,Journées!H35,Journées!I35,Journées!C45,Journées!H39,Journées!H58,Journées!C51,Journées!I71,Journées!H71,Journées!I71,Journées!C71,Journées!C78,Journées!H76,Journées!H94,Journées!C89,Journées!C104,Journées!H107,Journées!H114,Journées!C111,Journées!I128,Journées!B131,Journées!I141,Journées!B138,Journées!B148,Journées!I148,Journées!I165,Journées!B162,Journées!B178,Journées!I178,Journées!I187,Journées!B191,Journées!I199,Journées!B203,Journées!I206,Journées!B213,Journées!B225,Journées!I226)</f>
        <v>35</v>
      </c>
      <c r="I7" s="19">
        <f>SUM(Journées!C6,Journées!H5,Journées!H20,Journées!C23,Journées!B26,Journées!J35,Journées!I35,Journées!J35,Journées!B45,Journées!I39,Journées!I58,Journées!B51,Journées!B71,Journées!I71,Journées!I76,Journées!B78,Journées!B89,Journées!I94,Journées!H226,Journées!H206,Journées!H199,Journées!C203,Journées!C213,Journées!C225,Journées!H187,Journées!H178,Journées!C178,Journées!C191,Journées!C162,Journées!H165,Journées!H148,Journées!H141,Journées!H128,Journées!C131,Journées!C138,Journées!C148,Journées!I114,Journées!I107,Journées!B104,Journées!B111)</f>
        <v>38</v>
      </c>
      <c r="J7" s="19">
        <f t="shared" si="0"/>
        <v>-3</v>
      </c>
    </row>
    <row r="8" spans="1:13" ht="16.5" thickTop="1" thickBot="1" x14ac:dyDescent="0.3">
      <c r="A8" s="18" t="s">
        <v>82</v>
      </c>
      <c r="B8" s="17" t="s">
        <v>1</v>
      </c>
      <c r="C8" s="17"/>
      <c r="D8" s="19">
        <f>SUM(Tableau1[[#This Row],[G]:[P]])</f>
        <v>0</v>
      </c>
      <c r="E8" s="19"/>
      <c r="F8" s="19"/>
      <c r="G8" s="19"/>
      <c r="H8" s="19">
        <f>SUM(Journées!C2,Journées!H8,Journées!I16,Journées!C14,Journées!I34,Journées!I38,Journées!B38,Journées!B30,Journées!I57,Journées!B54,Journées!B66,Journées!I65,Journées!I78,Journées!B77,Journées!B91,Journées!I94,Journées!I105,Journées!B103,Journées!B110,Journées!H112,Journées!H123,Journées!C125,Journées!C135,Journées!H135,Journées!H150,Journées!C155,Journées!C165,Journées!H161,Journées!H175,Journées!H187,Journées!C189,Journées!C175,Journées!H196,Journées!H210,Journées!C202,Journées!C207,Journées!C218,Journées!H220)</f>
        <v>45</v>
      </c>
      <c r="I8" s="19">
        <f>SUM(Journées!B2,Journées!I8,Journées!H16,Journées!B14,Journées!H34,Journées!C30,Journées!C38,Journées!H38,Journées!H57,Journées!H65,Journées!C66,Journées!C54,Journées!C77,Journées!H78,Journées!H94,Journées!C91,Journées!H105,Journées!C103,Journées!C110,Journées!I112,Journées!I123,Journées!I135,Journées!B135,Journées!B125,Journées!I150,Journées!B155,Journées!I161,Journées!B165,Journées!I175,Journées!B175,Journées!I187,Journées!B189,Journées!I196,Journées!B202,Journées!B207,Journées!I210,Journées!I220,Journées!B218)</f>
        <v>39</v>
      </c>
      <c r="J8" s="19">
        <f t="shared" si="0"/>
        <v>6</v>
      </c>
    </row>
    <row r="9" spans="1:13" ht="16.5" thickTop="1" thickBot="1" x14ac:dyDescent="0.3">
      <c r="A9" s="18" t="s">
        <v>83</v>
      </c>
      <c r="B9" s="17" t="s">
        <v>8</v>
      </c>
      <c r="C9" s="17"/>
      <c r="D9" s="19">
        <f>SUM(Tableau1[[#This Row],[G]:[P]])</f>
        <v>0</v>
      </c>
      <c r="E9" s="19"/>
      <c r="F9" s="19"/>
      <c r="G9" s="19"/>
      <c r="H9" s="19">
        <f>SUM(Journées!I3,Journées!B8,Journées!I14,Journées!I26,Journées!B29,Journées!I45,Journées!B41,Journées!B51,Journées!I54,Journées!I70,Journées!B70,Journées!B79,Journées!I77,Journées!B86,Journées!I95,Journées!H105,Journées!B101,Journées!H104,Journées!H105,Journées!V84:V85,Journées!V85,Journées!V84,Journées!H110,Journées!C119,Journées!C122,Journées!H125,Journées!H137,Journées!C134,Journées!C148,Journées!H152,Journées!H163,Journées!C167,Journées!C174,Journées!H170,Journées!H183,Journées!C182,Journées!C197,Journées!I201,Journées!I210,Journées!B209,Journées!B220,Journées!I218)</f>
        <v>44</v>
      </c>
      <c r="I9" s="19">
        <f>SUM(Journées!C8,Journées!H3,Journées!H14,Journées!C14,Journées!C29,Journées!I26,Journées!C41,Journées!H45,Journées!H54,Journées!C51,Journées!C70,Journées!H70,Journées!C79,Journées!H77,Journées!H95,Journées!I104,Journées!C101,Journées!C86,Journées!I110,Journées!B119,Journées!B122,Journées!I125,Journées!B134,Journées!I137,Journées!B148,Journées!I152,Journées!I163,Journées!B167,Journées!I170,Journées!B174,Journées!B182,Journées!I183,Journées!H201,Journées!B197,Journées!C210,Journées!C209,Journées!C210,Journées!H210,Journées!H218,Journées!C220)</f>
        <v>40</v>
      </c>
      <c r="J9" s="19">
        <f t="shared" si="0"/>
        <v>4</v>
      </c>
    </row>
    <row r="10" spans="1:13" ht="16.5" thickTop="1" thickBot="1" x14ac:dyDescent="0.3">
      <c r="A10" s="18" t="s">
        <v>84</v>
      </c>
      <c r="B10" s="17" t="s">
        <v>13</v>
      </c>
      <c r="C10" s="17"/>
      <c r="D10" s="19">
        <f>SUM(Tableau1[[#This Row],[G]:[P]])</f>
        <v>0</v>
      </c>
      <c r="E10" s="19"/>
      <c r="F10" s="19"/>
      <c r="G10" s="19"/>
      <c r="H10" s="19">
        <f>SUM(Journées!C3,Journées!H9,Journées!H17,Journées!C15,Journées!C29,Journées!H27,Journées!R4,Journées!R4,Journées!H39,Journées!H38,Journées!H40,Journées!H39,Journées!H40,Journées!H50,Journées!I64,Journées!C64,Journées!C52,Journées!C42,Journées!I83,Journées!I89,Journées!B92,Journées!B76,Journées!I100,Journées!I115,Journées!I130,Journées!I135,Journées!B122,Journées!B115,Journées!B139,Journées!B146,Journées!I146,Journées!H160,Journées!B159,Journées!H171,Journées!H184,Journées!C173,Journées!C188,Journées!H198,Journées!H215,Journées!C214,Journées!C203,Journées!H222,Journées!C226)</f>
        <v>57</v>
      </c>
      <c r="I10" s="19">
        <f>SUM(Journées!B3,Journées!I9,Journées!I17,Journées!B15,Journées!B29,Journées!I27,Journées!B42,Journées!I38,Journées!I50,Journées!H64,Journées!B64,Journées!B52,Journées!H83,Journées!H89,Journées!H99,Journées!C92,Journées!C76,Journées!H115,Journées!C115,Journées!C122,Journées!G130,Journées!H130,Journées!G130,Journées!H135,Journées!C139,Journées!H146,Journées!C146,Journées!C159,Journées!I160,Journées!J171,Journées!B173,Journées!J171,Journées!H171,Journées!I171,Journées!H171,Journées!B188,Journées!I184,Journées!I198,Journées!B203,Journées!B214,Journées!I215,Journées!I222,Journées!B226)</f>
        <v>42</v>
      </c>
      <c r="J10" s="19">
        <f t="shared" si="0"/>
        <v>15</v>
      </c>
    </row>
    <row r="11" spans="1:13" ht="16.5" thickTop="1" thickBot="1" x14ac:dyDescent="0.3">
      <c r="A11" s="18" t="s">
        <v>85</v>
      </c>
      <c r="B11" s="17" t="s">
        <v>17</v>
      </c>
      <c r="C11" s="17"/>
      <c r="D11" s="19">
        <f>SUM(Tableau1[[#This Row],[G]:[P]])</f>
        <v>0</v>
      </c>
      <c r="E11" s="19"/>
      <c r="F11" s="19"/>
      <c r="G11" s="19"/>
      <c r="H11" s="19">
        <f>SUM(Journées!B10,Journées!I8,Journées!B16,Journées!I22,Journées!B28,Journées!I27,Journées!B40,Journées!I42,Journées!B56,Journées!I56,Journées!B67,Journées!I67,Journées!B78,Journées!I74,Journées!B94,Journées!B93,Journées!B94,Journées!B94,Journées!B94,Journées!B94,Journées!B94,Journées!I88,Journées!B105,Journées!I106,Journées!B119,Journées!H118,Journées!C127,Journées!H130,Journées!C142,Journées!H143,Journées!C154,Journées!H151,Journées!C164,Journées!H162,Journées!C178,Journées!H174,Journées!C190,Journées!H189,Journées!C195,Journées!H200,Journées!C209,Journées!I209,Journées!B218,Journées!I225)</f>
        <v>46</v>
      </c>
      <c r="I11" s="19">
        <f>SUM(Journées!C10,Journées!H8,Journées!C16,Journées!H22,Journées!C28,Journées!H27,Journées!C40,Journées!H42,Journées!C56,Journées!H56,Journées!C67,Journées!H67,Journées!C78,Journées!H74,Journées!C93,Journées!H88,Journées!C105,Journées!H106,Journées!C119,Journées!I118,Journées!B127,Journées!I130,Journées!B142,Journées!I143,Journées!B154,Journées!I151,Journées!B164,Journées!I162,Journées!B178,Journées!I174,Journées!B190,Journées!I189,Journées!B195,Journées!I200,Journées!B209,Journées!H209,Journées!C218,Journées!H225)</f>
        <v>42</v>
      </c>
      <c r="J11" s="19">
        <f t="shared" si="0"/>
        <v>4</v>
      </c>
    </row>
    <row r="12" spans="1:13" ht="16.5" thickTop="1" thickBot="1" x14ac:dyDescent="0.3">
      <c r="A12" s="18" t="s">
        <v>86</v>
      </c>
      <c r="B12" s="17" t="s">
        <v>7</v>
      </c>
      <c r="C12" s="17"/>
      <c r="D12" s="19">
        <f>SUM(Tableau1[[#This Row],[G]:[P]])</f>
        <v>0</v>
      </c>
      <c r="E12" s="19"/>
      <c r="F12" s="19"/>
      <c r="G12" s="19"/>
      <c r="H12" s="19">
        <f>SUM(Journées!I223,Journées!B222,Journées!I213,Journées!B208,Journées!B198,Journées!I197,Journées!I4,Journées!B11,Journées!H20,Journées!H31,Journées!C27,Journées!B20,Journées!C39,Journées!H43,Journées!H53,Journées!C58,Journées!H63,Journées!C67,Journées!H78,Journées!H89,Journées!C88,Journées!C79,Journées!C99,Journées!H102,Journées!C117,Journées!I114,Journées!I129,Journées!I140,Journées!B136,Journées!B128,Journées!I149,Journées!B150,Journées!B164,Journées!I159,Journées!I175,Journées!B174,Journées!I184,Journées!B183)</f>
        <v>34</v>
      </c>
      <c r="I12" s="19">
        <f>SUM(Journées!C11,Journées!H4,Journées!I20,Journées!I31,Journées!B27,Journées!C20,Journées!B39,Journées!I43,Journées!I53,Journées!B58,Journées!I63,Journées!B67,Journées!H223,Journées!B222,Journées!C222,Journées!B222,Journées!H213,Journées!C208,Journées!C198,Journées!H197,Journées!H184,Journées!H175,Journées!H159,Journées!C164,Journées!C174,Journées!C183,Journées!H149,Journées!H140,Journées!H129,Journées!C128,Journées!C136,Journées!C150,Journées!H114,Journées!I102,Journées!B99,Journées!B117,Journées!I89,Journées!I78,Journées!B79,Journées!B88)</f>
        <v>42</v>
      </c>
      <c r="J12" s="19">
        <f t="shared" si="0"/>
        <v>-8</v>
      </c>
    </row>
    <row r="13" spans="1:13" ht="16.5" thickTop="1" thickBot="1" x14ac:dyDescent="0.3">
      <c r="A13" s="18" t="s">
        <v>87</v>
      </c>
      <c r="B13" s="17" t="s">
        <v>10</v>
      </c>
      <c r="C13" s="17"/>
      <c r="D13" s="19">
        <f>SUM(Tableau1[[#This Row],[G]:[P]])</f>
        <v>0</v>
      </c>
      <c r="E13" s="19"/>
      <c r="F13" s="19"/>
      <c r="G13" s="19"/>
      <c r="H13" s="19">
        <f>SUM(Journées!B4,Journées!I9,Journées!I15,Journées!B17,Journées!B26,Journées!I28,Journées!I41,Journées!I51,Journées!B50,Journées!B39,Journées!B63,Journées!H66,Journées!H74,Journées!C74,Journées!C86,Journées!H87,Journées!H98,Journées!C102,Journées!C110,Journées!H119,Journées!H127,Journées!C131,Journées!C136,Journées!H134,Journées!H147,Journées!C149,Journées!C160,Journées!I167,Journées!B170,Journées!I174,Journées!B183,Journées!B182,Journées!B183,Journées!I185,Journées!I194,Journées!B196,Journées!B207,Journées!I208,Journées!I224,Journées!B226)</f>
        <v>74</v>
      </c>
      <c r="I13" s="19">
        <f>SUM(Journées!C226,Journées!H224,Journées!H208,Journées!C207,Journées!C196,Journées!H194,Journées!C4,Journées!H9,Journées!H15,Journées!H28,Journées!C26,Journées!C17,Journées!C39,Journées!H41,Journées!H51,Journées!C50,Journées!C63,Journées!I66,Journées!I74,Journées!B74,Journées!I87,Journées!B86,Journées!I98,Journées!B102,Journées!B110,Journées!I119,Journées!I127,Journées!B131,Journées!A136,Journées!B136,Journées!A136,Journées!J134,Journées!I134,Journées!J134,Journées!H147:I147,Journées!B149,Journées!B160,Journées!H167,Journées!H174,Journées!C170,Journées!C182,Journées!H185)</f>
        <v>44</v>
      </c>
      <c r="J13" s="19">
        <f t="shared" si="0"/>
        <v>30</v>
      </c>
      <c r="L13" s="23" t="s">
        <v>98</v>
      </c>
      <c r="M13" s="21"/>
    </row>
    <row r="14" spans="1:13" ht="16.5" thickTop="1" thickBot="1" x14ac:dyDescent="0.3">
      <c r="A14" s="18" t="s">
        <v>88</v>
      </c>
      <c r="B14" s="17" t="s">
        <v>9</v>
      </c>
      <c r="C14" s="17"/>
      <c r="D14" s="19">
        <f>SUM(Tableau1[[#This Row],[G]:[P]])</f>
        <v>0</v>
      </c>
      <c r="E14" s="19"/>
      <c r="F14" s="19"/>
      <c r="G14" s="19"/>
      <c r="H14" s="19">
        <f>SUM(Journées!C11,Journées!H10,Journées!H18,Journées!H26,Journées!C23,Journées!C34,Journées!H44,Journées!C46,Journées!H56,Journées!C50,Journées!H65,Journées!C62,Journées!H83,Journées!H86,Journées!C81,Journées!C87,Journées!H101,Journées!C98,Journées!I117,Journées!I125,Journées!I136,Journées!B129,Journées!C114,Journées!B143,Journées!I151,Journées!I161,Journées!B149,Journées!B161,Journées!B177,Journées!I171,Journées!I182,Journées!B185,Journées!B194,Journées!I203,Journées!H206,Journées!B211,Journées!C224,Journées!H223)</f>
        <v>57</v>
      </c>
      <c r="I14" s="19">
        <f>SUM(Journées!B11,Journées!I10,Journées!I18,Journées!B23,Journées!I26,Journées!B34,Journées!I44,Journées!B46,Journées!B50,Journées!J56,Journées!I56,Journées!J56,Journées!I65,Journées!B62,Journées!B81,Journées!I83,Journées!I86,Journées!B87,Journées!B98,Journées!I101,Journées!B114,Journées!H117,Journées!H125,Journées!H136,Journées!C129,Journées!C143,Journées!H151,Journées!C149,Journées!C161,Journées!H161,Journées!H171,Journées!C177,Journées!H182,Journées!C185,Journées!H203,Journées!C194,Journées!C211,Journées!I206,Journées!I223,Journées!C224)</f>
        <v>45</v>
      </c>
      <c r="J14" s="19">
        <f t="shared" si="0"/>
        <v>12</v>
      </c>
      <c r="L14" s="23" t="s">
        <v>99</v>
      </c>
      <c r="M14" s="22"/>
    </row>
    <row r="15" spans="1:13" ht="16.5" thickTop="1" thickBot="1" x14ac:dyDescent="0.3">
      <c r="A15" s="18" t="s">
        <v>89</v>
      </c>
      <c r="B15" s="17" t="s">
        <v>18</v>
      </c>
      <c r="C15" s="17"/>
      <c r="D15" s="19">
        <f>SUM(Tableau1[[#This Row],[G]:[P]])</f>
        <v>0</v>
      </c>
      <c r="E15" s="19"/>
      <c r="F15" s="19"/>
      <c r="G15" s="19"/>
      <c r="H15" s="19">
        <f>SUM(Journées!C4,Journées!H11,Journées!H22,Journées!C21,Journées!H224,Journées!B227,Journées!C226,Journées!C227,Journées!C226,Journées!B227,Journées!H214,Journées!C212,Journées!H201,Journées!H190,Journées!C183,Journées!C194,Journées!H177,Journées!H165,Journées!C163,Journées!C176,Journées!H146,Journées!C153,Journées!C140,Journées!H138,Journées!I123,Journées!B130,Journées!I118,Journées!I104,Journées!B98,Journées!I90,Journées!B88,Journées!I80,Journées!B80,Journées!I71,Journées!B65,Journées!B57,Journées!I50,Journées!I46,Journées!B44,Journées!H34,Journées!C31,Journées!B116)</f>
        <v>34</v>
      </c>
      <c r="I15" s="19">
        <f>SUM(Journées!B4,Journées!I11,Journées!I22,Journées!B21,Journées!B31,Journées!I34,Journées!C44,Journées!H46,Journées!H50,Journées!H71,Journées!C65,Journées!C57,Journées!C80,Journées!H80,Journées!H90,Journées!C88,Journées!C98,Journées!H104,Journées!C116,Journées!H118,Journées!G123,Journées!H123,Journées!G123,Journées!C130,Journées!B140,Journées!I138,Journées!B227,Journées!I224,Journées!I214,Journées!I201,Journées!B194,Journées!B212,Journées!I190,Journées!I177,Journées!B176,Journées!B183,Journées!B163,Journées!I165,Journées!I146,Journées!B153)</f>
        <v>46</v>
      </c>
      <c r="J15" s="19">
        <f t="shared" si="0"/>
        <v>-12</v>
      </c>
      <c r="L15" s="23" t="s">
        <v>100</v>
      </c>
      <c r="M15" s="20"/>
    </row>
    <row r="16" spans="1:13" ht="16.5" thickTop="1" thickBot="1" x14ac:dyDescent="0.3">
      <c r="A16" s="18" t="s">
        <v>90</v>
      </c>
      <c r="B16" s="17" t="s">
        <v>16</v>
      </c>
      <c r="C16" s="17"/>
      <c r="D16" s="19">
        <f>SUM(Tableau1[[#This Row],[G]:[P]])</f>
        <v>0</v>
      </c>
      <c r="E16" s="19"/>
      <c r="F16" s="19"/>
      <c r="G16" s="19"/>
      <c r="H16" s="19">
        <f>SUM(Journées!C9,Journées!H3,Journées!C19,Journées!H19,Journées!C28,Journées!H32,Journées!C44,Journées!H40,Journées!C54,Journées!H59,Journées!B64,Journées!I69,Journées!B75,Journées!I75,Journées!B87,Journées!I87,Journées!B99,Journées!I107,Journées!B112,Journées!I113,Journées!B127,Journées!I124,Journées!B140,Journées!I139,Journées!B155,Journées!I154,Journées!C159,Journées!H164,Journées!C171,Journées!H176,Journées!C185,Journées!H185,Journées!C198,Journées!H199,Journées!H211,Journées!C206)</f>
        <v>45</v>
      </c>
      <c r="I16" s="19">
        <f>SUM(Journées!B9,Journées!I3,Journées!B19,Journées!I19,Journées!B28,Journées!I32,Journées!B44,Journées!I40,Journées!B54,Journées!I59,Journées!C64,Journées!H69,Journées!C75,Journées!H75,Journées!C87,Journées!H87,Journées!C99,Journées!H107,Journées!H113,Journées!C112,Journées!C127,Journées!H124,Journées!C140,Journées!H139,Journées!C155,Journées!H154,Journées!B159,Journées!I164,Journées!B171,Journées!I176,Journées!B185,Journées!I185,Journées!B198,Journées!I199,Journées!B206,Journées!I211,Journées!B220,Journées!I219)</f>
        <v>52</v>
      </c>
      <c r="J16" s="19">
        <f t="shared" si="0"/>
        <v>-7</v>
      </c>
    </row>
    <row r="17" spans="1:10" ht="16.5" thickTop="1" thickBot="1" x14ac:dyDescent="0.3">
      <c r="A17" s="18" t="s">
        <v>91</v>
      </c>
      <c r="B17" s="17" t="s">
        <v>3</v>
      </c>
      <c r="C17" s="17"/>
      <c r="D17" s="19">
        <f>SUM(Tableau1[[#This Row],[G]:[P]])</f>
        <v>0</v>
      </c>
      <c r="E17" s="19"/>
      <c r="F17" s="19"/>
      <c r="G17" s="19"/>
      <c r="H17" s="19">
        <f>SUM(Journées!C6,Journées!H4,Journées!H23,Journées!E18,Journées!C18,Journées!E18,Journées!H226,Journées!C222,Journées!C215,Journées!H207,Journées!H203,Journées!B200,Journées!I188,Journées!B188,Journées!I177,Journées!C179,Journées!B179,Journées!C179,Journées!I164,Journées!B166,Journées!B154,Journées!I150,Journées!I142,Journées!I127,Journées!B124,Journées!B134,Journées!I116,Journées!I101,Journées!C107,Journées!B118,Journées!H92,Journées!C92,Journées!C83,Journées!H80,Journées!N80:O80,Journées!N80,Journées!O80,Journées!N80,Journées!N80,Journées!O80,Journées!O80,Journées!O80,Journées!O80,Journées!H69,Journées!H57,Journées!C56,Journées!C68,Journées!H47,Journées!C41,Journées!C32,Journées!H28)</f>
        <v>59</v>
      </c>
      <c r="I17" s="19">
        <f>SUM(Journées!B6,Journées!I4,Journées!I23,Journées!B18,Journées!I28,Journées!B32,Journées!B41,Journées!I47,Journées!I57,Journées!B56,Journées!B68,Journées!I69,Journées!I80,Journées!B83,Journées!B92,Journées!I92,Journées!H101,Journées!B107,Journées!C118,Journées!H116,Journées!H127,Journées!H142,Journées!C134,Journées!C124,Journées!H150,Journées!C154,Journées!C166,Journées!H164,Journées!H177,Journées!H188,Journées!C188,Journées!C179,Journées!N186:O186,Journées!N186,Journées!O186,Journées!I226,Journées!B222,Journées!B215,Journées!I207,Journées!I203,Journées!C200)</f>
        <v>50</v>
      </c>
      <c r="J17" s="19">
        <f t="shared" si="0"/>
        <v>9</v>
      </c>
    </row>
    <row r="18" spans="1:10" ht="16.5" thickTop="1" thickBot="1" x14ac:dyDescent="0.3">
      <c r="A18" s="18" t="s">
        <v>92</v>
      </c>
      <c r="B18" s="17" t="s">
        <v>11</v>
      </c>
      <c r="C18" s="17"/>
      <c r="D18" s="19">
        <f>SUM(Tableau1[[#This Row],[G]:[P]])</f>
        <v>0</v>
      </c>
      <c r="E18" s="19"/>
      <c r="F18" s="19"/>
      <c r="G18" s="19"/>
      <c r="H18" s="19">
        <f>SUM(Journées!B7,Journées!I7,Journées!I17,Journées!I32,Journées!B35,Journées!B22,Journées!B46,Journées!I47,Journées!I58,Journées!I66,Journées!B69,Journées!B58,Journées!B82,Journées!I79,Journées!H95,Journées!C95,Journées!C103,Journées!H106,Journées!C116,Journées!H115,Journées!H124,Journées!H142,Journées!C143,Journées!C126,Journées!C150,Journées!H148,Journées!H167,Journées!C158,Journées!C172,Journées!H173,Journées!B184,Journées!I183,Journées!I200,Journées!B202,Journées!B212,Journées!I212,Journées!I221,Journées!B223)</f>
        <v>37</v>
      </c>
      <c r="I18" s="19">
        <f>SUM(Journées!C7,Journées!H7,Journées!H17,Journées!C22,Journées!C35,Journées!H32,Journées!C46,Journées!H47,Journées!H58,Journées!C58,Journées!C69,Journées!H66,Journées!H79,Journées!C82,Journées!B95,Journées!I95,Journées!I106,Journées!B103,Journées!I115,Journées!B116,Journées!B126,Journées!I124,Journées!B143,Journées!I142,Journées!B150,Journées!I148,Journées!B158,Journées!I167,Journées!B172,Journées!I173,Journées!H183,Journées!C184,Journées!C202,Journées!H200,Journées!C212,Journées!H212,Journées!H221,Journées!C223)</f>
        <v>53</v>
      </c>
      <c r="J18" s="19">
        <f t="shared" si="0"/>
        <v>-16</v>
      </c>
    </row>
    <row r="19" spans="1:10" ht="16.5" thickTop="1" thickBot="1" x14ac:dyDescent="0.3">
      <c r="A19" s="18" t="s">
        <v>93</v>
      </c>
      <c r="B19" s="17" t="s">
        <v>0</v>
      </c>
      <c r="C19" s="17"/>
      <c r="D19" s="19">
        <f>SUM(Tableau1[[#This Row],[G]:[P]])</f>
        <v>0</v>
      </c>
      <c r="E19" s="19"/>
      <c r="F19" s="19"/>
      <c r="G19" s="19"/>
      <c r="H19" s="19">
        <f>SUM(Journées!B5+Journées!I10+Journées!B18+Journées!I19+Journées!B33+Journées!I31+Journées!B43+Journées!C59+Journées!H51+Journées!C70+Journées!H68+Journées!C80+Journées!H79+Journées!C91+Journées!H91+Journées!C105+Journées!H99+Journées!C113+Journées!H113+Journées!C123+Journées!H129+Journées!C141+Journées!H141+Journées!B151+Journées!I147+Journées!B167+Journées!I166+Journées!B176+Journées!I173+Journées!B189+Journées!I191+Journées!B195+Journées!I198+Journées!B210+Journées!I207+Journées!B224+Journées!I227)</f>
        <v>36</v>
      </c>
      <c r="I19" s="19">
        <f>SUM(Journées!C5,Journées!H10,Journées!C18,Journées!I19,Journées!C33,Journées!H31,Journées!C43,Journées!H39,Journées!B59,Journées!I51,Journées!B70,Journées!I68,Journées!B80,Journées!I79,Journées!B91,Journées!I91,Journées!B105,Journées!I99,Journées!B113,Journées!I113,Journées!B123,Journées!I129,Journées!B141,Journées!I141,Journées!C151,Journées!H147,Journées!C167,Journées!H166,Journées!C176,Journées!H173,Journées!C189,Journées!H191,Journées!C195,Journées!H198,Journées!C210,Journées!H207,Journées!C224,Journées!H227)</f>
        <v>57</v>
      </c>
      <c r="J19" s="19">
        <f t="shared" si="0"/>
        <v>-21</v>
      </c>
    </row>
    <row r="20" spans="1:10" ht="16.5" thickTop="1" thickBot="1" x14ac:dyDescent="0.3">
      <c r="A20" s="18" t="s">
        <v>94</v>
      </c>
      <c r="B20" s="17" t="s">
        <v>2</v>
      </c>
      <c r="C20" s="17"/>
      <c r="D20" s="19">
        <f>SUM(Tableau1[[#This Row],[G]:[P]])</f>
        <v>0</v>
      </c>
      <c r="E20" s="19"/>
      <c r="F20" s="19"/>
      <c r="G20" s="19"/>
      <c r="H20" s="19">
        <f>SUM(Journées!B3,Journées!I7,Journées!I6,Journées!I7,Journées!B21,Journées!I23,Journées!B34,Journées!I33,Journées!I43,Journées!B45,Journées!I56,Journées!B59,Journées!I56,Journées!I55,Journées!H70,Journées!C63,Journées!H81,Journées!C82,Journées!H93,Journées!C93,Journées!H105,Journées!C100,Journées!C112,Journées!H116,Journées!C129,Journées!H131,Journées!H140,Journées!C138,Journées!H155,Journées!C151,Journées!B160,Journées!I163,Journées!B172,Journées!I179,Journées!I186,Journées!B190,Journées!I196,Journées!B201,Journées!B206,Journées!I214,Journées!B221,Journées!I222)</f>
        <v>43</v>
      </c>
      <c r="I20" s="19">
        <f>SUM(Journées!C3,Journées!H6,Journées!H24,Journées!H23,Journées!H24,Journées!H24,Journées!H24,Journées!C21,Journées!H222,Journées!C221,Journées!H214,Journées!C206,Journées!C201,Journées!H196,Journées!C190,Journées!H186,Journées!H179,Journées!C172,Journées!H163,Journées!I155,Journées!C160,Journées!B138,Journées!I140,Journées!B151,Journées!I131,Journées!B129,Journées!I116,Journées!B112,Journées!I105,Journées!B100,Journées!B93,Journées!I93,Journées!I81,Journées!B82,Journées!I70,Journées!B63,Journées!H55,Journées!C59,Journées!H43,Journées!C45,Journées!H33,Journées!C34)</f>
        <v>57</v>
      </c>
      <c r="J20" s="19">
        <f t="shared" si="0"/>
        <v>-14</v>
      </c>
    </row>
    <row r="21" spans="1:10" ht="16.5" thickTop="1" thickBot="1" x14ac:dyDescent="0.3">
      <c r="A21" s="18" t="s">
        <v>95</v>
      </c>
      <c r="B21" s="17" t="s">
        <v>4</v>
      </c>
      <c r="C21" s="17"/>
      <c r="D21" s="19">
        <f>SUM(Tableau1[[#This Row],[G]:[P]])</f>
        <v>0</v>
      </c>
      <c r="E21" s="19"/>
      <c r="F21" s="19"/>
      <c r="G21" s="19"/>
      <c r="H21" s="19">
        <f>SUM(Journées!C8,Journées!H7,Journées!H16,Journées!C16,Journées!B31,Journées!I29,Journées!I40,Journées!I52,Journées!I63,Journées!B55,Journées!B42,Journées!B68,Journées!I76,Journées!B81,Journées!H218,Journées!H209,Journées!C210,Journées!C196,Journées!H195,Journées!C223,Journées!V225:Y226,Journées!W225,Journées!V226,Journées!V225,Journées!W226,Journées!X225,Journées!X226,Journées!Y226,Journées!Y225,Journées!C187,Journées!H178,Journées!C177,Journées!C166,Journées!H159,Journées!H153,Journées!C147,Journées!H139,Journées!C139,Journées!C130,Journées!H122,Journées!I112,Journées!B113,Journées!I100,Journées!I93,Journées!B90,Journées!B102)</f>
        <v>35</v>
      </c>
      <c r="I21" s="19">
        <f>SUM(Journées!B8,Journées!I7,Journées!I16,Journées!B16,Journées!H29,Journées!H40,Journées!C31,Journées!C42,Journées!H52,Journées!H63,Journées!C55,Journées!C68,Journées!I218,Journées!I209,Journées!I195,Journées!B196,Journées!B210,Journées!B223,Journées!I178,Journées!B187,Journées!B177,Journées!B166,Journées!I159,Journées!I153,Journées!B147,Journées!B139,Journées!I139,Journées!I122,Journées!A130,Journées!A130,Journées!B130,Journées!H112,Journées!H100,Journées!H93,Journées!C102,Journées!E113,Journées!C113,Journées!E113,Journées!C90,Journées!C81,Journées!H76)</f>
        <v>59</v>
      </c>
      <c r="J21" s="19">
        <f t="shared" si="0"/>
        <v>-24</v>
      </c>
    </row>
    <row r="22" spans="1:10" ht="16.5" thickTop="1" thickBot="1" x14ac:dyDescent="0.3">
      <c r="A22" s="18" t="s">
        <v>96</v>
      </c>
      <c r="B22" s="17" t="s">
        <v>14</v>
      </c>
      <c r="C22" s="17"/>
      <c r="D22" s="19">
        <f>SUM(Tableau1[[#This Row],[G]:[P]])</f>
        <v>0</v>
      </c>
      <c r="E22" s="19"/>
      <c r="F22" s="19"/>
      <c r="G22" s="19"/>
      <c r="H22" s="19">
        <f>SUM(Journées!H227,Journées!H213,Journées!C213,Journées!C221,Journées!H202,Journées!H182,Journées!C186,Journées!C200,Journées!I172,Journées!B171,Journées!I152,Journées!I143,Journées!B147,Journées!B163,Journées!I160,Journées!B135,Journées!B126,Journées!I126,Journées!I119,Journées!I103,Journées!B107,Journées!B111,Journées!B94,Journées!I86,Journées!H82,Journées!C75,Journées!H64,Journées!C65,Journées!H54,Journées!H42,Journées!C38,Journées!C55,Journées!H30:I30,Journées!I30,Journées!C35,Journées!C20,Journées!H15,Journées!H6,Journées!C5)</f>
        <v>40</v>
      </c>
      <c r="I22" s="19">
        <f>SUM(Journées!B5,Journées!I6,Journées!I15,Journées!I30,Journées!B20,Journées!B35,Journées!B38,Journées!I42,Journées!I54,Journées!B55,Journées!I64,Journées!I82,Journées!H86,Journées!B75,Journées!B65,Journées!C94,Journées!H103,Journées!C107,Journées!C111,Journées!H119,Journées!H126,Journées!C126,Journées!C135,Journées!H143,Journées!H152,Journées!H160,Journées!C163,Journées!C147,Journées!H172,Journées!E171,Journées!C171,Journées!E172,Journées!E171,Journées!E172,Journées!I182,Journées!B186,Journées!I202,Journées!B200,Journées!B213,Journées!I213,Journées!B221,Journées!I227)</f>
        <v>31</v>
      </c>
      <c r="J22" s="19">
        <f t="shared" si="0"/>
        <v>9</v>
      </c>
    </row>
    <row r="23" spans="1:10" ht="16.5" thickTop="1" thickBot="1" x14ac:dyDescent="0.3">
      <c r="A23" s="18" t="s">
        <v>97</v>
      </c>
      <c r="B23" s="17" t="s">
        <v>15</v>
      </c>
      <c r="C23" s="17"/>
      <c r="D23" s="19">
        <f>SUM(Tableau1[[#This Row],[G]:[P]])</f>
        <v>0</v>
      </c>
      <c r="E23" s="19"/>
      <c r="F23" s="19"/>
      <c r="G23" s="19"/>
      <c r="H23" s="19">
        <f>SUM(Journées!C7,Journées!H5,Journées!H21,Journées!C17,Journées!H33,Journées!H45,Journées!C40,Journées!C33,Journées!H52,Journées!C57,Journées!C66,Journées!C76,Journées!H75,Journées!H62,Journées!I92,Journées!I102,Journées!I111,Journées!B106,Journées!C94,Journées!B114,Journées!I131,Journées!I137,Journées!B142,Journées!B123,Journées!I153,Journées!I158,Journées!B153,Journées!B166,Journées!B165,Journées!B166,Journées!I176,Journées!H188,Journées!H197,Journées!C199,Journées!B186,Journées!B173,Journées!H208,Journées!H221,Journées!C225,Journées!C211)</f>
        <v>41</v>
      </c>
      <c r="I23" s="19">
        <f>SUM(Journées!B7,Journées!I5,Journées!I21,Journées!B17,Journées!I33,Journées!B33,Journées!B40,Journées!I45,Journées!I52,Journées!B57,Journées!I62,Journées!B66,Journées!B76,Journées!I75,Journées!B94,Journées!H92,Journées!H102,Journées!H111,Journées!C106,Journées!C114,Journées!C123,Journées!H131,Journées!H137,Journées!C142,Journées!H153,Journées!C153,Journées!H158,Journées!C165,Journées!H176,Journées!E173,Journées!C173,Journées!E173,Journées!I188,Journées!C186,Journées!B199,Journées!I197,Journées!I221,Journées!I208,Journées!B211,Journées!B225)</f>
        <v>48</v>
      </c>
      <c r="J23" s="19">
        <f t="shared" si="0"/>
        <v>-7</v>
      </c>
    </row>
    <row r="24" spans="1:10" ht="15.75" thickTop="1" x14ac:dyDescent="0.25">
      <c r="B24" s="1"/>
    </row>
  </sheetData>
  <sortState ref="B1:K21">
    <sortCondition ref="C1:C21"/>
    <sortCondition descending="1" ref="J1:J21"/>
  </sortState>
  <conditionalFormatting sqref="A21:J23">
    <cfRule type="notContainsBlanks" dxfId="18" priority="6">
      <formula>LEN(TRIM(A21))&gt;0</formula>
    </cfRule>
  </conditionalFormatting>
  <conditionalFormatting sqref="A7:J7">
    <cfRule type="notContainsBlanks" dxfId="17" priority="3">
      <formula>LEN(TRIM(A7))&gt;0</formula>
    </cfRule>
  </conditionalFormatting>
  <conditionalFormatting sqref="A4:J6">
    <cfRule type="notContainsBlanks" dxfId="16" priority="5">
      <formula>LEN(TRIM(A4))&gt;0</formula>
    </cfRule>
    <cfRule type="cellIs" dxfId="15" priority="5" operator="between">
      <formula>18</formula>
      <formula>20</formula>
    </cfRule>
  </conditionalFormatting>
  <conditionalFormatting sqref="A6:J6">
    <cfRule type="notContainsBlanks" dxfId="14" priority="1">
      <formula>LEN(TRIM(A6))&gt;0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9"/>
  <sheetViews>
    <sheetView zoomScale="115" zoomScaleNormal="115" workbookViewId="0">
      <selection activeCell="K14" sqref="K14"/>
    </sheetView>
  </sheetViews>
  <sheetFormatPr baseColWidth="10" defaultRowHeight="15" x14ac:dyDescent="0.25"/>
  <cols>
    <col min="1" max="1" width="21.85546875" customWidth="1"/>
    <col min="2" max="3" width="5.140625" customWidth="1"/>
    <col min="4" max="4" width="5" hidden="1" customWidth="1"/>
    <col min="5" max="5" width="20" customWidth="1"/>
    <col min="7" max="7" width="19.85546875" customWidth="1"/>
    <col min="8" max="9" width="5.140625" customWidth="1"/>
    <col min="10" max="10" width="22.28515625" customWidth="1"/>
    <col min="11" max="11" width="20.140625" customWidth="1"/>
  </cols>
  <sheetData>
    <row r="1" spans="1:11" x14ac:dyDescent="0.25">
      <c r="A1" s="24" t="s">
        <v>25</v>
      </c>
      <c r="B1" s="25"/>
      <c r="C1" s="25"/>
      <c r="D1" s="25"/>
      <c r="E1" s="26"/>
      <c r="F1" s="13"/>
      <c r="G1" s="24" t="s">
        <v>31</v>
      </c>
      <c r="H1" s="25"/>
      <c r="I1" s="25"/>
      <c r="J1" s="26"/>
      <c r="K1" s="5"/>
    </row>
    <row r="2" spans="1:11" x14ac:dyDescent="0.25">
      <c r="A2" s="8" t="s">
        <v>5</v>
      </c>
      <c r="B2" s="8">
        <v>1</v>
      </c>
      <c r="C2" s="8">
        <v>2</v>
      </c>
      <c r="D2" s="8"/>
      <c r="E2" s="8" t="s">
        <v>1</v>
      </c>
      <c r="F2" s="13"/>
      <c r="G2" s="8" t="s">
        <v>6</v>
      </c>
      <c r="H2" s="8">
        <v>0</v>
      </c>
      <c r="I2" s="8">
        <v>1</v>
      </c>
      <c r="J2" s="8" t="s">
        <v>26</v>
      </c>
      <c r="K2" s="3"/>
    </row>
    <row r="3" spans="1:11" x14ac:dyDescent="0.25">
      <c r="A3" s="8" t="s">
        <v>2</v>
      </c>
      <c r="B3" s="8">
        <v>1</v>
      </c>
      <c r="C3" s="8">
        <v>5</v>
      </c>
      <c r="D3" s="8"/>
      <c r="E3" s="8" t="s">
        <v>13</v>
      </c>
      <c r="F3" s="13"/>
      <c r="G3" s="8" t="s">
        <v>32</v>
      </c>
      <c r="H3" s="8">
        <v>2</v>
      </c>
      <c r="I3" s="8">
        <v>2</v>
      </c>
      <c r="J3" s="8" t="s">
        <v>8</v>
      </c>
      <c r="K3" s="3"/>
    </row>
    <row r="4" spans="1:11" x14ac:dyDescent="0.25">
      <c r="A4" s="8" t="s">
        <v>10</v>
      </c>
      <c r="B4" s="8">
        <v>0</v>
      </c>
      <c r="C4" s="8">
        <v>1</v>
      </c>
      <c r="D4" s="8"/>
      <c r="E4" s="8" t="s">
        <v>30</v>
      </c>
      <c r="F4" s="13"/>
      <c r="G4" s="8" t="s">
        <v>3</v>
      </c>
      <c r="H4" s="8">
        <v>1</v>
      </c>
      <c r="I4" s="8">
        <v>0</v>
      </c>
      <c r="J4" s="8" t="s">
        <v>7</v>
      </c>
      <c r="K4" s="3"/>
    </row>
    <row r="5" spans="1:11" x14ac:dyDescent="0.25">
      <c r="A5" s="8" t="s">
        <v>0</v>
      </c>
      <c r="B5" s="8">
        <v>0</v>
      </c>
      <c r="C5" s="9">
        <v>2</v>
      </c>
      <c r="D5" s="8"/>
      <c r="E5" s="8" t="s">
        <v>14</v>
      </c>
      <c r="F5" s="13"/>
      <c r="G5" s="8" t="s">
        <v>29</v>
      </c>
      <c r="H5" s="8">
        <v>0</v>
      </c>
      <c r="I5" s="8">
        <v>0</v>
      </c>
      <c r="J5" s="8" t="s">
        <v>12</v>
      </c>
      <c r="K5" s="3"/>
    </row>
    <row r="6" spans="1:11" x14ac:dyDescent="0.25">
      <c r="A6" s="8" t="s">
        <v>12</v>
      </c>
      <c r="B6" s="8">
        <v>2</v>
      </c>
      <c r="C6" s="9">
        <v>2</v>
      </c>
      <c r="D6" s="8"/>
      <c r="E6" s="8" t="s">
        <v>3</v>
      </c>
      <c r="F6" s="13"/>
      <c r="G6" s="8" t="s">
        <v>14</v>
      </c>
      <c r="H6" s="8">
        <v>2</v>
      </c>
      <c r="I6" s="8">
        <v>0</v>
      </c>
      <c r="J6" s="8" t="s">
        <v>2</v>
      </c>
      <c r="K6" s="3"/>
    </row>
    <row r="7" spans="1:11" x14ac:dyDescent="0.25">
      <c r="A7" s="8" t="s">
        <v>11</v>
      </c>
      <c r="B7" s="8">
        <v>1</v>
      </c>
      <c r="C7" s="9">
        <v>0</v>
      </c>
      <c r="D7" s="8"/>
      <c r="E7" s="8" t="s">
        <v>29</v>
      </c>
      <c r="F7" s="13"/>
      <c r="G7" s="8" t="s">
        <v>4</v>
      </c>
      <c r="H7" s="8">
        <v>1</v>
      </c>
      <c r="I7" s="8">
        <v>2</v>
      </c>
      <c r="J7" s="8" t="s">
        <v>11</v>
      </c>
      <c r="K7" s="3"/>
    </row>
    <row r="8" spans="1:11" x14ac:dyDescent="0.25">
      <c r="A8" s="8" t="s">
        <v>8</v>
      </c>
      <c r="B8" s="9">
        <v>2</v>
      </c>
      <c r="C8" s="9">
        <v>2</v>
      </c>
      <c r="D8" s="8"/>
      <c r="E8" s="8" t="s">
        <v>28</v>
      </c>
      <c r="F8" s="13"/>
      <c r="G8" s="8" t="s">
        <v>1</v>
      </c>
      <c r="H8" s="8">
        <v>1</v>
      </c>
      <c r="I8" s="8">
        <v>0</v>
      </c>
      <c r="J8" s="14" t="s">
        <v>17</v>
      </c>
      <c r="K8" s="3"/>
    </row>
    <row r="9" spans="1:11" x14ac:dyDescent="0.25">
      <c r="A9" s="8" t="s">
        <v>26</v>
      </c>
      <c r="B9" s="9">
        <v>3</v>
      </c>
      <c r="C9" s="9">
        <v>1</v>
      </c>
      <c r="D9" s="8"/>
      <c r="E9" s="8" t="s">
        <v>16</v>
      </c>
      <c r="F9" s="13"/>
      <c r="G9" s="8" t="s">
        <v>13</v>
      </c>
      <c r="H9" s="8">
        <v>1</v>
      </c>
      <c r="I9" s="8">
        <v>1</v>
      </c>
      <c r="J9" s="8" t="s">
        <v>10</v>
      </c>
      <c r="K9" s="3"/>
    </row>
    <row r="10" spans="1:11" x14ac:dyDescent="0.25">
      <c r="A10" s="8" t="s">
        <v>17</v>
      </c>
      <c r="B10" s="9">
        <v>1</v>
      </c>
      <c r="C10" s="9">
        <v>1</v>
      </c>
      <c r="D10" s="8"/>
      <c r="E10" s="8" t="s">
        <v>27</v>
      </c>
      <c r="F10" s="13"/>
      <c r="G10" s="8" t="s">
        <v>9</v>
      </c>
      <c r="H10" s="8">
        <v>1</v>
      </c>
      <c r="I10" s="8">
        <v>1</v>
      </c>
      <c r="J10" s="8" t="s">
        <v>0</v>
      </c>
      <c r="K10" s="3"/>
    </row>
    <row r="11" spans="1:11" x14ac:dyDescent="0.25">
      <c r="A11" s="8" t="s">
        <v>7</v>
      </c>
      <c r="B11" s="8">
        <v>1</v>
      </c>
      <c r="C11" s="8">
        <v>3</v>
      </c>
      <c r="D11" s="8"/>
      <c r="E11" s="8" t="s">
        <v>9</v>
      </c>
      <c r="F11" s="13"/>
      <c r="G11" s="8" t="s">
        <v>30</v>
      </c>
      <c r="H11" s="8">
        <v>1</v>
      </c>
      <c r="I11" s="8">
        <v>1</v>
      </c>
      <c r="J11" s="9" t="s">
        <v>5</v>
      </c>
      <c r="K11" s="3"/>
    </row>
    <row r="12" spans="1:11" ht="15.75" thickBot="1" x14ac:dyDescent="0.3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6"/>
    </row>
    <row r="13" spans="1:11" x14ac:dyDescent="0.25">
      <c r="A13" s="24" t="s">
        <v>33</v>
      </c>
      <c r="B13" s="25"/>
      <c r="C13" s="25"/>
      <c r="D13" s="25"/>
      <c r="E13" s="26"/>
      <c r="F13" s="13"/>
      <c r="G13" s="24" t="s">
        <v>34</v>
      </c>
      <c r="H13" s="25"/>
      <c r="I13" s="25"/>
      <c r="J13" s="26"/>
      <c r="K13" s="6"/>
    </row>
    <row r="14" spans="1:11" x14ac:dyDescent="0.25">
      <c r="A14" s="8" t="s">
        <v>8</v>
      </c>
      <c r="B14" s="8">
        <v>0</v>
      </c>
      <c r="C14" s="8">
        <v>0</v>
      </c>
      <c r="D14" s="8"/>
      <c r="E14" s="8" t="s">
        <v>1</v>
      </c>
      <c r="F14" s="13"/>
      <c r="G14" s="9" t="s">
        <v>6</v>
      </c>
      <c r="H14" s="8">
        <v>3</v>
      </c>
      <c r="I14" s="8">
        <v>2</v>
      </c>
      <c r="J14" s="8" t="s">
        <v>8</v>
      </c>
      <c r="K14" s="6"/>
    </row>
    <row r="15" spans="1:11" x14ac:dyDescent="0.25">
      <c r="A15" s="8" t="s">
        <v>26</v>
      </c>
      <c r="B15" s="8">
        <v>4</v>
      </c>
      <c r="C15" s="9">
        <v>0</v>
      </c>
      <c r="D15" s="8"/>
      <c r="E15" s="8" t="s">
        <v>13</v>
      </c>
      <c r="F15" s="13"/>
      <c r="G15" s="8" t="s">
        <v>14</v>
      </c>
      <c r="H15" s="8">
        <v>1</v>
      </c>
      <c r="I15" s="8">
        <v>3</v>
      </c>
      <c r="J15" s="8" t="s">
        <v>10</v>
      </c>
      <c r="K15" s="6"/>
    </row>
    <row r="16" spans="1:11" x14ac:dyDescent="0.25">
      <c r="A16" s="8" t="s">
        <v>17</v>
      </c>
      <c r="B16" s="8">
        <v>1</v>
      </c>
      <c r="C16" s="9">
        <v>2</v>
      </c>
      <c r="D16" s="8"/>
      <c r="E16" s="8" t="s">
        <v>4</v>
      </c>
      <c r="F16" s="13"/>
      <c r="G16" s="8" t="s">
        <v>4</v>
      </c>
      <c r="H16" s="8">
        <v>2</v>
      </c>
      <c r="I16" s="8">
        <v>1</v>
      </c>
      <c r="J16" s="8" t="s">
        <v>1</v>
      </c>
      <c r="K16" s="6"/>
    </row>
    <row r="17" spans="1:11" x14ac:dyDescent="0.25">
      <c r="A17" s="8" t="s">
        <v>10</v>
      </c>
      <c r="B17" s="9">
        <v>2</v>
      </c>
      <c r="C17" s="9">
        <v>1</v>
      </c>
      <c r="D17" s="8"/>
      <c r="E17" s="8" t="s">
        <v>29</v>
      </c>
      <c r="F17" s="13"/>
      <c r="G17" s="8" t="s">
        <v>13</v>
      </c>
      <c r="H17" s="8">
        <v>3</v>
      </c>
      <c r="I17" s="8">
        <v>2</v>
      </c>
      <c r="J17" s="8" t="s">
        <v>11</v>
      </c>
      <c r="K17" s="6"/>
    </row>
    <row r="18" spans="1:11" x14ac:dyDescent="0.25">
      <c r="A18" s="8" t="s">
        <v>0</v>
      </c>
      <c r="B18" s="9">
        <v>1</v>
      </c>
      <c r="C18" s="9">
        <v>1</v>
      </c>
      <c r="D18" s="8"/>
      <c r="E18" s="8" t="s">
        <v>3</v>
      </c>
      <c r="F18" s="13"/>
      <c r="G18" s="8" t="s">
        <v>9</v>
      </c>
      <c r="H18" s="8">
        <v>2</v>
      </c>
      <c r="I18" s="8">
        <v>1</v>
      </c>
      <c r="J18" s="8" t="s">
        <v>26</v>
      </c>
      <c r="K18" s="7"/>
    </row>
    <row r="19" spans="1:11" x14ac:dyDescent="0.25">
      <c r="A19" s="8" t="s">
        <v>5</v>
      </c>
      <c r="B19" s="9">
        <v>1</v>
      </c>
      <c r="C19" s="9">
        <v>1</v>
      </c>
      <c r="D19" s="8"/>
      <c r="E19" s="8" t="s">
        <v>16</v>
      </c>
      <c r="F19" s="13"/>
      <c r="G19" s="8" t="s">
        <v>16</v>
      </c>
      <c r="H19" s="8">
        <v>4</v>
      </c>
      <c r="I19" s="8">
        <v>1</v>
      </c>
      <c r="J19" s="8" t="s">
        <v>0</v>
      </c>
      <c r="K19" s="6"/>
    </row>
    <row r="20" spans="1:11" x14ac:dyDescent="0.25">
      <c r="A20" s="8" t="s">
        <v>7</v>
      </c>
      <c r="B20" s="9">
        <v>1</v>
      </c>
      <c r="C20" s="9">
        <v>1</v>
      </c>
      <c r="D20" s="8"/>
      <c r="E20" s="8" t="s">
        <v>14</v>
      </c>
      <c r="F20" s="13"/>
      <c r="G20" s="8" t="s">
        <v>7</v>
      </c>
      <c r="H20" s="8">
        <v>0</v>
      </c>
      <c r="I20" s="8">
        <v>0</v>
      </c>
      <c r="J20" s="8" t="s">
        <v>12</v>
      </c>
      <c r="K20" s="6"/>
    </row>
    <row r="21" spans="1:11" x14ac:dyDescent="0.25">
      <c r="A21" s="8" t="s">
        <v>2</v>
      </c>
      <c r="B21" s="9">
        <v>2</v>
      </c>
      <c r="C21" s="9">
        <v>0</v>
      </c>
      <c r="D21" s="8"/>
      <c r="E21" s="8" t="s">
        <v>30</v>
      </c>
      <c r="F21" s="13"/>
      <c r="G21" s="8" t="s">
        <v>29</v>
      </c>
      <c r="H21" s="8">
        <v>1</v>
      </c>
      <c r="I21" s="8">
        <v>2</v>
      </c>
      <c r="J21" s="8" t="s">
        <v>5</v>
      </c>
      <c r="K21" s="6"/>
    </row>
    <row r="22" spans="1:11" x14ac:dyDescent="0.25">
      <c r="A22" s="8" t="s">
        <v>11</v>
      </c>
      <c r="B22" s="9">
        <v>1</v>
      </c>
      <c r="C22" s="9">
        <v>2</v>
      </c>
      <c r="D22" s="8"/>
      <c r="E22" s="8" t="s">
        <v>27</v>
      </c>
      <c r="F22" s="13"/>
      <c r="G22" s="8" t="s">
        <v>30</v>
      </c>
      <c r="H22" s="8">
        <v>2</v>
      </c>
      <c r="I22" s="8">
        <v>1</v>
      </c>
      <c r="J22" s="8" t="s">
        <v>17</v>
      </c>
      <c r="K22" s="6"/>
    </row>
    <row r="23" spans="1:11" x14ac:dyDescent="0.25">
      <c r="A23" s="8" t="s">
        <v>12</v>
      </c>
      <c r="B23" s="8">
        <v>1</v>
      </c>
      <c r="C23" s="8">
        <v>1</v>
      </c>
      <c r="D23" s="8"/>
      <c r="E23" s="8" t="s">
        <v>9</v>
      </c>
      <c r="F23" s="13"/>
      <c r="G23" s="8" t="s">
        <v>3</v>
      </c>
      <c r="H23" s="8">
        <v>0</v>
      </c>
      <c r="I23" s="8">
        <v>1</v>
      </c>
      <c r="J23" s="9" t="s">
        <v>2</v>
      </c>
      <c r="K23" s="6"/>
    </row>
    <row r="24" spans="1:11" ht="15.75" thickBot="1" x14ac:dyDescent="0.3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6"/>
    </row>
    <row r="25" spans="1:11" x14ac:dyDescent="0.25">
      <c r="A25" s="24" t="s">
        <v>35</v>
      </c>
      <c r="B25" s="25"/>
      <c r="C25" s="25"/>
      <c r="D25" s="25"/>
      <c r="E25" s="26"/>
      <c r="F25" s="13"/>
      <c r="G25" s="24" t="s">
        <v>52</v>
      </c>
      <c r="H25" s="25"/>
      <c r="I25" s="25"/>
      <c r="J25" s="26"/>
      <c r="K25" s="6"/>
    </row>
    <row r="26" spans="1:11" x14ac:dyDescent="0.25">
      <c r="A26" s="8" t="s">
        <v>10</v>
      </c>
      <c r="B26" s="8">
        <v>1</v>
      </c>
      <c r="C26" s="8">
        <v>0</v>
      </c>
      <c r="D26" s="8"/>
      <c r="E26" s="8" t="s">
        <v>12</v>
      </c>
      <c r="F26" s="13"/>
      <c r="G26" s="8" t="s">
        <v>9</v>
      </c>
      <c r="H26" s="8">
        <v>2</v>
      </c>
      <c r="I26" s="8">
        <v>0</v>
      </c>
      <c r="J26" s="8" t="s">
        <v>8</v>
      </c>
      <c r="K26" s="6"/>
    </row>
    <row r="27" spans="1:11" x14ac:dyDescent="0.25">
      <c r="A27" s="8" t="s">
        <v>26</v>
      </c>
      <c r="B27" s="8">
        <v>1</v>
      </c>
      <c r="C27" s="9">
        <v>0</v>
      </c>
      <c r="D27" s="8"/>
      <c r="E27" s="8" t="s">
        <v>7</v>
      </c>
      <c r="F27" s="13"/>
      <c r="G27" s="8" t="s">
        <v>13</v>
      </c>
      <c r="H27" s="8">
        <v>1</v>
      </c>
      <c r="I27" s="8">
        <v>1</v>
      </c>
      <c r="J27" s="8" t="s">
        <v>17</v>
      </c>
      <c r="K27" s="6"/>
    </row>
    <row r="28" spans="1:11" x14ac:dyDescent="0.25">
      <c r="A28" s="8" t="s">
        <v>17</v>
      </c>
      <c r="B28" s="8">
        <v>0</v>
      </c>
      <c r="C28" s="9">
        <v>0</v>
      </c>
      <c r="D28" s="8"/>
      <c r="E28" s="8" t="s">
        <v>16</v>
      </c>
      <c r="F28" s="13"/>
      <c r="G28" s="8" t="s">
        <v>3</v>
      </c>
      <c r="H28" s="8">
        <v>2</v>
      </c>
      <c r="I28" s="8">
        <v>2</v>
      </c>
      <c r="J28" s="8" t="s">
        <v>10</v>
      </c>
      <c r="K28" s="6"/>
    </row>
    <row r="29" spans="1:11" x14ac:dyDescent="0.25">
      <c r="A29" s="8" t="s">
        <v>8</v>
      </c>
      <c r="B29" s="9">
        <v>0</v>
      </c>
      <c r="C29" s="9">
        <v>1</v>
      </c>
      <c r="D29" s="8"/>
      <c r="E29" s="8" t="s">
        <v>13</v>
      </c>
      <c r="F29" s="13"/>
      <c r="G29" s="8" t="s">
        <v>6</v>
      </c>
      <c r="H29" s="8">
        <v>2</v>
      </c>
      <c r="I29" s="8">
        <v>2</v>
      </c>
      <c r="J29" s="8" t="s">
        <v>4</v>
      </c>
      <c r="K29" s="6"/>
    </row>
    <row r="30" spans="1:11" x14ac:dyDescent="0.25">
      <c r="A30" s="8" t="s">
        <v>1</v>
      </c>
      <c r="B30" s="9">
        <v>1</v>
      </c>
      <c r="C30" s="9">
        <v>3</v>
      </c>
      <c r="D30" s="8"/>
      <c r="E30" s="8" t="s">
        <v>27</v>
      </c>
      <c r="F30" s="13"/>
      <c r="G30" s="8" t="s">
        <v>14</v>
      </c>
      <c r="H30" s="8">
        <v>3</v>
      </c>
      <c r="I30" s="8">
        <v>2</v>
      </c>
      <c r="J30" s="8" t="s">
        <v>5</v>
      </c>
      <c r="K30" s="6"/>
    </row>
    <row r="31" spans="1:11" x14ac:dyDescent="0.25">
      <c r="A31" s="8" t="s">
        <v>4</v>
      </c>
      <c r="B31" s="9">
        <v>1</v>
      </c>
      <c r="C31" s="9">
        <v>1</v>
      </c>
      <c r="D31" s="8"/>
      <c r="E31" s="8" t="s">
        <v>30</v>
      </c>
      <c r="F31" s="13"/>
      <c r="G31" s="8" t="s">
        <v>7</v>
      </c>
      <c r="H31" s="8">
        <v>3</v>
      </c>
      <c r="I31" s="8">
        <v>0</v>
      </c>
      <c r="J31" s="8" t="s">
        <v>0</v>
      </c>
      <c r="K31" s="6"/>
    </row>
    <row r="32" spans="1:11" x14ac:dyDescent="0.25">
      <c r="A32" s="8" t="s">
        <v>5</v>
      </c>
      <c r="B32" s="9">
        <v>0</v>
      </c>
      <c r="C32" s="9">
        <v>0</v>
      </c>
      <c r="D32" s="8"/>
      <c r="E32" s="8" t="s">
        <v>3</v>
      </c>
      <c r="F32" s="13"/>
      <c r="G32" s="8" t="s">
        <v>16</v>
      </c>
      <c r="H32" s="8">
        <v>1</v>
      </c>
      <c r="I32" s="8">
        <v>1</v>
      </c>
      <c r="J32" s="8" t="s">
        <v>11</v>
      </c>
      <c r="K32" s="6"/>
    </row>
    <row r="33" spans="1:11" x14ac:dyDescent="0.25">
      <c r="A33" s="8" t="s">
        <v>0</v>
      </c>
      <c r="B33" s="9">
        <v>3</v>
      </c>
      <c r="C33" s="9">
        <v>1</v>
      </c>
      <c r="D33" s="8"/>
      <c r="E33" s="8" t="s">
        <v>29</v>
      </c>
      <c r="F33" s="13"/>
      <c r="G33" s="8" t="s">
        <v>29</v>
      </c>
      <c r="H33" s="8">
        <v>4</v>
      </c>
      <c r="I33" s="8">
        <v>0</v>
      </c>
      <c r="J33" s="8" t="s">
        <v>2</v>
      </c>
      <c r="K33" s="6"/>
    </row>
    <row r="34" spans="1:11" x14ac:dyDescent="0.25">
      <c r="A34" s="8" t="s">
        <v>2</v>
      </c>
      <c r="B34" s="9">
        <v>1</v>
      </c>
      <c r="C34" s="9">
        <v>2</v>
      </c>
      <c r="D34" s="8"/>
      <c r="E34" s="8" t="s">
        <v>9</v>
      </c>
      <c r="F34" s="13"/>
      <c r="G34" s="8" t="s">
        <v>30</v>
      </c>
      <c r="H34" s="8">
        <v>3</v>
      </c>
      <c r="I34" s="8">
        <v>0</v>
      </c>
      <c r="J34" s="8" t="s">
        <v>69</v>
      </c>
      <c r="K34" s="6"/>
    </row>
    <row r="35" spans="1:11" x14ac:dyDescent="0.25">
      <c r="A35" s="8" t="s">
        <v>11</v>
      </c>
      <c r="B35" s="8">
        <v>0</v>
      </c>
      <c r="C35" s="8">
        <v>1</v>
      </c>
      <c r="D35" s="8"/>
      <c r="E35" s="8" t="s">
        <v>14</v>
      </c>
      <c r="F35" s="13"/>
      <c r="G35" s="8" t="s">
        <v>12</v>
      </c>
      <c r="H35" s="8">
        <v>2</v>
      </c>
      <c r="I35" s="8">
        <v>2</v>
      </c>
      <c r="J35" s="9" t="s">
        <v>26</v>
      </c>
      <c r="K35" s="6"/>
    </row>
    <row r="36" spans="1:11" ht="15.75" thickBot="1" x14ac:dyDescent="0.3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6"/>
    </row>
    <row r="37" spans="1:11" x14ac:dyDescent="0.25">
      <c r="A37" s="24" t="s">
        <v>53</v>
      </c>
      <c r="B37" s="25"/>
      <c r="C37" s="25"/>
      <c r="D37" s="25"/>
      <c r="E37" s="26"/>
      <c r="F37" s="13"/>
      <c r="G37" s="24" t="s">
        <v>51</v>
      </c>
      <c r="H37" s="25"/>
      <c r="I37" s="25"/>
      <c r="J37" s="26"/>
      <c r="K37" s="6"/>
    </row>
    <row r="38" spans="1:11" x14ac:dyDescent="0.25">
      <c r="A38" s="8" t="s">
        <v>1</v>
      </c>
      <c r="B38" s="8">
        <v>1</v>
      </c>
      <c r="C38" s="8">
        <v>1</v>
      </c>
      <c r="D38" s="8"/>
      <c r="E38" s="8" t="s">
        <v>14</v>
      </c>
      <c r="F38" s="13"/>
      <c r="G38" s="8" t="s">
        <v>13</v>
      </c>
      <c r="H38" s="8">
        <v>1</v>
      </c>
      <c r="I38" s="8">
        <v>1</v>
      </c>
      <c r="J38" s="8" t="s">
        <v>1</v>
      </c>
      <c r="K38" s="6"/>
    </row>
    <row r="39" spans="1:11" x14ac:dyDescent="0.25">
      <c r="A39" s="8" t="s">
        <v>10</v>
      </c>
      <c r="B39" s="8">
        <v>2</v>
      </c>
      <c r="C39" s="9">
        <v>1</v>
      </c>
      <c r="D39" s="8"/>
      <c r="E39" s="8" t="s">
        <v>7</v>
      </c>
      <c r="F39" s="13"/>
      <c r="G39" s="8" t="s">
        <v>12</v>
      </c>
      <c r="H39" s="8">
        <v>1</v>
      </c>
      <c r="I39" s="8">
        <v>1</v>
      </c>
      <c r="J39" s="8" t="s">
        <v>0</v>
      </c>
      <c r="K39" s="6"/>
    </row>
    <row r="40" spans="1:11" x14ac:dyDescent="0.25">
      <c r="A40" s="8" t="s">
        <v>17</v>
      </c>
      <c r="B40" s="8">
        <v>1</v>
      </c>
      <c r="C40" s="9">
        <v>1</v>
      </c>
      <c r="D40" s="8"/>
      <c r="E40" s="8" t="s">
        <v>29</v>
      </c>
      <c r="F40" s="13"/>
      <c r="G40" s="8" t="s">
        <v>16</v>
      </c>
      <c r="H40" s="8">
        <v>4</v>
      </c>
      <c r="I40" s="8">
        <v>1</v>
      </c>
      <c r="J40" s="8" t="s">
        <v>4</v>
      </c>
      <c r="K40" s="6"/>
    </row>
    <row r="41" spans="1:11" x14ac:dyDescent="0.25">
      <c r="A41" s="8" t="s">
        <v>8</v>
      </c>
      <c r="B41" s="9">
        <v>2</v>
      </c>
      <c r="C41" s="9">
        <v>0</v>
      </c>
      <c r="D41" s="8"/>
      <c r="E41" s="8" t="s">
        <v>3</v>
      </c>
      <c r="F41" s="13"/>
      <c r="G41" s="8" t="s">
        <v>26</v>
      </c>
      <c r="H41" s="8">
        <v>0</v>
      </c>
      <c r="I41" s="8">
        <v>3</v>
      </c>
      <c r="J41" s="8" t="s">
        <v>10</v>
      </c>
      <c r="K41" s="6"/>
    </row>
    <row r="42" spans="1:11" x14ac:dyDescent="0.25">
      <c r="A42" s="8" t="s">
        <v>4</v>
      </c>
      <c r="B42" s="9">
        <v>2</v>
      </c>
      <c r="C42" s="8">
        <v>6</v>
      </c>
      <c r="D42" s="8"/>
      <c r="E42" s="8" t="s">
        <v>13</v>
      </c>
      <c r="F42" s="13"/>
      <c r="G42" s="8" t="s">
        <v>14</v>
      </c>
      <c r="H42" s="8">
        <v>1</v>
      </c>
      <c r="I42" s="8">
        <v>0</v>
      </c>
      <c r="J42" s="8" t="s">
        <v>17</v>
      </c>
      <c r="K42" s="6"/>
    </row>
    <row r="43" spans="1:11" x14ac:dyDescent="0.25">
      <c r="A43" s="8" t="s">
        <v>0</v>
      </c>
      <c r="B43" s="9">
        <v>1</v>
      </c>
      <c r="C43" s="9">
        <v>3</v>
      </c>
      <c r="D43" s="8"/>
      <c r="E43" s="8" t="s">
        <v>26</v>
      </c>
      <c r="F43" s="13"/>
      <c r="G43" s="8" t="s">
        <v>7</v>
      </c>
      <c r="H43" s="8">
        <v>1</v>
      </c>
      <c r="I43" s="8">
        <v>1</v>
      </c>
      <c r="J43" s="8" t="s">
        <v>2</v>
      </c>
      <c r="K43" s="6"/>
    </row>
    <row r="44" spans="1:11" x14ac:dyDescent="0.25">
      <c r="A44" s="8" t="s">
        <v>30</v>
      </c>
      <c r="B44" s="9">
        <v>1</v>
      </c>
      <c r="C44" s="9">
        <v>1</v>
      </c>
      <c r="D44" s="8"/>
      <c r="E44" s="8" t="s">
        <v>16</v>
      </c>
      <c r="F44" s="13"/>
      <c r="G44" s="8" t="s">
        <v>9</v>
      </c>
      <c r="H44" s="8">
        <v>3</v>
      </c>
      <c r="I44" s="8">
        <v>1</v>
      </c>
      <c r="J44" s="8" t="s">
        <v>5</v>
      </c>
      <c r="K44" s="6"/>
    </row>
    <row r="45" spans="1:11" x14ac:dyDescent="0.25">
      <c r="A45" s="8" t="s">
        <v>2</v>
      </c>
      <c r="B45" s="9">
        <v>1</v>
      </c>
      <c r="C45" s="9">
        <v>0</v>
      </c>
      <c r="D45" s="8"/>
      <c r="E45" s="8" t="s">
        <v>12</v>
      </c>
      <c r="F45" s="13"/>
      <c r="G45" s="8" t="s">
        <v>29</v>
      </c>
      <c r="H45" s="8">
        <v>1</v>
      </c>
      <c r="I45" s="8">
        <v>1</v>
      </c>
      <c r="J45" s="8" t="s">
        <v>8</v>
      </c>
      <c r="K45" s="6"/>
    </row>
    <row r="46" spans="1:11" x14ac:dyDescent="0.25">
      <c r="A46" s="8" t="s">
        <v>11</v>
      </c>
      <c r="B46" s="9">
        <v>1</v>
      </c>
      <c r="C46" s="9">
        <v>0</v>
      </c>
      <c r="D46" s="8"/>
      <c r="E46" s="8" t="s">
        <v>9</v>
      </c>
      <c r="F46" s="13"/>
      <c r="G46" s="8" t="s">
        <v>6</v>
      </c>
      <c r="H46" s="8">
        <v>1</v>
      </c>
      <c r="I46" s="8">
        <v>1</v>
      </c>
      <c r="J46" s="8" t="s">
        <v>30</v>
      </c>
      <c r="K46" s="6"/>
    </row>
    <row r="47" spans="1:11" x14ac:dyDescent="0.25">
      <c r="A47" s="8" t="s">
        <v>5</v>
      </c>
      <c r="B47" s="8">
        <v>1</v>
      </c>
      <c r="C47" s="8">
        <v>1</v>
      </c>
      <c r="D47" s="8"/>
      <c r="E47" s="8" t="s">
        <v>6</v>
      </c>
      <c r="F47" s="13"/>
      <c r="G47" s="8" t="s">
        <v>3</v>
      </c>
      <c r="H47" s="8">
        <v>2</v>
      </c>
      <c r="I47" s="8">
        <v>4</v>
      </c>
      <c r="J47" s="9" t="s">
        <v>11</v>
      </c>
      <c r="K47" s="6"/>
    </row>
    <row r="48" spans="1:11" ht="15.75" thickBot="1" x14ac:dyDescent="0.3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6"/>
    </row>
    <row r="49" spans="1:11" x14ac:dyDescent="0.25">
      <c r="A49" s="24" t="s">
        <v>54</v>
      </c>
      <c r="B49" s="25"/>
      <c r="C49" s="25"/>
      <c r="D49" s="25"/>
      <c r="E49" s="26"/>
      <c r="F49" s="13"/>
      <c r="G49" s="24" t="s">
        <v>50</v>
      </c>
      <c r="H49" s="25"/>
      <c r="I49" s="25"/>
      <c r="J49" s="26"/>
      <c r="K49" s="6"/>
    </row>
    <row r="50" spans="1:11" x14ac:dyDescent="0.25">
      <c r="A50" s="8" t="s">
        <v>10</v>
      </c>
      <c r="B50" s="8">
        <v>2</v>
      </c>
      <c r="C50" s="8">
        <v>0</v>
      </c>
      <c r="D50" s="8"/>
      <c r="E50" s="8" t="s">
        <v>9</v>
      </c>
      <c r="F50" s="13"/>
      <c r="G50" s="8" t="s">
        <v>13</v>
      </c>
      <c r="H50" s="8">
        <v>2</v>
      </c>
      <c r="I50" s="8">
        <v>0</v>
      </c>
      <c r="J50" s="8" t="s">
        <v>30</v>
      </c>
      <c r="K50" s="6"/>
    </row>
    <row r="51" spans="1:11" x14ac:dyDescent="0.25">
      <c r="A51" s="8" t="s">
        <v>8</v>
      </c>
      <c r="B51" s="8">
        <v>1</v>
      </c>
      <c r="C51" s="9">
        <v>1</v>
      </c>
      <c r="D51" s="8"/>
      <c r="E51" s="8" t="s">
        <v>12</v>
      </c>
      <c r="F51" s="13"/>
      <c r="G51" s="8" t="s">
        <v>0</v>
      </c>
      <c r="H51" s="8">
        <v>1</v>
      </c>
      <c r="I51" s="8">
        <v>3</v>
      </c>
      <c r="J51" s="8" t="s">
        <v>10</v>
      </c>
      <c r="K51" s="6"/>
    </row>
    <row r="52" spans="1:11" x14ac:dyDescent="0.25">
      <c r="A52" s="8" t="s">
        <v>6</v>
      </c>
      <c r="B52" s="8">
        <v>2</v>
      </c>
      <c r="C52" s="9">
        <v>0</v>
      </c>
      <c r="D52" s="8"/>
      <c r="E52" s="8" t="s">
        <v>13</v>
      </c>
      <c r="F52" s="13"/>
      <c r="G52" s="8" t="s">
        <v>29</v>
      </c>
      <c r="H52" s="8">
        <v>3</v>
      </c>
      <c r="I52" s="8">
        <v>0</v>
      </c>
      <c r="J52" s="8" t="s">
        <v>4</v>
      </c>
      <c r="K52" s="6"/>
    </row>
    <row r="53" spans="1:11" x14ac:dyDescent="0.25">
      <c r="A53" s="8" t="s">
        <v>5</v>
      </c>
      <c r="B53" s="9">
        <v>2</v>
      </c>
      <c r="C53" s="8">
        <v>2</v>
      </c>
      <c r="D53" s="8"/>
      <c r="E53" s="8" t="s">
        <v>26</v>
      </c>
      <c r="F53" s="13"/>
      <c r="G53" s="8" t="s">
        <v>7</v>
      </c>
      <c r="H53" s="8">
        <v>3</v>
      </c>
      <c r="I53" s="8">
        <v>0</v>
      </c>
      <c r="J53" s="8" t="s">
        <v>5</v>
      </c>
      <c r="K53" s="6"/>
    </row>
    <row r="54" spans="1:11" x14ac:dyDescent="0.25">
      <c r="A54" s="8" t="s">
        <v>1</v>
      </c>
      <c r="B54" s="9">
        <v>1</v>
      </c>
      <c r="C54" s="8">
        <v>1</v>
      </c>
      <c r="D54" s="8"/>
      <c r="E54" s="8" t="s">
        <v>16</v>
      </c>
      <c r="F54" s="13"/>
      <c r="G54" s="8" t="s">
        <v>14</v>
      </c>
      <c r="H54" s="8">
        <v>0</v>
      </c>
      <c r="I54" s="8">
        <v>0</v>
      </c>
      <c r="J54" s="8" t="s">
        <v>8</v>
      </c>
      <c r="K54" s="6"/>
    </row>
    <row r="55" spans="1:11" x14ac:dyDescent="0.25">
      <c r="A55" s="8" t="s">
        <v>4</v>
      </c>
      <c r="B55" s="9">
        <v>3</v>
      </c>
      <c r="C55" s="8">
        <v>0</v>
      </c>
      <c r="D55" s="8"/>
      <c r="E55" s="8" t="s">
        <v>14</v>
      </c>
      <c r="F55" s="13"/>
      <c r="G55" s="8" t="s">
        <v>26</v>
      </c>
      <c r="H55" s="8">
        <v>5</v>
      </c>
      <c r="I55" s="8">
        <v>3</v>
      </c>
      <c r="J55" s="8" t="s">
        <v>2</v>
      </c>
      <c r="K55" s="6"/>
    </row>
    <row r="56" spans="1:11" x14ac:dyDescent="0.25">
      <c r="A56" s="8" t="s">
        <v>17</v>
      </c>
      <c r="B56" s="9">
        <v>1</v>
      </c>
      <c r="C56" s="8">
        <v>1</v>
      </c>
      <c r="D56" s="8"/>
      <c r="E56" s="8" t="s">
        <v>3</v>
      </c>
      <c r="F56" s="13"/>
      <c r="G56" s="8" t="s">
        <v>9</v>
      </c>
      <c r="H56" s="8">
        <v>3</v>
      </c>
      <c r="I56" s="8">
        <v>1</v>
      </c>
      <c r="J56" s="8" t="s">
        <v>17</v>
      </c>
      <c r="K56" s="6"/>
    </row>
    <row r="57" spans="1:11" x14ac:dyDescent="0.25">
      <c r="A57" s="8" t="s">
        <v>30</v>
      </c>
      <c r="B57" s="9">
        <v>2</v>
      </c>
      <c r="C57" s="8">
        <v>0</v>
      </c>
      <c r="D57" s="8"/>
      <c r="E57" s="8" t="s">
        <v>29</v>
      </c>
      <c r="F57" s="13"/>
      <c r="G57" s="8" t="s">
        <v>3</v>
      </c>
      <c r="H57" s="8">
        <v>1</v>
      </c>
      <c r="I57" s="8">
        <v>2</v>
      </c>
      <c r="J57" s="8" t="s">
        <v>1</v>
      </c>
      <c r="K57" s="6"/>
    </row>
    <row r="58" spans="1:11" x14ac:dyDescent="0.25">
      <c r="A58" s="8" t="s">
        <v>11</v>
      </c>
      <c r="B58" s="9">
        <v>1</v>
      </c>
      <c r="C58" s="8">
        <v>1</v>
      </c>
      <c r="D58" s="8"/>
      <c r="E58" s="8" t="s">
        <v>7</v>
      </c>
      <c r="F58" s="13"/>
      <c r="G58" s="8" t="s">
        <v>12</v>
      </c>
      <c r="H58" s="8">
        <v>1</v>
      </c>
      <c r="I58" s="8">
        <v>1</v>
      </c>
      <c r="J58" s="8" t="s">
        <v>11</v>
      </c>
      <c r="K58" s="6"/>
    </row>
    <row r="59" spans="1:11" x14ac:dyDescent="0.25">
      <c r="A59" s="8" t="s">
        <v>2</v>
      </c>
      <c r="B59" s="8">
        <v>1</v>
      </c>
      <c r="C59" s="8">
        <v>1</v>
      </c>
      <c r="D59" s="8"/>
      <c r="E59" s="8" t="s">
        <v>0</v>
      </c>
      <c r="F59" s="13"/>
      <c r="G59" s="8" t="s">
        <v>16</v>
      </c>
      <c r="H59" s="8">
        <v>1</v>
      </c>
      <c r="I59" s="8">
        <v>3</v>
      </c>
      <c r="J59" s="9" t="s">
        <v>6</v>
      </c>
      <c r="K59" s="6"/>
    </row>
    <row r="60" spans="1:11" ht="15.75" thickBot="1" x14ac:dyDescent="0.3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6"/>
    </row>
    <row r="61" spans="1:11" x14ac:dyDescent="0.25">
      <c r="A61" s="24" t="s">
        <v>55</v>
      </c>
      <c r="B61" s="25"/>
      <c r="C61" s="25"/>
      <c r="D61" s="25"/>
      <c r="E61" s="26"/>
      <c r="F61" s="13"/>
      <c r="G61" s="24" t="s">
        <v>49</v>
      </c>
      <c r="H61" s="25"/>
      <c r="I61" s="25"/>
      <c r="J61" s="26"/>
      <c r="K61" s="6"/>
    </row>
    <row r="62" spans="1:11" x14ac:dyDescent="0.25">
      <c r="A62" s="8" t="s">
        <v>6</v>
      </c>
      <c r="B62" s="8">
        <v>3</v>
      </c>
      <c r="C62" s="8">
        <v>1</v>
      </c>
      <c r="D62" s="8"/>
      <c r="E62" s="8" t="s">
        <v>9</v>
      </c>
      <c r="F62" s="13"/>
      <c r="G62" s="8" t="s">
        <v>29</v>
      </c>
      <c r="H62" s="8">
        <v>0</v>
      </c>
      <c r="I62" s="8">
        <v>0</v>
      </c>
      <c r="J62" s="8" t="s">
        <v>6</v>
      </c>
      <c r="K62" s="6"/>
    </row>
    <row r="63" spans="1:11" x14ac:dyDescent="0.25">
      <c r="A63" s="8" t="s">
        <v>10</v>
      </c>
      <c r="B63" s="8">
        <v>2</v>
      </c>
      <c r="C63" s="9">
        <v>0</v>
      </c>
      <c r="D63" s="8"/>
      <c r="E63" s="8" t="s">
        <v>2</v>
      </c>
      <c r="F63" s="13"/>
      <c r="G63" s="8" t="s">
        <v>7</v>
      </c>
      <c r="H63" s="8">
        <v>1</v>
      </c>
      <c r="I63" s="8">
        <v>1</v>
      </c>
      <c r="J63" s="8" t="s">
        <v>4</v>
      </c>
      <c r="K63" s="6"/>
    </row>
    <row r="64" spans="1:11" x14ac:dyDescent="0.25">
      <c r="A64" s="8" t="s">
        <v>16</v>
      </c>
      <c r="B64" s="8">
        <v>0</v>
      </c>
      <c r="C64" s="8">
        <v>1</v>
      </c>
      <c r="D64" s="8"/>
      <c r="E64" s="8" t="s">
        <v>13</v>
      </c>
      <c r="F64" s="13"/>
      <c r="G64" s="8" t="s">
        <v>14</v>
      </c>
      <c r="H64" s="8">
        <v>1</v>
      </c>
      <c r="I64" s="8">
        <v>0</v>
      </c>
      <c r="J64" s="8" t="s">
        <v>13</v>
      </c>
      <c r="K64" s="6"/>
    </row>
    <row r="65" spans="1:11" x14ac:dyDescent="0.25">
      <c r="A65" s="8" t="s">
        <v>30</v>
      </c>
      <c r="B65" s="9">
        <v>0</v>
      </c>
      <c r="C65" s="9">
        <v>0</v>
      </c>
      <c r="D65" s="8"/>
      <c r="E65" s="8" t="s">
        <v>14</v>
      </c>
      <c r="F65" s="13"/>
      <c r="G65" s="8" t="s">
        <v>9</v>
      </c>
      <c r="H65" s="8">
        <v>2</v>
      </c>
      <c r="I65" s="8">
        <v>0</v>
      </c>
      <c r="J65" s="8" t="s">
        <v>1</v>
      </c>
      <c r="K65" s="6"/>
    </row>
    <row r="66" spans="1:11" x14ac:dyDescent="0.25">
      <c r="A66" s="8" t="s">
        <v>1</v>
      </c>
      <c r="B66" s="9">
        <v>1</v>
      </c>
      <c r="C66" s="9">
        <v>0</v>
      </c>
      <c r="D66" s="8"/>
      <c r="E66" s="8" t="s">
        <v>29</v>
      </c>
      <c r="F66" s="13"/>
      <c r="G66" s="8" t="s">
        <v>10</v>
      </c>
      <c r="H66" s="8">
        <v>4</v>
      </c>
      <c r="I66" s="8">
        <v>2</v>
      </c>
      <c r="J66" s="8" t="s">
        <v>11</v>
      </c>
      <c r="K66" s="6"/>
    </row>
    <row r="67" spans="1:11" x14ac:dyDescent="0.25">
      <c r="A67" s="8" t="s">
        <v>17</v>
      </c>
      <c r="B67" s="9">
        <v>1</v>
      </c>
      <c r="C67" s="9">
        <v>0</v>
      </c>
      <c r="D67" s="8"/>
      <c r="E67" s="8" t="s">
        <v>7</v>
      </c>
      <c r="F67" s="13"/>
      <c r="G67" s="8" t="s">
        <v>26</v>
      </c>
      <c r="H67" s="8">
        <v>2</v>
      </c>
      <c r="I67" s="8">
        <v>0</v>
      </c>
      <c r="J67" s="8" t="s">
        <v>17</v>
      </c>
      <c r="K67" s="6"/>
    </row>
    <row r="68" spans="1:11" x14ac:dyDescent="0.25">
      <c r="A68" s="8" t="s">
        <v>4</v>
      </c>
      <c r="B68" s="9">
        <v>1</v>
      </c>
      <c r="C68" s="9">
        <v>1</v>
      </c>
      <c r="D68" s="8"/>
      <c r="E68" s="8" t="s">
        <v>3</v>
      </c>
      <c r="F68" s="13"/>
      <c r="G68" s="8" t="s">
        <v>0</v>
      </c>
      <c r="H68" s="8">
        <v>0</v>
      </c>
      <c r="I68" s="8">
        <v>2</v>
      </c>
      <c r="J68" s="8" t="s">
        <v>5</v>
      </c>
      <c r="K68" s="6"/>
    </row>
    <row r="69" spans="1:11" x14ac:dyDescent="0.25">
      <c r="A69" s="8" t="s">
        <v>11</v>
      </c>
      <c r="B69" s="8">
        <v>1</v>
      </c>
      <c r="C69" s="9">
        <v>3</v>
      </c>
      <c r="D69" s="8"/>
      <c r="E69" s="8" t="s">
        <v>26</v>
      </c>
      <c r="F69" s="13"/>
      <c r="G69" s="8" t="s">
        <v>3</v>
      </c>
      <c r="H69" s="8">
        <v>3</v>
      </c>
      <c r="I69" s="8">
        <v>1</v>
      </c>
      <c r="J69" s="8" t="s">
        <v>16</v>
      </c>
      <c r="K69" s="6"/>
    </row>
    <row r="70" spans="1:11" x14ac:dyDescent="0.25">
      <c r="A70" s="8" t="s">
        <v>8</v>
      </c>
      <c r="B70" s="8">
        <v>2</v>
      </c>
      <c r="C70" s="9">
        <v>0</v>
      </c>
      <c r="D70" s="8"/>
      <c r="E70" s="8" t="s">
        <v>0</v>
      </c>
      <c r="F70" s="13"/>
      <c r="G70" s="8" t="s">
        <v>2</v>
      </c>
      <c r="H70" s="8">
        <v>2</v>
      </c>
      <c r="I70" s="8">
        <v>3</v>
      </c>
      <c r="J70" s="8" t="s">
        <v>8</v>
      </c>
      <c r="K70" s="6"/>
    </row>
    <row r="71" spans="1:11" x14ac:dyDescent="0.25">
      <c r="A71" s="8" t="s">
        <v>5</v>
      </c>
      <c r="B71" s="8">
        <v>1</v>
      </c>
      <c r="C71" s="8">
        <v>1</v>
      </c>
      <c r="D71" s="8"/>
      <c r="E71" s="8" t="s">
        <v>12</v>
      </c>
      <c r="F71" s="13"/>
      <c r="G71" s="8" t="s">
        <v>12</v>
      </c>
      <c r="H71" s="8">
        <v>3</v>
      </c>
      <c r="I71" s="8">
        <v>1</v>
      </c>
      <c r="J71" s="9" t="s">
        <v>30</v>
      </c>
      <c r="K71" s="6"/>
    </row>
    <row r="72" spans="1:11" ht="15.75" thickBot="1" x14ac:dyDescent="0.3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6"/>
    </row>
    <row r="73" spans="1:11" x14ac:dyDescent="0.25">
      <c r="A73" s="28" t="s">
        <v>56</v>
      </c>
      <c r="B73" s="28"/>
      <c r="C73" s="28"/>
      <c r="D73" s="28"/>
      <c r="E73" s="28"/>
      <c r="F73" s="13"/>
      <c r="G73" s="24" t="s">
        <v>48</v>
      </c>
      <c r="H73" s="25"/>
      <c r="I73" s="25"/>
      <c r="J73" s="26"/>
      <c r="K73" s="6"/>
    </row>
    <row r="74" spans="1:11" x14ac:dyDescent="0.25">
      <c r="A74" s="8" t="s">
        <v>5</v>
      </c>
      <c r="B74" s="8">
        <v>1</v>
      </c>
      <c r="C74" s="8">
        <v>1</v>
      </c>
      <c r="D74" s="8"/>
      <c r="E74" s="8" t="s">
        <v>10</v>
      </c>
      <c r="F74" s="13"/>
      <c r="G74" s="8" t="s">
        <v>10</v>
      </c>
      <c r="H74" s="8">
        <v>0</v>
      </c>
      <c r="I74" s="8">
        <v>1</v>
      </c>
      <c r="J74" s="8" t="s">
        <v>17</v>
      </c>
      <c r="K74" s="6"/>
    </row>
    <row r="75" spans="1:11" x14ac:dyDescent="0.25">
      <c r="A75" s="8" t="s">
        <v>70</v>
      </c>
      <c r="B75" s="8">
        <v>2</v>
      </c>
      <c r="C75" s="9">
        <v>0</v>
      </c>
      <c r="D75" s="8"/>
      <c r="E75" s="8" t="s">
        <v>14</v>
      </c>
      <c r="F75" s="13"/>
      <c r="G75" s="8" t="s">
        <v>29</v>
      </c>
      <c r="H75" s="8">
        <v>2</v>
      </c>
      <c r="I75" s="8">
        <v>1</v>
      </c>
      <c r="J75" s="8" t="s">
        <v>16</v>
      </c>
      <c r="K75" s="6"/>
    </row>
    <row r="76" spans="1:11" x14ac:dyDescent="0.25">
      <c r="A76" s="8" t="s">
        <v>13</v>
      </c>
      <c r="B76" s="8">
        <v>1</v>
      </c>
      <c r="C76" s="9">
        <v>1</v>
      </c>
      <c r="D76" s="8"/>
      <c r="E76" s="8" t="s">
        <v>29</v>
      </c>
      <c r="F76" s="13"/>
      <c r="G76" s="8" t="s">
        <v>12</v>
      </c>
      <c r="H76" s="8">
        <v>2</v>
      </c>
      <c r="I76" s="8">
        <v>0</v>
      </c>
      <c r="J76" s="8" t="s">
        <v>4</v>
      </c>
      <c r="K76" s="6"/>
    </row>
    <row r="77" spans="1:11" x14ac:dyDescent="0.25">
      <c r="A77" s="8" t="s">
        <v>1</v>
      </c>
      <c r="B77" s="9">
        <v>1</v>
      </c>
      <c r="C77" s="9">
        <v>1</v>
      </c>
      <c r="D77" s="8"/>
      <c r="E77" s="8" t="s">
        <v>26</v>
      </c>
      <c r="F77" s="13"/>
      <c r="G77" s="8" t="s">
        <v>26</v>
      </c>
      <c r="H77" s="8">
        <v>1</v>
      </c>
      <c r="I77" s="8">
        <v>0</v>
      </c>
      <c r="J77" s="8" t="s">
        <v>8</v>
      </c>
      <c r="K77" s="6"/>
    </row>
    <row r="78" spans="1:11" x14ac:dyDescent="0.25">
      <c r="A78" s="8" t="s">
        <v>17</v>
      </c>
      <c r="B78" s="9">
        <v>2</v>
      </c>
      <c r="C78" s="9">
        <v>1</v>
      </c>
      <c r="D78" s="8"/>
      <c r="E78" s="8" t="s">
        <v>12</v>
      </c>
      <c r="F78" s="13"/>
      <c r="G78" s="8" t="s">
        <v>7</v>
      </c>
      <c r="H78" s="8">
        <v>0</v>
      </c>
      <c r="I78" s="8">
        <v>2</v>
      </c>
      <c r="J78" s="8" t="s">
        <v>1</v>
      </c>
      <c r="K78" s="6"/>
    </row>
    <row r="79" spans="1:11" x14ac:dyDescent="0.25">
      <c r="A79" s="8" t="s">
        <v>8</v>
      </c>
      <c r="B79" s="9">
        <v>2</v>
      </c>
      <c r="C79" s="9">
        <v>0</v>
      </c>
      <c r="D79" s="8"/>
      <c r="E79" s="8" t="s">
        <v>7</v>
      </c>
      <c r="F79" s="13"/>
      <c r="G79" s="8" t="s">
        <v>0</v>
      </c>
      <c r="H79" s="8">
        <v>2</v>
      </c>
      <c r="I79" s="8">
        <v>2</v>
      </c>
      <c r="J79" s="8" t="s">
        <v>11</v>
      </c>
      <c r="K79" s="6"/>
    </row>
    <row r="80" spans="1:11" x14ac:dyDescent="0.25">
      <c r="A80" s="8" t="s">
        <v>30</v>
      </c>
      <c r="B80" s="9">
        <v>2</v>
      </c>
      <c r="C80" s="9">
        <v>0</v>
      </c>
      <c r="D80" s="8"/>
      <c r="E80" s="8" t="s">
        <v>0</v>
      </c>
      <c r="F80" s="13"/>
      <c r="G80" s="8" t="s">
        <v>3</v>
      </c>
      <c r="H80" s="8">
        <v>2</v>
      </c>
      <c r="I80" s="8">
        <v>1</v>
      </c>
      <c r="J80" s="8" t="s">
        <v>30</v>
      </c>
      <c r="K80" s="6"/>
    </row>
    <row r="81" spans="1:11" x14ac:dyDescent="0.25">
      <c r="A81" s="8" t="s">
        <v>4</v>
      </c>
      <c r="B81" s="9">
        <v>2</v>
      </c>
      <c r="C81" s="9">
        <v>1</v>
      </c>
      <c r="D81" s="8"/>
      <c r="E81" s="8" t="s">
        <v>9</v>
      </c>
      <c r="F81" s="13"/>
      <c r="G81" s="8" t="s">
        <v>2</v>
      </c>
      <c r="H81" s="8">
        <v>2</v>
      </c>
      <c r="I81" s="8">
        <v>0</v>
      </c>
      <c r="J81" s="8" t="s">
        <v>5</v>
      </c>
      <c r="K81" s="6"/>
    </row>
    <row r="82" spans="1:11" x14ac:dyDescent="0.25">
      <c r="A82" s="8" t="s">
        <v>11</v>
      </c>
      <c r="B82" s="9">
        <v>3</v>
      </c>
      <c r="C82" s="8">
        <v>0</v>
      </c>
      <c r="D82" s="8"/>
      <c r="E82" s="8" t="s">
        <v>2</v>
      </c>
      <c r="F82" s="13"/>
      <c r="G82" s="8" t="s">
        <v>14</v>
      </c>
      <c r="H82" s="8">
        <v>0</v>
      </c>
      <c r="I82" s="8">
        <v>0</v>
      </c>
      <c r="J82" s="8" t="s">
        <v>6</v>
      </c>
      <c r="K82" s="6"/>
    </row>
    <row r="83" spans="1:11" x14ac:dyDescent="0.25">
      <c r="A83" s="8" t="s">
        <v>6</v>
      </c>
      <c r="B83" s="8">
        <v>1</v>
      </c>
      <c r="C83" s="8">
        <v>1</v>
      </c>
      <c r="D83" s="8"/>
      <c r="E83" s="8" t="s">
        <v>3</v>
      </c>
      <c r="F83" s="13"/>
      <c r="G83" s="8" t="s">
        <v>9</v>
      </c>
      <c r="H83" s="8">
        <v>1</v>
      </c>
      <c r="I83" s="8">
        <v>2</v>
      </c>
      <c r="J83" s="9" t="s">
        <v>13</v>
      </c>
      <c r="K83" s="6"/>
    </row>
    <row r="84" spans="1:11" ht="15.75" thickBot="1" x14ac:dyDescent="0.3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6"/>
    </row>
    <row r="85" spans="1:11" ht="15.75" thickBot="1" x14ac:dyDescent="0.3">
      <c r="A85" s="24" t="s">
        <v>57</v>
      </c>
      <c r="B85" s="25"/>
      <c r="C85" s="25"/>
      <c r="D85" s="27"/>
      <c r="E85" s="26"/>
      <c r="F85" s="13"/>
      <c r="G85" s="24" t="s">
        <v>47</v>
      </c>
      <c r="H85" s="25"/>
      <c r="I85" s="25"/>
      <c r="J85" s="26"/>
      <c r="K85" s="6"/>
    </row>
    <row r="86" spans="1:11" x14ac:dyDescent="0.25">
      <c r="A86" s="8" t="s">
        <v>8</v>
      </c>
      <c r="B86" s="8">
        <v>3</v>
      </c>
      <c r="C86" s="8">
        <v>0</v>
      </c>
      <c r="D86" s="2"/>
      <c r="E86" s="8" t="s">
        <v>10</v>
      </c>
      <c r="F86" s="13"/>
      <c r="G86" s="8" t="s">
        <v>9</v>
      </c>
      <c r="H86" s="8">
        <v>3</v>
      </c>
      <c r="I86" s="8">
        <v>2</v>
      </c>
      <c r="J86" s="8" t="s">
        <v>14</v>
      </c>
      <c r="K86" s="6"/>
    </row>
    <row r="87" spans="1:11" x14ac:dyDescent="0.25">
      <c r="A87" s="8" t="s">
        <v>16</v>
      </c>
      <c r="B87" s="8">
        <v>0</v>
      </c>
      <c r="C87" s="9">
        <v>3</v>
      </c>
      <c r="D87" s="2"/>
      <c r="E87" s="8" t="s">
        <v>9</v>
      </c>
      <c r="F87" s="13"/>
      <c r="G87" s="8" t="s">
        <v>10</v>
      </c>
      <c r="H87" s="8">
        <v>3</v>
      </c>
      <c r="I87" s="8">
        <v>2</v>
      </c>
      <c r="J87" s="8" t="s">
        <v>16</v>
      </c>
      <c r="K87" s="6"/>
    </row>
    <row r="88" spans="1:11" x14ac:dyDescent="0.25">
      <c r="A88" s="8" t="s">
        <v>30</v>
      </c>
      <c r="B88" s="8">
        <v>1</v>
      </c>
      <c r="C88" s="9">
        <v>0</v>
      </c>
      <c r="D88" s="2"/>
      <c r="E88" s="8" t="s">
        <v>7</v>
      </c>
      <c r="F88" s="13"/>
      <c r="G88" s="8" t="s">
        <v>5</v>
      </c>
      <c r="H88" s="8">
        <v>2</v>
      </c>
      <c r="I88" s="8">
        <v>0</v>
      </c>
      <c r="J88" s="8" t="s">
        <v>17</v>
      </c>
      <c r="K88" s="6"/>
    </row>
    <row r="89" spans="1:11" x14ac:dyDescent="0.25">
      <c r="A89" s="8" t="s">
        <v>6</v>
      </c>
      <c r="B89" s="9">
        <v>2</v>
      </c>
      <c r="C89" s="9">
        <v>0</v>
      </c>
      <c r="D89" s="2"/>
      <c r="E89" s="8" t="s">
        <v>12</v>
      </c>
      <c r="F89" s="13"/>
      <c r="G89" s="8" t="s">
        <v>7</v>
      </c>
      <c r="H89" s="8">
        <v>2</v>
      </c>
      <c r="I89" s="8">
        <v>0</v>
      </c>
      <c r="J89" s="8" t="s">
        <v>13</v>
      </c>
      <c r="K89" s="6"/>
    </row>
    <row r="90" spans="1:11" x14ac:dyDescent="0.25">
      <c r="A90" s="8" t="s">
        <v>4</v>
      </c>
      <c r="B90" s="9">
        <v>1</v>
      </c>
      <c r="C90" s="9">
        <v>3</v>
      </c>
      <c r="D90" s="2"/>
      <c r="E90" s="8" t="s">
        <v>26</v>
      </c>
      <c r="F90" s="13"/>
      <c r="G90" s="8" t="s">
        <v>26</v>
      </c>
      <c r="H90" s="8">
        <v>4</v>
      </c>
      <c r="I90" s="8">
        <v>0</v>
      </c>
      <c r="J90" s="8" t="s">
        <v>30</v>
      </c>
      <c r="K90" s="6"/>
    </row>
    <row r="91" spans="1:11" x14ac:dyDescent="0.25">
      <c r="A91" s="8" t="s">
        <v>1</v>
      </c>
      <c r="B91" s="9">
        <v>3</v>
      </c>
      <c r="C91" s="9">
        <v>1</v>
      </c>
      <c r="D91" s="2"/>
      <c r="E91" s="8" t="s">
        <v>0</v>
      </c>
      <c r="F91" s="13"/>
      <c r="G91" s="8" t="s">
        <v>0</v>
      </c>
      <c r="H91" s="8">
        <v>2</v>
      </c>
      <c r="I91" s="8">
        <v>3</v>
      </c>
      <c r="J91" s="8" t="s">
        <v>6</v>
      </c>
      <c r="K91" s="6"/>
    </row>
    <row r="92" spans="1:11" x14ac:dyDescent="0.25">
      <c r="A92" s="8" t="s">
        <v>13</v>
      </c>
      <c r="B92" s="8">
        <v>3</v>
      </c>
      <c r="C92" s="8">
        <v>2</v>
      </c>
      <c r="D92" s="8"/>
      <c r="E92" s="8" t="s">
        <v>3</v>
      </c>
      <c r="F92" s="13"/>
      <c r="G92" s="8" t="s">
        <v>3</v>
      </c>
      <c r="H92" s="8">
        <v>2</v>
      </c>
      <c r="I92" s="8">
        <v>1</v>
      </c>
      <c r="J92" s="8" t="s">
        <v>29</v>
      </c>
      <c r="K92" s="6"/>
    </row>
    <row r="93" spans="1:11" x14ac:dyDescent="0.25">
      <c r="A93" s="8" t="s">
        <v>17</v>
      </c>
      <c r="B93" s="8">
        <v>1</v>
      </c>
      <c r="C93" s="8">
        <v>2</v>
      </c>
      <c r="D93" s="8"/>
      <c r="E93" s="8" t="s">
        <v>2</v>
      </c>
      <c r="F93" s="13"/>
      <c r="G93" s="8" t="s">
        <v>2</v>
      </c>
      <c r="H93" s="8">
        <v>0</v>
      </c>
      <c r="I93" s="8">
        <v>0</v>
      </c>
      <c r="J93" s="8" t="s">
        <v>4</v>
      </c>
      <c r="K93" s="6"/>
    </row>
    <row r="94" spans="1:11" x14ac:dyDescent="0.25">
      <c r="A94" s="8" t="s">
        <v>14</v>
      </c>
      <c r="B94" s="8">
        <v>2</v>
      </c>
      <c r="C94" s="8">
        <v>0</v>
      </c>
      <c r="D94" s="8"/>
      <c r="E94" s="8" t="s">
        <v>29</v>
      </c>
      <c r="F94" s="13"/>
      <c r="G94" s="8" t="s">
        <v>12</v>
      </c>
      <c r="H94" s="8">
        <v>2</v>
      </c>
      <c r="I94" s="8">
        <v>2</v>
      </c>
      <c r="J94" s="8" t="s">
        <v>1</v>
      </c>
      <c r="K94" s="6"/>
    </row>
    <row r="95" spans="1:11" x14ac:dyDescent="0.25">
      <c r="A95" s="8" t="s">
        <v>5</v>
      </c>
      <c r="B95" s="8">
        <v>2</v>
      </c>
      <c r="C95" s="8">
        <v>0</v>
      </c>
      <c r="D95" s="8"/>
      <c r="E95" s="8" t="s">
        <v>11</v>
      </c>
      <c r="F95" s="13"/>
      <c r="G95" s="8" t="s">
        <v>11</v>
      </c>
      <c r="H95" s="8">
        <v>1</v>
      </c>
      <c r="I95" s="8">
        <v>2</v>
      </c>
      <c r="J95" s="9" t="s">
        <v>8</v>
      </c>
      <c r="K95" s="6"/>
    </row>
    <row r="96" spans="1:11" ht="15.75" thickBot="1" x14ac:dyDescent="0.3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6"/>
    </row>
    <row r="97" spans="1:11" x14ac:dyDescent="0.25">
      <c r="A97" s="24" t="s">
        <v>58</v>
      </c>
      <c r="B97" s="25"/>
      <c r="C97" s="25"/>
      <c r="D97" s="25"/>
      <c r="E97" s="26"/>
      <c r="F97" s="13"/>
      <c r="G97" s="24" t="s">
        <v>46</v>
      </c>
      <c r="H97" s="25"/>
      <c r="I97" s="25"/>
      <c r="J97" s="26"/>
      <c r="K97" s="6"/>
    </row>
    <row r="98" spans="1:11" x14ac:dyDescent="0.25">
      <c r="A98" s="8" t="s">
        <v>30</v>
      </c>
      <c r="B98" s="8">
        <v>0</v>
      </c>
      <c r="C98" s="8">
        <v>1</v>
      </c>
      <c r="D98" s="8"/>
      <c r="E98" s="8" t="s">
        <v>9</v>
      </c>
      <c r="F98" s="13"/>
      <c r="G98" s="8" t="s">
        <v>10</v>
      </c>
      <c r="H98" s="8">
        <v>0</v>
      </c>
      <c r="I98" s="8">
        <v>0</v>
      </c>
      <c r="J98" s="8" t="s">
        <v>6</v>
      </c>
      <c r="K98" s="6"/>
    </row>
    <row r="99" spans="1:11" x14ac:dyDescent="0.25">
      <c r="A99" s="8" t="s">
        <v>16</v>
      </c>
      <c r="B99" s="8">
        <v>2</v>
      </c>
      <c r="C99" s="9">
        <v>1</v>
      </c>
      <c r="D99" s="8"/>
      <c r="E99" s="8" t="s">
        <v>7</v>
      </c>
      <c r="F99" s="13"/>
      <c r="G99" s="8" t="s">
        <v>0</v>
      </c>
      <c r="H99" s="8">
        <v>1</v>
      </c>
      <c r="I99" s="8">
        <v>0</v>
      </c>
      <c r="J99" s="8" t="s">
        <v>13</v>
      </c>
      <c r="K99" s="6"/>
    </row>
    <row r="100" spans="1:11" x14ac:dyDescent="0.25">
      <c r="A100" s="8" t="s">
        <v>6</v>
      </c>
      <c r="B100" s="8">
        <v>2</v>
      </c>
      <c r="C100" s="9">
        <v>0</v>
      </c>
      <c r="D100" s="8"/>
      <c r="E100" s="8" t="s">
        <v>2</v>
      </c>
      <c r="F100" s="13"/>
      <c r="G100" s="8" t="s">
        <v>5</v>
      </c>
      <c r="H100" s="8">
        <v>1</v>
      </c>
      <c r="I100" s="8">
        <v>0</v>
      </c>
      <c r="J100" s="8" t="s">
        <v>4</v>
      </c>
      <c r="K100" s="6"/>
    </row>
    <row r="101" spans="1:11" x14ac:dyDescent="0.25">
      <c r="A101" s="8" t="s">
        <v>8</v>
      </c>
      <c r="B101" s="9">
        <v>0</v>
      </c>
      <c r="C101" s="9">
        <v>0</v>
      </c>
      <c r="D101" s="8"/>
      <c r="E101" s="8" t="s">
        <v>5</v>
      </c>
      <c r="F101" s="13"/>
      <c r="G101" s="8" t="s">
        <v>9</v>
      </c>
      <c r="H101" s="8">
        <v>2</v>
      </c>
      <c r="I101" s="8">
        <v>1</v>
      </c>
      <c r="J101" s="8" t="s">
        <v>3</v>
      </c>
      <c r="K101" s="6"/>
    </row>
    <row r="102" spans="1:11" x14ac:dyDescent="0.25">
      <c r="A102" s="8" t="s">
        <v>4</v>
      </c>
      <c r="B102" s="9">
        <v>0</v>
      </c>
      <c r="C102" s="9">
        <v>1</v>
      </c>
      <c r="D102" s="8"/>
      <c r="E102" s="8" t="s">
        <v>10</v>
      </c>
      <c r="F102" s="13"/>
      <c r="G102" s="8" t="s">
        <v>7</v>
      </c>
      <c r="H102" s="8">
        <v>2</v>
      </c>
      <c r="I102" s="8">
        <v>0</v>
      </c>
      <c r="J102" s="8" t="s">
        <v>29</v>
      </c>
      <c r="K102" s="6"/>
    </row>
    <row r="103" spans="1:11" x14ac:dyDescent="0.25">
      <c r="A103" s="8" t="s">
        <v>1</v>
      </c>
      <c r="B103" s="9">
        <v>2</v>
      </c>
      <c r="C103" s="9">
        <v>0</v>
      </c>
      <c r="D103" s="8"/>
      <c r="E103" s="8" t="s">
        <v>11</v>
      </c>
      <c r="F103" s="13"/>
      <c r="G103" s="8" t="s">
        <v>26</v>
      </c>
      <c r="H103" s="8">
        <v>1</v>
      </c>
      <c r="I103" s="8">
        <v>1</v>
      </c>
      <c r="J103" s="8" t="s">
        <v>14</v>
      </c>
      <c r="K103" s="6"/>
    </row>
    <row r="104" spans="1:11" x14ac:dyDescent="0.25">
      <c r="A104" s="8" t="s">
        <v>13</v>
      </c>
      <c r="B104" s="8">
        <v>1</v>
      </c>
      <c r="C104" s="8">
        <v>1</v>
      </c>
      <c r="D104" s="8"/>
      <c r="E104" s="8" t="s">
        <v>12</v>
      </c>
      <c r="F104" s="13"/>
      <c r="G104" s="8" t="s">
        <v>8</v>
      </c>
      <c r="H104" s="8">
        <v>2</v>
      </c>
      <c r="I104" s="8">
        <v>1</v>
      </c>
      <c r="J104" s="8" t="s">
        <v>30</v>
      </c>
      <c r="K104" s="6"/>
    </row>
    <row r="105" spans="1:11" x14ac:dyDescent="0.25">
      <c r="A105" s="8" t="s">
        <v>17</v>
      </c>
      <c r="B105" s="8">
        <v>2</v>
      </c>
      <c r="C105" s="8">
        <v>2</v>
      </c>
      <c r="D105" s="8"/>
      <c r="E105" s="8" t="s">
        <v>0</v>
      </c>
      <c r="F105" s="13"/>
      <c r="G105" s="8" t="s">
        <v>2</v>
      </c>
      <c r="H105" s="8">
        <v>1</v>
      </c>
      <c r="I105" s="8">
        <v>2</v>
      </c>
      <c r="J105" s="8" t="s">
        <v>1</v>
      </c>
      <c r="K105" s="6"/>
    </row>
    <row r="106" spans="1:11" x14ac:dyDescent="0.25">
      <c r="A106" s="8" t="s">
        <v>29</v>
      </c>
      <c r="B106" s="8">
        <v>1</v>
      </c>
      <c r="C106" s="8">
        <v>0</v>
      </c>
      <c r="D106" s="8"/>
      <c r="E106" s="8" t="s">
        <v>26</v>
      </c>
      <c r="F106" s="13"/>
      <c r="G106" s="8" t="s">
        <v>11</v>
      </c>
      <c r="H106" s="8">
        <v>1</v>
      </c>
      <c r="I106" s="8">
        <v>2</v>
      </c>
      <c r="J106" s="8" t="s">
        <v>17</v>
      </c>
      <c r="K106" s="6"/>
    </row>
    <row r="107" spans="1:11" ht="15.75" thickBot="1" x14ac:dyDescent="0.3">
      <c r="A107" s="8" t="s">
        <v>14</v>
      </c>
      <c r="B107" s="8">
        <v>2</v>
      </c>
      <c r="C107" s="8">
        <v>1</v>
      </c>
      <c r="D107" s="15"/>
      <c r="E107" s="8" t="s">
        <v>3</v>
      </c>
      <c r="F107" s="13"/>
      <c r="G107" s="8" t="s">
        <v>12</v>
      </c>
      <c r="H107" s="8">
        <v>1</v>
      </c>
      <c r="I107" s="8">
        <v>0</v>
      </c>
      <c r="J107" s="9" t="s">
        <v>16</v>
      </c>
      <c r="K107" s="6"/>
    </row>
    <row r="108" spans="1:11" ht="15.75" thickBot="1" x14ac:dyDescent="0.3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6"/>
    </row>
    <row r="109" spans="1:11" x14ac:dyDescent="0.25">
      <c r="A109" s="24" t="s">
        <v>59</v>
      </c>
      <c r="B109" s="25"/>
      <c r="C109" s="25"/>
      <c r="D109" s="25"/>
      <c r="E109" s="26"/>
      <c r="F109" s="13"/>
      <c r="G109" s="24" t="s">
        <v>45</v>
      </c>
      <c r="H109" s="25"/>
      <c r="I109" s="25"/>
      <c r="J109" s="26"/>
      <c r="K109" s="6"/>
    </row>
    <row r="110" spans="1:11" x14ac:dyDescent="0.25">
      <c r="A110" s="8" t="s">
        <v>1</v>
      </c>
      <c r="B110" s="8">
        <v>0</v>
      </c>
      <c r="C110" s="8">
        <v>1</v>
      </c>
      <c r="D110" s="8"/>
      <c r="E110" s="8" t="s">
        <v>10</v>
      </c>
      <c r="F110" s="13"/>
      <c r="G110" s="8" t="s">
        <v>8</v>
      </c>
      <c r="H110" s="8">
        <v>2</v>
      </c>
      <c r="I110" s="8">
        <v>0</v>
      </c>
      <c r="J110" s="8" t="s">
        <v>6</v>
      </c>
      <c r="K110" s="6"/>
    </row>
    <row r="111" spans="1:11" x14ac:dyDescent="0.25">
      <c r="A111" s="8" t="s">
        <v>14</v>
      </c>
      <c r="B111" s="8">
        <v>0</v>
      </c>
      <c r="C111" s="9">
        <v>0</v>
      </c>
      <c r="D111" s="8"/>
      <c r="E111" s="8" t="s">
        <v>12</v>
      </c>
      <c r="F111" s="13"/>
      <c r="G111" s="8" t="s">
        <v>5</v>
      </c>
      <c r="H111" s="8">
        <v>2</v>
      </c>
      <c r="I111" s="8">
        <v>1</v>
      </c>
      <c r="J111" s="8" t="s">
        <v>29</v>
      </c>
      <c r="K111" s="6"/>
    </row>
    <row r="112" spans="1:11" x14ac:dyDescent="0.25">
      <c r="A112" s="8" t="s">
        <v>16</v>
      </c>
      <c r="B112" s="8">
        <v>2</v>
      </c>
      <c r="C112" s="9">
        <v>2</v>
      </c>
      <c r="D112" s="8"/>
      <c r="E112" s="8" t="s">
        <v>2</v>
      </c>
      <c r="F112" s="13"/>
      <c r="G112" s="8" t="s">
        <v>1</v>
      </c>
      <c r="H112" s="8">
        <v>1</v>
      </c>
      <c r="I112" s="8">
        <v>0</v>
      </c>
      <c r="J112" s="8" t="s">
        <v>4</v>
      </c>
      <c r="K112" s="6"/>
    </row>
    <row r="113" spans="1:11" x14ac:dyDescent="0.25">
      <c r="A113" s="8" t="s">
        <v>4</v>
      </c>
      <c r="B113" s="9">
        <v>0</v>
      </c>
      <c r="C113" s="9">
        <v>2</v>
      </c>
      <c r="D113" s="8"/>
      <c r="E113" s="8" t="s">
        <v>0</v>
      </c>
      <c r="F113" s="13"/>
      <c r="G113" s="8" t="s">
        <v>0</v>
      </c>
      <c r="H113" s="8">
        <v>2</v>
      </c>
      <c r="I113" s="8">
        <v>1</v>
      </c>
      <c r="J113" s="8" t="s">
        <v>16</v>
      </c>
      <c r="K113" s="6"/>
    </row>
    <row r="114" spans="1:11" x14ac:dyDescent="0.25">
      <c r="A114" s="8" t="s">
        <v>29</v>
      </c>
      <c r="B114" s="9">
        <v>1</v>
      </c>
      <c r="C114" s="9">
        <v>0</v>
      </c>
      <c r="D114" s="8"/>
      <c r="E114" s="8" t="s">
        <v>9</v>
      </c>
      <c r="F114" s="13"/>
      <c r="G114" s="8" t="s">
        <v>12</v>
      </c>
      <c r="H114" s="8">
        <v>1</v>
      </c>
      <c r="I114" s="8">
        <v>0</v>
      </c>
      <c r="J114" s="8" t="s">
        <v>7</v>
      </c>
      <c r="K114" s="6"/>
    </row>
    <row r="115" spans="1:11" x14ac:dyDescent="0.25">
      <c r="A115" s="8" t="s">
        <v>13</v>
      </c>
      <c r="B115" s="9">
        <v>1</v>
      </c>
      <c r="C115" s="9">
        <v>0</v>
      </c>
      <c r="D115" s="8"/>
      <c r="E115" s="8" t="s">
        <v>5</v>
      </c>
      <c r="F115" s="13"/>
      <c r="G115" s="8" t="s">
        <v>11</v>
      </c>
      <c r="H115" s="8">
        <v>0</v>
      </c>
      <c r="I115" s="8">
        <v>2</v>
      </c>
      <c r="J115" s="8" t="s">
        <v>13</v>
      </c>
      <c r="K115" s="6"/>
    </row>
    <row r="116" spans="1:11" x14ac:dyDescent="0.25">
      <c r="A116" s="8" t="s">
        <v>30</v>
      </c>
      <c r="B116" s="9">
        <v>0</v>
      </c>
      <c r="C116" s="9">
        <v>0</v>
      </c>
      <c r="D116" s="8"/>
      <c r="E116" s="8" t="s">
        <v>11</v>
      </c>
      <c r="F116" s="13"/>
      <c r="G116" s="8" t="s">
        <v>2</v>
      </c>
      <c r="H116" s="8">
        <v>3</v>
      </c>
      <c r="I116" s="8">
        <v>1</v>
      </c>
      <c r="J116" s="8" t="s">
        <v>3</v>
      </c>
      <c r="K116" s="6"/>
    </row>
    <row r="117" spans="1:11" x14ac:dyDescent="0.25">
      <c r="A117" s="8" t="s">
        <v>6</v>
      </c>
      <c r="B117" s="8">
        <v>4</v>
      </c>
      <c r="C117" s="8">
        <v>4</v>
      </c>
      <c r="D117" s="8"/>
      <c r="E117" s="8" t="s">
        <v>7</v>
      </c>
      <c r="F117" s="13"/>
      <c r="G117" s="8" t="s">
        <v>26</v>
      </c>
      <c r="H117" s="8">
        <v>1</v>
      </c>
      <c r="I117" s="8">
        <v>0</v>
      </c>
      <c r="J117" s="8" t="s">
        <v>9</v>
      </c>
      <c r="K117" s="6"/>
    </row>
    <row r="118" spans="1:11" x14ac:dyDescent="0.25">
      <c r="A118" s="8" t="s">
        <v>3</v>
      </c>
      <c r="B118" s="8">
        <v>4</v>
      </c>
      <c r="C118" s="8">
        <v>2</v>
      </c>
      <c r="D118" s="8"/>
      <c r="E118" s="8" t="s">
        <v>26</v>
      </c>
      <c r="F118" s="13"/>
      <c r="G118" s="8" t="s">
        <v>17</v>
      </c>
      <c r="H118" s="8">
        <v>2</v>
      </c>
      <c r="I118" s="8">
        <v>2</v>
      </c>
      <c r="J118" s="8" t="s">
        <v>30</v>
      </c>
      <c r="K118" s="6"/>
    </row>
    <row r="119" spans="1:11" x14ac:dyDescent="0.25">
      <c r="A119" s="8" t="s">
        <v>17</v>
      </c>
      <c r="B119" s="8">
        <v>1</v>
      </c>
      <c r="C119" s="8">
        <v>3</v>
      </c>
      <c r="D119" s="8"/>
      <c r="E119" s="8" t="s">
        <v>8</v>
      </c>
      <c r="F119" s="13"/>
      <c r="G119" s="8" t="s">
        <v>10</v>
      </c>
      <c r="H119" s="8">
        <v>3</v>
      </c>
      <c r="I119" s="8">
        <v>1</v>
      </c>
      <c r="J119" s="9" t="s">
        <v>14</v>
      </c>
      <c r="K119" s="6"/>
    </row>
    <row r="120" spans="1:11" ht="15.75" thickBot="1" x14ac:dyDescent="0.3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6"/>
    </row>
    <row r="121" spans="1:11" x14ac:dyDescent="0.25">
      <c r="A121" s="24" t="s">
        <v>60</v>
      </c>
      <c r="B121" s="25"/>
      <c r="C121" s="25"/>
      <c r="D121" s="25"/>
      <c r="E121" s="26"/>
      <c r="F121" s="13"/>
      <c r="G121" s="24" t="s">
        <v>44</v>
      </c>
      <c r="H121" s="25"/>
      <c r="I121" s="25"/>
      <c r="J121" s="26"/>
      <c r="K121" s="6"/>
    </row>
    <row r="122" spans="1:11" x14ac:dyDescent="0.25">
      <c r="A122" s="8" t="s">
        <v>13</v>
      </c>
      <c r="B122" s="8">
        <v>1</v>
      </c>
      <c r="C122" s="8">
        <v>2</v>
      </c>
      <c r="D122" s="8"/>
      <c r="E122" s="8" t="s">
        <v>8</v>
      </c>
      <c r="F122" s="13"/>
      <c r="G122" s="8" t="s">
        <v>4</v>
      </c>
      <c r="H122" s="8">
        <v>0</v>
      </c>
      <c r="I122" s="8">
        <v>1</v>
      </c>
      <c r="J122" s="8" t="s">
        <v>6</v>
      </c>
      <c r="K122" s="6"/>
    </row>
    <row r="123" spans="1:11" x14ac:dyDescent="0.25">
      <c r="A123" s="8" t="s">
        <v>29</v>
      </c>
      <c r="B123" s="8">
        <v>1</v>
      </c>
      <c r="C123" s="9">
        <v>2</v>
      </c>
      <c r="D123" s="8"/>
      <c r="E123" s="8" t="s">
        <v>0</v>
      </c>
      <c r="F123" s="13"/>
      <c r="G123" s="8" t="s">
        <v>1</v>
      </c>
      <c r="H123" s="8">
        <v>4</v>
      </c>
      <c r="I123" s="8">
        <v>2</v>
      </c>
      <c r="J123" s="8" t="s">
        <v>30</v>
      </c>
      <c r="K123" s="6"/>
    </row>
    <row r="124" spans="1:11" x14ac:dyDescent="0.25">
      <c r="A124" s="8" t="s">
        <v>3</v>
      </c>
      <c r="B124" s="8">
        <v>0</v>
      </c>
      <c r="C124" s="9">
        <v>0</v>
      </c>
      <c r="D124" s="8"/>
      <c r="E124" s="8" t="s">
        <v>5</v>
      </c>
      <c r="F124" s="13"/>
      <c r="G124" s="8" t="s">
        <v>11</v>
      </c>
      <c r="H124" s="8">
        <v>2</v>
      </c>
      <c r="I124" s="8">
        <v>1</v>
      </c>
      <c r="J124" s="8" t="s">
        <v>16</v>
      </c>
      <c r="K124" s="6"/>
    </row>
    <row r="125" spans="1:11" x14ac:dyDescent="0.25">
      <c r="A125" s="8" t="s">
        <v>6</v>
      </c>
      <c r="B125" s="9">
        <v>3</v>
      </c>
      <c r="C125" s="9">
        <v>0</v>
      </c>
      <c r="D125" s="8"/>
      <c r="E125" s="8" t="s">
        <v>1</v>
      </c>
      <c r="F125" s="13"/>
      <c r="G125" s="8" t="s">
        <v>8</v>
      </c>
      <c r="H125" s="8">
        <v>2</v>
      </c>
      <c r="I125" s="8">
        <v>2</v>
      </c>
      <c r="J125" s="8" t="s">
        <v>9</v>
      </c>
      <c r="K125" s="6"/>
    </row>
    <row r="126" spans="1:11" x14ac:dyDescent="0.25">
      <c r="A126" s="8" t="s">
        <v>14</v>
      </c>
      <c r="B126" s="9">
        <v>1</v>
      </c>
      <c r="C126" s="9">
        <v>0</v>
      </c>
      <c r="D126" s="8"/>
      <c r="E126" s="8" t="s">
        <v>11</v>
      </c>
      <c r="F126" s="13"/>
      <c r="G126" s="8" t="s">
        <v>5</v>
      </c>
      <c r="H126" s="8">
        <v>2</v>
      </c>
      <c r="I126" s="8">
        <v>0</v>
      </c>
      <c r="J126" s="8" t="s">
        <v>14</v>
      </c>
      <c r="K126" s="6"/>
    </row>
    <row r="127" spans="1:11" x14ac:dyDescent="0.25">
      <c r="A127" s="8" t="s">
        <v>16</v>
      </c>
      <c r="B127" s="9">
        <v>1</v>
      </c>
      <c r="C127" s="9">
        <v>3</v>
      </c>
      <c r="D127" s="8"/>
      <c r="E127" s="8" t="s">
        <v>17</v>
      </c>
      <c r="F127" s="13"/>
      <c r="G127" s="8" t="s">
        <v>10</v>
      </c>
      <c r="H127" s="8">
        <v>3</v>
      </c>
      <c r="I127" s="8">
        <v>1</v>
      </c>
      <c r="J127" s="8" t="s">
        <v>3</v>
      </c>
      <c r="K127" s="6"/>
    </row>
    <row r="128" spans="1:11" x14ac:dyDescent="0.25">
      <c r="A128" s="8" t="s">
        <v>7</v>
      </c>
      <c r="B128" s="8">
        <v>0</v>
      </c>
      <c r="C128" s="8">
        <v>1</v>
      </c>
      <c r="D128" s="8"/>
      <c r="E128" s="8" t="s">
        <v>26</v>
      </c>
      <c r="F128" s="13"/>
      <c r="G128" s="8" t="s">
        <v>26</v>
      </c>
      <c r="H128" s="8">
        <v>1</v>
      </c>
      <c r="I128" s="8">
        <v>0</v>
      </c>
      <c r="J128" s="8" t="s">
        <v>12</v>
      </c>
      <c r="K128" s="6"/>
    </row>
    <row r="129" spans="1:11" x14ac:dyDescent="0.25">
      <c r="A129" s="8" t="s">
        <v>9</v>
      </c>
      <c r="B129" s="8">
        <v>3</v>
      </c>
      <c r="C129" s="8">
        <v>1</v>
      </c>
      <c r="D129" s="8"/>
      <c r="E129" s="8" t="s">
        <v>2</v>
      </c>
      <c r="F129" s="13"/>
      <c r="G129" s="8" t="s">
        <v>0</v>
      </c>
      <c r="H129" s="8">
        <v>1</v>
      </c>
      <c r="I129" s="8">
        <v>1</v>
      </c>
      <c r="J129" s="8" t="s">
        <v>7</v>
      </c>
      <c r="K129" s="6"/>
    </row>
    <row r="130" spans="1:11" x14ac:dyDescent="0.25">
      <c r="A130" s="8" t="s">
        <v>30</v>
      </c>
      <c r="B130" s="8">
        <v>1</v>
      </c>
      <c r="C130" s="8">
        <v>1</v>
      </c>
      <c r="D130" s="8"/>
      <c r="E130" s="8" t="s">
        <v>4</v>
      </c>
      <c r="F130" s="13"/>
      <c r="G130" s="8" t="s">
        <v>17</v>
      </c>
      <c r="H130" s="8">
        <v>0</v>
      </c>
      <c r="I130" s="8">
        <v>0</v>
      </c>
      <c r="J130" s="8" t="s">
        <v>13</v>
      </c>
      <c r="K130" s="6"/>
    </row>
    <row r="131" spans="1:11" x14ac:dyDescent="0.25">
      <c r="A131" s="8" t="s">
        <v>12</v>
      </c>
      <c r="B131" s="8">
        <v>0</v>
      </c>
      <c r="C131" s="8">
        <v>1</v>
      </c>
      <c r="D131" s="8"/>
      <c r="E131" s="8" t="s">
        <v>10</v>
      </c>
      <c r="F131" s="13"/>
      <c r="G131" s="8" t="s">
        <v>2</v>
      </c>
      <c r="H131" s="8">
        <v>1</v>
      </c>
      <c r="I131" s="8">
        <v>2</v>
      </c>
      <c r="J131" s="9" t="s">
        <v>29</v>
      </c>
      <c r="K131" s="6"/>
    </row>
    <row r="132" spans="1:11" ht="15.75" thickBot="1" x14ac:dyDescent="0.3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6"/>
    </row>
    <row r="133" spans="1:11" ht="15.75" thickBot="1" x14ac:dyDescent="0.3">
      <c r="A133" s="24" t="s">
        <v>61</v>
      </c>
      <c r="B133" s="27"/>
      <c r="C133" s="27"/>
      <c r="D133" s="27"/>
      <c r="E133" s="26"/>
      <c r="F133" s="13"/>
      <c r="G133" s="24" t="s">
        <v>43</v>
      </c>
      <c r="H133" s="25"/>
      <c r="I133" s="25"/>
      <c r="J133" s="26"/>
      <c r="K133" s="6"/>
    </row>
    <row r="134" spans="1:11" x14ac:dyDescent="0.25">
      <c r="A134" s="8" t="s">
        <v>3</v>
      </c>
      <c r="B134" s="2">
        <v>2</v>
      </c>
      <c r="C134" s="2">
        <v>0</v>
      </c>
      <c r="D134" s="2"/>
      <c r="E134" s="8" t="s">
        <v>8</v>
      </c>
      <c r="F134" s="13"/>
      <c r="G134" s="8" t="s">
        <v>10</v>
      </c>
      <c r="H134" s="8">
        <v>2</v>
      </c>
      <c r="I134" s="8">
        <v>2</v>
      </c>
      <c r="J134" s="8" t="s">
        <v>26</v>
      </c>
      <c r="K134" s="6"/>
    </row>
    <row r="135" spans="1:11" x14ac:dyDescent="0.25">
      <c r="A135" s="8" t="s">
        <v>14</v>
      </c>
      <c r="B135" s="8">
        <v>0</v>
      </c>
      <c r="C135" s="9">
        <v>1</v>
      </c>
      <c r="D135" s="8"/>
      <c r="E135" s="8" t="s">
        <v>1</v>
      </c>
      <c r="F135" s="13"/>
      <c r="G135" s="8" t="s">
        <v>1</v>
      </c>
      <c r="H135" s="8">
        <v>4</v>
      </c>
      <c r="I135" s="8">
        <v>0</v>
      </c>
      <c r="J135" s="8" t="s">
        <v>13</v>
      </c>
      <c r="K135" s="6"/>
    </row>
    <row r="136" spans="1:11" x14ac:dyDescent="0.25">
      <c r="A136" s="8" t="s">
        <v>7</v>
      </c>
      <c r="B136" s="8">
        <v>0</v>
      </c>
      <c r="C136" s="9">
        <v>0</v>
      </c>
      <c r="D136" s="8"/>
      <c r="E136" s="8" t="s">
        <v>10</v>
      </c>
      <c r="F136" s="13"/>
      <c r="G136" s="8" t="s">
        <v>5</v>
      </c>
      <c r="H136" s="8">
        <v>1</v>
      </c>
      <c r="I136" s="8">
        <v>0</v>
      </c>
      <c r="J136" s="8" t="s">
        <v>9</v>
      </c>
      <c r="K136" s="6"/>
    </row>
    <row r="137" spans="1:11" x14ac:dyDescent="0.25">
      <c r="A137" s="8" t="s">
        <v>6</v>
      </c>
      <c r="B137" s="9">
        <v>4</v>
      </c>
      <c r="C137" s="9">
        <v>5</v>
      </c>
      <c r="D137" s="8"/>
      <c r="E137" s="8" t="s">
        <v>5</v>
      </c>
      <c r="F137" s="13"/>
      <c r="G137" s="8" t="s">
        <v>8</v>
      </c>
      <c r="H137" s="8">
        <v>1</v>
      </c>
      <c r="I137" s="8">
        <v>1</v>
      </c>
      <c r="J137" s="8" t="s">
        <v>29</v>
      </c>
      <c r="K137" s="6"/>
    </row>
    <row r="138" spans="1:11" x14ac:dyDescent="0.25">
      <c r="A138" s="8" t="s">
        <v>12</v>
      </c>
      <c r="B138" s="9">
        <v>1</v>
      </c>
      <c r="C138" s="9">
        <v>1</v>
      </c>
      <c r="D138" s="8"/>
      <c r="E138" s="8" t="s">
        <v>2</v>
      </c>
      <c r="F138" s="13"/>
      <c r="G138" s="8" t="s">
        <v>30</v>
      </c>
      <c r="H138" s="8">
        <v>0</v>
      </c>
      <c r="I138" s="8">
        <v>1</v>
      </c>
      <c r="J138" s="8" t="s">
        <v>6</v>
      </c>
      <c r="K138" s="6"/>
    </row>
    <row r="139" spans="1:11" x14ac:dyDescent="0.25">
      <c r="A139" s="8" t="s">
        <v>13</v>
      </c>
      <c r="B139" s="9">
        <v>1</v>
      </c>
      <c r="C139" s="9">
        <v>0</v>
      </c>
      <c r="D139" s="8"/>
      <c r="E139" s="8" t="s">
        <v>4</v>
      </c>
      <c r="F139" s="13"/>
      <c r="G139" s="8" t="s">
        <v>4</v>
      </c>
      <c r="H139" s="8">
        <v>0</v>
      </c>
      <c r="I139" s="8">
        <v>0</v>
      </c>
      <c r="J139" s="8" t="s">
        <v>16</v>
      </c>
      <c r="K139" s="6"/>
    </row>
    <row r="140" spans="1:11" x14ac:dyDescent="0.25">
      <c r="A140" s="8" t="s">
        <v>16</v>
      </c>
      <c r="B140" s="9">
        <v>1</v>
      </c>
      <c r="C140" s="9">
        <v>1</v>
      </c>
      <c r="D140" s="8"/>
      <c r="E140" s="8" t="s">
        <v>30</v>
      </c>
      <c r="F140" s="13"/>
      <c r="G140" s="8" t="s">
        <v>2</v>
      </c>
      <c r="H140" s="8">
        <v>3</v>
      </c>
      <c r="I140" s="8">
        <v>0</v>
      </c>
      <c r="J140" s="8" t="s">
        <v>7</v>
      </c>
      <c r="K140" s="6"/>
    </row>
    <row r="141" spans="1:11" x14ac:dyDescent="0.25">
      <c r="A141" s="8" t="s">
        <v>26</v>
      </c>
      <c r="B141" s="8">
        <v>3</v>
      </c>
      <c r="C141" s="8">
        <v>0</v>
      </c>
      <c r="D141" s="8"/>
      <c r="E141" s="8" t="s">
        <v>0</v>
      </c>
      <c r="F141" s="13"/>
      <c r="G141" s="8" t="s">
        <v>0</v>
      </c>
      <c r="H141" s="8">
        <v>0</v>
      </c>
      <c r="I141" s="8">
        <v>0</v>
      </c>
      <c r="J141" s="8" t="s">
        <v>12</v>
      </c>
      <c r="K141" s="6"/>
    </row>
    <row r="142" spans="1:11" x14ac:dyDescent="0.25">
      <c r="A142" s="8" t="s">
        <v>29</v>
      </c>
      <c r="B142" s="8">
        <v>1</v>
      </c>
      <c r="C142" s="8">
        <v>0</v>
      </c>
      <c r="D142" s="8"/>
      <c r="E142" s="8" t="s">
        <v>17</v>
      </c>
      <c r="F142" s="13"/>
      <c r="G142" s="8" t="s">
        <v>11</v>
      </c>
      <c r="H142" s="8">
        <v>2</v>
      </c>
      <c r="I142" s="8">
        <v>2</v>
      </c>
      <c r="J142" s="8" t="s">
        <v>3</v>
      </c>
      <c r="K142" s="6"/>
    </row>
    <row r="143" spans="1:11" x14ac:dyDescent="0.25">
      <c r="A143" s="8" t="s">
        <v>9</v>
      </c>
      <c r="B143" s="8">
        <v>1</v>
      </c>
      <c r="C143" s="8">
        <v>2</v>
      </c>
      <c r="D143" s="8"/>
      <c r="E143" s="8" t="s">
        <v>11</v>
      </c>
      <c r="F143" s="13"/>
      <c r="G143" s="8" t="s">
        <v>17</v>
      </c>
      <c r="H143" s="8">
        <v>0</v>
      </c>
      <c r="I143" s="8">
        <v>3</v>
      </c>
      <c r="J143" s="9" t="s">
        <v>14</v>
      </c>
      <c r="K143" s="6"/>
    </row>
    <row r="144" spans="1:11" ht="15.75" thickBot="1" x14ac:dyDescent="0.3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6"/>
    </row>
    <row r="145" spans="1:11" x14ac:dyDescent="0.25">
      <c r="A145" s="24" t="s">
        <v>62</v>
      </c>
      <c r="B145" s="25"/>
      <c r="C145" s="25"/>
      <c r="D145" s="25"/>
      <c r="E145" s="26"/>
      <c r="F145" s="13"/>
      <c r="G145" s="24" t="s">
        <v>42</v>
      </c>
      <c r="H145" s="25"/>
      <c r="I145" s="25"/>
      <c r="J145" s="26"/>
      <c r="K145" s="6"/>
    </row>
    <row r="146" spans="1:11" x14ac:dyDescent="0.25">
      <c r="A146" s="8" t="s">
        <v>13</v>
      </c>
      <c r="B146" s="8">
        <v>1</v>
      </c>
      <c r="C146" s="8">
        <v>1</v>
      </c>
      <c r="D146" s="8"/>
      <c r="E146" s="8" t="s">
        <v>27</v>
      </c>
      <c r="F146" s="13"/>
      <c r="G146" s="8" t="s">
        <v>30</v>
      </c>
      <c r="H146" s="8">
        <v>0</v>
      </c>
      <c r="I146" s="8">
        <v>2</v>
      </c>
      <c r="J146" s="8" t="s">
        <v>13</v>
      </c>
      <c r="K146" s="6"/>
    </row>
    <row r="147" spans="1:11" x14ac:dyDescent="0.25">
      <c r="A147" s="8" t="s">
        <v>14</v>
      </c>
      <c r="B147" s="8">
        <v>2</v>
      </c>
      <c r="C147" s="9">
        <v>0</v>
      </c>
      <c r="D147" s="8"/>
      <c r="E147" s="8" t="s">
        <v>4</v>
      </c>
      <c r="F147" s="13"/>
      <c r="G147" s="8" t="s">
        <v>10</v>
      </c>
      <c r="H147" s="8">
        <v>4</v>
      </c>
      <c r="I147" s="8">
        <v>1</v>
      </c>
      <c r="J147" s="8" t="s">
        <v>0</v>
      </c>
      <c r="K147" s="6"/>
    </row>
    <row r="148" spans="1:11" x14ac:dyDescent="0.25">
      <c r="A148" s="8" t="s">
        <v>12</v>
      </c>
      <c r="B148" s="8">
        <v>1</v>
      </c>
      <c r="C148" s="9">
        <v>0</v>
      </c>
      <c r="D148" s="8"/>
      <c r="E148" s="8" t="s">
        <v>8</v>
      </c>
      <c r="F148" s="13"/>
      <c r="G148" s="8" t="s">
        <v>11</v>
      </c>
      <c r="H148" s="8">
        <v>0</v>
      </c>
      <c r="I148" s="8">
        <v>0</v>
      </c>
      <c r="J148" s="8" t="s">
        <v>12</v>
      </c>
      <c r="K148" s="6"/>
    </row>
    <row r="149" spans="1:11" x14ac:dyDescent="0.25">
      <c r="A149" s="8" t="s">
        <v>9</v>
      </c>
      <c r="B149" s="9">
        <v>4</v>
      </c>
      <c r="C149" s="8">
        <v>4</v>
      </c>
      <c r="D149" s="8"/>
      <c r="E149" s="8" t="s">
        <v>10</v>
      </c>
      <c r="F149" s="13"/>
      <c r="G149" s="8" t="s">
        <v>5</v>
      </c>
      <c r="H149" s="8">
        <v>1</v>
      </c>
      <c r="I149" s="8">
        <v>2</v>
      </c>
      <c r="J149" s="8" t="s">
        <v>7</v>
      </c>
      <c r="K149" s="6"/>
    </row>
    <row r="150" spans="1:11" x14ac:dyDescent="0.25">
      <c r="A150" s="8" t="s">
        <v>7</v>
      </c>
      <c r="B150" s="9">
        <v>1</v>
      </c>
      <c r="C150" s="8">
        <v>0</v>
      </c>
      <c r="D150" s="8"/>
      <c r="E150" s="8" t="s">
        <v>11</v>
      </c>
      <c r="F150" s="13"/>
      <c r="G150" s="8" t="s">
        <v>1</v>
      </c>
      <c r="H150" s="8">
        <v>0</v>
      </c>
      <c r="I150" s="8">
        <v>2</v>
      </c>
      <c r="J150" s="8" t="s">
        <v>3</v>
      </c>
      <c r="K150" s="6"/>
    </row>
    <row r="151" spans="1:11" x14ac:dyDescent="0.25">
      <c r="A151" s="8" t="s">
        <v>0</v>
      </c>
      <c r="B151" s="9">
        <v>2</v>
      </c>
      <c r="C151" s="8">
        <v>1</v>
      </c>
      <c r="D151" s="8"/>
      <c r="E151" s="8" t="s">
        <v>2</v>
      </c>
      <c r="F151" s="13"/>
      <c r="G151" s="8" t="s">
        <v>17</v>
      </c>
      <c r="H151" s="8">
        <v>2</v>
      </c>
      <c r="I151" s="8">
        <v>0</v>
      </c>
      <c r="J151" s="8" t="s">
        <v>9</v>
      </c>
      <c r="K151" s="6"/>
    </row>
    <row r="152" spans="1:11" x14ac:dyDescent="0.25">
      <c r="A152" s="8" t="s">
        <v>26</v>
      </c>
      <c r="B152" s="9">
        <v>1</v>
      </c>
      <c r="C152" s="8">
        <v>0</v>
      </c>
      <c r="D152" s="8"/>
      <c r="E152" s="8" t="s">
        <v>5</v>
      </c>
      <c r="F152" s="13"/>
      <c r="G152" s="8" t="s">
        <v>8</v>
      </c>
      <c r="H152" s="8">
        <v>0</v>
      </c>
      <c r="I152" s="8">
        <v>1</v>
      </c>
      <c r="J152" s="8" t="s">
        <v>14</v>
      </c>
      <c r="K152" s="6"/>
    </row>
    <row r="153" spans="1:11" x14ac:dyDescent="0.25">
      <c r="A153" s="8" t="s">
        <v>29</v>
      </c>
      <c r="B153" s="9">
        <v>2</v>
      </c>
      <c r="C153" s="8">
        <v>0</v>
      </c>
      <c r="D153" s="8"/>
      <c r="E153" s="8" t="s">
        <v>30</v>
      </c>
      <c r="F153" s="13"/>
      <c r="G153" s="8" t="s">
        <v>4</v>
      </c>
      <c r="H153" s="8">
        <v>1</v>
      </c>
      <c r="I153" s="8">
        <v>1</v>
      </c>
      <c r="J153" s="8" t="s">
        <v>29</v>
      </c>
      <c r="K153" s="6"/>
    </row>
    <row r="154" spans="1:11" x14ac:dyDescent="0.25">
      <c r="A154" s="8" t="s">
        <v>3</v>
      </c>
      <c r="B154" s="9">
        <v>2</v>
      </c>
      <c r="C154" s="8">
        <v>0</v>
      </c>
      <c r="D154" s="8"/>
      <c r="E154" s="8" t="s">
        <v>17</v>
      </c>
      <c r="F154" s="13"/>
      <c r="G154" s="8" t="s">
        <v>6</v>
      </c>
      <c r="H154" s="8">
        <v>2</v>
      </c>
      <c r="I154" s="8">
        <v>2</v>
      </c>
      <c r="J154" s="8" t="s">
        <v>16</v>
      </c>
      <c r="K154" s="6"/>
    </row>
    <row r="155" spans="1:11" x14ac:dyDescent="0.25">
      <c r="A155" s="8" t="s">
        <v>16</v>
      </c>
      <c r="B155" s="8">
        <v>0</v>
      </c>
      <c r="C155" s="8">
        <v>0</v>
      </c>
      <c r="D155" s="8"/>
      <c r="E155" s="8" t="s">
        <v>1</v>
      </c>
      <c r="F155" s="13"/>
      <c r="G155" s="8" t="s">
        <v>2</v>
      </c>
      <c r="H155" s="8">
        <v>1</v>
      </c>
      <c r="I155" s="8">
        <v>1</v>
      </c>
      <c r="J155" s="9" t="s">
        <v>26</v>
      </c>
      <c r="K155" s="6"/>
    </row>
    <row r="156" spans="1:11" ht="15.75" thickBot="1" x14ac:dyDescent="0.3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6"/>
    </row>
    <row r="157" spans="1:11" x14ac:dyDescent="0.25">
      <c r="A157" s="24" t="s">
        <v>63</v>
      </c>
      <c r="B157" s="25"/>
      <c r="C157" s="25"/>
      <c r="D157" s="25"/>
      <c r="E157" s="26"/>
      <c r="F157" s="13"/>
      <c r="G157" s="24" t="s">
        <v>41</v>
      </c>
      <c r="H157" s="25"/>
      <c r="I157" s="25"/>
      <c r="J157" s="26"/>
      <c r="K157" s="6"/>
    </row>
    <row r="158" spans="1:11" x14ac:dyDescent="0.25">
      <c r="A158" s="8" t="s">
        <v>26</v>
      </c>
      <c r="B158" s="8">
        <v>3</v>
      </c>
      <c r="C158" s="8">
        <v>0</v>
      </c>
      <c r="D158" s="8"/>
      <c r="E158" s="8" t="s">
        <v>11</v>
      </c>
      <c r="F158" s="13"/>
      <c r="G158" s="8" t="s">
        <v>6</v>
      </c>
      <c r="H158" s="8">
        <v>4</v>
      </c>
      <c r="I158" s="8">
        <v>0</v>
      </c>
      <c r="J158" s="8" t="s">
        <v>29</v>
      </c>
      <c r="K158" s="6"/>
    </row>
    <row r="159" spans="1:11" x14ac:dyDescent="0.25">
      <c r="A159" s="8" t="s">
        <v>13</v>
      </c>
      <c r="B159" s="8">
        <v>1</v>
      </c>
      <c r="C159" s="9">
        <v>1</v>
      </c>
      <c r="D159" s="8"/>
      <c r="E159" s="8" t="s">
        <v>16</v>
      </c>
      <c r="F159" s="13"/>
      <c r="G159" s="8" t="s">
        <v>4</v>
      </c>
      <c r="H159" s="8">
        <v>2</v>
      </c>
      <c r="I159" s="8">
        <v>0</v>
      </c>
      <c r="J159" s="8" t="s">
        <v>7</v>
      </c>
      <c r="K159" s="6"/>
    </row>
    <row r="160" spans="1:11" x14ac:dyDescent="0.25">
      <c r="A160" s="8" t="s">
        <v>2</v>
      </c>
      <c r="B160" s="8">
        <v>1</v>
      </c>
      <c r="C160" s="9">
        <v>2</v>
      </c>
      <c r="D160" s="8"/>
      <c r="E160" s="8" t="s">
        <v>10</v>
      </c>
      <c r="F160" s="13"/>
      <c r="G160" s="8" t="s">
        <v>13</v>
      </c>
      <c r="H160" s="8">
        <v>0</v>
      </c>
      <c r="I160" s="8">
        <v>1</v>
      </c>
      <c r="J160" s="8" t="s">
        <v>14</v>
      </c>
      <c r="K160" s="6"/>
    </row>
    <row r="161" spans="1:11" x14ac:dyDescent="0.25">
      <c r="A161" s="8" t="s">
        <v>9</v>
      </c>
      <c r="B161" s="9">
        <v>2</v>
      </c>
      <c r="C161" s="9">
        <v>1</v>
      </c>
      <c r="D161" s="8"/>
      <c r="E161" s="8" t="s">
        <v>27</v>
      </c>
      <c r="F161" s="13"/>
      <c r="G161" s="8" t="s">
        <v>1</v>
      </c>
      <c r="H161" s="8">
        <v>0</v>
      </c>
      <c r="I161" s="8">
        <v>1</v>
      </c>
      <c r="J161" s="8" t="s">
        <v>9</v>
      </c>
      <c r="K161" s="6"/>
    </row>
    <row r="162" spans="1:11" x14ac:dyDescent="0.25">
      <c r="A162" s="8" t="s">
        <v>12</v>
      </c>
      <c r="B162" s="9">
        <v>0</v>
      </c>
      <c r="C162" s="9">
        <v>2</v>
      </c>
      <c r="D162" s="8"/>
      <c r="E162" s="8" t="s">
        <v>5</v>
      </c>
      <c r="F162" s="13"/>
      <c r="G162" s="8" t="s">
        <v>17</v>
      </c>
      <c r="H162" s="8">
        <v>1</v>
      </c>
      <c r="I162" s="8">
        <v>0</v>
      </c>
      <c r="J162" s="8" t="s">
        <v>26</v>
      </c>
      <c r="K162" s="6"/>
    </row>
    <row r="163" spans="1:11" x14ac:dyDescent="0.25">
      <c r="A163" s="8" t="s">
        <v>14</v>
      </c>
      <c r="B163" s="9">
        <v>1</v>
      </c>
      <c r="C163" s="9">
        <v>1</v>
      </c>
      <c r="D163" s="8"/>
      <c r="E163" s="8" t="s">
        <v>30</v>
      </c>
      <c r="F163" s="13"/>
      <c r="G163" s="8" t="s">
        <v>8</v>
      </c>
      <c r="H163" s="8">
        <v>1</v>
      </c>
      <c r="I163" s="8">
        <v>2</v>
      </c>
      <c r="J163" s="8" t="s">
        <v>2</v>
      </c>
      <c r="K163" s="6"/>
    </row>
    <row r="164" spans="1:11" x14ac:dyDescent="0.25">
      <c r="A164" s="8" t="s">
        <v>7</v>
      </c>
      <c r="B164" s="9">
        <v>1</v>
      </c>
      <c r="C164" s="9">
        <v>1</v>
      </c>
      <c r="D164" s="8"/>
      <c r="E164" s="8" t="s">
        <v>17</v>
      </c>
      <c r="F164" s="13"/>
      <c r="G164" s="8" t="s">
        <v>16</v>
      </c>
      <c r="H164" s="8">
        <v>0</v>
      </c>
      <c r="I164" s="8">
        <v>2</v>
      </c>
      <c r="J164" s="8" t="s">
        <v>3</v>
      </c>
      <c r="K164" s="6"/>
    </row>
    <row r="165" spans="1:11" x14ac:dyDescent="0.25">
      <c r="A165" s="8" t="s">
        <v>29</v>
      </c>
      <c r="B165" s="9">
        <v>1</v>
      </c>
      <c r="C165" s="9">
        <v>2</v>
      </c>
      <c r="D165" s="8"/>
      <c r="E165" s="8" t="s">
        <v>1</v>
      </c>
      <c r="F165" s="13"/>
      <c r="G165" s="8" t="s">
        <v>30</v>
      </c>
      <c r="H165" s="8">
        <v>2</v>
      </c>
      <c r="I165" s="8">
        <v>1</v>
      </c>
      <c r="J165" s="8" t="s">
        <v>12</v>
      </c>
      <c r="K165" s="6"/>
    </row>
    <row r="166" spans="1:11" x14ac:dyDescent="0.25">
      <c r="A166" s="8" t="s">
        <v>3</v>
      </c>
      <c r="B166" s="8">
        <v>2</v>
      </c>
      <c r="C166" s="8">
        <v>3</v>
      </c>
      <c r="D166" s="8"/>
      <c r="E166" s="8" t="s">
        <v>4</v>
      </c>
      <c r="F166" s="13"/>
      <c r="G166" s="8" t="s">
        <v>5</v>
      </c>
      <c r="H166" s="8">
        <v>1</v>
      </c>
      <c r="I166" s="8">
        <v>1</v>
      </c>
      <c r="J166" s="8" t="s">
        <v>0</v>
      </c>
      <c r="K166" s="6"/>
    </row>
    <row r="167" spans="1:11" x14ac:dyDescent="0.25">
      <c r="A167" s="8" t="s">
        <v>0</v>
      </c>
      <c r="B167" s="8">
        <v>1</v>
      </c>
      <c r="C167" s="8">
        <v>0</v>
      </c>
      <c r="D167" s="8"/>
      <c r="E167" s="8" t="s">
        <v>8</v>
      </c>
      <c r="F167" s="13"/>
      <c r="G167" s="8" t="s">
        <v>11</v>
      </c>
      <c r="H167" s="8">
        <v>2</v>
      </c>
      <c r="I167" s="8">
        <v>2</v>
      </c>
      <c r="J167" s="9" t="s">
        <v>10</v>
      </c>
      <c r="K167" s="6"/>
    </row>
    <row r="168" spans="1:11" ht="15.75" thickBot="1" x14ac:dyDescent="0.3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6"/>
    </row>
    <row r="169" spans="1:11" x14ac:dyDescent="0.25">
      <c r="A169" s="24" t="s">
        <v>64</v>
      </c>
      <c r="B169" s="25"/>
      <c r="C169" s="25"/>
      <c r="D169" s="25"/>
      <c r="E169" s="26"/>
      <c r="F169" s="13"/>
      <c r="G169" s="24" t="s">
        <v>40</v>
      </c>
      <c r="H169" s="25"/>
      <c r="I169" s="25"/>
      <c r="J169" s="26"/>
      <c r="K169" s="6"/>
    </row>
    <row r="170" spans="1:11" x14ac:dyDescent="0.25">
      <c r="A170" s="8" t="s">
        <v>10</v>
      </c>
      <c r="B170" s="8">
        <v>1</v>
      </c>
      <c r="C170" s="8">
        <v>1</v>
      </c>
      <c r="D170" s="8"/>
      <c r="E170" s="8" t="s">
        <v>5</v>
      </c>
      <c r="F170" s="13"/>
      <c r="G170" s="8" t="s">
        <v>8</v>
      </c>
      <c r="H170" s="8">
        <v>1</v>
      </c>
      <c r="I170" s="8">
        <v>3</v>
      </c>
      <c r="J170" s="8" t="s">
        <v>26</v>
      </c>
      <c r="K170" s="6"/>
    </row>
    <row r="171" spans="1:11" x14ac:dyDescent="0.25">
      <c r="A171" s="8" t="s">
        <v>14</v>
      </c>
      <c r="B171" s="8">
        <v>1</v>
      </c>
      <c r="C171" s="9">
        <v>0</v>
      </c>
      <c r="D171" s="8"/>
      <c r="E171" s="8" t="s">
        <v>16</v>
      </c>
      <c r="F171" s="13"/>
      <c r="G171" s="8" t="s">
        <v>13</v>
      </c>
      <c r="H171" s="8">
        <v>1</v>
      </c>
      <c r="I171" s="8">
        <v>1</v>
      </c>
      <c r="J171" s="8" t="s">
        <v>9</v>
      </c>
      <c r="K171" s="6"/>
    </row>
    <row r="172" spans="1:11" x14ac:dyDescent="0.25">
      <c r="A172" s="8" t="s">
        <v>2</v>
      </c>
      <c r="B172" s="8">
        <v>2</v>
      </c>
      <c r="C172" s="9">
        <v>0</v>
      </c>
      <c r="D172" s="8"/>
      <c r="E172" s="8" t="s">
        <v>11</v>
      </c>
      <c r="F172" s="13"/>
      <c r="G172" s="8" t="s">
        <v>6</v>
      </c>
      <c r="H172" s="8">
        <v>2</v>
      </c>
      <c r="I172" s="8">
        <v>1</v>
      </c>
      <c r="J172" s="8" t="s">
        <v>14</v>
      </c>
      <c r="K172" s="6"/>
    </row>
    <row r="173" spans="1:11" x14ac:dyDescent="0.25">
      <c r="A173" s="8" t="s">
        <v>29</v>
      </c>
      <c r="B173" s="9">
        <v>1</v>
      </c>
      <c r="C173" s="9">
        <v>0</v>
      </c>
      <c r="D173" s="8"/>
      <c r="E173" s="8" t="s">
        <v>13</v>
      </c>
      <c r="F173" s="13"/>
      <c r="G173" s="8" t="s">
        <v>11</v>
      </c>
      <c r="H173" s="8">
        <v>0</v>
      </c>
      <c r="I173" s="8">
        <v>0</v>
      </c>
      <c r="J173" s="8" t="s">
        <v>0</v>
      </c>
      <c r="K173" s="6"/>
    </row>
    <row r="174" spans="1:11" x14ac:dyDescent="0.25">
      <c r="A174" s="8" t="s">
        <v>7</v>
      </c>
      <c r="B174" s="9">
        <v>1</v>
      </c>
      <c r="C174" s="9">
        <v>1</v>
      </c>
      <c r="D174" s="8"/>
      <c r="E174" s="8" t="s">
        <v>8</v>
      </c>
      <c r="F174" s="13"/>
      <c r="G174" s="8" t="s">
        <v>17</v>
      </c>
      <c r="H174" s="8">
        <v>2</v>
      </c>
      <c r="I174" s="8">
        <v>1</v>
      </c>
      <c r="J174" s="8" t="s">
        <v>10</v>
      </c>
      <c r="K174" s="6"/>
    </row>
    <row r="175" spans="1:11" x14ac:dyDescent="0.25">
      <c r="A175" s="8" t="s">
        <v>26</v>
      </c>
      <c r="B175" s="9">
        <v>1</v>
      </c>
      <c r="C175" s="9">
        <v>0</v>
      </c>
      <c r="D175" s="8"/>
      <c r="E175" s="8" t="s">
        <v>1</v>
      </c>
      <c r="F175" s="13"/>
      <c r="G175" s="8" t="s">
        <v>1</v>
      </c>
      <c r="H175" s="8">
        <v>2</v>
      </c>
      <c r="I175" s="8">
        <v>3</v>
      </c>
      <c r="J175" s="8" t="s">
        <v>7</v>
      </c>
      <c r="K175" s="6"/>
    </row>
    <row r="176" spans="1:11" x14ac:dyDescent="0.25">
      <c r="A176" s="8" t="s">
        <v>0</v>
      </c>
      <c r="B176" s="8">
        <v>1</v>
      </c>
      <c r="C176" s="8">
        <v>1</v>
      </c>
      <c r="D176" s="8"/>
      <c r="E176" s="8" t="s">
        <v>30</v>
      </c>
      <c r="F176" s="13"/>
      <c r="G176" s="8" t="s">
        <v>16</v>
      </c>
      <c r="H176" s="8">
        <v>2</v>
      </c>
      <c r="I176" s="8">
        <v>0</v>
      </c>
      <c r="J176" s="8" t="s">
        <v>29</v>
      </c>
      <c r="K176" s="6"/>
    </row>
    <row r="177" spans="1:11" x14ac:dyDescent="0.25">
      <c r="A177" s="8" t="s">
        <v>9</v>
      </c>
      <c r="B177" s="8">
        <v>2</v>
      </c>
      <c r="C177" s="8">
        <v>1</v>
      </c>
      <c r="D177" s="8"/>
      <c r="E177" s="8" t="s">
        <v>4</v>
      </c>
      <c r="F177" s="13"/>
      <c r="G177" s="8" t="s">
        <v>30</v>
      </c>
      <c r="H177" s="8">
        <v>0</v>
      </c>
      <c r="I177" s="8">
        <v>1</v>
      </c>
      <c r="J177" s="8" t="s">
        <v>3</v>
      </c>
      <c r="K177" s="6"/>
    </row>
    <row r="178" spans="1:11" x14ac:dyDescent="0.25">
      <c r="A178" s="8" t="s">
        <v>12</v>
      </c>
      <c r="B178" s="8">
        <v>0</v>
      </c>
      <c r="C178" s="8">
        <v>1</v>
      </c>
      <c r="D178" s="8"/>
      <c r="E178" s="8" t="s">
        <v>17</v>
      </c>
      <c r="F178" s="13"/>
      <c r="G178" s="8" t="s">
        <v>4</v>
      </c>
      <c r="H178" s="8">
        <v>2</v>
      </c>
      <c r="I178" s="8">
        <v>1</v>
      </c>
      <c r="J178" s="8" t="s">
        <v>12</v>
      </c>
      <c r="K178" s="6"/>
    </row>
    <row r="179" spans="1:11" x14ac:dyDescent="0.25">
      <c r="A179" s="8" t="s">
        <v>3</v>
      </c>
      <c r="B179" s="8">
        <v>1</v>
      </c>
      <c r="C179" s="8">
        <v>3</v>
      </c>
      <c r="D179" s="8"/>
      <c r="E179" s="8" t="s">
        <v>6</v>
      </c>
      <c r="F179" s="13"/>
      <c r="G179" s="8" t="s">
        <v>5</v>
      </c>
      <c r="H179" s="8">
        <v>1</v>
      </c>
      <c r="I179" s="8">
        <v>1</v>
      </c>
      <c r="J179" s="9" t="s">
        <v>2</v>
      </c>
      <c r="K179" s="6"/>
    </row>
    <row r="180" spans="1:11" ht="15.75" thickBot="1" x14ac:dyDescent="0.3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6"/>
    </row>
    <row r="181" spans="1:11" x14ac:dyDescent="0.25">
      <c r="A181" s="24" t="s">
        <v>65</v>
      </c>
      <c r="B181" s="25"/>
      <c r="C181" s="25"/>
      <c r="D181" s="25"/>
      <c r="E181" s="26"/>
      <c r="F181" s="13"/>
      <c r="G181" s="24" t="s">
        <v>39</v>
      </c>
      <c r="H181" s="25"/>
      <c r="I181" s="25"/>
      <c r="J181" s="26"/>
      <c r="K181" s="6"/>
    </row>
    <row r="182" spans="1:11" x14ac:dyDescent="0.25">
      <c r="A182" s="8" t="s">
        <v>10</v>
      </c>
      <c r="B182" s="8">
        <v>2</v>
      </c>
      <c r="C182" s="8">
        <v>1</v>
      </c>
      <c r="D182" s="8"/>
      <c r="E182" s="8" t="s">
        <v>8</v>
      </c>
      <c r="F182" s="13"/>
      <c r="G182" s="8" t="s">
        <v>14</v>
      </c>
      <c r="H182" s="8">
        <v>3</v>
      </c>
      <c r="I182" s="8">
        <v>0</v>
      </c>
      <c r="J182" s="8" t="s">
        <v>9</v>
      </c>
      <c r="K182" s="6"/>
    </row>
    <row r="183" spans="1:11" x14ac:dyDescent="0.25">
      <c r="A183" s="8" t="s">
        <v>7</v>
      </c>
      <c r="B183" s="8">
        <v>2</v>
      </c>
      <c r="C183" s="9">
        <v>0</v>
      </c>
      <c r="D183" s="8"/>
      <c r="E183" s="8" t="s">
        <v>30</v>
      </c>
      <c r="F183" s="13"/>
      <c r="G183" s="8" t="s">
        <v>8</v>
      </c>
      <c r="H183" s="8">
        <v>1</v>
      </c>
      <c r="I183" s="8">
        <v>1</v>
      </c>
      <c r="J183" s="8" t="s">
        <v>11</v>
      </c>
      <c r="K183" s="6"/>
    </row>
    <row r="184" spans="1:11" x14ac:dyDescent="0.25">
      <c r="A184" s="8" t="s">
        <v>11</v>
      </c>
      <c r="B184" s="8">
        <v>1</v>
      </c>
      <c r="C184" s="9">
        <v>0</v>
      </c>
      <c r="D184" s="8"/>
      <c r="E184" s="8" t="s">
        <v>5</v>
      </c>
      <c r="F184" s="13"/>
      <c r="G184" s="8" t="s">
        <v>13</v>
      </c>
      <c r="H184" s="8">
        <v>3</v>
      </c>
      <c r="I184" s="8">
        <v>1</v>
      </c>
      <c r="J184" s="8" t="s">
        <v>7</v>
      </c>
      <c r="K184" s="6"/>
    </row>
    <row r="185" spans="1:11" x14ac:dyDescent="0.25">
      <c r="A185" s="8" t="s">
        <v>9</v>
      </c>
      <c r="B185" s="9">
        <v>2</v>
      </c>
      <c r="C185" s="9">
        <v>1</v>
      </c>
      <c r="D185" s="8"/>
      <c r="E185" s="8" t="s">
        <v>16</v>
      </c>
      <c r="F185" s="13"/>
      <c r="G185" s="8" t="s">
        <v>16</v>
      </c>
      <c r="H185" s="8">
        <v>1</v>
      </c>
      <c r="I185" s="8">
        <v>1</v>
      </c>
      <c r="J185" s="8" t="s">
        <v>10</v>
      </c>
      <c r="K185" s="6"/>
    </row>
    <row r="186" spans="1:11" x14ac:dyDescent="0.25">
      <c r="A186" s="8" t="s">
        <v>29</v>
      </c>
      <c r="B186" s="9">
        <v>2</v>
      </c>
      <c r="C186" s="9">
        <v>0</v>
      </c>
      <c r="D186" s="8"/>
      <c r="E186" s="8" t="s">
        <v>14</v>
      </c>
      <c r="F186" s="13"/>
      <c r="G186" s="8" t="s">
        <v>71</v>
      </c>
      <c r="H186" s="8">
        <v>1</v>
      </c>
      <c r="I186" s="8">
        <v>0</v>
      </c>
      <c r="J186" s="8" t="s">
        <v>2</v>
      </c>
      <c r="K186" s="6"/>
    </row>
    <row r="187" spans="1:11" x14ac:dyDescent="0.25">
      <c r="A187" s="8" t="s">
        <v>26</v>
      </c>
      <c r="B187" s="9">
        <v>2</v>
      </c>
      <c r="C187" s="9">
        <v>1</v>
      </c>
      <c r="D187" s="8"/>
      <c r="E187" s="8" t="s">
        <v>4</v>
      </c>
      <c r="F187" s="13"/>
      <c r="G187" s="8" t="s">
        <v>1</v>
      </c>
      <c r="H187" s="8">
        <v>2</v>
      </c>
      <c r="I187" s="8">
        <v>1</v>
      </c>
      <c r="J187" s="8" t="s">
        <v>12</v>
      </c>
      <c r="K187" s="6"/>
    </row>
    <row r="188" spans="1:11" x14ac:dyDescent="0.25">
      <c r="A188" s="8" t="s">
        <v>3</v>
      </c>
      <c r="B188" s="9">
        <v>1</v>
      </c>
      <c r="C188" s="9">
        <v>3</v>
      </c>
      <c r="D188" s="8"/>
      <c r="E188" s="8" t="s">
        <v>13</v>
      </c>
      <c r="F188" s="13"/>
      <c r="G188" s="8" t="s">
        <v>29</v>
      </c>
      <c r="H188" s="8">
        <v>0</v>
      </c>
      <c r="I188" s="8">
        <v>3</v>
      </c>
      <c r="J188" s="8" t="s">
        <v>3</v>
      </c>
      <c r="K188" s="6"/>
    </row>
    <row r="189" spans="1:11" x14ac:dyDescent="0.25">
      <c r="A189" s="8" t="s">
        <v>0</v>
      </c>
      <c r="B189" s="9">
        <v>1</v>
      </c>
      <c r="C189" s="9">
        <v>1</v>
      </c>
      <c r="D189" s="8"/>
      <c r="E189" s="8" t="s">
        <v>1</v>
      </c>
      <c r="F189" s="13"/>
      <c r="G189" s="8" t="s">
        <v>17</v>
      </c>
      <c r="H189" s="8">
        <v>2</v>
      </c>
      <c r="I189" s="8">
        <v>2</v>
      </c>
      <c r="J189" s="8" t="s">
        <v>5</v>
      </c>
      <c r="K189" s="6"/>
    </row>
    <row r="190" spans="1:11" x14ac:dyDescent="0.25">
      <c r="A190" s="8" t="s">
        <v>2</v>
      </c>
      <c r="B190" s="8">
        <v>0</v>
      </c>
      <c r="C190" s="8">
        <v>2</v>
      </c>
      <c r="D190" s="8"/>
      <c r="E190" s="8" t="s">
        <v>17</v>
      </c>
      <c r="F190" s="13"/>
      <c r="G190" s="8" t="s">
        <v>30</v>
      </c>
      <c r="H190" s="8">
        <v>2</v>
      </c>
      <c r="I190" s="8">
        <v>1</v>
      </c>
      <c r="J190" s="8" t="s">
        <v>26</v>
      </c>
      <c r="K190" s="6"/>
    </row>
    <row r="191" spans="1:11" x14ac:dyDescent="0.25">
      <c r="A191" s="8" t="s">
        <v>12</v>
      </c>
      <c r="B191" s="8">
        <v>3</v>
      </c>
      <c r="C191" s="8">
        <v>1</v>
      </c>
      <c r="D191" s="8"/>
      <c r="E191" s="8" t="s">
        <v>6</v>
      </c>
      <c r="F191" s="13"/>
      <c r="G191" s="8" t="s">
        <v>6</v>
      </c>
      <c r="H191" s="8">
        <v>4</v>
      </c>
      <c r="I191" s="8">
        <v>1</v>
      </c>
      <c r="J191" s="9" t="s">
        <v>0</v>
      </c>
      <c r="K191" s="6"/>
    </row>
    <row r="192" spans="1:11" ht="15.75" thickBot="1" x14ac:dyDescent="0.3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6"/>
    </row>
    <row r="193" spans="1:11" x14ac:dyDescent="0.25">
      <c r="A193" s="24" t="s">
        <v>66</v>
      </c>
      <c r="B193" s="25"/>
      <c r="C193" s="25"/>
      <c r="D193" s="25"/>
      <c r="E193" s="26"/>
      <c r="F193" s="13"/>
      <c r="G193" s="24" t="s">
        <v>38</v>
      </c>
      <c r="H193" s="25"/>
      <c r="I193" s="25"/>
      <c r="J193" s="26"/>
      <c r="K193" s="6"/>
    </row>
    <row r="194" spans="1:11" x14ac:dyDescent="0.25">
      <c r="A194" s="8" t="s">
        <v>9</v>
      </c>
      <c r="B194" s="8">
        <v>3</v>
      </c>
      <c r="C194" s="8">
        <v>2</v>
      </c>
      <c r="D194" s="8"/>
      <c r="E194" s="8" t="s">
        <v>30</v>
      </c>
      <c r="F194" s="13"/>
      <c r="G194" s="8" t="s">
        <v>6</v>
      </c>
      <c r="H194" s="8">
        <v>2</v>
      </c>
      <c r="I194" s="8">
        <v>1</v>
      </c>
      <c r="J194" s="8" t="s">
        <v>10</v>
      </c>
      <c r="K194" s="6"/>
    </row>
    <row r="195" spans="1:11" x14ac:dyDescent="0.25">
      <c r="A195" s="8" t="s">
        <v>0</v>
      </c>
      <c r="B195" s="8">
        <v>0</v>
      </c>
      <c r="C195" s="9">
        <v>0</v>
      </c>
      <c r="D195" s="8"/>
      <c r="E195" s="8" t="s">
        <v>17</v>
      </c>
      <c r="F195" s="13"/>
      <c r="G195" s="8" t="s">
        <v>4</v>
      </c>
      <c r="H195" s="8">
        <v>0</v>
      </c>
      <c r="I195" s="8">
        <v>3</v>
      </c>
      <c r="J195" s="8" t="s">
        <v>5</v>
      </c>
      <c r="K195" s="6"/>
    </row>
    <row r="196" spans="1:11" x14ac:dyDescent="0.25">
      <c r="A196" s="8" t="s">
        <v>10</v>
      </c>
      <c r="B196" s="8">
        <v>6</v>
      </c>
      <c r="C196" s="9">
        <v>1</v>
      </c>
      <c r="D196" s="8"/>
      <c r="E196" s="8" t="s">
        <v>4</v>
      </c>
      <c r="F196" s="13"/>
      <c r="G196" s="8" t="s">
        <v>1</v>
      </c>
      <c r="H196" s="8">
        <v>1</v>
      </c>
      <c r="I196" s="8">
        <v>0</v>
      </c>
      <c r="J196" s="8" t="s">
        <v>2</v>
      </c>
      <c r="K196" s="6"/>
    </row>
    <row r="197" spans="1:11" x14ac:dyDescent="0.25">
      <c r="A197" s="8" t="s">
        <v>5</v>
      </c>
      <c r="B197" s="9">
        <v>2</v>
      </c>
      <c r="C197" s="9">
        <v>1</v>
      </c>
      <c r="D197" s="8"/>
      <c r="E197" s="8" t="s">
        <v>8</v>
      </c>
      <c r="F197" s="13"/>
      <c r="G197" s="8" t="s">
        <v>29</v>
      </c>
      <c r="H197" s="8">
        <v>2</v>
      </c>
      <c r="I197" s="8">
        <v>0</v>
      </c>
      <c r="J197" s="8" t="s">
        <v>7</v>
      </c>
      <c r="K197" s="6"/>
    </row>
    <row r="198" spans="1:11" x14ac:dyDescent="0.25">
      <c r="A198" s="8" t="s">
        <v>7</v>
      </c>
      <c r="B198" s="9">
        <v>1</v>
      </c>
      <c r="C198" s="9">
        <v>0</v>
      </c>
      <c r="D198" s="8"/>
      <c r="E198" s="8" t="s">
        <v>16</v>
      </c>
      <c r="F198" s="13"/>
      <c r="G198" s="8" t="s">
        <v>13</v>
      </c>
      <c r="H198" s="8">
        <v>3</v>
      </c>
      <c r="I198" s="8">
        <v>1</v>
      </c>
      <c r="J198" s="8" t="s">
        <v>0</v>
      </c>
      <c r="K198" s="6"/>
    </row>
    <row r="199" spans="1:11" x14ac:dyDescent="0.25">
      <c r="A199" s="8" t="s">
        <v>26</v>
      </c>
      <c r="B199" s="9">
        <v>1</v>
      </c>
      <c r="C199" s="9">
        <v>0</v>
      </c>
      <c r="D199" s="8"/>
      <c r="E199" s="8" t="s">
        <v>29</v>
      </c>
      <c r="F199" s="13"/>
      <c r="G199" s="8" t="s">
        <v>16</v>
      </c>
      <c r="H199" s="8">
        <v>4</v>
      </c>
      <c r="I199" s="8">
        <v>0</v>
      </c>
      <c r="J199" s="8" t="s">
        <v>12</v>
      </c>
      <c r="K199" s="6"/>
    </row>
    <row r="200" spans="1:11" x14ac:dyDescent="0.25">
      <c r="A200" s="8" t="s">
        <v>3</v>
      </c>
      <c r="B200" s="9">
        <v>2</v>
      </c>
      <c r="C200" s="9">
        <v>1</v>
      </c>
      <c r="D200" s="8"/>
      <c r="E200" s="8" t="s">
        <v>14</v>
      </c>
      <c r="F200" s="13"/>
      <c r="G200" s="8" t="s">
        <v>17</v>
      </c>
      <c r="H200" s="8">
        <v>1</v>
      </c>
      <c r="I200" s="8">
        <v>1</v>
      </c>
      <c r="J200" s="8" t="s">
        <v>11</v>
      </c>
      <c r="K200" s="6"/>
    </row>
    <row r="201" spans="1:11" x14ac:dyDescent="0.25">
      <c r="A201" s="8" t="s">
        <v>2</v>
      </c>
      <c r="B201" s="8">
        <v>0</v>
      </c>
      <c r="C201" s="8">
        <v>2</v>
      </c>
      <c r="D201" s="8"/>
      <c r="E201" s="8" t="s">
        <v>6</v>
      </c>
      <c r="F201" s="13"/>
      <c r="G201" s="8" t="s">
        <v>30</v>
      </c>
      <c r="H201" s="8">
        <v>2</v>
      </c>
      <c r="I201" s="8">
        <v>1</v>
      </c>
      <c r="J201" s="8" t="s">
        <v>8</v>
      </c>
      <c r="K201" s="6"/>
    </row>
    <row r="202" spans="1:11" x14ac:dyDescent="0.25">
      <c r="A202" s="8" t="s">
        <v>11</v>
      </c>
      <c r="B202" s="8">
        <v>1</v>
      </c>
      <c r="C202" s="8">
        <v>4</v>
      </c>
      <c r="D202" s="8"/>
      <c r="E202" s="8" t="s">
        <v>1</v>
      </c>
      <c r="F202" s="13"/>
      <c r="G202" s="8" t="s">
        <v>14</v>
      </c>
      <c r="H202" s="8">
        <v>0</v>
      </c>
      <c r="I202" s="8">
        <v>1</v>
      </c>
      <c r="J202" s="8" t="s">
        <v>26</v>
      </c>
      <c r="K202" s="6"/>
    </row>
    <row r="203" spans="1:11" x14ac:dyDescent="0.25">
      <c r="A203" s="8" t="s">
        <v>12</v>
      </c>
      <c r="B203" s="8">
        <v>0</v>
      </c>
      <c r="C203" s="8">
        <v>1</v>
      </c>
      <c r="D203" s="8"/>
      <c r="E203" s="8" t="s">
        <v>13</v>
      </c>
      <c r="F203" s="13"/>
      <c r="G203" s="8" t="s">
        <v>3</v>
      </c>
      <c r="H203" s="8"/>
      <c r="I203" s="8"/>
      <c r="J203" s="9" t="s">
        <v>9</v>
      </c>
      <c r="K203" s="6"/>
    </row>
    <row r="204" spans="1:11" ht="15.75" thickBot="1" x14ac:dyDescent="0.3">
      <c r="A204" s="13"/>
      <c r="B204" s="13"/>
      <c r="C204" s="13"/>
      <c r="D204" s="13"/>
      <c r="E204" s="13"/>
      <c r="F204" s="13"/>
      <c r="G204" s="16"/>
      <c r="H204" s="13"/>
      <c r="I204" s="13"/>
      <c r="J204" s="13"/>
      <c r="K204" s="6"/>
    </row>
    <row r="205" spans="1:11" x14ac:dyDescent="0.25">
      <c r="A205" s="24" t="s">
        <v>67</v>
      </c>
      <c r="B205" s="25"/>
      <c r="C205" s="25"/>
      <c r="D205" s="25"/>
      <c r="E205" s="26"/>
      <c r="F205" s="13"/>
      <c r="G205" s="24" t="s">
        <v>37</v>
      </c>
      <c r="H205" s="25"/>
      <c r="I205" s="25"/>
      <c r="J205" s="26"/>
      <c r="K205" s="6"/>
    </row>
    <row r="206" spans="1:11" x14ac:dyDescent="0.25">
      <c r="A206" s="8" t="s">
        <v>2</v>
      </c>
      <c r="B206" s="8">
        <v>0</v>
      </c>
      <c r="C206" s="8">
        <v>2</v>
      </c>
      <c r="D206" s="8"/>
      <c r="E206" s="8" t="s">
        <v>32</v>
      </c>
      <c r="F206" s="13"/>
      <c r="G206" s="8" t="s">
        <v>9</v>
      </c>
      <c r="H206" s="8">
        <v>1</v>
      </c>
      <c r="I206" s="8">
        <v>1</v>
      </c>
      <c r="J206" s="8" t="s">
        <v>12</v>
      </c>
      <c r="K206" s="6"/>
    </row>
    <row r="207" spans="1:11" x14ac:dyDescent="0.25">
      <c r="A207" s="8" t="s">
        <v>10</v>
      </c>
      <c r="B207" s="8">
        <v>2</v>
      </c>
      <c r="C207" s="9">
        <v>0</v>
      </c>
      <c r="D207" s="8"/>
      <c r="E207" s="8" t="s">
        <v>1</v>
      </c>
      <c r="F207" s="13"/>
      <c r="G207" s="8" t="s">
        <v>3</v>
      </c>
      <c r="H207" s="8">
        <v>2</v>
      </c>
      <c r="I207" s="8">
        <v>1</v>
      </c>
      <c r="J207" s="8" t="s">
        <v>0</v>
      </c>
      <c r="K207" s="6"/>
    </row>
    <row r="208" spans="1:11" x14ac:dyDescent="0.25">
      <c r="A208" s="8" t="s">
        <v>7</v>
      </c>
      <c r="B208" s="8">
        <v>0</v>
      </c>
      <c r="C208" s="9">
        <v>1</v>
      </c>
      <c r="D208" s="8"/>
      <c r="E208" s="8" t="s">
        <v>27</v>
      </c>
      <c r="F208" s="13"/>
      <c r="G208" s="8" t="s">
        <v>29</v>
      </c>
      <c r="H208" s="8">
        <v>3</v>
      </c>
      <c r="I208" s="8">
        <v>4</v>
      </c>
      <c r="J208" s="8" t="s">
        <v>10</v>
      </c>
      <c r="K208" s="6"/>
    </row>
    <row r="209" spans="1:11" x14ac:dyDescent="0.25">
      <c r="A209" s="8" t="s">
        <v>8</v>
      </c>
      <c r="B209" s="9">
        <v>1</v>
      </c>
      <c r="C209" s="9">
        <v>0</v>
      </c>
      <c r="D209" s="8"/>
      <c r="E209" s="8" t="s">
        <v>17</v>
      </c>
      <c r="F209" s="13"/>
      <c r="G209" s="8" t="s">
        <v>4</v>
      </c>
      <c r="H209" s="8">
        <v>1</v>
      </c>
      <c r="I209" s="8">
        <v>0</v>
      </c>
      <c r="J209" s="8" t="s">
        <v>17</v>
      </c>
      <c r="K209" s="6"/>
    </row>
    <row r="210" spans="1:11" x14ac:dyDescent="0.25">
      <c r="A210" s="8" t="s">
        <v>0</v>
      </c>
      <c r="B210" s="9">
        <v>2</v>
      </c>
      <c r="C210" s="9">
        <v>1</v>
      </c>
      <c r="D210" s="8"/>
      <c r="E210" s="8" t="s">
        <v>4</v>
      </c>
      <c r="F210" s="13"/>
      <c r="G210" s="8" t="s">
        <v>1</v>
      </c>
      <c r="H210" s="8">
        <v>0</v>
      </c>
      <c r="I210" s="8">
        <v>0</v>
      </c>
      <c r="J210" s="8" t="s">
        <v>8</v>
      </c>
      <c r="K210" s="6"/>
    </row>
    <row r="211" spans="1:11" x14ac:dyDescent="0.25">
      <c r="A211" s="8" t="s">
        <v>9</v>
      </c>
      <c r="B211" s="9">
        <v>4</v>
      </c>
      <c r="C211" s="9">
        <v>1</v>
      </c>
      <c r="D211" s="8"/>
      <c r="E211" s="8" t="s">
        <v>29</v>
      </c>
      <c r="F211" s="13"/>
      <c r="G211" s="8" t="s">
        <v>16</v>
      </c>
      <c r="H211" s="8">
        <v>2</v>
      </c>
      <c r="I211" s="8">
        <v>4</v>
      </c>
      <c r="J211" s="8" t="s">
        <v>5</v>
      </c>
      <c r="K211" s="6"/>
    </row>
    <row r="212" spans="1:11" x14ac:dyDescent="0.25">
      <c r="A212" s="8" t="s">
        <v>11</v>
      </c>
      <c r="B212" s="9">
        <v>1</v>
      </c>
      <c r="C212" s="9">
        <v>0</v>
      </c>
      <c r="D212" s="8"/>
      <c r="E212" s="8" t="s">
        <v>30</v>
      </c>
      <c r="F212" s="13"/>
      <c r="G212" s="8" t="s">
        <v>6</v>
      </c>
      <c r="H212" s="8">
        <v>3</v>
      </c>
      <c r="I212" s="8">
        <v>0</v>
      </c>
      <c r="J212" s="8" t="s">
        <v>11</v>
      </c>
      <c r="K212" s="6"/>
    </row>
    <row r="213" spans="1:11" x14ac:dyDescent="0.25">
      <c r="A213" s="8" t="s">
        <v>12</v>
      </c>
      <c r="B213" s="9">
        <v>0</v>
      </c>
      <c r="C213" s="9">
        <v>0</v>
      </c>
      <c r="D213" s="8"/>
      <c r="E213" s="8" t="s">
        <v>14</v>
      </c>
      <c r="F213" s="13"/>
      <c r="G213" s="8" t="s">
        <v>14</v>
      </c>
      <c r="H213" s="8">
        <v>0</v>
      </c>
      <c r="I213" s="8">
        <v>0</v>
      </c>
      <c r="J213" s="8" t="s">
        <v>7</v>
      </c>
      <c r="K213" s="6"/>
    </row>
    <row r="214" spans="1:11" x14ac:dyDescent="0.25">
      <c r="A214" s="8" t="s">
        <v>5</v>
      </c>
      <c r="B214" s="9">
        <v>2</v>
      </c>
      <c r="C214" s="9">
        <v>0</v>
      </c>
      <c r="D214" s="8"/>
      <c r="E214" s="8" t="s">
        <v>13</v>
      </c>
      <c r="F214" s="13"/>
      <c r="G214" s="8" t="s">
        <v>30</v>
      </c>
      <c r="H214" s="8">
        <v>0</v>
      </c>
      <c r="I214" s="8">
        <v>0</v>
      </c>
      <c r="J214" s="8" t="s">
        <v>2</v>
      </c>
      <c r="K214" s="6"/>
    </row>
    <row r="215" spans="1:11" x14ac:dyDescent="0.25">
      <c r="A215" s="8" t="s">
        <v>26</v>
      </c>
      <c r="B215" s="8">
        <v>2</v>
      </c>
      <c r="C215" s="8">
        <v>2</v>
      </c>
      <c r="D215" s="8"/>
      <c r="E215" s="8" t="s">
        <v>3</v>
      </c>
      <c r="F215" s="13"/>
      <c r="G215" s="8" t="s">
        <v>13</v>
      </c>
      <c r="H215" s="8">
        <v>0</v>
      </c>
      <c r="I215" s="8">
        <v>2</v>
      </c>
      <c r="J215" s="9" t="s">
        <v>26</v>
      </c>
      <c r="K215" s="6"/>
    </row>
    <row r="216" spans="1:11" ht="15.75" thickBot="1" x14ac:dyDescent="0.3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6"/>
    </row>
    <row r="217" spans="1:11" x14ac:dyDescent="0.25">
      <c r="A217" s="24" t="s">
        <v>68</v>
      </c>
      <c r="B217" s="25"/>
      <c r="C217" s="25"/>
      <c r="D217" s="25"/>
      <c r="E217" s="26"/>
      <c r="F217" s="13"/>
      <c r="G217" s="24" t="s">
        <v>36</v>
      </c>
      <c r="H217" s="25"/>
      <c r="I217" s="25"/>
      <c r="J217" s="26"/>
      <c r="K217" s="6"/>
    </row>
    <row r="218" spans="1:11" x14ac:dyDescent="0.25">
      <c r="A218" s="8" t="s">
        <v>17</v>
      </c>
      <c r="B218" s="8"/>
      <c r="C218" s="8"/>
      <c r="D218" s="8"/>
      <c r="E218" s="8" t="s">
        <v>1</v>
      </c>
      <c r="F218" s="13"/>
      <c r="G218" s="8" t="s">
        <v>4</v>
      </c>
      <c r="H218" s="8"/>
      <c r="I218" s="8"/>
      <c r="J218" s="8" t="s">
        <v>8</v>
      </c>
      <c r="K218" s="6"/>
    </row>
    <row r="219" spans="1:11" x14ac:dyDescent="0.25">
      <c r="A219" s="8" t="s">
        <v>26</v>
      </c>
      <c r="B219" s="8"/>
      <c r="C219" s="8"/>
      <c r="D219" s="8"/>
      <c r="E219" s="8" t="s">
        <v>27</v>
      </c>
      <c r="F219" s="13"/>
      <c r="G219" s="8" t="s">
        <v>16</v>
      </c>
      <c r="H219" s="8"/>
      <c r="I219" s="8"/>
      <c r="J219" s="8" t="s">
        <v>26</v>
      </c>
      <c r="K219" s="6"/>
    </row>
    <row r="220" spans="1:11" x14ac:dyDescent="0.25">
      <c r="A220" s="8" t="s">
        <v>8</v>
      </c>
      <c r="B220" s="8"/>
      <c r="C220" s="8"/>
      <c r="D220" s="8"/>
      <c r="E220" s="8" t="s">
        <v>16</v>
      </c>
      <c r="F220" s="13"/>
      <c r="G220" s="8" t="s">
        <v>1</v>
      </c>
      <c r="H220" s="8"/>
      <c r="I220" s="8"/>
      <c r="J220" s="8" t="s">
        <v>5</v>
      </c>
      <c r="K220" s="6"/>
    </row>
    <row r="221" spans="1:11" x14ac:dyDescent="0.25">
      <c r="A221" s="8" t="s">
        <v>2</v>
      </c>
      <c r="B221" s="8"/>
      <c r="C221" s="8"/>
      <c r="D221" s="8"/>
      <c r="E221" s="8" t="s">
        <v>14</v>
      </c>
      <c r="F221" s="13"/>
      <c r="G221" s="8" t="s">
        <v>29</v>
      </c>
      <c r="H221" s="8"/>
      <c r="I221" s="8"/>
      <c r="J221" s="8" t="s">
        <v>11</v>
      </c>
      <c r="K221" s="6"/>
    </row>
    <row r="222" spans="1:11" x14ac:dyDescent="0.25">
      <c r="A222" s="8" t="s">
        <v>7</v>
      </c>
      <c r="B222" s="8"/>
      <c r="C222" s="8"/>
      <c r="D222" s="8"/>
      <c r="E222" s="8" t="s">
        <v>3</v>
      </c>
      <c r="F222" s="13"/>
      <c r="G222" s="8" t="s">
        <v>13</v>
      </c>
      <c r="H222" s="8"/>
      <c r="I222" s="8"/>
      <c r="J222" s="8" t="s">
        <v>2</v>
      </c>
      <c r="K222" s="6"/>
    </row>
    <row r="223" spans="1:11" x14ac:dyDescent="0.25">
      <c r="A223" s="8" t="s">
        <v>11</v>
      </c>
      <c r="B223" s="8"/>
      <c r="C223" s="8"/>
      <c r="D223" s="8"/>
      <c r="E223" s="8" t="s">
        <v>4</v>
      </c>
      <c r="F223" s="13"/>
      <c r="G223" s="8" t="s">
        <v>9</v>
      </c>
      <c r="H223" s="8"/>
      <c r="I223" s="8"/>
      <c r="J223" s="8" t="s">
        <v>72</v>
      </c>
      <c r="K223" s="6"/>
    </row>
    <row r="224" spans="1:11" x14ac:dyDescent="0.25">
      <c r="A224" s="8" t="s">
        <v>0</v>
      </c>
      <c r="B224" s="8"/>
      <c r="C224" s="8"/>
      <c r="D224" s="8"/>
      <c r="E224" s="8" t="s">
        <v>9</v>
      </c>
      <c r="F224" s="13"/>
      <c r="G224" s="8" t="s">
        <v>30</v>
      </c>
      <c r="H224" s="8"/>
      <c r="I224" s="8"/>
      <c r="J224" s="8" t="s">
        <v>10</v>
      </c>
      <c r="K224" s="6"/>
    </row>
    <row r="225" spans="1:11" x14ac:dyDescent="0.25">
      <c r="A225" s="8" t="s">
        <v>12</v>
      </c>
      <c r="B225" s="8"/>
      <c r="C225" s="8"/>
      <c r="D225" s="8"/>
      <c r="E225" s="8" t="s">
        <v>29</v>
      </c>
      <c r="F225" s="13"/>
      <c r="G225" s="8" t="s">
        <v>6</v>
      </c>
      <c r="H225" s="8"/>
      <c r="I225" s="8"/>
      <c r="J225" s="8" t="s">
        <v>17</v>
      </c>
      <c r="K225" s="6"/>
    </row>
    <row r="226" spans="1:11" x14ac:dyDescent="0.25">
      <c r="A226" s="8" t="s">
        <v>10</v>
      </c>
      <c r="B226" s="8"/>
      <c r="C226" s="8"/>
      <c r="D226" s="8"/>
      <c r="E226" s="8" t="s">
        <v>13</v>
      </c>
      <c r="F226" s="13"/>
      <c r="G226" s="8" t="s">
        <v>3</v>
      </c>
      <c r="H226" s="8"/>
      <c r="I226" s="8"/>
      <c r="J226" s="8" t="s">
        <v>12</v>
      </c>
      <c r="K226" s="6"/>
    </row>
    <row r="227" spans="1:11" x14ac:dyDescent="0.25">
      <c r="A227" s="8" t="s">
        <v>5</v>
      </c>
      <c r="B227" s="8"/>
      <c r="C227" s="8"/>
      <c r="D227" s="8"/>
      <c r="E227" s="8" t="s">
        <v>30</v>
      </c>
      <c r="F227" s="13"/>
      <c r="G227" s="8" t="s">
        <v>14</v>
      </c>
      <c r="H227" s="8"/>
      <c r="I227" s="8"/>
      <c r="J227" s="9" t="s">
        <v>0</v>
      </c>
      <c r="K227" s="6"/>
    </row>
    <row r="228" spans="1:11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6"/>
    </row>
    <row r="229" spans="1:11" x14ac:dyDescent="0.25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</row>
  </sheetData>
  <mergeCells count="38">
    <mergeCell ref="G109:J109"/>
    <mergeCell ref="A25:E25"/>
    <mergeCell ref="G25:J25"/>
    <mergeCell ref="G37:J37"/>
    <mergeCell ref="A1:E1"/>
    <mergeCell ref="G1:J1"/>
    <mergeCell ref="A13:E13"/>
    <mergeCell ref="G13:J13"/>
    <mergeCell ref="G49:J49"/>
    <mergeCell ref="G61:J61"/>
    <mergeCell ref="G73:J73"/>
    <mergeCell ref="G85:J85"/>
    <mergeCell ref="G97:J97"/>
    <mergeCell ref="G193:J193"/>
    <mergeCell ref="G205:J205"/>
    <mergeCell ref="G217:J217"/>
    <mergeCell ref="A37:E37"/>
    <mergeCell ref="A49:E49"/>
    <mergeCell ref="A61:E61"/>
    <mergeCell ref="A73:E73"/>
    <mergeCell ref="A85:E85"/>
    <mergeCell ref="A97:E97"/>
    <mergeCell ref="A109:E109"/>
    <mergeCell ref="G121:J121"/>
    <mergeCell ref="G133:J133"/>
    <mergeCell ref="G145:J145"/>
    <mergeCell ref="G157:J157"/>
    <mergeCell ref="G169:J169"/>
    <mergeCell ref="G181:J181"/>
    <mergeCell ref="A193:E193"/>
    <mergeCell ref="A205:E205"/>
    <mergeCell ref="A217:E217"/>
    <mergeCell ref="A121:E121"/>
    <mergeCell ref="A133:E133"/>
    <mergeCell ref="A145:E145"/>
    <mergeCell ref="A157:E157"/>
    <mergeCell ref="A169:E169"/>
    <mergeCell ref="A181:E18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3"/>
  <sheetViews>
    <sheetView workbookViewId="0">
      <selection activeCell="A4" sqref="A4"/>
    </sheetView>
  </sheetViews>
  <sheetFormatPr baseColWidth="10" defaultRowHeight="15" x14ac:dyDescent="0.25"/>
  <cols>
    <col min="2" max="2" width="22.42578125" customWidth="1"/>
    <col min="3" max="3" width="26" customWidth="1"/>
    <col min="4" max="4" width="20" customWidth="1"/>
  </cols>
  <sheetData>
    <row r="2" spans="2:4" ht="15.75" thickBot="1" x14ac:dyDescent="0.3"/>
    <row r="3" spans="2:4" ht="15.75" thickBot="1" x14ac:dyDescent="0.3">
      <c r="B3" s="34" t="s">
        <v>141</v>
      </c>
      <c r="C3" s="34" t="s">
        <v>142</v>
      </c>
      <c r="D3" s="34" t="s">
        <v>143</v>
      </c>
    </row>
    <row r="4" spans="2:4" x14ac:dyDescent="0.25">
      <c r="B4" s="33" t="str">
        <f>Championnat!B19</f>
        <v>AC Ajaccio</v>
      </c>
      <c r="C4" s="33" t="s">
        <v>101</v>
      </c>
      <c r="D4" s="35" t="s">
        <v>102</v>
      </c>
    </row>
    <row r="5" spans="2:4" x14ac:dyDescent="0.25">
      <c r="B5" s="29" t="str">
        <f>Championnat!B16</f>
        <v>AJ Auxerre</v>
      </c>
      <c r="C5" s="29" t="s">
        <v>103</v>
      </c>
      <c r="D5" s="31" t="s">
        <v>116</v>
      </c>
    </row>
    <row r="6" spans="2:4" x14ac:dyDescent="0.25">
      <c r="B6" s="29" t="str">
        <f>Championnat!B11</f>
        <v>AS Nancy Lorraine</v>
      </c>
      <c r="C6" s="29" t="s">
        <v>127</v>
      </c>
      <c r="D6" s="31" t="s">
        <v>119</v>
      </c>
    </row>
    <row r="7" spans="2:4" x14ac:dyDescent="0.25">
      <c r="B7" s="29" t="str">
        <f>Championnat!B8</f>
        <v>AS Saint-Etienne</v>
      </c>
      <c r="C7" s="29" t="s">
        <v>128</v>
      </c>
      <c r="D7" s="31" t="s">
        <v>120</v>
      </c>
    </row>
    <row r="8" spans="2:4" x14ac:dyDescent="0.25">
      <c r="B8" s="29" t="str">
        <f>Championnat!B20</f>
        <v>Dijon FCO</v>
      </c>
      <c r="C8" s="29" t="s">
        <v>129</v>
      </c>
      <c r="D8" s="31" t="s">
        <v>121</v>
      </c>
    </row>
    <row r="9" spans="2:4" x14ac:dyDescent="0.25">
      <c r="B9" s="29" t="str">
        <f>Championnat!B17</f>
        <v>Evian TG</v>
      </c>
      <c r="C9" s="29" t="s">
        <v>130</v>
      </c>
      <c r="D9" s="31" t="s">
        <v>122</v>
      </c>
    </row>
    <row r="10" spans="2:4" x14ac:dyDescent="0.25">
      <c r="B10" s="29" t="str">
        <f>Championnat!B15</f>
        <v xml:space="preserve">FC Lorient </v>
      </c>
      <c r="C10" s="29" t="s">
        <v>131</v>
      </c>
      <c r="D10" s="31" t="s">
        <v>126</v>
      </c>
    </row>
    <row r="11" spans="2:4" x14ac:dyDescent="0.25">
      <c r="B11" s="29" t="str">
        <f>Championnat!B21</f>
        <v>FC Sochaux</v>
      </c>
      <c r="C11" s="29" t="s">
        <v>132</v>
      </c>
      <c r="D11" s="31" t="s">
        <v>117</v>
      </c>
    </row>
    <row r="12" spans="2:4" x14ac:dyDescent="0.25">
      <c r="B12" s="29" t="str">
        <f>Championnat!B5</f>
        <v>Girondins de Bordeaux</v>
      </c>
      <c r="C12" s="29" t="s">
        <v>107</v>
      </c>
      <c r="D12" s="31" t="s">
        <v>111</v>
      </c>
    </row>
    <row r="13" spans="2:4" x14ac:dyDescent="0.25">
      <c r="B13" s="29" t="str">
        <f>Championnat!B6</f>
        <v>Lille</v>
      </c>
      <c r="C13" s="29" t="s">
        <v>108</v>
      </c>
      <c r="D13" s="31" t="s">
        <v>112</v>
      </c>
    </row>
    <row r="14" spans="2:4" x14ac:dyDescent="0.25">
      <c r="B14" s="29" t="str">
        <f>Championnat!B4</f>
        <v>Montpellier Hérault</v>
      </c>
      <c r="C14" s="29" t="s">
        <v>134</v>
      </c>
      <c r="D14" s="31" t="s">
        <v>113</v>
      </c>
    </row>
    <row r="15" spans="2:4" x14ac:dyDescent="0.25">
      <c r="B15" s="29" t="str">
        <f>Championnat!B12</f>
        <v>OGC Nice</v>
      </c>
      <c r="C15" s="29" t="s">
        <v>133</v>
      </c>
      <c r="D15" s="31" t="s">
        <v>123</v>
      </c>
    </row>
    <row r="16" spans="2:4" x14ac:dyDescent="0.25">
      <c r="B16" s="29" t="str">
        <f>Championnat!B9</f>
        <v>Olympique de Marseille</v>
      </c>
      <c r="C16" s="29" t="s">
        <v>104</v>
      </c>
      <c r="D16" s="31" t="s">
        <v>109</v>
      </c>
    </row>
    <row r="17" spans="2:4" x14ac:dyDescent="0.25">
      <c r="B17" s="29" t="str">
        <f>Championnat!B14</f>
        <v>Olympique Lyonnais</v>
      </c>
      <c r="C17" s="29" t="s">
        <v>106</v>
      </c>
      <c r="D17" s="31" t="s">
        <v>118</v>
      </c>
    </row>
    <row r="18" spans="2:4" x14ac:dyDescent="0.25">
      <c r="B18" s="29" t="str">
        <f>Championnat!B13</f>
        <v>Paris Saint-Germain</v>
      </c>
      <c r="C18" s="29" t="s">
        <v>105</v>
      </c>
      <c r="D18" s="31" t="s">
        <v>110</v>
      </c>
    </row>
    <row r="19" spans="2:4" x14ac:dyDescent="0.25">
      <c r="B19" s="29" t="str">
        <f>Championnat!B18</f>
        <v>SM Caen</v>
      </c>
      <c r="C19" s="29" t="s">
        <v>140</v>
      </c>
      <c r="D19" s="31" t="s">
        <v>124</v>
      </c>
    </row>
    <row r="20" spans="2:4" x14ac:dyDescent="0.25">
      <c r="B20" s="29" t="str">
        <f>Championnat!B7</f>
        <v>Stade Brestois</v>
      </c>
      <c r="C20" s="29" t="s">
        <v>135</v>
      </c>
      <c r="D20" s="31" t="s">
        <v>125</v>
      </c>
    </row>
    <row r="21" spans="2:4" x14ac:dyDescent="0.25">
      <c r="B21" s="29" t="str">
        <f>Championnat!B10</f>
        <v>Stade Rennais</v>
      </c>
      <c r="C21" s="29" t="s">
        <v>136</v>
      </c>
      <c r="D21" s="31" t="s">
        <v>114</v>
      </c>
    </row>
    <row r="22" spans="2:4" x14ac:dyDescent="0.25">
      <c r="B22" s="29" t="str">
        <f>Tableau1[[#This Row],[ EQUIPES]]</f>
        <v>Toulouse FC</v>
      </c>
      <c r="C22" s="29" t="s">
        <v>137</v>
      </c>
      <c r="D22" s="31" t="s">
        <v>115</v>
      </c>
    </row>
    <row r="23" spans="2:4" ht="15.75" thickBot="1" x14ac:dyDescent="0.3">
      <c r="B23" s="30" t="str">
        <f>Tableau1[[#This Row],[ EQUIPES]]</f>
        <v>Valenciennes</v>
      </c>
      <c r="C23" s="30" t="s">
        <v>138</v>
      </c>
      <c r="D23" s="32" t="s">
        <v>139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Championnat</vt:lpstr>
      <vt:lpstr>Journées</vt:lpstr>
      <vt:lpstr>Statistiques</vt:lpstr>
      <vt:lpstr>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LBC</dc:creator>
  <cp:lastModifiedBy>LBC</cp:lastModifiedBy>
  <dcterms:created xsi:type="dcterms:W3CDTF">2012-04-26T18:18:45Z</dcterms:created>
  <dcterms:modified xsi:type="dcterms:W3CDTF">2012-05-12T19:03:36Z</dcterms:modified>
</cp:coreProperties>
</file>