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DBB845A-9617-4B20-A881-4997F6EBF263}" xr6:coauthVersionLast="34" xr6:coauthVersionMax="34" xr10:uidLastSave="{00000000-0000-0000-0000-000000000000}"/>
  <bookViews>
    <workbookView xWindow="0" yWindow="0" windowWidth="19200" windowHeight="10365" tabRatio="707" xr2:uid="{00000000-000D-0000-FFFF-FFFF00000000}"/>
  </bookViews>
  <sheets>
    <sheet name="Catalogue" sheetId="34" r:id="rId1"/>
  </sheets>
  <externalReferences>
    <externalReference r:id="rId2"/>
  </externalReferences>
  <definedNames>
    <definedName name="_xlnm._FilterDatabase" localSheetId="0" hidden="1">Catalogue!$A$7:$H$19</definedName>
    <definedName name="base">#REF!</definedName>
    <definedName name="base1">#REF!</definedName>
    <definedName name="base10">#REF!</definedName>
    <definedName name="base101">#REF!</definedName>
    <definedName name="base1010">#REF!</definedName>
    <definedName name="base11">#REF!</definedName>
    <definedName name="base1111">#REF!</definedName>
    <definedName name="base12">#REF!</definedName>
    <definedName name="base1212">#REF!</definedName>
    <definedName name="base13">#REF!</definedName>
    <definedName name="base1313">#REF!</definedName>
    <definedName name="base14">#REF!</definedName>
    <definedName name="base1414">#REF!</definedName>
    <definedName name="base15">#REF!</definedName>
    <definedName name="base1515">#REF!</definedName>
    <definedName name="base16">#REF!</definedName>
    <definedName name="base1616">#REF!</definedName>
    <definedName name="base17">#REF!</definedName>
    <definedName name="base1717">#REF!</definedName>
    <definedName name="base18">#REF!</definedName>
    <definedName name="base1818">#REF!</definedName>
    <definedName name="base19">#REF!</definedName>
    <definedName name="base1919">#REF!</definedName>
    <definedName name="base2">#REF!</definedName>
    <definedName name="base20">#REF!</definedName>
    <definedName name="base202">#REF!</definedName>
    <definedName name="base2020">#REF!</definedName>
    <definedName name="base21">#REF!</definedName>
    <definedName name="base2121">#REF!</definedName>
    <definedName name="base22">#REF!</definedName>
    <definedName name="base2222">#REF!</definedName>
    <definedName name="base23">#REF!</definedName>
    <definedName name="base2323">#REF!</definedName>
    <definedName name="base24">#REF!</definedName>
    <definedName name="base2424">#REF!</definedName>
    <definedName name="base25" localSheetId="0">#REF!</definedName>
    <definedName name="base25">#REF!</definedName>
    <definedName name="base2525">#REF!</definedName>
    <definedName name="base26">#REF!</definedName>
    <definedName name="base2626">#REF!</definedName>
    <definedName name="base27">#REF!</definedName>
    <definedName name="base2727">#REF!</definedName>
    <definedName name="base28">#REF!</definedName>
    <definedName name="base2828">#REF!</definedName>
    <definedName name="base29">#REF!</definedName>
    <definedName name="base2929">#REF!</definedName>
    <definedName name="base3">#REF!</definedName>
    <definedName name="base30" localSheetId="0">#REF!</definedName>
    <definedName name="base30">#REF!</definedName>
    <definedName name="base303">#REF!</definedName>
    <definedName name="base3030" localSheetId="0">#REF!</definedName>
    <definedName name="base3030">#REF!</definedName>
    <definedName name="base31">#REF!</definedName>
    <definedName name="base3131">#REF!</definedName>
    <definedName name="base32">#REF!</definedName>
    <definedName name="base3232">#REF!</definedName>
    <definedName name="base33">#REF!</definedName>
    <definedName name="base3333">#REF!</definedName>
    <definedName name="base34">#REF!</definedName>
    <definedName name="base3434">#REF!</definedName>
    <definedName name="base35">#REF!</definedName>
    <definedName name="base3535">#REF!</definedName>
    <definedName name="base36">#REF!</definedName>
    <definedName name="base3636">#REF!</definedName>
    <definedName name="base37">#REF!</definedName>
    <definedName name="base3737">#REF!</definedName>
    <definedName name="base38">#REF!</definedName>
    <definedName name="base3838">#REF!</definedName>
    <definedName name="base39">#REF!</definedName>
    <definedName name="base3939">#REF!</definedName>
    <definedName name="base4">#REF!</definedName>
    <definedName name="base40">#REF!</definedName>
    <definedName name="base404">#REF!</definedName>
    <definedName name="base4040">#REF!</definedName>
    <definedName name="base41">#REF!</definedName>
    <definedName name="base4141">#REF!</definedName>
    <definedName name="base42">#REF!</definedName>
    <definedName name="base4242">#REF!</definedName>
    <definedName name="base43">#REF!</definedName>
    <definedName name="base4343">#REF!</definedName>
    <definedName name="base44">#REF!</definedName>
    <definedName name="base4444">#REF!</definedName>
    <definedName name="base45">#REF!</definedName>
    <definedName name="base4545">#REF!</definedName>
    <definedName name="base46">#REF!</definedName>
    <definedName name="base4646">#REF!</definedName>
    <definedName name="base47">#REF!</definedName>
    <definedName name="base4747">#REF!</definedName>
    <definedName name="base48">#REF!</definedName>
    <definedName name="base4848">#REF!</definedName>
    <definedName name="base5">#REF!</definedName>
    <definedName name="base505">#REF!</definedName>
    <definedName name="base6">#REF!</definedName>
    <definedName name="base606">#REF!</definedName>
    <definedName name="base7">#REF!</definedName>
    <definedName name="base707">#REF!</definedName>
    <definedName name="base8">#REF!</definedName>
    <definedName name="base808">#REF!</definedName>
    <definedName name="base9">#REF!</definedName>
    <definedName name="base909">#REF!</definedName>
    <definedName name="date">#REF!</definedName>
    <definedName name="Date_midi">#REF!</definedName>
    <definedName name="Date_soir">#REF!</definedName>
    <definedName name="desserts">#REF!</definedName>
    <definedName name="entrées">#REF!</definedName>
    <definedName name="fournisseurs">'[1]Produits et Fournisseurs'!$A$4:$A$20</definedName>
    <definedName name="fromages">#REF!</definedName>
    <definedName name="impression">#REF!</definedName>
    <definedName name="jour1">#REF!</definedName>
    <definedName name="jour10">#REF!</definedName>
    <definedName name="jour101">#REF!</definedName>
    <definedName name="jour1010">#REF!</definedName>
    <definedName name="jour11">#REF!</definedName>
    <definedName name="jour1111">#REF!</definedName>
    <definedName name="jour12">#REF!</definedName>
    <definedName name="jour1212">#REF!</definedName>
    <definedName name="jour13">#REF!</definedName>
    <definedName name="jour1313">#REF!</definedName>
    <definedName name="jour14">#REF!</definedName>
    <definedName name="jour1414">#REF!</definedName>
    <definedName name="jour15">#REF!</definedName>
    <definedName name="jour1515">#REF!</definedName>
    <definedName name="jour16">#REF!</definedName>
    <definedName name="jour1616">#REF!</definedName>
    <definedName name="jour17">#REF!</definedName>
    <definedName name="jour1717">#REF!</definedName>
    <definedName name="jour2">#REF!</definedName>
    <definedName name="jour202">#REF!</definedName>
    <definedName name="jour3">#REF!</definedName>
    <definedName name="jour303">#REF!</definedName>
    <definedName name="jour4">#REF!</definedName>
    <definedName name="jour404">#REF!</definedName>
    <definedName name="jour5">#REF!</definedName>
    <definedName name="jour505">#REF!</definedName>
    <definedName name="jour6">#REF!</definedName>
    <definedName name="jour606">#REF!</definedName>
    <definedName name="jour7">#REF!</definedName>
    <definedName name="jour707">#REF!</definedName>
    <definedName name="jour8">#REF!</definedName>
    <definedName name="jour808">#REF!</definedName>
    <definedName name="jour9">#REF!</definedName>
    <definedName name="jour909">#REF!</definedName>
    <definedName name="JourEntrées1_1">#REF!</definedName>
    <definedName name="JourEntrées1_101">#REF!</definedName>
    <definedName name="JourEntrées1_2">#REF!</definedName>
    <definedName name="JourEntrées1_202">#REF!</definedName>
    <definedName name="JourEntrées2_1">#REF!</definedName>
    <definedName name="JourEntrées2_202">#REF!</definedName>
    <definedName name="légumes">#REF!</definedName>
    <definedName name="MesureProduit">'[1]Produits et Fournisseurs'!$A$22:$A$35</definedName>
    <definedName name="Nature">#REF!</definedName>
    <definedName name="Nom_client" localSheetId="0">Catalogue!$A$1</definedName>
    <definedName name="Nom_client">#REF!</definedName>
    <definedName name="nomproduits">#REF!</definedName>
    <definedName name="NomRecette">#REF!</definedName>
    <definedName name="plats">#REF!</definedName>
    <definedName name="SEMAINE_1">#REF!</definedName>
    <definedName name="SEMAINE_2">#REF!</definedName>
    <definedName name="SEMAINE_3">#REF!</definedName>
    <definedName name="SEMAINE_4">#REF!</definedName>
    <definedName name="Z_12D74998_B48F_4096_A74F_6310936E4A07_.wvu.Cols" localSheetId="0" hidden="1">Catalogue!$J:$N</definedName>
    <definedName name="Zone_impression_fiche_soir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2" i="34" l="1"/>
  <c r="C22" i="34"/>
  <c r="B22" i="34"/>
  <c r="A22" i="34"/>
  <c r="F22" i="34" l="1"/>
  <c r="D21" i="34"/>
  <c r="C21" i="34"/>
  <c r="B21" i="34"/>
  <c r="A21" i="34"/>
  <c r="F21" i="34" l="1"/>
  <c r="G22" i="34"/>
  <c r="H22" i="34" s="1"/>
  <c r="D20" i="34"/>
  <c r="C20" i="34"/>
  <c r="B20" i="34"/>
  <c r="A20" i="34"/>
  <c r="F20" i="34" l="1"/>
  <c r="G21" i="34"/>
  <c r="H21" i="34" s="1"/>
  <c r="D19" i="34"/>
  <c r="C19" i="34"/>
  <c r="B19" i="34"/>
  <c r="A19" i="34"/>
  <c r="F19" i="34" l="1"/>
  <c r="G20" i="34"/>
  <c r="H20" i="34" s="1"/>
  <c r="D18" i="34"/>
  <c r="C18" i="34"/>
  <c r="B18" i="34"/>
  <c r="A18" i="34"/>
  <c r="F18" i="34" l="1"/>
  <c r="G19" i="34"/>
  <c r="H19" i="34" s="1"/>
  <c r="D17" i="34"/>
  <c r="C17" i="34"/>
  <c r="B17" i="34"/>
  <c r="A17" i="34"/>
  <c r="F17" i="34" l="1"/>
  <c r="G18" i="34"/>
  <c r="H18" i="34" s="1"/>
  <c r="D16" i="34"/>
  <c r="C16" i="34"/>
  <c r="B16" i="34"/>
  <c r="A16" i="34"/>
  <c r="F16" i="34" l="1"/>
  <c r="G17" i="34"/>
  <c r="H17" i="34" s="1"/>
  <c r="D15" i="34"/>
  <c r="C15" i="34"/>
  <c r="B15" i="34"/>
  <c r="A15" i="34"/>
  <c r="D8" i="34"/>
  <c r="D11" i="34"/>
  <c r="C12" i="34"/>
  <c r="C9" i="34"/>
  <c r="B13" i="34"/>
  <c r="B10" i="34"/>
  <c r="B11" i="34"/>
  <c r="A14" i="34"/>
  <c r="C7" i="34"/>
  <c r="C8" i="34"/>
  <c r="B12" i="34"/>
  <c r="A10" i="34"/>
  <c r="B7" i="34"/>
  <c r="D12" i="34"/>
  <c r="D9" i="34"/>
  <c r="C13" i="34"/>
  <c r="C10" i="34"/>
  <c r="C11" i="34"/>
  <c r="B14" i="34"/>
  <c r="A8" i="34"/>
  <c r="D7" i="34"/>
  <c r="D14" i="34"/>
  <c r="B9" i="34"/>
  <c r="A11" i="34"/>
  <c r="D13" i="34"/>
  <c r="D10" i="34"/>
  <c r="C14" i="34"/>
  <c r="B8" i="34"/>
  <c r="A12" i="34"/>
  <c r="A9" i="34"/>
  <c r="A7" i="34"/>
  <c r="A13" i="34"/>
  <c r="F15" i="34" l="1"/>
  <c r="G16" i="34"/>
  <c r="H16" i="34" s="1"/>
  <c r="F10" i="34"/>
  <c r="G10" i="34" s="1"/>
  <c r="H10" i="34" s="1"/>
  <c r="F13" i="34"/>
  <c r="G13" i="34" s="1"/>
  <c r="H13" i="34" s="1"/>
  <c r="F14" i="34"/>
  <c r="G14" i="34" s="1"/>
  <c r="H14" i="34" s="1"/>
  <c r="F7" i="34"/>
  <c r="G7" i="34" s="1"/>
  <c r="H7" i="34" s="1"/>
  <c r="F9" i="34"/>
  <c r="G9" i="34" s="1"/>
  <c r="H9" i="34" s="1"/>
  <c r="F12" i="34"/>
  <c r="G12" i="34" s="1"/>
  <c r="H12" i="34" s="1"/>
  <c r="F11" i="34"/>
  <c r="G11" i="34" s="1"/>
  <c r="H11" i="34" s="1"/>
  <c r="F8" i="34"/>
  <c r="G8" i="34" s="1"/>
  <c r="H8" i="34" s="1"/>
  <c r="G15" i="34" l="1"/>
  <c r="H15" i="34" s="1"/>
</calcChain>
</file>

<file path=xl/sharedStrings.xml><?xml version="1.0" encoding="utf-8"?>
<sst xmlns="http://schemas.openxmlformats.org/spreadsheetml/2006/main" count="12" uniqueCount="12">
  <si>
    <t>Conditionnement</t>
  </si>
  <si>
    <t>Produits</t>
  </si>
  <si>
    <t>Fournisseurs</t>
  </si>
  <si>
    <t>Prix</t>
  </si>
  <si>
    <t>HT</t>
  </si>
  <si>
    <t>TVA</t>
  </si>
  <si>
    <t>TTC</t>
  </si>
  <si>
    <t>quantité</t>
  </si>
  <si>
    <t>total annuel</t>
  </si>
  <si>
    <t>ce que voudrai obtenir</t>
  </si>
  <si>
    <t>une macro que je ferai chaque semaine             qui ajoute les valeurs de la colonne E aux valeurs de la colonne I.                Soit pour I7=12, I8=13 Sachant que ce total de ligne devra suivre le produit, puisque alimentée "indirect" avec le fichier Economat</t>
  </si>
  <si>
    <t xml:space="preserve"> listes de Commande par 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</si>
</sst>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#,##0.00\ &quot;€&quot;"/>
  </numFmts>
  <fonts count="16">
    <font>
      <sz val="11"/>
      <name val="Arial"/>
    </font>
    <font>
      <sz val="11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8"/>
      <color indexed="60"/>
      <name val="Arial"/>
      <family val="2"/>
    </font>
    <font>
      <b/>
      <sz val="10"/>
      <color indexed="9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b/>
      <sz val="12"/>
      <color indexed="9"/>
      <name val="Verdana"/>
      <family val="2"/>
    </font>
    <font>
      <sz val="12"/>
      <color indexed="10"/>
      <name val="Arial"/>
      <family val="2"/>
    </font>
    <font>
      <sz val="12"/>
      <color indexed="10"/>
      <name val="Verdana"/>
      <family val="2"/>
    </font>
    <font>
      <sz val="8"/>
      <name val="Arial"/>
      <family val="2"/>
    </font>
    <font>
      <sz val="14"/>
      <color indexed="9"/>
      <name val="PromtImperial"/>
      <family val="2"/>
    </font>
    <font>
      <sz val="10"/>
      <color indexed="9"/>
      <name val="PromtImpe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" fillId="2" borderId="0" applyFont="0">
      <alignment horizontal="center" vertical="center"/>
    </xf>
    <xf numFmtId="49" fontId="11" fillId="2" borderId="0" applyFill="0">
      <alignment horizontal="center" vertical="center"/>
    </xf>
    <xf numFmtId="44" fontId="1" fillId="0" borderId="0" applyFont="0" applyFill="0" applyBorder="0" applyAlignment="0" applyProtection="0"/>
    <xf numFmtId="0" fontId="4" fillId="0" borderId="0"/>
  </cellStyleXfs>
  <cellXfs count="48">
    <xf numFmtId="0" fontId="0" fillId="0" borderId="0" xfId="0"/>
    <xf numFmtId="0" fontId="4" fillId="0" borderId="0" xfId="6"/>
    <xf numFmtId="0" fontId="5" fillId="3" borderId="0" xfId="6" applyNumberFormat="1" applyFont="1" applyFill="1" applyBorder="1" applyAlignment="1">
      <alignment horizontal="center" vertical="top"/>
    </xf>
    <xf numFmtId="0" fontId="5" fillId="3" borderId="0" xfId="6" applyFont="1" applyFill="1" applyBorder="1" applyAlignment="1">
      <alignment horizontal="center" vertical="top"/>
    </xf>
    <xf numFmtId="0" fontId="5" fillId="3" borderId="0" xfId="6" applyFont="1" applyFill="1" applyBorder="1" applyAlignment="1">
      <alignment horizontal="left"/>
    </xf>
    <xf numFmtId="0" fontId="5" fillId="3" borderId="0" xfId="6" applyFont="1" applyFill="1" applyBorder="1" applyAlignment="1">
      <alignment horizontal="center"/>
    </xf>
    <xf numFmtId="0" fontId="4" fillId="0" borderId="0" xfId="6" applyBorder="1"/>
    <xf numFmtId="0" fontId="6" fillId="4" borderId="0" xfId="6" applyNumberFormat="1" applyFont="1" applyFill="1" applyBorder="1" applyAlignment="1">
      <alignment horizontal="center" vertical="top"/>
    </xf>
    <xf numFmtId="0" fontId="6" fillId="4" borderId="0" xfId="6" applyFont="1" applyFill="1" applyBorder="1" applyAlignment="1">
      <alignment vertical="top" wrapText="1"/>
    </xf>
    <xf numFmtId="0" fontId="6" fillId="4" borderId="0" xfId="6" applyFont="1" applyFill="1" applyAlignment="1">
      <alignment horizontal="center" vertical="center"/>
    </xf>
    <xf numFmtId="0" fontId="6" fillId="4" borderId="0" xfId="6" applyFont="1" applyFill="1" applyAlignment="1">
      <alignment horizontal="center" vertical="top"/>
    </xf>
    <xf numFmtId="0" fontId="4" fillId="4" borderId="0" xfId="6" applyFill="1" applyAlignment="1">
      <alignment horizontal="center"/>
    </xf>
    <xf numFmtId="0" fontId="4" fillId="0" borderId="0" xfId="6" applyAlignment="1">
      <alignment horizontal="center" vertical="center"/>
    </xf>
    <xf numFmtId="0" fontId="4" fillId="0" borderId="0" xfId="6" applyNumberFormat="1" applyBorder="1" applyAlignment="1">
      <alignment horizontal="center" vertical="top"/>
    </xf>
    <xf numFmtId="0" fontId="4" fillId="0" borderId="0" xfId="6" applyBorder="1" applyAlignment="1">
      <alignment vertical="top" wrapText="1"/>
    </xf>
    <xf numFmtId="0" fontId="4" fillId="0" borderId="0" xfId="6" applyAlignment="1">
      <alignment horizontal="center" vertical="top"/>
    </xf>
    <xf numFmtId="0" fontId="4" fillId="0" borderId="0" xfId="6" applyAlignment="1">
      <alignment horizontal="center"/>
    </xf>
    <xf numFmtId="2" fontId="7" fillId="0" borderId="1" xfId="2" applyNumberFormat="1" applyFont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locked="0" hidden="1"/>
    </xf>
    <xf numFmtId="2" fontId="2" fillId="0" borderId="3" xfId="6" applyNumberFormat="1" applyFont="1" applyFill="1" applyBorder="1" applyAlignment="1" applyProtection="1">
      <alignment horizontal="center" vertical="center"/>
      <protection hidden="1"/>
    </xf>
    <xf numFmtId="2" fontId="2" fillId="0" borderId="3" xfId="6" applyNumberFormat="1" applyFont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0" xfId="6" applyNumberFormat="1" applyFont="1" applyFill="1" applyBorder="1" applyAlignment="1">
      <alignment horizontal="left" vertical="center"/>
    </xf>
    <xf numFmtId="0" fontId="5" fillId="3" borderId="5" xfId="6" applyFont="1" applyFill="1" applyBorder="1" applyAlignment="1">
      <alignment horizontal="center" vertical="top" wrapText="1"/>
    </xf>
    <xf numFmtId="0" fontId="5" fillId="3" borderId="5" xfId="6" applyFont="1" applyFill="1" applyBorder="1" applyAlignment="1">
      <alignment horizontal="center" vertical="center"/>
    </xf>
    <xf numFmtId="0" fontId="5" fillId="3" borderId="5" xfId="6" applyFont="1" applyFill="1" applyBorder="1" applyAlignment="1">
      <alignment horizontal="center"/>
    </xf>
    <xf numFmtId="14" fontId="13" fillId="5" borderId="0" xfId="6" applyNumberFormat="1" applyFont="1" applyFill="1" applyBorder="1" applyAlignment="1" applyProtection="1">
      <alignment horizontal="center" vertical="center"/>
      <protection locked="0"/>
    </xf>
    <xf numFmtId="49" fontId="9" fillId="5" borderId="0" xfId="6" applyNumberFormat="1" applyFont="1" applyFill="1" applyBorder="1" applyAlignment="1" applyProtection="1">
      <alignment vertical="center"/>
      <protection locked="0"/>
    </xf>
    <xf numFmtId="14" fontId="14" fillId="5" borderId="0" xfId="6" applyNumberFormat="1" applyFont="1" applyFill="1" applyBorder="1" applyAlignment="1">
      <alignment vertical="center"/>
    </xf>
    <xf numFmtId="165" fontId="2" fillId="0" borderId="6" xfId="5" applyNumberFormat="1" applyFont="1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>
      <alignment horizontal="left" vertical="center"/>
    </xf>
    <xf numFmtId="0" fontId="2" fillId="0" borderId="3" xfId="6" applyNumberFormat="1" applyFont="1" applyFill="1" applyBorder="1" applyAlignment="1" applyProtection="1">
      <alignment horizontal="center" vertical="center"/>
      <protection hidden="1"/>
    </xf>
    <xf numFmtId="49" fontId="9" fillId="0" borderId="0" xfId="6" applyNumberFormat="1" applyFont="1" applyFill="1" applyBorder="1" applyAlignment="1" applyProtection="1">
      <alignment vertical="center"/>
      <protection locked="0"/>
    </xf>
    <xf numFmtId="0" fontId="4" fillId="0" borderId="0" xfId="6" applyFill="1" applyBorder="1"/>
    <xf numFmtId="0" fontId="4" fillId="0" borderId="0" xfId="6" applyFill="1" applyBorder="1" applyAlignment="1">
      <alignment horizontal="left" vertical="center"/>
    </xf>
    <xf numFmtId="0" fontId="8" fillId="0" borderId="0" xfId="6" applyFont="1" applyFill="1" applyBorder="1" applyAlignment="1">
      <alignment horizontal="center"/>
    </xf>
    <xf numFmtId="0" fontId="8" fillId="0" borderId="0" xfId="6" applyFont="1" applyFill="1" applyBorder="1" applyAlignment="1">
      <alignment horizontal="center" vertical="center"/>
    </xf>
    <xf numFmtId="0" fontId="4" fillId="0" borderId="0" xfId="6" applyNumberFormat="1" applyFill="1" applyBorder="1" applyAlignment="1">
      <alignment horizontal="left" vertical="center"/>
    </xf>
    <xf numFmtId="0" fontId="8" fillId="0" borderId="0" xfId="6" applyFont="1" applyFill="1" applyBorder="1" applyAlignment="1">
      <alignment horizontal="left" vertical="center"/>
    </xf>
    <xf numFmtId="0" fontId="7" fillId="0" borderId="1" xfId="2" applyNumberFormat="1" applyFont="1" applyBorder="1" applyAlignment="1" applyProtection="1">
      <alignment horizontal="center" vertical="center"/>
      <protection hidden="1"/>
    </xf>
    <xf numFmtId="0" fontId="15" fillId="0" borderId="0" xfId="6" applyFont="1" applyFill="1" applyBorder="1" applyAlignment="1">
      <alignment horizontal="left" vertical="center"/>
    </xf>
    <xf numFmtId="0" fontId="7" fillId="0" borderId="0" xfId="2" applyNumberFormat="1" applyFont="1" applyBorder="1" applyAlignment="1" applyProtection="1">
      <alignment horizontal="center" vertical="center"/>
      <protection hidden="1"/>
    </xf>
    <xf numFmtId="0" fontId="4" fillId="0" borderId="3" xfId="6" applyBorder="1" applyAlignment="1">
      <alignment horizontal="center" vertical="top"/>
    </xf>
    <xf numFmtId="2" fontId="7" fillId="0" borderId="11" xfId="2" applyNumberFormat="1" applyFont="1" applyBorder="1" applyAlignment="1" applyProtection="1">
      <alignment horizontal="center" vertical="center"/>
      <protection hidden="1"/>
    </xf>
    <xf numFmtId="49" fontId="9" fillId="5" borderId="0" xfId="6" applyNumberFormat="1" applyFont="1" applyFill="1" applyBorder="1" applyAlignment="1">
      <alignment horizontal="center" vertical="center"/>
    </xf>
    <xf numFmtId="0" fontId="7" fillId="0" borderId="8" xfId="2" applyNumberFormat="1" applyFont="1" applyBorder="1" applyAlignment="1" applyProtection="1">
      <alignment horizontal="center" vertical="center" wrapText="1"/>
      <protection hidden="1"/>
    </xf>
    <xf numFmtId="0" fontId="7" fillId="0" borderId="9" xfId="2" applyNumberFormat="1" applyFont="1" applyBorder="1" applyAlignment="1" applyProtection="1">
      <alignment horizontal="center" vertical="center" wrapText="1"/>
      <protection hidden="1"/>
    </xf>
    <xf numFmtId="0" fontId="7" fillId="0" borderId="10" xfId="2" applyNumberFormat="1" applyFont="1" applyBorder="1" applyAlignment="1" applyProtection="1">
      <alignment horizontal="center" vertical="center" wrapText="1"/>
      <protection hidden="1"/>
    </xf>
  </cellXfs>
  <cellStyles count="7">
    <cellStyle name="Euro" xfId="1" xr:uid="{00000000-0005-0000-0000-000000000000}"/>
    <cellStyle name="Euro_Gestion produit entretien" xfId="2" xr:uid="{00000000-0005-0000-0000-000001000000}"/>
    <cellStyle name="Flash" xfId="3" xr:uid="{00000000-0005-0000-0000-000002000000}"/>
    <cellStyle name="Flashing" xfId="4" xr:uid="{00000000-0005-0000-0000-000003000000}"/>
    <cellStyle name="Monétaire" xfId="5" builtinId="4"/>
    <cellStyle name="Normal" xfId="0" builtinId="0"/>
    <cellStyle name="Normal 2" xfId="6" xr:uid="{00000000-0005-0000-0000-000006000000}"/>
  </cellStyles>
  <dxfs count="6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ont>
        <b/>
        <i val="0"/>
        <color indexed="10"/>
      </font>
    </dxf>
    <dxf>
      <font>
        <color theme="0"/>
      </font>
    </dxf>
    <dxf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5</xdr:row>
      <xdr:rowOff>114300</xdr:rowOff>
    </xdr:from>
    <xdr:to>
      <xdr:col>5</xdr:col>
      <xdr:colOff>247650</xdr:colOff>
      <xdr:row>11</xdr:row>
      <xdr:rowOff>57150</xdr:rowOff>
    </xdr:to>
    <xdr:sp macro="" textlink="">
      <xdr:nvSpPr>
        <xdr:cNvPr id="32772" name="Message" hidden="1">
          <a:extLst>
            <a:ext uri="{FF2B5EF4-FFF2-40B4-BE49-F238E27FC236}">
              <a16:creationId xmlns:a16="http://schemas.microsoft.com/office/drawing/2014/main" id="{00000000-0008-0000-0000-000004800000}"/>
            </a:ext>
          </a:extLst>
        </xdr:cNvPr>
        <xdr:cNvSpPr txBox="1">
          <a:spLocks noChangeArrowheads="1"/>
        </xdr:cNvSpPr>
      </xdr:nvSpPr>
      <xdr:spPr bwMode="auto">
        <a:xfrm>
          <a:off x="1590675" y="1143000"/>
          <a:ext cx="5572125" cy="1009650"/>
        </a:xfrm>
        <a:prstGeom prst="rect">
          <a:avLst/>
        </a:prstGeom>
        <a:solidFill>
          <a:srgbClr val="FFFFFF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100"/>
            </a:lnSpc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Attendez svp, la fin de la procédure d'éffacement des bons de commandes...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0</xdr:row>
          <xdr:rowOff>200025</xdr:rowOff>
        </xdr:from>
        <xdr:to>
          <xdr:col>9</xdr:col>
          <xdr:colOff>161925</xdr:colOff>
          <xdr:row>2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conomat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Produits et Fournisseurs"/>
      <sheetName val="PLAN ALIMENTAIRE"/>
      <sheetName val="STOCK_INITIAL"/>
      <sheetName val="MENUS J1"/>
      <sheetName val="STOCKS_J1"/>
      <sheetName val="MENUS J2"/>
      <sheetName val="STOCKS_J2"/>
      <sheetName val="MENUS J3"/>
      <sheetName val="STOCKS_J3"/>
      <sheetName val="MENUS J4"/>
      <sheetName val="STOCKS_J4"/>
      <sheetName val="MENUS J5"/>
      <sheetName val="STOCKS_J5"/>
      <sheetName val="MENUS J6"/>
      <sheetName val="STOCKS_J6"/>
      <sheetName val="MENUS J7"/>
      <sheetName val="STOCKS_J7"/>
      <sheetName val="RECA_MENSeul"/>
    </sheetNames>
    <sheetDataSet>
      <sheetData sheetId="0"/>
      <sheetData sheetId="1">
        <row r="4">
          <cell r="A4" t="str">
            <v>Transgourmet</v>
          </cell>
        </row>
        <row r="5">
          <cell r="A5" t="str">
            <v>Pomona</v>
          </cell>
        </row>
        <row r="6">
          <cell r="A6" t="str">
            <v>Transgourmet</v>
          </cell>
        </row>
        <row r="7">
          <cell r="A7" t="str">
            <v>Pro à Pro</v>
          </cell>
        </row>
        <row r="8">
          <cell r="A8" t="str">
            <v>Brake</v>
          </cell>
        </row>
        <row r="9">
          <cell r="A9" t="str">
            <v>Pro à Pro</v>
          </cell>
        </row>
        <row r="10">
          <cell r="A10" t="str">
            <v>Miko</v>
          </cell>
        </row>
        <row r="11">
          <cell r="A11" t="str">
            <v>Davigel</v>
          </cell>
        </row>
        <row r="12">
          <cell r="A12" t="str">
            <v>Café Foillet</v>
          </cell>
        </row>
        <row r="13">
          <cell r="A13" t="str">
            <v>Pro à Pro</v>
          </cell>
        </row>
        <row r="14">
          <cell r="A14" t="str">
            <v>Bonnefoy</v>
          </cell>
        </row>
        <row r="22">
          <cell r="A22" t="str">
            <v>4-4</v>
          </cell>
        </row>
        <row r="23">
          <cell r="A23" t="str">
            <v>5-1</v>
          </cell>
        </row>
        <row r="24">
          <cell r="A24" t="str">
            <v>Bidon</v>
          </cell>
        </row>
        <row r="25">
          <cell r="A25" t="str">
            <v>Boîte</v>
          </cell>
        </row>
        <row r="26">
          <cell r="A26" t="str">
            <v>Bouteille</v>
          </cell>
        </row>
        <row r="27">
          <cell r="A27" t="str">
            <v>Carton</v>
          </cell>
        </row>
        <row r="28">
          <cell r="A28" t="str">
            <v>Grs</v>
          </cell>
        </row>
        <row r="29">
          <cell r="A29" t="str">
            <v>Kilo</v>
          </cell>
        </row>
        <row r="30">
          <cell r="A30" t="str">
            <v>Litre(s)</v>
          </cell>
        </row>
        <row r="31">
          <cell r="A31" t="str">
            <v>Pièce(s)</v>
          </cell>
        </row>
        <row r="32">
          <cell r="A32" t="str">
            <v>Sachet</v>
          </cell>
        </row>
        <row r="33">
          <cell r="A33" t="str">
            <v>Seau</v>
          </cell>
        </row>
        <row r="34">
          <cell r="A34" t="str">
            <v>Unité</v>
          </cell>
        </row>
      </sheetData>
      <sheetData sheetId="2" refreshError="1"/>
      <sheetData sheetId="3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romenade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O37"/>
  <sheetViews>
    <sheetView showGridLines="0" tabSelected="1" workbookViewId="0">
      <selection activeCell="F2" sqref="F2"/>
    </sheetView>
  </sheetViews>
  <sheetFormatPr baseColWidth="10" defaultRowHeight="12.75" outlineLevelCol="1"/>
  <cols>
    <col min="1" max="1" width="12.625" style="13" customWidth="1"/>
    <col min="2" max="2" width="24.25" style="14" customWidth="1"/>
    <col min="3" max="3" width="14.625" style="15" customWidth="1"/>
    <col min="4" max="4" width="7.5" style="12" customWidth="1"/>
    <col min="5" max="5" width="6.75" style="15" customWidth="1"/>
    <col min="6" max="6" width="6.5" style="16" customWidth="1"/>
    <col min="7" max="7" width="6.625" style="16" customWidth="1"/>
    <col min="8" max="8" width="7.75" style="16" customWidth="1"/>
    <col min="9" max="9" width="11.875" style="1" customWidth="1"/>
    <col min="10" max="10" width="18.375" style="34" customWidth="1" outlineLevel="1"/>
    <col min="11" max="11" width="11" style="33" customWidth="1" outlineLevel="1"/>
    <col min="12" max="12" width="3.125" style="33" customWidth="1" outlineLevel="1"/>
    <col min="13" max="13" width="4" style="33" customWidth="1" outlineLevel="1"/>
    <col min="14" max="14" width="4.625" style="33" customWidth="1" outlineLevel="1"/>
    <col min="15" max="15" width="8.875" style="34" customWidth="1"/>
    <col min="16" max="16384" width="11" style="1"/>
  </cols>
  <sheetData>
    <row r="1" spans="1:15" ht="21" customHeight="1">
      <c r="A1" s="26"/>
      <c r="B1" s="44" t="s">
        <v>11</v>
      </c>
      <c r="C1" s="44"/>
      <c r="D1" s="44"/>
      <c r="E1" s="44"/>
      <c r="F1" s="27"/>
      <c r="G1" s="27"/>
      <c r="H1" s="27"/>
      <c r="I1" s="32"/>
      <c r="J1" s="38"/>
      <c r="K1" s="35"/>
      <c r="L1" s="35"/>
      <c r="M1" s="35"/>
      <c r="N1" s="35"/>
    </row>
    <row r="2" spans="1:15" ht="12.75" customHeight="1">
      <c r="A2" s="28"/>
      <c r="B2" s="44"/>
      <c r="C2" s="44"/>
      <c r="D2" s="44"/>
      <c r="E2" s="44"/>
      <c r="F2" s="28"/>
      <c r="G2" s="28"/>
      <c r="H2" s="28"/>
      <c r="I2" s="32"/>
    </row>
    <row r="3" spans="1:15" ht="18" customHeight="1">
      <c r="A3" s="26"/>
      <c r="B3" s="26"/>
      <c r="C3" s="26"/>
      <c r="D3" s="26"/>
      <c r="E3" s="26"/>
      <c r="F3" s="26"/>
      <c r="G3" s="26"/>
      <c r="H3" s="26"/>
      <c r="I3" s="22"/>
      <c r="J3" s="38"/>
      <c r="K3" s="36"/>
      <c r="L3" s="36"/>
      <c r="M3" s="36"/>
      <c r="N3" s="36"/>
    </row>
    <row r="4" spans="1:15" ht="16.5" customHeight="1">
      <c r="A4" s="26"/>
      <c r="B4" s="26"/>
      <c r="C4" s="26"/>
      <c r="D4" s="26"/>
      <c r="E4" s="26"/>
      <c r="F4" s="26"/>
      <c r="G4" s="26"/>
      <c r="H4" s="26"/>
      <c r="I4" s="22"/>
    </row>
    <row r="5" spans="1:15" s="6" customFormat="1">
      <c r="A5" s="2" t="s">
        <v>0</v>
      </c>
      <c r="B5" s="23" t="s">
        <v>1</v>
      </c>
      <c r="C5" s="3" t="s">
        <v>2</v>
      </c>
      <c r="D5" s="24" t="s">
        <v>3</v>
      </c>
      <c r="E5" s="4" t="s">
        <v>7</v>
      </c>
      <c r="F5" s="25" t="s">
        <v>4</v>
      </c>
      <c r="G5" s="5" t="s">
        <v>5</v>
      </c>
      <c r="H5" s="25" t="s">
        <v>6</v>
      </c>
      <c r="I5" s="3" t="s">
        <v>8</v>
      </c>
      <c r="J5" s="40" t="s">
        <v>9</v>
      </c>
      <c r="K5" s="33"/>
      <c r="L5" s="33"/>
      <c r="M5" s="33"/>
      <c r="N5" s="33"/>
      <c r="O5" s="34"/>
    </row>
    <row r="6" spans="1:15" ht="6.75" customHeight="1">
      <c r="A6" s="7"/>
      <c r="B6" s="8"/>
      <c r="C6" s="10"/>
      <c r="D6" s="9"/>
      <c r="E6" s="10"/>
      <c r="F6" s="11"/>
      <c r="G6" s="11"/>
      <c r="H6" s="11"/>
      <c r="I6" s="11"/>
    </row>
    <row r="7" spans="1:15" ht="14.25">
      <c r="A7" s="21" t="str">
        <f t="shared" ref="A7:A13" ca="1" si="0">IF((INDIRECT("'[Economat 1.xlsm]STOCK_INITIAL'!A"&amp;(ROW(A5))))="","",INDIRECT("'[Economat 1.xlsm]STOCK_INITIAL'!B"&amp;(ROW(A5))))</f>
        <v>Kilo</v>
      </c>
      <c r="B7" s="18" t="str">
        <f t="shared" ref="B7:B13" ca="1" si="1">IF((INDIRECT("'[Economat 1.xlsm]STOCK_INITIAL'!A"&amp;(ROW(A5))))="","",INDIRECT("'[Economat 1.xlsm]STOCK_INITIAL'!A"&amp;(ROW(A5))))</f>
        <v>abricot</v>
      </c>
      <c r="C7" s="30" t="str">
        <f t="shared" ref="C7:C13" ca="1" si="2">IF((INDIRECT("'[Economat 1.xlsm]STOCK_INITIAL'!A"&amp;(ROW(A5))))="","",INDIRECT("'[Economat 1.xlsm]STOCK_INITIAL'!J"&amp;(ROW(A5))))</f>
        <v>Bonnefoy</v>
      </c>
      <c r="D7" s="29" t="str">
        <f t="shared" ref="D7:D13" ca="1" si="3">IF((INDIRECT("'[Economat 1.xlsm]STOCK_INITIAL'!A"&amp;(ROW(A5))))="","",INDIRECT("'[Economat 1.xlsm]STOCK_INITIAL'!D"&amp;(ROW(A5))))</f>
        <v>2,00€</v>
      </c>
      <c r="E7" s="31">
        <v>1</v>
      </c>
      <c r="F7" s="19">
        <f t="shared" ref="F7:F13" ca="1" si="4">D7*E7</f>
        <v>2</v>
      </c>
      <c r="G7" s="20">
        <f t="shared" ref="G7:G13" ca="1" si="5">F7*19.6%</f>
        <v>0.39200000000000002</v>
      </c>
      <c r="H7" s="17">
        <f t="shared" ref="H7:H13" ca="1" si="6">F7+G7</f>
        <v>2.3919999999999999</v>
      </c>
      <c r="I7" s="39">
        <v>11</v>
      </c>
      <c r="J7" s="45" t="s">
        <v>10</v>
      </c>
      <c r="K7" s="41"/>
      <c r="O7" s="37"/>
    </row>
    <row r="8" spans="1:15" ht="14.25">
      <c r="A8" s="21" t="str">
        <f t="shared" ca="1" si="0"/>
        <v>boîte 5/1</v>
      </c>
      <c r="B8" s="18" t="str">
        <f t="shared" ca="1" si="1"/>
        <v>abricots au sirop</v>
      </c>
      <c r="C8" s="30" t="str">
        <f t="shared" ca="1" si="2"/>
        <v>Pro à Pro</v>
      </c>
      <c r="D8" s="29">
        <f t="shared" ca="1" si="3"/>
        <v>6.85</v>
      </c>
      <c r="E8" s="31">
        <v>2</v>
      </c>
      <c r="F8" s="19">
        <f t="shared" ca="1" si="4"/>
        <v>13.7</v>
      </c>
      <c r="G8" s="20">
        <f t="shared" ca="1" si="5"/>
        <v>2.6852</v>
      </c>
      <c r="H8" s="17">
        <f t="shared" ca="1" si="6"/>
        <v>16.385199999999998</v>
      </c>
      <c r="I8" s="39">
        <v>11</v>
      </c>
      <c r="J8" s="46"/>
      <c r="K8" s="41"/>
      <c r="O8" s="37"/>
    </row>
    <row r="9" spans="1:15" ht="14.25">
      <c r="A9" s="21" t="str">
        <f t="shared" ca="1" si="0"/>
        <v>Pièce(s)</v>
      </c>
      <c r="B9" s="18" t="str">
        <f t="shared" ca="1" si="1"/>
        <v>aiguillette de poulet</v>
      </c>
      <c r="C9" s="30" t="str">
        <f t="shared" ca="1" si="2"/>
        <v>S D A</v>
      </c>
      <c r="D9" s="29">
        <f t="shared" ca="1" si="3"/>
        <v>5.7</v>
      </c>
      <c r="E9" s="31">
        <v>3</v>
      </c>
      <c r="F9" s="19">
        <f t="shared" ca="1" si="4"/>
        <v>17.100000000000001</v>
      </c>
      <c r="G9" s="20">
        <f t="shared" ca="1" si="5"/>
        <v>3.3516000000000004</v>
      </c>
      <c r="H9" s="17">
        <f t="shared" ca="1" si="6"/>
        <v>20.451600000000003</v>
      </c>
      <c r="I9" s="39">
        <v>9</v>
      </c>
      <c r="J9" s="46"/>
      <c r="K9" s="41"/>
      <c r="O9" s="37"/>
    </row>
    <row r="10" spans="1:15" ht="14.25">
      <c r="A10" s="21" t="str">
        <f t="shared" ca="1" si="0"/>
        <v>Sachet</v>
      </c>
      <c r="B10" s="18" t="str">
        <f t="shared" ca="1" si="1"/>
        <v>ail sachet</v>
      </c>
      <c r="C10" s="30" t="str">
        <f t="shared" ca="1" si="2"/>
        <v>Brake</v>
      </c>
      <c r="D10" s="29" t="str">
        <f t="shared" ca="1" si="3"/>
        <v>3,67€</v>
      </c>
      <c r="E10" s="31">
        <v>4</v>
      </c>
      <c r="F10" s="19">
        <f t="shared" ca="1" si="4"/>
        <v>14.68</v>
      </c>
      <c r="G10" s="20">
        <f t="shared" ca="1" si="5"/>
        <v>2.8772799999999998</v>
      </c>
      <c r="H10" s="17">
        <f t="shared" ca="1" si="6"/>
        <v>17.557279999999999</v>
      </c>
      <c r="I10" s="39">
        <v>8</v>
      </c>
      <c r="J10" s="46"/>
      <c r="K10" s="41"/>
      <c r="O10" s="37"/>
    </row>
    <row r="11" spans="1:15" ht="14.25">
      <c r="A11" s="21" t="str">
        <f t="shared" ca="1" si="0"/>
        <v>Sachet</v>
      </c>
      <c r="B11" s="18" t="str">
        <f t="shared" ca="1" si="1"/>
        <v>amandes éffilées</v>
      </c>
      <c r="C11" s="30" t="str">
        <f t="shared" ca="1" si="2"/>
        <v>Transgourmet</v>
      </c>
      <c r="D11" s="29">
        <f t="shared" ca="1" si="3"/>
        <v>7.7880000000000003</v>
      </c>
      <c r="E11" s="31">
        <v>5</v>
      </c>
      <c r="F11" s="19">
        <f t="shared" ca="1" si="4"/>
        <v>38.94</v>
      </c>
      <c r="G11" s="20">
        <f t="shared" ca="1" si="5"/>
        <v>7.6322399999999995</v>
      </c>
      <c r="H11" s="17">
        <f t="shared" ca="1" si="6"/>
        <v>46.572239999999994</v>
      </c>
      <c r="I11" s="39">
        <v>7</v>
      </c>
      <c r="J11" s="46"/>
      <c r="K11" s="41"/>
      <c r="O11" s="37"/>
    </row>
    <row r="12" spans="1:15" ht="14.25">
      <c r="A12" s="21" t="str">
        <f t="shared" ca="1" si="0"/>
        <v>Sachet</v>
      </c>
      <c r="B12" s="18" t="str">
        <f t="shared" ca="1" si="1"/>
        <v>amandes poudre</v>
      </c>
      <c r="C12" s="30" t="str">
        <f t="shared" ca="1" si="2"/>
        <v>Transgourmet</v>
      </c>
      <c r="D12" s="29">
        <f t="shared" ca="1" si="3"/>
        <v>7.2469999999999999</v>
      </c>
      <c r="E12" s="31">
        <v>6</v>
      </c>
      <c r="F12" s="19">
        <f t="shared" ca="1" si="4"/>
        <v>43.481999999999999</v>
      </c>
      <c r="G12" s="20">
        <f t="shared" ca="1" si="5"/>
        <v>8.5224720000000005</v>
      </c>
      <c r="H12" s="17">
        <f t="shared" ca="1" si="6"/>
        <v>52.004472</v>
      </c>
      <c r="I12" s="39">
        <v>6</v>
      </c>
      <c r="J12" s="46"/>
      <c r="K12" s="41"/>
      <c r="O12" s="37"/>
    </row>
    <row r="13" spans="1:15" ht="14.25">
      <c r="A13" s="21" t="str">
        <f t="shared" ca="1" si="0"/>
        <v>Pièce(s)</v>
      </c>
      <c r="B13" s="18" t="str">
        <f t="shared" ca="1" si="1"/>
        <v>ananas</v>
      </c>
      <c r="C13" s="30" t="str">
        <f t="shared" ca="1" si="2"/>
        <v>Bonnefoy</v>
      </c>
      <c r="D13" s="29">
        <f t="shared" ca="1" si="3"/>
        <v>2.5</v>
      </c>
      <c r="E13" s="31">
        <v>7</v>
      </c>
      <c r="F13" s="19">
        <f t="shared" ca="1" si="4"/>
        <v>17.5</v>
      </c>
      <c r="G13" s="20">
        <f t="shared" ca="1" si="5"/>
        <v>3.43</v>
      </c>
      <c r="H13" s="17">
        <f t="shared" ca="1" si="6"/>
        <v>20.93</v>
      </c>
      <c r="I13" s="39">
        <v>5</v>
      </c>
      <c r="J13" s="46"/>
      <c r="K13" s="41"/>
      <c r="O13" s="37"/>
    </row>
    <row r="14" spans="1:15" ht="14.25">
      <c r="A14" s="21" t="str">
        <f ca="1">IF((INDIRECT("'[Economat 1.xlsm]STOCK_INITIAL'!A"&amp;(ROW(A12))))="","",INDIRECT("'[Economat 1.xlsm]STOCK_INITIAL'!B"&amp;(ROW(A12))))</f>
        <v/>
      </c>
      <c r="B14" s="18" t="str">
        <f ca="1">IF((INDIRECT("'[Economat 1.xlsm]STOCK_INITIAL'!A"&amp;(ROW(A12))))="","",INDIRECT("'[Economat 1.xlsm]STOCK_INITIAL'!A"&amp;(ROW(A12))))</f>
        <v/>
      </c>
      <c r="C14" s="30" t="str">
        <f ca="1">IF((INDIRECT("'[Economat 1.xlsm]STOCK_INITIAL'!A"&amp;(ROW(A12))))="","",INDIRECT("'[Economat 1.xlsm]STOCK_INITIAL'!J"&amp;(ROW(A12))))</f>
        <v/>
      </c>
      <c r="D14" s="29" t="str">
        <f ca="1">IF((INDIRECT("'[Economat 1.xlsm]STOCK_INITIAL'!A"&amp;(ROW(A12))))="","",INDIRECT("'[Economat 1.xlsm]STOCK_INITIAL'!D"&amp;(ROW(A12))))</f>
        <v/>
      </c>
      <c r="E14" s="31"/>
      <c r="F14" s="19" t="e">
        <f t="shared" ref="F14:F19" ca="1" si="7">D14*E14</f>
        <v>#VALUE!</v>
      </c>
      <c r="G14" s="20" t="e">
        <f t="shared" ref="G14:G20" ca="1" si="8">F14*19.6%</f>
        <v>#VALUE!</v>
      </c>
      <c r="H14" s="17" t="e">
        <f t="shared" ref="H14:H19" ca="1" si="9">F14+G14</f>
        <v>#VALUE!</v>
      </c>
      <c r="J14" s="46"/>
      <c r="K14" s="41"/>
      <c r="O14" s="37"/>
    </row>
    <row r="15" spans="1:15" ht="14.25">
      <c r="A15" s="21" t="str">
        <f ca="1">IF((INDIRECT("'[Economat 1.xlsm]STOCK_INITIAL'!A"&amp;(ROW(A13))))="","",INDIRECT("'[Economat 1.xlsm]STOCK_INITIAL'!B"&amp;(ROW(A13))))</f>
        <v>boîte 5/1</v>
      </c>
      <c r="B15" s="18" t="str">
        <f ca="1">IF((INDIRECT("'[Economat 1.xlsm]STOCK_INITIAL'!A"&amp;(ROW(A13))))="","",INDIRECT("'[Economat 1.xlsm]STOCK_INITIAL'!A"&amp;(ROW(A13))))</f>
        <v>ananas sirop tranches</v>
      </c>
      <c r="C15" s="30" t="str">
        <f ca="1">IF((INDIRECT("'[Economat 1.xlsm]STOCK_INITIAL'!A"&amp;(ROW(A13))))="","",INDIRECT("'[Economat 1.xlsm]STOCK_INITIAL'!J"&amp;(ROW(A13))))</f>
        <v>Transgourmet</v>
      </c>
      <c r="D15" s="29" t="str">
        <f ca="1">IF((INDIRECT("'[Economat 1.xlsm]STOCK_INITIAL'!A"&amp;(ROW(A13))))="","",INDIRECT("'[Economat 1.xlsm]STOCK_INITIAL'!D"&amp;(ROW(A13))))</f>
        <v>4,95 €</v>
      </c>
      <c r="E15" s="31">
        <v>9</v>
      </c>
      <c r="F15" s="19">
        <f t="shared" ca="1" si="7"/>
        <v>44.550000000000004</v>
      </c>
      <c r="G15" s="20">
        <f t="shared" ca="1" si="8"/>
        <v>8.7318000000000016</v>
      </c>
      <c r="H15" s="17">
        <f t="shared" ca="1" si="9"/>
        <v>53.281800000000004</v>
      </c>
      <c r="I15" s="39">
        <v>4</v>
      </c>
      <c r="J15" s="46"/>
      <c r="K15" s="41"/>
      <c r="O15" s="37"/>
    </row>
    <row r="16" spans="1:15" ht="14.25">
      <c r="A16" s="21" t="str">
        <f ca="1">IF((INDIRECT("'[Economat 1.xlsm]STOCK_INITIAL'!A"&amp;(ROW(A14))))="","",INDIRECT("'[Economat 1.xlsm]STOCK_INITIAL'!B"&amp;(ROW(A14))))</f>
        <v>Pièce(s)</v>
      </c>
      <c r="B16" s="18" t="str">
        <f ca="1">IF((INDIRECT("'[Economat 1.xlsm]STOCK_INITIAL'!A"&amp;(ROW(A14))))="","",INDIRECT("'[Economat 1.xlsm]STOCK_INITIAL'!A"&amp;(ROW(A14))))</f>
        <v>andouillette</v>
      </c>
      <c r="C16" s="30" t="str">
        <f ca="1">IF((INDIRECT("'[Economat 1.xlsm]STOCK_INITIAL'!A"&amp;(ROW(A14))))="","",INDIRECT("'[Economat 1.xlsm]STOCK_INITIAL'!J"&amp;(ROW(A14))))</f>
        <v>Pomona</v>
      </c>
      <c r="D16" s="29">
        <f ca="1">IF((INDIRECT("'[Economat 1.xlsm]STOCK_INITIAL'!A"&amp;(ROW(A14))))="","",INDIRECT("'[Economat 1.xlsm]STOCK_INITIAL'!D"&amp;(ROW(A14))))</f>
        <v>3.4369999999999998</v>
      </c>
      <c r="E16" s="31"/>
      <c r="F16" s="19">
        <f t="shared" ca="1" si="7"/>
        <v>0</v>
      </c>
      <c r="G16" s="20">
        <f t="shared" ca="1" si="8"/>
        <v>0</v>
      </c>
      <c r="H16" s="17">
        <f t="shared" ca="1" si="9"/>
        <v>0</v>
      </c>
      <c r="I16" s="39">
        <v>2</v>
      </c>
      <c r="J16" s="47"/>
      <c r="K16" s="41"/>
      <c r="O16" s="37"/>
    </row>
    <row r="17" spans="1:10" ht="14.25">
      <c r="A17" s="21" t="str">
        <f ca="1">IF((INDIRECT("'[Economat 1.xlsm]STOCK_INITIAL'!A"&amp;(ROW(A15))))="","",INDIRECT("'[Economat 1.xlsm]STOCK_INITIAL'!B"&amp;(ROW(A15))))</f>
        <v>Litre(s)</v>
      </c>
      <c r="B17" s="18" t="str">
        <f ca="1">IF((INDIRECT("'[Economat 1.xlsm]STOCK_INITIAL'!A"&amp;(ROW(A15))))="","",INDIRECT("'[Economat 1.xlsm]STOCK_INITIAL'!A"&amp;(ROW(A15))))</f>
        <v>arome vanille</v>
      </c>
      <c r="C17" s="30" t="str">
        <f ca="1">IF((INDIRECT("'[Economat 1.xlsm]STOCK_INITIAL'!A"&amp;(ROW(A15))))="","",INDIRECT("'[Economat 1.xlsm]STOCK_INITIAL'!J"&amp;(ROW(A15))))</f>
        <v>Transgourmet</v>
      </c>
      <c r="D17" s="29">
        <f ca="1">IF((INDIRECT("'[Economat 1.xlsm]STOCK_INITIAL'!A"&amp;(ROW(A15))))="","",INDIRECT("'[Economat 1.xlsm]STOCK_INITIAL'!D"&amp;(ROW(A15))))</f>
        <v>8.2550000000000008</v>
      </c>
      <c r="E17" s="31">
        <v>10</v>
      </c>
      <c r="F17" s="19">
        <f t="shared" ca="1" si="7"/>
        <v>82.550000000000011</v>
      </c>
      <c r="G17" s="20">
        <f t="shared" ca="1" si="8"/>
        <v>16.179800000000004</v>
      </c>
      <c r="H17" s="17">
        <f t="shared" ca="1" si="9"/>
        <v>98.729800000000012</v>
      </c>
      <c r="I17" s="39">
        <v>1</v>
      </c>
    </row>
    <row r="18" spans="1:10" ht="14.25">
      <c r="A18" s="21" t="str">
        <f ca="1">IF((INDIRECT("'[Economat 1.xlsm]STOCK_INITIAL'!A"&amp;(ROW(A16))))="","",INDIRECT("'[Economat 1.xlsm]STOCK_INITIAL'!B"&amp;(ROW(A16))))</f>
        <v>Pièce(s)</v>
      </c>
      <c r="B18" s="18" t="str">
        <f ca="1">IF((INDIRECT("'[Economat 1.xlsm]STOCK_INITIAL'!A"&amp;(ROW(A16))))="","",INDIRECT("'[Economat 1.xlsm]STOCK_INITIAL'!A"&amp;(ROW(A16))))</f>
        <v>artichaut</v>
      </c>
      <c r="C18" s="30" t="str">
        <f ca="1">IF((INDIRECT("'[Economat 1.xlsm]STOCK_INITIAL'!A"&amp;(ROW(A16))))="","",INDIRECT("'[Economat 1.xlsm]STOCK_INITIAL'!J"&amp;(ROW(A16))))</f>
        <v>Bonnefoy</v>
      </c>
      <c r="D18" s="29">
        <f ca="1">IF((INDIRECT("'[Economat 1.xlsm]STOCK_INITIAL'!A"&amp;(ROW(A16))))="","",INDIRECT("'[Economat 1.xlsm]STOCK_INITIAL'!D"&amp;(ROW(A16))))</f>
        <v>0.9</v>
      </c>
      <c r="E18" s="31"/>
      <c r="F18" s="19">
        <f t="shared" ca="1" si="7"/>
        <v>0</v>
      </c>
      <c r="G18" s="20">
        <f t="shared" ca="1" si="8"/>
        <v>0</v>
      </c>
      <c r="H18" s="17">
        <f t="shared" ca="1" si="9"/>
        <v>0</v>
      </c>
      <c r="I18" s="39">
        <v>0</v>
      </c>
    </row>
    <row r="19" spans="1:10" ht="14.25">
      <c r="A19" s="21" t="str">
        <f ca="1">IF((INDIRECT("'[Economat 1.xlsm]STOCK_INITIAL'!A"&amp;(ROW(A17))))="","",INDIRECT("'[Economat 1.xlsm]STOCK_INITIAL'!B"&amp;(ROW(A17))))</f>
        <v>boîte 4/4</v>
      </c>
      <c r="B19" s="18" t="str">
        <f ca="1">IF((INDIRECT("'[Economat 1.xlsm]STOCK_INITIAL'!A"&amp;(ROW(A17))))="","",INDIRECT("'[Economat 1.xlsm]STOCK_INITIAL'!A"&amp;(ROW(A17))))</f>
        <v>asperges</v>
      </c>
      <c r="C19" s="30" t="str">
        <f ca="1">IF((INDIRECT("'[Economat 1.xlsm]STOCK_INITIAL'!A"&amp;(ROW(A17))))="","",INDIRECT("'[Economat 1.xlsm]STOCK_INITIAL'!J"&amp;(ROW(A17))))</f>
        <v>Pro à Pro</v>
      </c>
      <c r="D19" s="29">
        <f ca="1">IF((INDIRECT("'[Economat 1.xlsm]STOCK_INITIAL'!A"&amp;(ROW(A17))))="","",INDIRECT("'[Economat 1.xlsm]STOCK_INITIAL'!D"&amp;(ROW(A17))))</f>
        <v>2.16</v>
      </c>
      <c r="E19" s="31">
        <v>11</v>
      </c>
      <c r="F19" s="19">
        <f t="shared" ca="1" si="7"/>
        <v>23.76</v>
      </c>
      <c r="G19" s="20">
        <f t="shared" ca="1" si="8"/>
        <v>4.6569600000000007</v>
      </c>
      <c r="H19" s="17">
        <f t="shared" ca="1" si="9"/>
        <v>28.416960000000003</v>
      </c>
      <c r="I19" s="39">
        <v>15</v>
      </c>
    </row>
    <row r="20" spans="1:10" ht="14.25">
      <c r="A20" s="21" t="str">
        <f ca="1">IF((INDIRECT("'[Economat 1.xlsm]STOCK_INITIAL'!A"&amp;(ROW(A18))))="","",INDIRECT("'[Economat 1.xlsm]STOCK_INITIAL'!B"&amp;(ROW(A18))))</f>
        <v>Kilo</v>
      </c>
      <c r="B20" s="18" t="str">
        <f ca="1">IF((INDIRECT("'[Economat 1.xlsm]STOCK_INITIAL'!A"&amp;(ROW(A18))))="","",INDIRECT("'[Economat 1.xlsm]STOCK_INITIAL'!A"&amp;(ROW(A18))))</f>
        <v>aubergine</v>
      </c>
      <c r="C20" s="30" t="str">
        <f ca="1">IF((INDIRECT("'[Economat 1.xlsm]STOCK_INITIAL'!A"&amp;(ROW(A18))))="","",INDIRECT("'[Economat 1.xlsm]STOCK_INITIAL'!J"&amp;(ROW(A18))))</f>
        <v>Bonnefoy</v>
      </c>
      <c r="D20" s="29">
        <f ca="1">IF((INDIRECT("'[Economat 1.xlsm]STOCK_INITIAL'!A"&amp;(ROW(A18))))="","",INDIRECT("'[Economat 1.xlsm]STOCK_INITIAL'!D"&amp;(ROW(A18))))</f>
        <v>1.5</v>
      </c>
      <c r="E20" s="42"/>
      <c r="F20" s="19">
        <f t="shared" ref="F20" ca="1" si="10">D20*E20</f>
        <v>0</v>
      </c>
      <c r="G20" s="20">
        <f t="shared" ref="G20" ca="1" si="11">F20*19.6%</f>
        <v>0</v>
      </c>
      <c r="H20" s="43">
        <f t="shared" ref="H20" ca="1" si="12">F20+G20</f>
        <v>0</v>
      </c>
      <c r="I20" s="39">
        <v>16</v>
      </c>
    </row>
    <row r="21" spans="1:10" ht="14.25">
      <c r="A21" s="21" t="str">
        <f ca="1">IF((INDIRECT("'[Economat 1.xlsm]STOCK_INITIAL'!A"&amp;(ROW(A19))))="","",INDIRECT("'[Economat 1.xlsm]STOCK_INITIAL'!B"&amp;(ROW(A19))))</f>
        <v>Unité</v>
      </c>
      <c r="B21" s="18" t="str">
        <f ca="1">IF((INDIRECT("'[Economat 1.xlsm]STOCK_INITIAL'!A"&amp;(ROW(A19))))="","",INDIRECT("'[Economat 1.xlsm]STOCK_INITIAL'!A"&amp;(ROW(A19))))</f>
        <v>avocat</v>
      </c>
      <c r="C21" s="30" t="str">
        <f ca="1">IF((INDIRECT("'[Economat 1.xlsm]STOCK_INITIAL'!A"&amp;(ROW(A19))))="","",INDIRECT("'[Economat 1.xlsm]STOCK_INITIAL'!J"&amp;(ROW(A19))))</f>
        <v>Bonnefoy</v>
      </c>
      <c r="D21" s="29">
        <f ca="1">IF((INDIRECT("'[Economat 1.xlsm]STOCK_INITIAL'!A"&amp;(ROW(A19))))="","",INDIRECT("'[Economat 1.xlsm]STOCK_INITIAL'!D"&amp;(ROW(A19))))</f>
        <v>0</v>
      </c>
      <c r="E21" s="42"/>
      <c r="F21" s="19">
        <f ca="1">D21*E21</f>
        <v>0</v>
      </c>
      <c r="G21" s="20">
        <f ca="1">F21*19.6%</f>
        <v>0</v>
      </c>
      <c r="H21" s="43">
        <f ca="1">F21+G21</f>
        <v>0</v>
      </c>
      <c r="I21" s="39"/>
    </row>
    <row r="22" spans="1:10" ht="14.25">
      <c r="A22" s="21" t="str">
        <f ca="1">IF((INDIRECT("'[Economat 1.xlsm]STOCK_INITIAL'!A"&amp;(ROW(A20))))="","",INDIRECT("'[Economat 1.xlsm]STOCK_INITIAL'!B"&amp;(ROW(A20))))</f>
        <v>Pièce(s)</v>
      </c>
      <c r="B22" s="18" t="str">
        <f ca="1">IF((INDIRECT("'[Economat 1.xlsm]STOCK_INITIAL'!A"&amp;(ROW(A20))))="","",INDIRECT("'[Economat 1.xlsm]STOCK_INITIAL'!A"&amp;(ROW(A20))))</f>
        <v>babybel</v>
      </c>
      <c r="C22" s="30" t="str">
        <f ca="1">IF((INDIRECT("'[Economat 1.xlsm]STOCK_INITIAL'!A"&amp;(ROW(A20))))="","",INDIRECT("'[Economat 1.xlsm]STOCK_INITIAL'!J"&amp;(ROW(A20))))</f>
        <v>Sodifragel</v>
      </c>
      <c r="D22" s="29" t="str">
        <f ca="1">IF((INDIRECT("'[Economat 1.xlsm]STOCK_INITIAL'!A"&amp;(ROW(A20))))="","",INDIRECT("'[Economat 1.xlsm]STOCK_INITIAL'!D"&amp;(ROW(A20))))</f>
        <v>0,26 €</v>
      </c>
      <c r="E22" s="42"/>
      <c r="F22" s="19">
        <f ca="1">D22*E22</f>
        <v>0</v>
      </c>
      <c r="G22" s="20">
        <f ca="1">F22*19.6%</f>
        <v>0</v>
      </c>
      <c r="H22" s="43">
        <f ca="1">F22+G22</f>
        <v>0</v>
      </c>
      <c r="I22" s="39"/>
    </row>
    <row r="23" spans="1:10">
      <c r="I23" s="39"/>
    </row>
    <row r="25" spans="1:10">
      <c r="J25" s="41"/>
    </row>
    <row r="26" spans="1:10">
      <c r="J26" s="41"/>
    </row>
    <row r="27" spans="1:10">
      <c r="J27" s="41"/>
    </row>
    <row r="28" spans="1:10">
      <c r="J28" s="41"/>
    </row>
    <row r="29" spans="1:10">
      <c r="J29" s="41"/>
    </row>
    <row r="30" spans="1:10">
      <c r="J30" s="41"/>
    </row>
    <row r="31" spans="1:10">
      <c r="J31" s="41"/>
    </row>
    <row r="32" spans="1:10">
      <c r="J32" s="41"/>
    </row>
    <row r="33" spans="10:10">
      <c r="J33" s="41"/>
    </row>
    <row r="34" spans="10:10">
      <c r="J34" s="41"/>
    </row>
    <row r="35" spans="10:10">
      <c r="J35" s="41"/>
    </row>
    <row r="36" spans="10:10">
      <c r="J36" s="41"/>
    </row>
    <row r="37" spans="10:10">
      <c r="J37" s="41"/>
    </row>
  </sheetData>
  <mergeCells count="2">
    <mergeCell ref="B1:E2"/>
    <mergeCell ref="J7:J16"/>
  </mergeCells>
  <phoneticPr fontId="12" type="noConversion"/>
  <conditionalFormatting sqref="A7:D13">
    <cfRule type="expression" dxfId="5" priority="4" stopIfTrue="1">
      <formula>$S7="X"</formula>
    </cfRule>
  </conditionalFormatting>
  <conditionalFormatting sqref="E7:E19">
    <cfRule type="cellIs" dxfId="4" priority="5" stopIfTrue="1" operator="equal">
      <formula>0</formula>
    </cfRule>
    <cfRule type="cellIs" dxfId="3" priority="6" stopIfTrue="1" operator="greaterThan">
      <formula>0</formula>
    </cfRule>
  </conditionalFormatting>
  <conditionalFormatting sqref="A15:D22">
    <cfRule type="expression" dxfId="2" priority="8" stopIfTrue="1">
      <formula>$S14="X"</formula>
    </cfRule>
  </conditionalFormatting>
  <conditionalFormatting sqref="A14:D14">
    <cfRule type="expression" dxfId="1" priority="9" stopIfTrue="1">
      <formula>#REF!="X"</formula>
    </cfRule>
  </conditionalFormatting>
  <pageMargins left="0.28999999999999998" right="0.27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autoPict="0" r:id="rId5">
            <anchor moveWithCells="1">
              <from>
                <xdr:col>8</xdr:col>
                <xdr:colOff>66675</xdr:colOff>
                <xdr:row>0</xdr:row>
                <xdr:rowOff>200025</xdr:rowOff>
              </from>
              <to>
                <xdr:col>9</xdr:col>
                <xdr:colOff>161925</xdr:colOff>
                <xdr:row>2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Catalogue</vt:lpstr>
      <vt:lpstr>Catalogue!Nom_client</vt:lpstr>
    </vt:vector>
  </TitlesOfParts>
  <Company>mazelier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Robert JAMIN</cp:lastModifiedBy>
  <cp:lastPrinted>2018-08-04T07:02:49Z</cp:lastPrinted>
  <dcterms:created xsi:type="dcterms:W3CDTF">2010-05-03T12:58:43Z</dcterms:created>
  <dcterms:modified xsi:type="dcterms:W3CDTF">2018-08-13T09:01:03Z</dcterms:modified>
</cp:coreProperties>
</file>