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Feuil1" sheetId="1" r:id="rId1"/>
    <sheet name="Commandes" sheetId="2" r:id="rId2"/>
    <sheet name="Historiques" sheetId="3" r:id="rId3"/>
  </sheets>
  <definedNames>
    <definedName name="Clients">Feuil1!$B$17:$B$20</definedName>
    <definedName name="Reference">Feuil1!$A$3:$A$12</definedName>
  </definedNames>
  <calcPr calcId="125725"/>
</workbook>
</file>

<file path=xl/calcChain.xml><?xml version="1.0" encoding="utf-8"?>
<calcChain xmlns="http://schemas.openxmlformats.org/spreadsheetml/2006/main">
  <c r="J3" i="3"/>
  <c r="J4"/>
  <c r="J5"/>
  <c r="J6"/>
  <c r="J7"/>
  <c r="J8"/>
  <c r="J9"/>
  <c r="J10"/>
  <c r="J11"/>
  <c r="J12"/>
  <c r="J13"/>
  <c r="J14"/>
  <c r="J15"/>
  <c r="J16"/>
  <c r="J17"/>
  <c r="J18"/>
  <c r="J19"/>
  <c r="J20"/>
  <c r="J2"/>
  <c r="B7" s="1"/>
  <c r="G3" i="2"/>
  <c r="G7"/>
  <c r="G8"/>
  <c r="G9"/>
  <c r="G10"/>
  <c r="G11"/>
  <c r="G12"/>
  <c r="G13"/>
  <c r="G14"/>
  <c r="G15"/>
  <c r="G16"/>
  <c r="G17"/>
  <c r="G18"/>
  <c r="G19"/>
  <c r="G20"/>
  <c r="G2"/>
  <c r="F3"/>
  <c r="F4"/>
  <c r="G4" s="1"/>
  <c r="F5"/>
  <c r="G5" s="1"/>
  <c r="F6"/>
  <c r="G6" s="1"/>
  <c r="F7"/>
  <c r="F8"/>
  <c r="F9"/>
  <c r="F10"/>
  <c r="F11"/>
  <c r="F12"/>
  <c r="F13"/>
  <c r="F14"/>
  <c r="F15"/>
  <c r="F16"/>
  <c r="F17"/>
  <c r="F18"/>
  <c r="F19"/>
  <c r="F20"/>
  <c r="D3"/>
  <c r="D4"/>
  <c r="D5"/>
  <c r="D6"/>
  <c r="D7"/>
  <c r="D8"/>
  <c r="D9"/>
  <c r="D10"/>
  <c r="D11"/>
  <c r="D12"/>
  <c r="D13"/>
  <c r="D14"/>
  <c r="D15"/>
  <c r="D16"/>
  <c r="D17"/>
  <c r="D18"/>
  <c r="D19"/>
  <c r="D20"/>
  <c r="F2"/>
  <c r="D2"/>
  <c r="B6" i="3" l="1"/>
  <c r="D6"/>
  <c r="C30"/>
  <c r="A30"/>
  <c r="C29"/>
  <c r="A29"/>
  <c r="C28"/>
  <c r="A28"/>
  <c r="C27"/>
  <c r="A27"/>
  <c r="C26"/>
  <c r="A26"/>
  <c r="C25"/>
  <c r="A25"/>
  <c r="C24"/>
  <c r="A24"/>
  <c r="C23"/>
  <c r="A23"/>
  <c r="C22"/>
  <c r="A22"/>
  <c r="C21"/>
  <c r="A21"/>
  <c r="C20"/>
  <c r="A20"/>
  <c r="C19"/>
  <c r="A19"/>
  <c r="C18"/>
  <c r="A18"/>
  <c r="C17"/>
  <c r="A17"/>
  <c r="C16"/>
  <c r="A16"/>
  <c r="C15"/>
  <c r="A15"/>
  <c r="C14"/>
  <c r="A14"/>
  <c r="C13"/>
  <c r="A13"/>
  <c r="C12"/>
  <c r="A12"/>
  <c r="C11"/>
  <c r="A11"/>
  <c r="C10"/>
  <c r="A10"/>
  <c r="C9"/>
  <c r="A9"/>
  <c r="C8"/>
  <c r="A8"/>
  <c r="C7"/>
  <c r="A7"/>
  <c r="A6"/>
  <c r="C6"/>
  <c r="D30"/>
  <c r="B30"/>
  <c r="D29"/>
  <c r="B29"/>
  <c r="D28"/>
  <c r="B28"/>
  <c r="D27"/>
  <c r="B27"/>
  <c r="D26"/>
  <c r="B26"/>
  <c r="D25"/>
  <c r="B25"/>
  <c r="D24"/>
  <c r="B24"/>
  <c r="D23"/>
  <c r="B23"/>
  <c r="D22"/>
  <c r="B22"/>
  <c r="D21"/>
  <c r="B21"/>
  <c r="D20"/>
  <c r="B20"/>
  <c r="D19"/>
  <c r="B19"/>
  <c r="D18"/>
  <c r="B18"/>
  <c r="D17"/>
  <c r="B17"/>
  <c r="D16"/>
  <c r="B16"/>
  <c r="D15"/>
  <c r="B15"/>
  <c r="D14"/>
  <c r="B14"/>
  <c r="D13"/>
  <c r="B13"/>
  <c r="D12"/>
  <c r="B12"/>
  <c r="D11"/>
  <c r="B11"/>
  <c r="D10"/>
  <c r="B10"/>
  <c r="D9"/>
  <c r="B9"/>
  <c r="D8"/>
  <c r="B8"/>
  <c r="D7"/>
  <c r="D3" l="1"/>
</calcChain>
</file>

<file path=xl/sharedStrings.xml><?xml version="1.0" encoding="utf-8"?>
<sst xmlns="http://schemas.openxmlformats.org/spreadsheetml/2006/main" count="40" uniqueCount="29">
  <si>
    <t>Reference</t>
  </si>
  <si>
    <t>Designation</t>
  </si>
  <si>
    <t>PrixVenteTTC</t>
  </si>
  <si>
    <t>DEGREASER CARE</t>
  </si>
  <si>
    <t>DISH GEL 720 ML</t>
  </si>
  <si>
    <t>DEGREASER 1000 ML</t>
  </si>
  <si>
    <t>DEGREASER 750 ML</t>
  </si>
  <si>
    <t>SPIRALES MAGIQUES X2</t>
  </si>
  <si>
    <t>MULTI POWER Recharge+Vapo</t>
  </si>
  <si>
    <t>MULTI SURFACE Recharge</t>
  </si>
  <si>
    <t>MY BRUSH</t>
  </si>
  <si>
    <t>OVEN</t>
  </si>
  <si>
    <t>SCRUBBY NET</t>
  </si>
  <si>
    <t>Clients</t>
  </si>
  <si>
    <t>Martine</t>
  </si>
  <si>
    <t>Alain</t>
  </si>
  <si>
    <t>José</t>
  </si>
  <si>
    <t>Eric</t>
  </si>
  <si>
    <t>Date</t>
  </si>
  <si>
    <t>Client</t>
  </si>
  <si>
    <t>Désignation</t>
  </si>
  <si>
    <t>Qu</t>
  </si>
  <si>
    <t>PV</t>
  </si>
  <si>
    <t>Prx Tot</t>
  </si>
  <si>
    <t>Matrice Client</t>
  </si>
  <si>
    <t>Historique des commandes</t>
  </si>
  <si>
    <t>Dans la feuille commandes on encode chaque jour les commandes</t>
  </si>
  <si>
    <t xml:space="preserve">On choisit les éléments dans les listes de validation. </t>
  </si>
  <si>
    <t>Dans la feuille Historiques on peut avoir le relevé des commandes d'un client en mettant son nom en A1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</si>
</sst>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20"/>
  <sheetViews>
    <sheetView tabSelected="1" workbookViewId="0">
      <selection activeCell="F11" sqref="F11"/>
    </sheetView>
  </sheetViews>
  <sheetFormatPr baseColWidth="10" defaultRowHeight="15"/>
  <cols>
    <col min="1" max="1" width="22" customWidth="1"/>
    <col min="2" max="2" width="34.5703125" customWidth="1"/>
    <col min="3" max="3" width="21.5703125" customWidth="1"/>
  </cols>
  <sheetData>
    <row r="2" spans="1:6">
      <c r="A2" s="4" t="s">
        <v>0</v>
      </c>
      <c r="B2" s="4" t="s">
        <v>1</v>
      </c>
      <c r="C2" s="4" t="s">
        <v>2</v>
      </c>
    </row>
    <row r="3" spans="1:6">
      <c r="A3" s="1">
        <v>29216</v>
      </c>
      <c r="B3" s="1" t="s">
        <v>3</v>
      </c>
      <c r="C3" s="2">
        <v>9.9</v>
      </c>
    </row>
    <row r="4" spans="1:6">
      <c r="A4" s="1">
        <v>59320</v>
      </c>
      <c r="B4" s="1" t="s">
        <v>4</v>
      </c>
      <c r="C4" s="2">
        <v>13.9</v>
      </c>
    </row>
    <row r="5" spans="1:6">
      <c r="A5" s="1">
        <v>55510</v>
      </c>
      <c r="B5" s="1" t="s">
        <v>5</v>
      </c>
      <c r="C5" s="2">
        <v>11.9</v>
      </c>
    </row>
    <row r="6" spans="1:6">
      <c r="A6" s="1">
        <v>36724</v>
      </c>
      <c r="B6" s="1" t="s">
        <v>6</v>
      </c>
      <c r="C6" s="2">
        <v>9.9</v>
      </c>
    </row>
    <row r="7" spans="1:6">
      <c r="A7" s="1">
        <v>40096</v>
      </c>
      <c r="B7" s="1" t="s">
        <v>7</v>
      </c>
      <c r="C7" s="2">
        <v>7.9</v>
      </c>
      <c r="F7" t="s">
        <v>26</v>
      </c>
    </row>
    <row r="8" spans="1:6">
      <c r="A8" s="1">
        <v>42439</v>
      </c>
      <c r="B8" s="1" t="s">
        <v>8</v>
      </c>
      <c r="C8" s="2">
        <v>9.9</v>
      </c>
      <c r="F8" t="s">
        <v>27</v>
      </c>
    </row>
    <row r="9" spans="1:6">
      <c r="A9" s="1">
        <v>66747</v>
      </c>
      <c r="B9" s="1" t="s">
        <v>9</v>
      </c>
      <c r="C9" s="2">
        <v>8.4</v>
      </c>
    </row>
    <row r="10" spans="1:6">
      <c r="A10" s="1">
        <v>86040</v>
      </c>
      <c r="B10" s="1" t="s">
        <v>10</v>
      </c>
      <c r="C10" s="2">
        <v>8.9</v>
      </c>
      <c r="F10" t="s">
        <v>28</v>
      </c>
    </row>
    <row r="11" spans="1:6">
      <c r="A11" s="1">
        <v>39326</v>
      </c>
      <c r="B11" s="1" t="s">
        <v>11</v>
      </c>
      <c r="C11" s="2">
        <v>9.9</v>
      </c>
    </row>
    <row r="12" spans="1:6">
      <c r="A12" s="1">
        <v>40527</v>
      </c>
      <c r="B12" s="1" t="s">
        <v>12</v>
      </c>
      <c r="C12" s="2">
        <v>7.9</v>
      </c>
    </row>
    <row r="16" spans="1:6">
      <c r="B16" s="4" t="s">
        <v>13</v>
      </c>
    </row>
    <row r="17" spans="2:2">
      <c r="B17" s="3" t="s">
        <v>14</v>
      </c>
    </row>
    <row r="18" spans="2:2">
      <c r="B18" s="3" t="s">
        <v>15</v>
      </c>
    </row>
    <row r="19" spans="2:2">
      <c r="B19" s="3" t="s">
        <v>16</v>
      </c>
    </row>
    <row r="20" spans="2:2">
      <c r="B20" s="3" t="s">
        <v>17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7"/>
  <sheetViews>
    <sheetView workbookViewId="0">
      <selection activeCell="A2" sqref="A2"/>
    </sheetView>
  </sheetViews>
  <sheetFormatPr baseColWidth="10" defaultRowHeight="15"/>
  <cols>
    <col min="4" max="4" width="31.7109375" customWidth="1"/>
    <col min="5" max="5" width="3.5703125" bestFit="1" customWidth="1"/>
  </cols>
  <sheetData>
    <row r="1" spans="1:7">
      <c r="A1" s="6" t="s">
        <v>18</v>
      </c>
      <c r="B1" s="6" t="s">
        <v>19</v>
      </c>
      <c r="C1" s="6" t="s">
        <v>0</v>
      </c>
      <c r="D1" s="6" t="s">
        <v>20</v>
      </c>
      <c r="E1" s="6" t="s">
        <v>21</v>
      </c>
      <c r="F1" s="6" t="s">
        <v>22</v>
      </c>
      <c r="G1" s="6" t="s">
        <v>23</v>
      </c>
    </row>
    <row r="2" spans="1:7">
      <c r="A2" s="5">
        <v>42384</v>
      </c>
      <c r="B2" t="s">
        <v>15</v>
      </c>
      <c r="C2">
        <v>29216</v>
      </c>
      <c r="D2" t="str">
        <f>IFERROR(INDEX(Feuil1!$B$3:$C$12,MATCH(Commandes!$C2,Feuil1!$A$3:$A$12,0),1),"")</f>
        <v>DEGREASER CARE</v>
      </c>
      <c r="E2">
        <v>2</v>
      </c>
      <c r="F2" s="7">
        <f>IFERROR(INDEX(Feuil1!$B$3:$C$12,MATCH(Commandes!$C2,Feuil1!$A$3:$A$12,0),2),"")</f>
        <v>9.9</v>
      </c>
      <c r="G2" s="7">
        <f>IFERROR(E2*F2,0)</f>
        <v>19.8</v>
      </c>
    </row>
    <row r="3" spans="1:7">
      <c r="A3" s="5">
        <v>42389</v>
      </c>
      <c r="B3" t="s">
        <v>16</v>
      </c>
      <c r="C3">
        <v>36724</v>
      </c>
      <c r="D3" t="str">
        <f>IFERROR(INDEX(Feuil1!$B$3:$C$12,MATCH(Commandes!$C3,Feuil1!$A$3:$A$12,0),1),"")</f>
        <v>DEGREASER 750 ML</v>
      </c>
      <c r="E3">
        <v>3</v>
      </c>
      <c r="F3" s="7">
        <f>IFERROR(INDEX(Feuil1!$B$3:$C$12,MATCH(Commandes!$C3,Feuil1!$A$3:$A$12,0),2),"")</f>
        <v>9.9</v>
      </c>
      <c r="G3" s="7">
        <f t="shared" ref="G3:G20" si="0">IFERROR(E3*F3,0)</f>
        <v>29.700000000000003</v>
      </c>
    </row>
    <row r="4" spans="1:7">
      <c r="A4" s="5">
        <v>42402</v>
      </c>
      <c r="B4" t="s">
        <v>15</v>
      </c>
      <c r="C4">
        <v>55510</v>
      </c>
      <c r="D4" t="str">
        <f>IFERROR(INDEX(Feuil1!$B$3:$C$12,MATCH(Commandes!$C4,Feuil1!$A$3:$A$12,0),1),"")</f>
        <v>DEGREASER 1000 ML</v>
      </c>
      <c r="E4">
        <v>1</v>
      </c>
      <c r="F4" s="7">
        <f>IFERROR(INDEX(Feuil1!$B$3:$C$12,MATCH(Commandes!$C4,Feuil1!$A$3:$A$12,0),2),"")</f>
        <v>11.9</v>
      </c>
      <c r="G4" s="7">
        <f t="shared" si="0"/>
        <v>11.9</v>
      </c>
    </row>
    <row r="5" spans="1:7">
      <c r="A5" s="5">
        <v>42405</v>
      </c>
      <c r="B5" t="s">
        <v>17</v>
      </c>
      <c r="C5">
        <v>40096</v>
      </c>
      <c r="D5" t="str">
        <f>IFERROR(INDEX(Feuil1!$B$3:$C$12,MATCH(Commandes!$C5,Feuil1!$A$3:$A$12,0),1),"")</f>
        <v>SPIRALES MAGIQUES X2</v>
      </c>
      <c r="E5">
        <v>1</v>
      </c>
      <c r="F5" s="7">
        <f>IFERROR(INDEX(Feuil1!$B$3:$C$12,MATCH(Commandes!$C5,Feuil1!$A$3:$A$12,0),2),"")</f>
        <v>7.9</v>
      </c>
      <c r="G5" s="7">
        <f t="shared" si="0"/>
        <v>7.9</v>
      </c>
    </row>
    <row r="6" spans="1:7">
      <c r="A6" s="5">
        <v>42410</v>
      </c>
      <c r="B6" t="s">
        <v>16</v>
      </c>
      <c r="C6">
        <v>59320</v>
      </c>
      <c r="D6" t="str">
        <f>IFERROR(INDEX(Feuil1!$B$3:$C$12,MATCH(Commandes!$C6,Feuil1!$A$3:$A$12,0),1),"")</f>
        <v>DISH GEL 720 ML</v>
      </c>
      <c r="E6">
        <v>2</v>
      </c>
      <c r="F6" s="7">
        <f>IFERROR(INDEX(Feuil1!$B$3:$C$12,MATCH(Commandes!$C6,Feuil1!$A$3:$A$12,0),2),"")</f>
        <v>13.9</v>
      </c>
      <c r="G6" s="7">
        <f t="shared" si="0"/>
        <v>27.8</v>
      </c>
    </row>
    <row r="7" spans="1:7">
      <c r="D7" t="str">
        <f>IFERROR(INDEX(Feuil1!$B$3:$C$12,MATCH(Commandes!$C7,Feuil1!$A$3:$A$12,0),1),"")</f>
        <v/>
      </c>
      <c r="F7" s="7" t="str">
        <f>IFERROR(INDEX(Feuil1!$B$3:$C$12,MATCH(Commandes!$C7,Feuil1!$A$3:$A$12,0),2),"")</f>
        <v/>
      </c>
      <c r="G7" s="7">
        <f t="shared" si="0"/>
        <v>0</v>
      </c>
    </row>
    <row r="8" spans="1:7">
      <c r="D8" t="str">
        <f>IFERROR(INDEX(Feuil1!$B$3:$C$12,MATCH(Commandes!$C8,Feuil1!$A$3:$A$12,0),1),"")</f>
        <v/>
      </c>
      <c r="F8" s="7" t="str">
        <f>IFERROR(INDEX(Feuil1!$B$3:$C$12,MATCH(Commandes!$C8,Feuil1!$A$3:$A$12,0),2),"")</f>
        <v/>
      </c>
      <c r="G8" s="7">
        <f t="shared" si="0"/>
        <v>0</v>
      </c>
    </row>
    <row r="9" spans="1:7">
      <c r="D9" t="str">
        <f>IFERROR(INDEX(Feuil1!$B$3:$C$12,MATCH(Commandes!$C9,Feuil1!$A$3:$A$12,0),1),"")</f>
        <v/>
      </c>
      <c r="F9" s="7" t="str">
        <f>IFERROR(INDEX(Feuil1!$B$3:$C$12,MATCH(Commandes!$C9,Feuil1!$A$3:$A$12,0),2),"")</f>
        <v/>
      </c>
      <c r="G9" s="7">
        <f t="shared" si="0"/>
        <v>0</v>
      </c>
    </row>
    <row r="10" spans="1:7">
      <c r="D10" t="str">
        <f>IFERROR(INDEX(Feuil1!$B$3:$C$12,MATCH(Commandes!$C10,Feuil1!$A$3:$A$12,0),1),"")</f>
        <v/>
      </c>
      <c r="F10" s="7" t="str">
        <f>IFERROR(INDEX(Feuil1!$B$3:$C$12,MATCH(Commandes!$C10,Feuil1!$A$3:$A$12,0),2),"")</f>
        <v/>
      </c>
      <c r="G10" s="7">
        <f t="shared" si="0"/>
        <v>0</v>
      </c>
    </row>
    <row r="11" spans="1:7">
      <c r="D11" t="str">
        <f>IFERROR(INDEX(Feuil1!$B$3:$C$12,MATCH(Commandes!$C11,Feuil1!$A$3:$A$12,0),1),"")</f>
        <v/>
      </c>
      <c r="F11" s="7" t="str">
        <f>IFERROR(INDEX(Feuil1!$B$3:$C$12,MATCH(Commandes!$C11,Feuil1!$A$3:$A$12,0),2),"")</f>
        <v/>
      </c>
      <c r="G11" s="7">
        <f t="shared" si="0"/>
        <v>0</v>
      </c>
    </row>
    <row r="12" spans="1:7">
      <c r="D12" t="str">
        <f>IFERROR(INDEX(Feuil1!$B$3:$C$12,MATCH(Commandes!$C12,Feuil1!$A$3:$A$12,0),1),"")</f>
        <v/>
      </c>
      <c r="F12" s="7" t="str">
        <f>IFERROR(INDEX(Feuil1!$B$3:$C$12,MATCH(Commandes!$C12,Feuil1!$A$3:$A$12,0),2),"")</f>
        <v/>
      </c>
      <c r="G12" s="7">
        <f t="shared" si="0"/>
        <v>0</v>
      </c>
    </row>
    <row r="13" spans="1:7">
      <c r="D13" t="str">
        <f>IFERROR(INDEX(Feuil1!$B$3:$C$12,MATCH(Commandes!$C13,Feuil1!$A$3:$A$12,0),1),"")</f>
        <v/>
      </c>
      <c r="F13" s="7" t="str">
        <f>IFERROR(INDEX(Feuil1!$B$3:$C$12,MATCH(Commandes!$C13,Feuil1!$A$3:$A$12,0),2),"")</f>
        <v/>
      </c>
      <c r="G13" s="7">
        <f t="shared" si="0"/>
        <v>0</v>
      </c>
    </row>
    <row r="14" spans="1:7">
      <c r="D14" t="str">
        <f>IFERROR(INDEX(Feuil1!$B$3:$C$12,MATCH(Commandes!$C14,Feuil1!$A$3:$A$12,0),1),"")</f>
        <v/>
      </c>
      <c r="F14" s="7" t="str">
        <f>IFERROR(INDEX(Feuil1!$B$3:$C$12,MATCH(Commandes!$C14,Feuil1!$A$3:$A$12,0),2),"")</f>
        <v/>
      </c>
      <c r="G14" s="7">
        <f t="shared" si="0"/>
        <v>0</v>
      </c>
    </row>
    <row r="15" spans="1:7">
      <c r="D15" t="str">
        <f>IFERROR(INDEX(Feuil1!$B$3:$C$12,MATCH(Commandes!$C15,Feuil1!$A$3:$A$12,0),1),"")</f>
        <v/>
      </c>
      <c r="F15" s="7" t="str">
        <f>IFERROR(INDEX(Feuil1!$B$3:$C$12,MATCH(Commandes!$C15,Feuil1!$A$3:$A$12,0),2),"")</f>
        <v/>
      </c>
      <c r="G15" s="7">
        <f t="shared" si="0"/>
        <v>0</v>
      </c>
    </row>
    <row r="16" spans="1:7">
      <c r="D16" t="str">
        <f>IFERROR(INDEX(Feuil1!$B$3:$C$12,MATCH(Commandes!$C16,Feuil1!$A$3:$A$12,0),1),"")</f>
        <v/>
      </c>
      <c r="F16" s="7" t="str">
        <f>IFERROR(INDEX(Feuil1!$B$3:$C$12,MATCH(Commandes!$C16,Feuil1!$A$3:$A$12,0),2),"")</f>
        <v/>
      </c>
      <c r="G16" s="7">
        <f t="shared" si="0"/>
        <v>0</v>
      </c>
    </row>
    <row r="17" spans="4:7">
      <c r="D17" t="str">
        <f>IFERROR(INDEX(Feuil1!$B$3:$C$12,MATCH(Commandes!$C17,Feuil1!$A$3:$A$12,0),1),"")</f>
        <v/>
      </c>
      <c r="F17" s="7" t="str">
        <f>IFERROR(INDEX(Feuil1!$B$3:$C$12,MATCH(Commandes!$C17,Feuil1!$A$3:$A$12,0),2),"")</f>
        <v/>
      </c>
      <c r="G17" s="7">
        <f t="shared" si="0"/>
        <v>0</v>
      </c>
    </row>
    <row r="18" spans="4:7">
      <c r="D18" t="str">
        <f>IFERROR(INDEX(Feuil1!$B$3:$C$12,MATCH(Commandes!$C18,Feuil1!$A$3:$A$12,0),1),"")</f>
        <v/>
      </c>
      <c r="F18" s="7" t="str">
        <f>IFERROR(INDEX(Feuil1!$B$3:$C$12,MATCH(Commandes!$C18,Feuil1!$A$3:$A$12,0),2),"")</f>
        <v/>
      </c>
      <c r="G18" s="7">
        <f t="shared" si="0"/>
        <v>0</v>
      </c>
    </row>
    <row r="19" spans="4:7">
      <c r="D19" t="str">
        <f>IFERROR(INDEX(Feuil1!$B$3:$C$12,MATCH(Commandes!$C19,Feuil1!$A$3:$A$12,0),1),"")</f>
        <v/>
      </c>
      <c r="F19" s="7" t="str">
        <f>IFERROR(INDEX(Feuil1!$B$3:$C$12,MATCH(Commandes!$C19,Feuil1!$A$3:$A$12,0),2),"")</f>
        <v/>
      </c>
      <c r="G19" s="7">
        <f t="shared" si="0"/>
        <v>0</v>
      </c>
    </row>
    <row r="20" spans="4:7">
      <c r="D20" t="str">
        <f>IFERROR(INDEX(Feuil1!$B$3:$C$12,MATCH(Commandes!$C20,Feuil1!$A$3:$A$12,0),1),"")</f>
        <v/>
      </c>
      <c r="F20" s="7" t="str">
        <f>IFERROR(INDEX(Feuil1!$B$3:$C$12,MATCH(Commandes!$C20,Feuil1!$A$3:$A$12,0),2),"")</f>
        <v/>
      </c>
      <c r="G20" s="7">
        <f t="shared" si="0"/>
        <v>0</v>
      </c>
    </row>
    <row r="21" spans="4:7">
      <c r="F21" s="7"/>
    </row>
    <row r="22" spans="4:7">
      <c r="F22" s="7"/>
    </row>
    <row r="23" spans="4:7">
      <c r="F23" s="7"/>
    </row>
    <row r="24" spans="4:7">
      <c r="F24" s="7"/>
    </row>
    <row r="25" spans="4:7">
      <c r="F25" s="7"/>
    </row>
    <row r="26" spans="4:7">
      <c r="F26" s="7"/>
    </row>
    <row r="27" spans="4:7">
      <c r="F27" s="7"/>
    </row>
  </sheetData>
  <dataValidations count="2">
    <dataValidation type="list" allowBlank="1" showInputMessage="1" showErrorMessage="1" sqref="B2:B18">
      <formula1>Clients</formula1>
    </dataValidation>
    <dataValidation type="list" allowBlank="1" showInputMessage="1" showErrorMessage="1" sqref="C2:C20">
      <formula1>Reference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0"/>
  <sheetViews>
    <sheetView workbookViewId="0">
      <selection activeCell="O7" sqref="O7"/>
    </sheetView>
  </sheetViews>
  <sheetFormatPr baseColWidth="10" defaultRowHeight="15"/>
  <cols>
    <col min="1" max="1" width="14" customWidth="1"/>
    <col min="3" max="3" width="34.28515625" customWidth="1"/>
  </cols>
  <sheetData>
    <row r="1" spans="1:10">
      <c r="A1" s="6" t="s">
        <v>16</v>
      </c>
      <c r="J1" t="s">
        <v>24</v>
      </c>
    </row>
    <row r="2" spans="1:10">
      <c r="J2">
        <f>(Commandes!$B$2:$B$20=Historiques!$A$1)*ROW()</f>
        <v>0</v>
      </c>
    </row>
    <row r="3" spans="1:10" ht="18.75">
      <c r="A3" s="9" t="s">
        <v>25</v>
      </c>
      <c r="D3" s="7">
        <f>SUM(D6:D30)</f>
        <v>57.5</v>
      </c>
      <c r="J3">
        <f>(Commandes!$B$2:$B$20=Historiques!$A$1)*ROW()</f>
        <v>3</v>
      </c>
    </row>
    <row r="4" spans="1:10">
      <c r="J4">
        <f>(Commandes!$B$2:$B$20=Historiques!$A$1)*ROW()</f>
        <v>0</v>
      </c>
    </row>
    <row r="5" spans="1:10">
      <c r="A5" s="6" t="s">
        <v>18</v>
      </c>
      <c r="B5" s="6" t="s">
        <v>0</v>
      </c>
      <c r="C5" s="6" t="s">
        <v>20</v>
      </c>
      <c r="D5" s="6" t="s">
        <v>23</v>
      </c>
      <c r="J5">
        <f>(Commandes!$B$2:$B$20=Historiques!$A$1)*ROW()</f>
        <v>0</v>
      </c>
    </row>
    <row r="6" spans="1:10">
      <c r="A6" s="5">
        <f>IFERROR(INDEX(Commandes!$A$2:$G$20,SMALL(Historiques!$J$2:$J$20,COUNTIF(Historiques!$J$2:$J$20,0)+ROW()-5)-1,1),"")</f>
        <v>42389</v>
      </c>
      <c r="B6" s="8">
        <f>IFERROR(INDEX(Commandes!$A$2:$G$20,SMALL(Historiques!$J$2:$J$20,COUNTIF(Historiques!$J$2:$J$20,0)+ROW()-5)-1,3),"")</f>
        <v>36724</v>
      </c>
      <c r="C6" s="8" t="str">
        <f>IFERROR(INDEX(Commandes!$A$2:$G$20,SMALL(Historiques!$J$2:$J$20,COUNTIF(Historiques!$J$2:$J$20,0)+ROW()-5)-1,4),"")</f>
        <v>DEGREASER 750 ML</v>
      </c>
      <c r="D6" s="7">
        <f>IFERROR(INDEX(Commandes!$A$2:$G$20,SMALL(Historiques!$J$2:$J$20,COUNTIF(Historiques!$J$2:$J$20,0)+ROW()-5)-1,7),0)</f>
        <v>29.700000000000003</v>
      </c>
      <c r="J6">
        <f>(Commandes!$B$2:$B$20=Historiques!$A$1)*ROW()</f>
        <v>6</v>
      </c>
    </row>
    <row r="7" spans="1:10">
      <c r="A7" s="5">
        <f>IFERROR(INDEX(Commandes!$A$2:$G$20,SMALL(Historiques!$J$2:$J$20,COUNTIF(Historiques!$J$2:$J$20,0)+ROW()-5)-1,1),"")</f>
        <v>42410</v>
      </c>
      <c r="B7" s="8">
        <f>IFERROR(INDEX(Commandes!$A$2:$G$20,SMALL(Historiques!$J$2:$J$20,COUNTIF(Historiques!$J$2:$J$20,0)+ROW()-5)-1,3),"")</f>
        <v>59320</v>
      </c>
      <c r="C7" s="8" t="str">
        <f>IFERROR(INDEX(Commandes!$A$2:$G$20,SMALL(Historiques!$J$2:$J$20,COUNTIF(Historiques!$J$2:$J$20,0)+ROW()-5)-1,4),"")</f>
        <v>DISH GEL 720 ML</v>
      </c>
      <c r="D7" s="7">
        <f>IFERROR(INDEX(Commandes!$A$2:$G$20,SMALL(Historiques!$J$2:$J$20,COUNTIF(Historiques!$J$2:$J$20,0)+ROW()-5)-1,7),0)</f>
        <v>27.8</v>
      </c>
      <c r="J7">
        <f>(Commandes!$B$2:$B$20=Historiques!$A$1)*ROW()</f>
        <v>0</v>
      </c>
    </row>
    <row r="8" spans="1:10">
      <c r="A8" s="5" t="str">
        <f>IFERROR(INDEX(Commandes!$A$2:$G$20,SMALL(Historiques!$J$2:$J$20,COUNTIF(Historiques!$J$2:$J$20,0)+ROW()-5)-1,1),"")</f>
        <v/>
      </c>
      <c r="B8" s="8" t="str">
        <f>IFERROR(INDEX(Commandes!$A$2:$G$20,SMALL(Historiques!$J$2:$J$20,COUNTIF(Historiques!$J$2:$J$20,0)+ROW()-5)-1,3),"")</f>
        <v/>
      </c>
      <c r="C8" s="8" t="str">
        <f>IFERROR(INDEX(Commandes!$A$2:$G$20,SMALL(Historiques!$J$2:$J$20,COUNTIF(Historiques!$J$2:$J$20,0)+ROW()-5)-1,4),"")</f>
        <v/>
      </c>
      <c r="D8" s="7">
        <f>IFERROR(INDEX(Commandes!$A$2:$G$20,SMALL(Historiques!$J$2:$J$20,COUNTIF(Historiques!$J$2:$J$20,0)+ROW()-5)-1,7),0)</f>
        <v>0</v>
      </c>
      <c r="J8">
        <f>(Commandes!$B$2:$B$20=Historiques!$A$1)*ROW()</f>
        <v>0</v>
      </c>
    </row>
    <row r="9" spans="1:10">
      <c r="A9" s="5" t="str">
        <f>IFERROR(INDEX(Commandes!$A$2:$G$20,SMALL(Historiques!$J$2:$J$20,COUNTIF(Historiques!$J$2:$J$20,0)+ROW()-5)-1,1),"")</f>
        <v/>
      </c>
      <c r="B9" s="8" t="str">
        <f>IFERROR(INDEX(Commandes!$A$2:$G$20,SMALL(Historiques!$J$2:$J$20,COUNTIF(Historiques!$J$2:$J$20,0)+ROW()-5)-1,3),"")</f>
        <v/>
      </c>
      <c r="C9" s="8" t="str">
        <f>IFERROR(INDEX(Commandes!$A$2:$G$20,SMALL(Historiques!$J$2:$J$20,COUNTIF(Historiques!$J$2:$J$20,0)+ROW()-5)-1,4),"")</f>
        <v/>
      </c>
      <c r="D9" s="7">
        <f>IFERROR(INDEX(Commandes!$A$2:$G$20,SMALL(Historiques!$J$2:$J$20,COUNTIF(Historiques!$J$2:$J$20,0)+ROW()-5)-1,7),0)</f>
        <v>0</v>
      </c>
      <c r="J9">
        <f>(Commandes!$B$2:$B$20=Historiques!$A$1)*ROW()</f>
        <v>0</v>
      </c>
    </row>
    <row r="10" spans="1:10">
      <c r="A10" s="5" t="str">
        <f>IFERROR(INDEX(Commandes!$A$2:$G$20,SMALL(Historiques!$J$2:$J$20,COUNTIF(Historiques!$J$2:$J$20,0)+ROW()-5)-1,1),"")</f>
        <v/>
      </c>
      <c r="B10" s="8" t="str">
        <f>IFERROR(INDEX(Commandes!$A$2:$G$20,SMALL(Historiques!$J$2:$J$20,COUNTIF(Historiques!$J$2:$J$20,0)+ROW()-5)-1,3),"")</f>
        <v/>
      </c>
      <c r="C10" s="8" t="str">
        <f>IFERROR(INDEX(Commandes!$A$2:$G$20,SMALL(Historiques!$J$2:$J$20,COUNTIF(Historiques!$J$2:$J$20,0)+ROW()-5)-1,4),"")</f>
        <v/>
      </c>
      <c r="D10" s="7">
        <f>IFERROR(INDEX(Commandes!$A$2:$G$20,SMALL(Historiques!$J$2:$J$20,COUNTIF(Historiques!$J$2:$J$20,0)+ROW()-5)-1,7),0)</f>
        <v>0</v>
      </c>
      <c r="J10">
        <f>(Commandes!$B$2:$B$20=Historiques!$A$1)*ROW()</f>
        <v>0</v>
      </c>
    </row>
    <row r="11" spans="1:10">
      <c r="A11" s="5" t="str">
        <f>IFERROR(INDEX(Commandes!$A$2:$G$20,SMALL(Historiques!$J$2:$J$20,COUNTIF(Historiques!$J$2:$J$20,0)+ROW()-5)-1,1),"")</f>
        <v/>
      </c>
      <c r="B11" s="8" t="str">
        <f>IFERROR(INDEX(Commandes!$A$2:$G$20,SMALL(Historiques!$J$2:$J$20,COUNTIF(Historiques!$J$2:$J$20,0)+ROW()-5)-1,3),"")</f>
        <v/>
      </c>
      <c r="C11" s="8" t="str">
        <f>IFERROR(INDEX(Commandes!$A$2:$G$20,SMALL(Historiques!$J$2:$J$20,COUNTIF(Historiques!$J$2:$J$20,0)+ROW()-5)-1,4),"")</f>
        <v/>
      </c>
      <c r="D11" s="7">
        <f>IFERROR(INDEX(Commandes!$A$2:$G$20,SMALL(Historiques!$J$2:$J$20,COUNTIF(Historiques!$J$2:$J$20,0)+ROW()-5)-1,7),0)</f>
        <v>0</v>
      </c>
      <c r="J11">
        <f>(Commandes!$B$2:$B$20=Historiques!$A$1)*ROW()</f>
        <v>0</v>
      </c>
    </row>
    <row r="12" spans="1:10">
      <c r="A12" s="5" t="str">
        <f>IFERROR(INDEX(Commandes!$A$2:$G$20,SMALL(Historiques!$J$2:$J$20,COUNTIF(Historiques!$J$2:$J$20,0)+ROW()-5)-1,1),"")</f>
        <v/>
      </c>
      <c r="B12" s="8" t="str">
        <f>IFERROR(INDEX(Commandes!$A$2:$G$20,SMALL(Historiques!$J$2:$J$20,COUNTIF(Historiques!$J$2:$J$20,0)+ROW()-5)-1,3),"")</f>
        <v/>
      </c>
      <c r="C12" s="8" t="str">
        <f>IFERROR(INDEX(Commandes!$A$2:$G$20,SMALL(Historiques!$J$2:$J$20,COUNTIF(Historiques!$J$2:$J$20,0)+ROW()-5)-1,4),"")</f>
        <v/>
      </c>
      <c r="D12" s="7">
        <f>IFERROR(INDEX(Commandes!$A$2:$G$20,SMALL(Historiques!$J$2:$J$20,COUNTIF(Historiques!$J$2:$J$20,0)+ROW()-5)-1,7),0)</f>
        <v>0</v>
      </c>
      <c r="J12">
        <f>(Commandes!$B$2:$B$20=Historiques!$A$1)*ROW()</f>
        <v>0</v>
      </c>
    </row>
    <row r="13" spans="1:10">
      <c r="A13" s="5" t="str">
        <f>IFERROR(INDEX(Commandes!$A$2:$G$20,SMALL(Historiques!$J$2:$J$20,COUNTIF(Historiques!$J$2:$J$20,0)+ROW()-5)-1,1),"")</f>
        <v/>
      </c>
      <c r="B13" s="8" t="str">
        <f>IFERROR(INDEX(Commandes!$A$2:$G$20,SMALL(Historiques!$J$2:$J$20,COUNTIF(Historiques!$J$2:$J$20,0)+ROW()-5)-1,3),"")</f>
        <v/>
      </c>
      <c r="C13" s="8" t="str">
        <f>IFERROR(INDEX(Commandes!$A$2:$G$20,SMALL(Historiques!$J$2:$J$20,COUNTIF(Historiques!$J$2:$J$20,0)+ROW()-5)-1,4),"")</f>
        <v/>
      </c>
      <c r="D13" s="7">
        <f>IFERROR(INDEX(Commandes!$A$2:$G$20,SMALL(Historiques!$J$2:$J$20,COUNTIF(Historiques!$J$2:$J$20,0)+ROW()-5)-1,7),0)</f>
        <v>0</v>
      </c>
      <c r="J13">
        <f>(Commandes!$B$2:$B$20=Historiques!$A$1)*ROW()</f>
        <v>0</v>
      </c>
    </row>
    <row r="14" spans="1:10">
      <c r="A14" s="5" t="str">
        <f>IFERROR(INDEX(Commandes!$A$2:$G$20,SMALL(Historiques!$J$2:$J$20,COUNTIF(Historiques!$J$2:$J$20,0)+ROW()-5)-1,1),"")</f>
        <v/>
      </c>
      <c r="B14" s="8" t="str">
        <f>IFERROR(INDEX(Commandes!$A$2:$G$20,SMALL(Historiques!$J$2:$J$20,COUNTIF(Historiques!$J$2:$J$20,0)+ROW()-5)-1,3),"")</f>
        <v/>
      </c>
      <c r="C14" s="8" t="str">
        <f>IFERROR(INDEX(Commandes!$A$2:$G$20,SMALL(Historiques!$J$2:$J$20,COUNTIF(Historiques!$J$2:$J$20,0)+ROW()-5)-1,4),"")</f>
        <v/>
      </c>
      <c r="D14" s="7">
        <f>IFERROR(INDEX(Commandes!$A$2:$G$20,SMALL(Historiques!$J$2:$J$20,COUNTIF(Historiques!$J$2:$J$20,0)+ROW()-5)-1,7),0)</f>
        <v>0</v>
      </c>
      <c r="J14">
        <f>(Commandes!$B$2:$B$20=Historiques!$A$1)*ROW()</f>
        <v>0</v>
      </c>
    </row>
    <row r="15" spans="1:10">
      <c r="A15" s="5" t="str">
        <f>IFERROR(INDEX(Commandes!$A$2:$G$20,SMALL(Historiques!$J$2:$J$20,COUNTIF(Historiques!$J$2:$J$20,0)+ROW()-5)-1,1),"")</f>
        <v/>
      </c>
      <c r="B15" s="8" t="str">
        <f>IFERROR(INDEX(Commandes!$A$2:$G$20,SMALL(Historiques!$J$2:$J$20,COUNTIF(Historiques!$J$2:$J$20,0)+ROW()-5)-1,3),"")</f>
        <v/>
      </c>
      <c r="C15" s="8" t="str">
        <f>IFERROR(INDEX(Commandes!$A$2:$G$20,SMALL(Historiques!$J$2:$J$20,COUNTIF(Historiques!$J$2:$J$20,0)+ROW()-5)-1,4),"")</f>
        <v/>
      </c>
      <c r="D15" s="7">
        <f>IFERROR(INDEX(Commandes!$A$2:$G$20,SMALL(Historiques!$J$2:$J$20,COUNTIF(Historiques!$J$2:$J$20,0)+ROW()-5)-1,7),0)</f>
        <v>0</v>
      </c>
      <c r="J15">
        <f>(Commandes!$B$2:$B$20=Historiques!$A$1)*ROW()</f>
        <v>0</v>
      </c>
    </row>
    <row r="16" spans="1:10">
      <c r="A16" s="5" t="str">
        <f>IFERROR(INDEX(Commandes!$A$2:$G$20,SMALL(Historiques!$J$2:$J$20,COUNTIF(Historiques!$J$2:$J$20,0)+ROW()-5)-1,1),"")</f>
        <v/>
      </c>
      <c r="B16" s="8" t="str">
        <f>IFERROR(INDEX(Commandes!$A$2:$G$20,SMALL(Historiques!$J$2:$J$20,COUNTIF(Historiques!$J$2:$J$20,0)+ROW()-5)-1,3),"")</f>
        <v/>
      </c>
      <c r="C16" s="8" t="str">
        <f>IFERROR(INDEX(Commandes!$A$2:$G$20,SMALL(Historiques!$J$2:$J$20,COUNTIF(Historiques!$J$2:$J$20,0)+ROW()-5)-1,4),"")</f>
        <v/>
      </c>
      <c r="D16" s="7">
        <f>IFERROR(INDEX(Commandes!$A$2:$G$20,SMALL(Historiques!$J$2:$J$20,COUNTIF(Historiques!$J$2:$J$20,0)+ROW()-5)-1,7),0)</f>
        <v>0</v>
      </c>
      <c r="J16">
        <f>(Commandes!$B$2:$B$20=Historiques!$A$1)*ROW()</f>
        <v>0</v>
      </c>
    </row>
    <row r="17" spans="1:10">
      <c r="A17" s="5" t="str">
        <f>IFERROR(INDEX(Commandes!$A$2:$G$20,SMALL(Historiques!$J$2:$J$20,COUNTIF(Historiques!$J$2:$J$20,0)+ROW()-5)-1,1),"")</f>
        <v/>
      </c>
      <c r="B17" s="8" t="str">
        <f>IFERROR(INDEX(Commandes!$A$2:$G$20,SMALL(Historiques!$J$2:$J$20,COUNTIF(Historiques!$J$2:$J$20,0)+ROW()-5)-1,3),"")</f>
        <v/>
      </c>
      <c r="C17" s="8" t="str">
        <f>IFERROR(INDEX(Commandes!$A$2:$G$20,SMALL(Historiques!$J$2:$J$20,COUNTIF(Historiques!$J$2:$J$20,0)+ROW()-5)-1,4),"")</f>
        <v/>
      </c>
      <c r="D17" s="7">
        <f>IFERROR(INDEX(Commandes!$A$2:$G$20,SMALL(Historiques!$J$2:$J$20,COUNTIF(Historiques!$J$2:$J$20,0)+ROW()-5)-1,7),0)</f>
        <v>0</v>
      </c>
      <c r="J17">
        <f>(Commandes!$B$2:$B$20=Historiques!$A$1)*ROW()</f>
        <v>0</v>
      </c>
    </row>
    <row r="18" spans="1:10">
      <c r="A18" s="5" t="str">
        <f>IFERROR(INDEX(Commandes!$A$2:$G$20,SMALL(Historiques!$J$2:$J$20,COUNTIF(Historiques!$J$2:$J$20,0)+ROW()-5)-1,1),"")</f>
        <v/>
      </c>
      <c r="B18" s="8" t="str">
        <f>IFERROR(INDEX(Commandes!$A$2:$G$20,SMALL(Historiques!$J$2:$J$20,COUNTIF(Historiques!$J$2:$J$20,0)+ROW()-5)-1,3),"")</f>
        <v/>
      </c>
      <c r="C18" s="8" t="str">
        <f>IFERROR(INDEX(Commandes!$A$2:$G$20,SMALL(Historiques!$J$2:$J$20,COUNTIF(Historiques!$J$2:$J$20,0)+ROW()-5)-1,4),"")</f>
        <v/>
      </c>
      <c r="D18" s="7">
        <f>IFERROR(INDEX(Commandes!$A$2:$G$20,SMALL(Historiques!$J$2:$J$20,COUNTIF(Historiques!$J$2:$J$20,0)+ROW()-5)-1,7),0)</f>
        <v>0</v>
      </c>
      <c r="J18">
        <f>(Commandes!$B$2:$B$20=Historiques!$A$1)*ROW()</f>
        <v>0</v>
      </c>
    </row>
    <row r="19" spans="1:10">
      <c r="A19" s="5" t="str">
        <f>IFERROR(INDEX(Commandes!$A$2:$G$20,SMALL(Historiques!$J$2:$J$20,COUNTIF(Historiques!$J$2:$J$20,0)+ROW()-5)-1,1),"")</f>
        <v/>
      </c>
      <c r="B19" s="8" t="str">
        <f>IFERROR(INDEX(Commandes!$A$2:$G$20,SMALL(Historiques!$J$2:$J$20,COUNTIF(Historiques!$J$2:$J$20,0)+ROW()-5)-1,3),"")</f>
        <v/>
      </c>
      <c r="C19" s="8" t="str">
        <f>IFERROR(INDEX(Commandes!$A$2:$G$20,SMALL(Historiques!$J$2:$J$20,COUNTIF(Historiques!$J$2:$J$20,0)+ROW()-5)-1,4),"")</f>
        <v/>
      </c>
      <c r="D19" s="7">
        <f>IFERROR(INDEX(Commandes!$A$2:$G$20,SMALL(Historiques!$J$2:$J$20,COUNTIF(Historiques!$J$2:$J$20,0)+ROW()-5)-1,7),0)</f>
        <v>0</v>
      </c>
      <c r="J19">
        <f>(Commandes!$B$2:$B$20=Historiques!$A$1)*ROW()</f>
        <v>0</v>
      </c>
    </row>
    <row r="20" spans="1:10">
      <c r="A20" s="5" t="str">
        <f>IFERROR(INDEX(Commandes!$A$2:$G$20,SMALL(Historiques!$J$2:$J$20,COUNTIF(Historiques!$J$2:$J$20,0)+ROW()-5)-1,1),"")</f>
        <v/>
      </c>
      <c r="B20" s="8" t="str">
        <f>IFERROR(INDEX(Commandes!$A$2:$G$20,SMALL(Historiques!$J$2:$J$20,COUNTIF(Historiques!$J$2:$J$20,0)+ROW()-5)-1,3),"")</f>
        <v/>
      </c>
      <c r="C20" s="8" t="str">
        <f>IFERROR(INDEX(Commandes!$A$2:$G$20,SMALL(Historiques!$J$2:$J$20,COUNTIF(Historiques!$J$2:$J$20,0)+ROW()-5)-1,4),"")</f>
        <v/>
      </c>
      <c r="D20" s="7">
        <f>IFERROR(INDEX(Commandes!$A$2:$G$20,SMALL(Historiques!$J$2:$J$20,COUNTIF(Historiques!$J$2:$J$20,0)+ROW()-5)-1,7),0)</f>
        <v>0</v>
      </c>
      <c r="J20">
        <f>(Commandes!$B$2:$B$20=Historiques!$A$1)*ROW()</f>
        <v>0</v>
      </c>
    </row>
    <row r="21" spans="1:10">
      <c r="A21" s="5" t="str">
        <f>IFERROR(INDEX(Commandes!$A$2:$G$20,SMALL(Historiques!$J$2:$J$20,COUNTIF(Historiques!$J$2:$J$20,0)+ROW()-5)-1,1),"")</f>
        <v/>
      </c>
      <c r="B21" s="8" t="str">
        <f>IFERROR(INDEX(Commandes!$A$2:$G$20,SMALL(Historiques!$J$2:$J$20,COUNTIF(Historiques!$J$2:$J$20,0)+ROW()-5)-1,3),"")</f>
        <v/>
      </c>
      <c r="C21" s="8" t="str">
        <f>IFERROR(INDEX(Commandes!$A$2:$G$20,SMALL(Historiques!$J$2:$J$20,COUNTIF(Historiques!$J$2:$J$20,0)+ROW()-5)-1,4),"")</f>
        <v/>
      </c>
      <c r="D21" s="7">
        <f>IFERROR(INDEX(Commandes!$A$2:$G$20,SMALL(Historiques!$J$2:$J$20,COUNTIF(Historiques!$J$2:$J$20,0)+ROW()-5)-1,7),0)</f>
        <v>0</v>
      </c>
    </row>
    <row r="22" spans="1:10">
      <c r="A22" s="5" t="str">
        <f>IFERROR(INDEX(Commandes!$A$2:$G$20,SMALL(Historiques!$J$2:$J$20,COUNTIF(Historiques!$J$2:$J$20,0)+ROW()-5)-1,1),"")</f>
        <v/>
      </c>
      <c r="B22" s="8" t="str">
        <f>IFERROR(INDEX(Commandes!$A$2:$G$20,SMALL(Historiques!$J$2:$J$20,COUNTIF(Historiques!$J$2:$J$20,0)+ROW()-5)-1,3),"")</f>
        <v/>
      </c>
      <c r="C22" s="8" t="str">
        <f>IFERROR(INDEX(Commandes!$A$2:$G$20,SMALL(Historiques!$J$2:$J$20,COUNTIF(Historiques!$J$2:$J$20,0)+ROW()-5)-1,4),"")</f>
        <v/>
      </c>
      <c r="D22" s="7">
        <f>IFERROR(INDEX(Commandes!$A$2:$G$20,SMALL(Historiques!$J$2:$J$20,COUNTIF(Historiques!$J$2:$J$20,0)+ROW()-5)-1,7),0)</f>
        <v>0</v>
      </c>
    </row>
    <row r="23" spans="1:10">
      <c r="A23" s="5" t="str">
        <f>IFERROR(INDEX(Commandes!$A$2:$G$20,SMALL(Historiques!$J$2:$J$20,COUNTIF(Historiques!$J$2:$J$20,0)+ROW()-5)-1,1),"")</f>
        <v/>
      </c>
      <c r="B23" s="8" t="str">
        <f>IFERROR(INDEX(Commandes!$A$2:$G$20,SMALL(Historiques!$J$2:$J$20,COUNTIF(Historiques!$J$2:$J$20,0)+ROW()-5)-1,3),"")</f>
        <v/>
      </c>
      <c r="C23" s="8" t="str">
        <f>IFERROR(INDEX(Commandes!$A$2:$G$20,SMALL(Historiques!$J$2:$J$20,COUNTIF(Historiques!$J$2:$J$20,0)+ROW()-5)-1,4),"")</f>
        <v/>
      </c>
      <c r="D23" s="7">
        <f>IFERROR(INDEX(Commandes!$A$2:$G$20,SMALL(Historiques!$J$2:$J$20,COUNTIF(Historiques!$J$2:$J$20,0)+ROW()-5)-1,7),0)</f>
        <v>0</v>
      </c>
    </row>
    <row r="24" spans="1:10">
      <c r="A24" s="5" t="str">
        <f>IFERROR(INDEX(Commandes!$A$2:$G$20,SMALL(Historiques!$J$2:$J$20,COUNTIF(Historiques!$J$2:$J$20,0)+ROW()-5)-1,1),"")</f>
        <v/>
      </c>
      <c r="B24" s="8" t="str">
        <f>IFERROR(INDEX(Commandes!$A$2:$G$20,SMALL(Historiques!$J$2:$J$20,COUNTIF(Historiques!$J$2:$J$20,0)+ROW()-5)-1,3),"")</f>
        <v/>
      </c>
      <c r="C24" s="8" t="str">
        <f>IFERROR(INDEX(Commandes!$A$2:$G$20,SMALL(Historiques!$J$2:$J$20,COUNTIF(Historiques!$J$2:$J$20,0)+ROW()-5)-1,4),"")</f>
        <v/>
      </c>
      <c r="D24" s="7">
        <f>IFERROR(INDEX(Commandes!$A$2:$G$20,SMALL(Historiques!$J$2:$J$20,COUNTIF(Historiques!$J$2:$J$20,0)+ROW()-5)-1,7),0)</f>
        <v>0</v>
      </c>
    </row>
    <row r="25" spans="1:10">
      <c r="A25" s="5" t="str">
        <f>IFERROR(INDEX(Commandes!$A$2:$G$20,SMALL(Historiques!$J$2:$J$20,COUNTIF(Historiques!$J$2:$J$20,0)+ROW()-5)-1,1),"")</f>
        <v/>
      </c>
      <c r="B25" s="8" t="str">
        <f>IFERROR(INDEX(Commandes!$A$2:$G$20,SMALL(Historiques!$J$2:$J$20,COUNTIF(Historiques!$J$2:$J$20,0)+ROW()-5)-1,3),"")</f>
        <v/>
      </c>
      <c r="C25" s="8" t="str">
        <f>IFERROR(INDEX(Commandes!$A$2:$G$20,SMALL(Historiques!$J$2:$J$20,COUNTIF(Historiques!$J$2:$J$20,0)+ROW()-5)-1,4),"")</f>
        <v/>
      </c>
      <c r="D25" s="7">
        <f>IFERROR(INDEX(Commandes!$A$2:$G$20,SMALL(Historiques!$J$2:$J$20,COUNTIF(Historiques!$J$2:$J$20,0)+ROW()-5)-1,7),0)</f>
        <v>0</v>
      </c>
    </row>
    <row r="26" spans="1:10">
      <c r="A26" s="5" t="str">
        <f>IFERROR(INDEX(Commandes!$A$2:$G$20,SMALL(Historiques!$J$2:$J$20,COUNTIF(Historiques!$J$2:$J$20,0)+ROW()-5)-1,1),"")</f>
        <v/>
      </c>
      <c r="B26" s="8" t="str">
        <f>IFERROR(INDEX(Commandes!$A$2:$G$20,SMALL(Historiques!$J$2:$J$20,COUNTIF(Historiques!$J$2:$J$20,0)+ROW()-5)-1,3),"")</f>
        <v/>
      </c>
      <c r="C26" s="8" t="str">
        <f>IFERROR(INDEX(Commandes!$A$2:$G$20,SMALL(Historiques!$J$2:$J$20,COUNTIF(Historiques!$J$2:$J$20,0)+ROW()-5)-1,4),"")</f>
        <v/>
      </c>
      <c r="D26" s="7">
        <f>IFERROR(INDEX(Commandes!$A$2:$G$20,SMALL(Historiques!$J$2:$J$20,COUNTIF(Historiques!$J$2:$J$20,0)+ROW()-5)-1,7),0)</f>
        <v>0</v>
      </c>
    </row>
    <row r="27" spans="1:10">
      <c r="A27" s="5" t="str">
        <f>IFERROR(INDEX(Commandes!$A$2:$G$20,SMALL(Historiques!$J$2:$J$20,COUNTIF(Historiques!$J$2:$J$20,0)+ROW()-5)-1,1),"")</f>
        <v/>
      </c>
      <c r="B27" s="8" t="str">
        <f>IFERROR(INDEX(Commandes!$A$2:$G$20,SMALL(Historiques!$J$2:$J$20,COUNTIF(Historiques!$J$2:$J$20,0)+ROW()-5)-1,3),"")</f>
        <v/>
      </c>
      <c r="C27" s="8" t="str">
        <f>IFERROR(INDEX(Commandes!$A$2:$G$20,SMALL(Historiques!$J$2:$J$20,COUNTIF(Historiques!$J$2:$J$20,0)+ROW()-5)-1,4),"")</f>
        <v/>
      </c>
      <c r="D27" s="7">
        <f>IFERROR(INDEX(Commandes!$A$2:$G$20,SMALL(Historiques!$J$2:$J$20,COUNTIF(Historiques!$J$2:$J$20,0)+ROW()-5)-1,7),0)</f>
        <v>0</v>
      </c>
    </row>
    <row r="28" spans="1:10">
      <c r="A28" s="5" t="str">
        <f>IFERROR(INDEX(Commandes!$A$2:$G$20,SMALL(Historiques!$J$2:$J$20,COUNTIF(Historiques!$J$2:$J$20,0)+ROW()-5)-1,1),"")</f>
        <v/>
      </c>
      <c r="B28" s="8" t="str">
        <f>IFERROR(INDEX(Commandes!$A$2:$G$20,SMALL(Historiques!$J$2:$J$20,COUNTIF(Historiques!$J$2:$J$20,0)+ROW()-5)-1,3),"")</f>
        <v/>
      </c>
      <c r="C28" s="8" t="str">
        <f>IFERROR(INDEX(Commandes!$A$2:$G$20,SMALL(Historiques!$J$2:$J$20,COUNTIF(Historiques!$J$2:$J$20,0)+ROW()-5)-1,4),"")</f>
        <v/>
      </c>
      <c r="D28" s="7">
        <f>IFERROR(INDEX(Commandes!$A$2:$G$20,SMALL(Historiques!$J$2:$J$20,COUNTIF(Historiques!$J$2:$J$20,0)+ROW()-5)-1,7),0)</f>
        <v>0</v>
      </c>
    </row>
    <row r="29" spans="1:10">
      <c r="A29" s="5" t="str">
        <f>IFERROR(INDEX(Commandes!$A$2:$G$20,SMALL(Historiques!$J$2:$J$20,COUNTIF(Historiques!$J$2:$J$20,0)+ROW()-5)-1,1),"")</f>
        <v/>
      </c>
      <c r="B29" s="8" t="str">
        <f>IFERROR(INDEX(Commandes!$A$2:$G$20,SMALL(Historiques!$J$2:$J$20,COUNTIF(Historiques!$J$2:$J$20,0)+ROW()-5)-1,3),"")</f>
        <v/>
      </c>
      <c r="C29" s="8" t="str">
        <f>IFERROR(INDEX(Commandes!$A$2:$G$20,SMALL(Historiques!$J$2:$J$20,COUNTIF(Historiques!$J$2:$J$20,0)+ROW()-5)-1,4),"")</f>
        <v/>
      </c>
      <c r="D29" s="7">
        <f>IFERROR(INDEX(Commandes!$A$2:$G$20,SMALL(Historiques!$J$2:$J$20,COUNTIF(Historiques!$J$2:$J$20,0)+ROW()-5)-1,7),0)</f>
        <v>0</v>
      </c>
    </row>
    <row r="30" spans="1:10">
      <c r="A30" s="5" t="str">
        <f>IFERROR(INDEX(Commandes!$A$2:$G$20,SMALL(Historiques!$J$2:$J$20,COUNTIF(Historiques!$J$2:$J$20,0)+ROW()-5)-1,1),"")</f>
        <v/>
      </c>
      <c r="B30" s="8" t="str">
        <f>IFERROR(INDEX(Commandes!$A$2:$G$20,SMALL(Historiques!$J$2:$J$20,COUNTIF(Historiques!$J$2:$J$20,0)+ROW()-5)-1,3),"")</f>
        <v/>
      </c>
      <c r="C30" s="8" t="str">
        <f>IFERROR(INDEX(Commandes!$A$2:$G$20,SMALL(Historiques!$J$2:$J$20,COUNTIF(Historiques!$J$2:$J$20,0)+ROW()-5)-1,4),"")</f>
        <v/>
      </c>
      <c r="D30" s="7">
        <f>IFERROR(INDEX(Commandes!$A$2:$G$20,SMALL(Historiques!$J$2:$J$20,COUNTIF(Historiques!$J$2:$J$20,0)+ROW()-5)-1,7),0)</f>
        <v>0</v>
      </c>
    </row>
  </sheetData>
  <dataValidations count="1">
    <dataValidation type="list" allowBlank="1" showInputMessage="1" showErrorMessage="1" sqref="A1">
      <formula1>Clients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Commandes</vt:lpstr>
      <vt:lpstr>Historiques</vt:lpstr>
      <vt:lpstr>Clients</vt:lpstr>
      <vt:lpstr>Reference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Guibert</dc:creator>
  <cp:lastModifiedBy>Robert JAMIN</cp:lastModifiedBy>
  <dcterms:created xsi:type="dcterms:W3CDTF">2016-10-30T15:18:17Z</dcterms:created>
  <dcterms:modified xsi:type="dcterms:W3CDTF">2016-10-30T17:16:37Z</dcterms:modified>
</cp:coreProperties>
</file>