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775" yWindow="75" windowWidth="23340" windowHeight="99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Q6" i="1"/>
  <c r="K8"/>
  <c r="K7"/>
  <c r="K4"/>
  <c r="K10"/>
  <c r="K9"/>
  <c r="K6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1"/>
  <c r="O4" s="1"/>
  <c r="B22"/>
  <c r="B23"/>
  <c r="B24"/>
  <c r="B25"/>
  <c r="B26"/>
  <c r="B27"/>
  <c r="B28"/>
  <c r="B29"/>
  <c r="K3"/>
  <c r="B4"/>
  <c r="B5"/>
  <c r="B6"/>
  <c r="B7"/>
  <c r="B8"/>
  <c r="B9"/>
  <c r="B10"/>
  <c r="B11"/>
  <c r="B12"/>
  <c r="B13"/>
  <c r="B14"/>
  <c r="B15"/>
  <c r="B16"/>
  <c r="B17"/>
  <c r="B18"/>
  <c r="B19"/>
  <c r="B20"/>
  <c r="B3"/>
  <c r="K5"/>
  <c r="Q4" l="1"/>
  <c r="O8" s="1"/>
</calcChain>
</file>

<file path=xl/sharedStrings.xml><?xml version="1.0" encoding="utf-8"?>
<sst xmlns="http://schemas.openxmlformats.org/spreadsheetml/2006/main" count="36" uniqueCount="18">
  <si>
    <t>Achat Boisson</t>
  </si>
  <si>
    <t>Achat Clé</t>
  </si>
  <si>
    <t>Achat Alimentation</t>
  </si>
  <si>
    <t>Recette boisson</t>
  </si>
  <si>
    <t>Recette cotisation</t>
  </si>
  <si>
    <t>Recette concour</t>
  </si>
  <si>
    <t>Achat informatique</t>
  </si>
  <si>
    <t>Achat Divers</t>
  </si>
  <si>
    <t>Recette Pub</t>
  </si>
  <si>
    <t>Recette pub</t>
  </si>
  <si>
    <t>Recette</t>
  </si>
  <si>
    <t>Désignation</t>
  </si>
  <si>
    <t>Dépense</t>
  </si>
  <si>
    <t>Récap</t>
  </si>
  <si>
    <t>Total</t>
  </si>
  <si>
    <t>Solde</t>
  </si>
  <si>
    <t>Total Mouvement</t>
  </si>
  <si>
    <t>oo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</si>
</sst>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9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0" fontId="1" fillId="3" borderId="0" xfId="0" applyFont="1" applyFill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18</xdr:row>
      <xdr:rowOff>38100</xdr:rowOff>
    </xdr:from>
    <xdr:to>
      <xdr:col>14</xdr:col>
      <xdr:colOff>457200</xdr:colOff>
      <xdr:row>24</xdr:row>
      <xdr:rowOff>9525</xdr:rowOff>
    </xdr:to>
    <xdr:sp macro="" textlink="">
      <xdr:nvSpPr>
        <xdr:cNvPr id="2" name="ZoneTexte 1"/>
        <xdr:cNvSpPr txBox="1"/>
      </xdr:nvSpPr>
      <xdr:spPr>
        <a:xfrm>
          <a:off x="5829300" y="3467100"/>
          <a:ext cx="407670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souhaiterais que lorsque  l'on ajoute une désignation dans la colonne "C" sa rajoute dans la colonne "J" et si possible la formule en colonne "K"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50"/>
  <sheetViews>
    <sheetView showGridLines="0" tabSelected="1" workbookViewId="0">
      <selection activeCell="F28" sqref="F28"/>
    </sheetView>
  </sheetViews>
  <sheetFormatPr baseColWidth="10" defaultRowHeight="15"/>
  <cols>
    <col min="2" max="2" width="0.140625" customWidth="1"/>
    <col min="3" max="3" width="30.42578125" customWidth="1"/>
    <col min="4" max="4" width="12.85546875" style="1" customWidth="1"/>
    <col min="5" max="5" width="2.85546875" customWidth="1"/>
    <col min="6" max="6" width="11.42578125" style="1"/>
    <col min="7" max="7" width="6.7109375" customWidth="1"/>
    <col min="8" max="8" width="7.7109375" customWidth="1"/>
    <col min="9" max="9" width="7.42578125" customWidth="1"/>
    <col min="10" max="10" width="22.28515625" customWidth="1"/>
    <col min="11" max="11" width="11.42578125" style="2"/>
    <col min="12" max="12" width="3" customWidth="1"/>
    <col min="13" max="13" width="2.5703125" customWidth="1"/>
    <col min="15" max="15" width="11.42578125" style="2"/>
    <col min="16" max="16" width="1.85546875" style="2" customWidth="1"/>
    <col min="17" max="17" width="11.42578125" style="2"/>
  </cols>
  <sheetData>
    <row r="2" spans="2:17">
      <c r="C2" s="7" t="s">
        <v>11</v>
      </c>
      <c r="D2" s="8" t="s">
        <v>12</v>
      </c>
      <c r="E2" s="9"/>
      <c r="F2" s="8" t="s">
        <v>10</v>
      </c>
      <c r="J2" s="10" t="s">
        <v>13</v>
      </c>
      <c r="K2" s="10"/>
      <c r="L2" s="3"/>
      <c r="M2" s="3"/>
      <c r="N2" s="3" t="s">
        <v>14</v>
      </c>
      <c r="O2" s="4" t="s">
        <v>12</v>
      </c>
      <c r="P2" s="4"/>
      <c r="Q2" s="4" t="s">
        <v>10</v>
      </c>
    </row>
    <row r="3" spans="2:17">
      <c r="B3" t="str">
        <f>IF(C3="","",LEFT(C3,FIND(" ",C3,1)))</f>
        <v xml:space="preserve">Achat </v>
      </c>
      <c r="C3" t="s">
        <v>0</v>
      </c>
      <c r="D3" s="1">
        <v>36</v>
      </c>
      <c r="J3" s="5" t="s">
        <v>0</v>
      </c>
      <c r="K3" s="6">
        <f>SUMPRODUCT(($C$3:$C$236="Achat Boisson")*($D$3:$D$236))</f>
        <v>106.3</v>
      </c>
      <c r="L3" s="5"/>
      <c r="M3" s="5"/>
      <c r="N3" s="5"/>
      <c r="O3" s="6"/>
      <c r="P3" s="6"/>
      <c r="Q3" s="6"/>
    </row>
    <row r="4" spans="2:17">
      <c r="B4" t="str">
        <f t="shared" ref="B4:B50" si="0">IF(C4="","",LEFT(C4,FIND(" ",C4,1)))</f>
        <v xml:space="preserve">Achat </v>
      </c>
      <c r="C4" t="s">
        <v>1</v>
      </c>
      <c r="D4" s="1">
        <v>6.5</v>
      </c>
      <c r="J4" s="5" t="s">
        <v>7</v>
      </c>
      <c r="K4" s="6">
        <f>SUMPRODUCT(($C$3:$C$236="Achat Divers")*($D$3:$D$236))</f>
        <v>29.7</v>
      </c>
      <c r="L4" s="5"/>
      <c r="M4" s="5"/>
      <c r="N4" s="5"/>
      <c r="O4" s="6">
        <f>SUMPRODUCT(($B$3:$B$236="Achat ")*($D$3:$D$236))</f>
        <v>294.8</v>
      </c>
      <c r="P4" s="6"/>
      <c r="Q4" s="6">
        <f>SUMPRODUCT(($B$3:$B$236="Recette ")*($F$3:$F$236))</f>
        <v>552</v>
      </c>
    </row>
    <row r="5" spans="2:17">
      <c r="B5" t="str">
        <f t="shared" si="0"/>
        <v xml:space="preserve">Achat </v>
      </c>
      <c r="C5" t="s">
        <v>2</v>
      </c>
      <c r="D5" s="1">
        <v>38</v>
      </c>
      <c r="J5" s="5" t="s">
        <v>3</v>
      </c>
      <c r="K5" s="6">
        <f>SUMPRODUCT(($C$3:$C$236="Recette boisson")*($F$3:$F$236))</f>
        <v>76</v>
      </c>
      <c r="L5" s="5"/>
      <c r="M5" s="5"/>
      <c r="N5" s="5"/>
      <c r="O5" s="6"/>
      <c r="P5" s="6"/>
      <c r="Q5" s="6"/>
    </row>
    <row r="6" spans="2:17">
      <c r="B6" t="str">
        <f t="shared" si="0"/>
        <v xml:space="preserve">Recette </v>
      </c>
      <c r="C6" t="s">
        <v>3</v>
      </c>
      <c r="F6" s="1">
        <v>11</v>
      </c>
      <c r="J6" s="5" t="s">
        <v>9</v>
      </c>
      <c r="K6" s="6">
        <f>SUMPRODUCT(($C$3:$C$236="Recette Pub")*($F$3:$F$236))</f>
        <v>48</v>
      </c>
      <c r="L6" s="5"/>
      <c r="M6" s="5"/>
      <c r="N6" s="3" t="s">
        <v>16</v>
      </c>
      <c r="O6" s="11"/>
      <c r="P6" s="6"/>
      <c r="Q6" s="6">
        <f>SUM(O4+Q4)</f>
        <v>846.8</v>
      </c>
    </row>
    <row r="7" spans="2:17">
      <c r="B7" t="str">
        <f t="shared" si="0"/>
        <v xml:space="preserve">Recette </v>
      </c>
      <c r="C7" t="s">
        <v>4</v>
      </c>
      <c r="F7" s="1">
        <v>58</v>
      </c>
      <c r="J7" s="5" t="s">
        <v>1</v>
      </c>
      <c r="K7" s="6">
        <f>SUMPRODUCT(($C$3:$C$236="Achat Clé")*($D$3:$D$236))</f>
        <v>6.5</v>
      </c>
      <c r="L7" s="5"/>
      <c r="M7" s="5"/>
      <c r="N7" s="5"/>
      <c r="O7" s="6"/>
      <c r="P7" s="6"/>
      <c r="Q7" s="6"/>
    </row>
    <row r="8" spans="2:17">
      <c r="B8" t="str">
        <f t="shared" si="0"/>
        <v xml:space="preserve">Recette </v>
      </c>
      <c r="C8" t="s">
        <v>5</v>
      </c>
      <c r="F8" s="1">
        <v>225</v>
      </c>
      <c r="J8" s="5" t="s">
        <v>2</v>
      </c>
      <c r="K8" s="6">
        <f>SUMPRODUCT(($C$3:$C$236="Achat Alimentation")*($D$3:$D$236))</f>
        <v>87.3</v>
      </c>
      <c r="L8" s="5"/>
      <c r="M8" s="5"/>
      <c r="N8" s="3" t="s">
        <v>15</v>
      </c>
      <c r="O8" s="6">
        <f>SUM(Q4-O4)</f>
        <v>257.2</v>
      </c>
      <c r="P8" s="6"/>
      <c r="Q8" s="6"/>
    </row>
    <row r="9" spans="2:17">
      <c r="B9" t="str">
        <f t="shared" si="0"/>
        <v xml:space="preserve">Achat </v>
      </c>
      <c r="C9" t="s">
        <v>6</v>
      </c>
      <c r="D9" s="1">
        <v>65</v>
      </c>
      <c r="J9" s="5" t="s">
        <v>5</v>
      </c>
      <c r="K9" s="6">
        <f>SUMPRODUCT(($C$3:$C$236="Recette concour")*($F$3:$F$236))</f>
        <v>370</v>
      </c>
      <c r="L9" s="5"/>
      <c r="M9" s="5"/>
      <c r="N9" s="5"/>
      <c r="O9" s="6"/>
      <c r="P9" s="6"/>
      <c r="Q9" s="6"/>
    </row>
    <row r="10" spans="2:17">
      <c r="B10" t="str">
        <f t="shared" si="0"/>
        <v xml:space="preserve">Achat </v>
      </c>
      <c r="C10" t="s">
        <v>7</v>
      </c>
      <c r="D10" s="1">
        <v>23.5</v>
      </c>
      <c r="J10" s="5" t="s">
        <v>4</v>
      </c>
      <c r="K10" s="6">
        <f>SUMPRODUCT(($C$3:$C$236="Recette cotisation")*($F$3:$F$236))</f>
        <v>58</v>
      </c>
      <c r="L10" s="5"/>
      <c r="M10" s="5"/>
      <c r="N10" s="5"/>
      <c r="O10" s="6"/>
      <c r="P10" s="6"/>
      <c r="Q10" s="6"/>
    </row>
    <row r="11" spans="2:17">
      <c r="B11" t="str">
        <f t="shared" si="0"/>
        <v xml:space="preserve">Recette </v>
      </c>
      <c r="C11" t="s">
        <v>8</v>
      </c>
      <c r="F11" s="1">
        <v>48</v>
      </c>
    </row>
    <row r="12" spans="2:17">
      <c r="B12" t="str">
        <f t="shared" si="0"/>
        <v xml:space="preserve">Achat </v>
      </c>
      <c r="C12" t="s">
        <v>0</v>
      </c>
      <c r="D12" s="1">
        <v>14</v>
      </c>
    </row>
    <row r="13" spans="2:17">
      <c r="B13" t="str">
        <f t="shared" si="0"/>
        <v xml:space="preserve">Achat </v>
      </c>
      <c r="C13" t="s">
        <v>2</v>
      </c>
      <c r="D13" s="1">
        <v>26.5</v>
      </c>
    </row>
    <row r="14" spans="2:17">
      <c r="B14" t="str">
        <f t="shared" si="0"/>
        <v xml:space="preserve">Recette </v>
      </c>
      <c r="C14" t="s">
        <v>3</v>
      </c>
      <c r="F14" s="1">
        <v>28.5</v>
      </c>
    </row>
    <row r="15" spans="2:17">
      <c r="B15" t="str">
        <f t="shared" si="0"/>
        <v xml:space="preserve">Achat </v>
      </c>
      <c r="C15" t="s">
        <v>0</v>
      </c>
      <c r="D15" s="1">
        <v>41</v>
      </c>
    </row>
    <row r="16" spans="2:17">
      <c r="B16" t="str">
        <f t="shared" si="0"/>
        <v xml:space="preserve">Achat </v>
      </c>
      <c r="C16" t="s">
        <v>0</v>
      </c>
      <c r="D16" s="1">
        <v>15.3</v>
      </c>
    </row>
    <row r="17" spans="2:7">
      <c r="B17" t="str">
        <f t="shared" si="0"/>
        <v xml:space="preserve">Achat </v>
      </c>
      <c r="C17" t="s">
        <v>7</v>
      </c>
      <c r="D17" s="1">
        <v>6.2</v>
      </c>
    </row>
    <row r="18" spans="2:7">
      <c r="B18" t="str">
        <f t="shared" si="0"/>
        <v xml:space="preserve">Achat </v>
      </c>
      <c r="C18" t="s">
        <v>2</v>
      </c>
      <c r="D18" s="1">
        <v>22.8</v>
      </c>
    </row>
    <row r="19" spans="2:7">
      <c r="B19" t="str">
        <f t="shared" si="0"/>
        <v xml:space="preserve">Recette </v>
      </c>
      <c r="C19" t="s">
        <v>3</v>
      </c>
      <c r="F19" s="1">
        <v>36.5</v>
      </c>
    </row>
    <row r="20" spans="2:7">
      <c r="B20" t="str">
        <f t="shared" si="0"/>
        <v xml:space="preserve">Recette </v>
      </c>
      <c r="C20" t="s">
        <v>5</v>
      </c>
      <c r="F20" s="1">
        <v>145</v>
      </c>
    </row>
    <row r="21" spans="2:7">
      <c r="B21" t="str">
        <f t="shared" si="0"/>
        <v/>
      </c>
    </row>
    <row r="22" spans="2:7">
      <c r="B22" t="str">
        <f t="shared" si="0"/>
        <v/>
      </c>
    </row>
    <row r="23" spans="2:7">
      <c r="B23" t="str">
        <f t="shared" si="0"/>
        <v/>
      </c>
    </row>
    <row r="24" spans="2:7">
      <c r="B24" t="str">
        <f t="shared" si="0"/>
        <v/>
      </c>
    </row>
    <row r="25" spans="2:7">
      <c r="B25" t="str">
        <f t="shared" si="0"/>
        <v/>
      </c>
    </row>
    <row r="26" spans="2:7">
      <c r="B26" t="str">
        <f t="shared" si="0"/>
        <v/>
      </c>
      <c r="G26" t="s">
        <v>17</v>
      </c>
    </row>
    <row r="27" spans="2:7">
      <c r="B27" t="str">
        <f t="shared" si="0"/>
        <v/>
      </c>
    </row>
    <row r="28" spans="2:7">
      <c r="B28" t="str">
        <f t="shared" si="0"/>
        <v/>
      </c>
    </row>
    <row r="29" spans="2:7">
      <c r="B29" t="str">
        <f t="shared" si="0"/>
        <v/>
      </c>
    </row>
    <row r="30" spans="2:7">
      <c r="B30" t="str">
        <f t="shared" si="0"/>
        <v/>
      </c>
    </row>
    <row r="31" spans="2:7">
      <c r="B31" t="str">
        <f t="shared" si="0"/>
        <v/>
      </c>
    </row>
    <row r="32" spans="2:7">
      <c r="B32" t="str">
        <f t="shared" si="0"/>
        <v/>
      </c>
    </row>
    <row r="33" spans="2:2">
      <c r="B33" t="str">
        <f t="shared" si="0"/>
        <v/>
      </c>
    </row>
    <row r="34" spans="2:2">
      <c r="B34" t="str">
        <f t="shared" si="0"/>
        <v/>
      </c>
    </row>
    <row r="35" spans="2:2">
      <c r="B35" t="str">
        <f t="shared" si="0"/>
        <v/>
      </c>
    </row>
    <row r="36" spans="2:2">
      <c r="B36" t="str">
        <f t="shared" si="0"/>
        <v/>
      </c>
    </row>
    <row r="37" spans="2:2">
      <c r="B37" t="str">
        <f t="shared" si="0"/>
        <v/>
      </c>
    </row>
    <row r="38" spans="2:2">
      <c r="B38" t="str">
        <f t="shared" si="0"/>
        <v/>
      </c>
    </row>
    <row r="39" spans="2:2">
      <c r="B39" t="str">
        <f t="shared" si="0"/>
        <v/>
      </c>
    </row>
    <row r="40" spans="2:2">
      <c r="B40" t="str">
        <f t="shared" si="0"/>
        <v/>
      </c>
    </row>
    <row r="41" spans="2:2">
      <c r="B41" t="str">
        <f t="shared" si="0"/>
        <v/>
      </c>
    </row>
    <row r="42" spans="2:2">
      <c r="B42" t="str">
        <f t="shared" si="0"/>
        <v/>
      </c>
    </row>
    <row r="43" spans="2:2">
      <c r="B43" t="str">
        <f t="shared" si="0"/>
        <v/>
      </c>
    </row>
    <row r="44" spans="2:2">
      <c r="B44" t="str">
        <f t="shared" si="0"/>
        <v/>
      </c>
    </row>
    <row r="45" spans="2:2">
      <c r="B45" t="str">
        <f t="shared" si="0"/>
        <v/>
      </c>
    </row>
    <row r="46" spans="2:2">
      <c r="B46" t="str">
        <f t="shared" si="0"/>
        <v/>
      </c>
    </row>
    <row r="47" spans="2:2">
      <c r="B47" t="str">
        <f t="shared" si="0"/>
        <v/>
      </c>
    </row>
    <row r="48" spans="2:2">
      <c r="B48" t="str">
        <f t="shared" si="0"/>
        <v/>
      </c>
    </row>
    <row r="49" spans="2:2">
      <c r="B49" t="str">
        <f t="shared" si="0"/>
        <v/>
      </c>
    </row>
    <row r="50" spans="2:2">
      <c r="B50" t="str">
        <f t="shared" si="0"/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APDF</cp:lastModifiedBy>
  <dcterms:created xsi:type="dcterms:W3CDTF">2012-06-13T09:41:38Z</dcterms:created>
  <dcterms:modified xsi:type="dcterms:W3CDTF">2012-06-14T05:17:14Z</dcterms:modified>
</cp:coreProperties>
</file>