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90" windowWidth="23235" windowHeight="9465" activeTab="2"/>
  </bookViews>
  <sheets>
    <sheet name="Matrice" sheetId="1" r:id="rId1"/>
    <sheet name="Tps formation" sheetId="2" r:id="rId2"/>
    <sheet name="Résultats" sheetId="3" r:id="rId3"/>
  </sheets>
  <calcPr calcId="145621"/>
</workbook>
</file>

<file path=xl/calcChain.xml><?xml version="1.0" encoding="utf-8"?>
<calcChain xmlns="http://schemas.openxmlformats.org/spreadsheetml/2006/main">
  <c r="C17" i="3" l="1"/>
  <c r="C16" i="3"/>
  <c r="C15" i="3"/>
  <c r="C14" i="3"/>
  <c r="C13" i="3"/>
  <c r="C12" i="3"/>
  <c r="C11" i="3"/>
  <c r="C10" i="3"/>
  <c r="C9" i="3"/>
  <c r="C8" i="3"/>
  <c r="C7" i="3"/>
  <c r="C6" i="3"/>
  <c r="C5" i="3"/>
  <c r="C4" i="3"/>
  <c r="C3" i="3"/>
  <c r="C2" i="3"/>
  <c r="L5" i="3"/>
  <c r="L4" i="3"/>
  <c r="L3" i="3"/>
  <c r="L2" i="3"/>
  <c r="D2" i="3" l="1"/>
  <c r="G3" i="2"/>
  <c r="G4" i="2"/>
  <c r="G5" i="2"/>
  <c r="G2" i="2"/>
  <c r="G2" i="3" l="1"/>
  <c r="P2" i="3" s="1"/>
  <c r="E2" i="3"/>
  <c r="N2" i="3" l="1"/>
  <c r="H2" i="3"/>
  <c r="F2" i="3"/>
  <c r="O2" i="3" s="1"/>
  <c r="M2" i="3" l="1"/>
</calcChain>
</file>

<file path=xl/sharedStrings.xml><?xml version="1.0" encoding="utf-8"?>
<sst xmlns="http://schemas.openxmlformats.org/spreadsheetml/2006/main" count="81" uniqueCount="45">
  <si>
    <t>Type contrat</t>
  </si>
  <si>
    <t>Noms et prénoms</t>
  </si>
  <si>
    <t>CDI</t>
  </si>
  <si>
    <t>CDD</t>
  </si>
  <si>
    <t>Intérim</t>
  </si>
  <si>
    <t>Tonton</t>
  </si>
  <si>
    <t>Tata</t>
  </si>
  <si>
    <t>Toto</t>
  </si>
  <si>
    <t>Titi</t>
  </si>
  <si>
    <t>Complexité poste</t>
  </si>
  <si>
    <t>Poste</t>
  </si>
  <si>
    <t>A</t>
  </si>
  <si>
    <t>B</t>
  </si>
  <si>
    <t>Poste préparateur 1</t>
  </si>
  <si>
    <t>Poste préparateur 2</t>
  </si>
  <si>
    <t>Poste cariste 1</t>
  </si>
  <si>
    <t>Poste leader 1</t>
  </si>
  <si>
    <t>3 vers formateur</t>
  </si>
  <si>
    <t>2 vers 3</t>
  </si>
  <si>
    <t>1 vers 2</t>
  </si>
  <si>
    <t>Total</t>
  </si>
  <si>
    <t>Acquisition 1</t>
  </si>
  <si>
    <t>Postes</t>
  </si>
  <si>
    <t>Niveaux</t>
  </si>
  <si>
    <t>Formateur</t>
  </si>
  <si>
    <t>Niveau 3</t>
  </si>
  <si>
    <t>Niveau 2</t>
  </si>
  <si>
    <t>Niveau 1</t>
  </si>
  <si>
    <t>Préparateur 1</t>
  </si>
  <si>
    <t>Préparateur 2</t>
  </si>
  <si>
    <t>Cariste 1</t>
  </si>
  <si>
    <t>Leader 1</t>
  </si>
  <si>
    <t>3 &gt; Forma</t>
  </si>
  <si>
    <t>2 &gt; 3</t>
  </si>
  <si>
    <t>1 &gt; 3</t>
  </si>
  <si>
    <t>Manque</t>
  </si>
  <si>
    <t>Besoin</t>
  </si>
  <si>
    <t>Nb personnes</t>
  </si>
  <si>
    <t>Cout</t>
  </si>
  <si>
    <t>Tutu</t>
  </si>
  <si>
    <t>Tautau</t>
  </si>
  <si>
    <t>Teauteau</t>
  </si>
  <si>
    <t>Tintin</t>
  </si>
  <si>
    <t>Toitoi</t>
  </si>
  <si>
    <t>Tantan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</si>
</sst>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textRotation="255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/>
    <xf numFmtId="0" fontId="2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/>
  </cellXfs>
  <cellStyles count="1">
    <cellStyle name="Normal" xfId="0" builtinId="0"/>
  </cellStyles>
  <dxfs count="8">
    <dxf>
      <font>
        <b/>
        <i val="0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theme="6" tint="0.79998168889431442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ill>
        <patternFill>
          <bgColor theme="6" tint="0.79998168889431442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457200</xdr:colOff>
      <xdr:row>1</xdr:row>
      <xdr:rowOff>1476375</xdr:rowOff>
    </xdr:from>
    <xdr:ext cx="3794821" cy="609013"/>
    <xdr:sp macro="" textlink="">
      <xdr:nvSpPr>
        <xdr:cNvPr id="2" name="ZoneTexte 1"/>
        <xdr:cNvSpPr txBox="1"/>
      </xdr:nvSpPr>
      <xdr:spPr>
        <a:xfrm>
          <a:off x="6648450" y="1676400"/>
          <a:ext cx="3794821" cy="609013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Suivant les colonnes:</a:t>
          </a:r>
        </a:p>
        <a:p>
          <a:r>
            <a:rPr lang="en-US" sz="1100"/>
            <a:t>	_ Complexité du poste; A= simple; B=complexe</a:t>
          </a:r>
        </a:p>
        <a:p>
          <a:r>
            <a:rPr lang="en-US" sz="1100"/>
            <a:t>	_Poste = dénomination</a:t>
          </a:r>
          <a:r>
            <a:rPr lang="en-US" sz="1100" baseline="0"/>
            <a:t> des postes de travail</a:t>
          </a:r>
          <a:endParaRPr lang="en-US" sz="1100"/>
        </a:p>
      </xdr:txBody>
    </xdr:sp>
    <xdr:clientData/>
  </xdr:oneCellAnchor>
  <xdr:oneCellAnchor>
    <xdr:from>
      <xdr:col>0</xdr:col>
      <xdr:colOff>257175</xdr:colOff>
      <xdr:row>15</xdr:row>
      <xdr:rowOff>47625</xdr:rowOff>
    </xdr:from>
    <xdr:ext cx="2933700" cy="1125693"/>
    <xdr:sp macro="" textlink="">
      <xdr:nvSpPr>
        <xdr:cNvPr id="3" name="ZoneTexte 2"/>
        <xdr:cNvSpPr txBox="1"/>
      </xdr:nvSpPr>
      <xdr:spPr>
        <a:xfrm>
          <a:off x="257175" y="6467475"/>
          <a:ext cx="2933700" cy="1125693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/>
            <a:t>Suivant les lignes:</a:t>
          </a:r>
        </a:p>
        <a:p>
          <a:r>
            <a:rPr lang="en-US" sz="1100"/>
            <a:t>	_ Nb lignes</a:t>
          </a:r>
          <a:r>
            <a:rPr lang="en-US" sz="1100" baseline="0"/>
            <a:t> = définit la taille de la matrice, généralement 50 ou 60 max</a:t>
          </a:r>
          <a:endParaRPr lang="en-US" sz="1100"/>
        </a:p>
        <a:p>
          <a:r>
            <a:rPr lang="en-US" sz="1100"/>
            <a:t>	_ Type de contrat; CDI, CDD ou intérim</a:t>
          </a:r>
        </a:p>
        <a:p>
          <a:r>
            <a:rPr lang="en-US" sz="1100"/>
            <a:t>	_</a:t>
          </a:r>
          <a:r>
            <a:rPr lang="en-US" sz="1100" baseline="0"/>
            <a:t> Nom et prénom des salariés</a:t>
          </a:r>
          <a:endParaRPr lang="en-US" sz="1100"/>
        </a:p>
      </xdr:txBody>
    </xdr:sp>
    <xdr:clientData/>
  </xdr:oneCellAnchor>
  <xdr:twoCellAnchor>
    <xdr:from>
      <xdr:col>7</xdr:col>
      <xdr:colOff>38100</xdr:colOff>
      <xdr:row>1</xdr:row>
      <xdr:rowOff>1771650</xdr:rowOff>
    </xdr:from>
    <xdr:to>
      <xdr:col>7</xdr:col>
      <xdr:colOff>457200</xdr:colOff>
      <xdr:row>1</xdr:row>
      <xdr:rowOff>1780882</xdr:rowOff>
    </xdr:to>
    <xdr:cxnSp macro="">
      <xdr:nvCxnSpPr>
        <xdr:cNvPr id="5" name="Connecteur droit avec flèche 4"/>
        <xdr:cNvCxnSpPr>
          <a:stCxn id="2" idx="1"/>
        </xdr:cNvCxnSpPr>
      </xdr:nvCxnSpPr>
      <xdr:spPr>
        <a:xfrm flipH="1" flipV="1">
          <a:off x="6229350" y="1971675"/>
          <a:ext cx="419100" cy="9232"/>
        </a:xfrm>
        <a:prstGeom prst="straightConnector1">
          <a:avLst/>
        </a:prstGeom>
        <a:ln>
          <a:tailEnd type="arrow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962025</xdr:colOff>
      <xdr:row>13</xdr:row>
      <xdr:rowOff>180975</xdr:rowOff>
    </xdr:from>
    <xdr:to>
      <xdr:col>1</xdr:col>
      <xdr:colOff>990600</xdr:colOff>
      <xdr:row>15</xdr:row>
      <xdr:rowOff>47625</xdr:rowOff>
    </xdr:to>
    <xdr:cxnSp macro="">
      <xdr:nvCxnSpPr>
        <xdr:cNvPr id="8" name="Connecteur droit avec flèche 7"/>
        <xdr:cNvCxnSpPr>
          <a:stCxn id="3" idx="0"/>
        </xdr:cNvCxnSpPr>
      </xdr:nvCxnSpPr>
      <xdr:spPr>
        <a:xfrm flipV="1">
          <a:off x="1724025" y="6219825"/>
          <a:ext cx="28575" cy="247650"/>
        </a:xfrm>
        <a:prstGeom prst="straightConnector1">
          <a:avLst/>
        </a:prstGeom>
        <a:ln>
          <a:tailEnd type="arrow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7</xdr:col>
      <xdr:colOff>523875</xdr:colOff>
      <xdr:row>7</xdr:row>
      <xdr:rowOff>28575</xdr:rowOff>
    </xdr:from>
    <xdr:ext cx="5564728" cy="953466"/>
    <xdr:sp macro="" textlink="">
      <xdr:nvSpPr>
        <xdr:cNvPr id="11" name="ZoneTexte 10"/>
        <xdr:cNvSpPr txBox="1"/>
      </xdr:nvSpPr>
      <xdr:spPr>
        <a:xfrm>
          <a:off x="6715125" y="4867275"/>
          <a:ext cx="5564728" cy="953466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Coeur de matrice:</a:t>
          </a:r>
        </a:p>
        <a:p>
          <a:r>
            <a:rPr lang="en-US" sz="1100"/>
            <a:t>	_ 1</a:t>
          </a:r>
          <a:r>
            <a:rPr lang="en-US" sz="1100" baseline="0"/>
            <a:t> = connaissances rudimentaires sur le poste</a:t>
          </a:r>
        </a:p>
        <a:p>
          <a:r>
            <a:rPr lang="en-US" sz="1100" baseline="0"/>
            <a:t>	_ 2 = connaissances avancées sur le poste mais incapacité à tenir le poste seul</a:t>
          </a:r>
        </a:p>
        <a:p>
          <a:r>
            <a:rPr lang="en-US" sz="1100" baseline="0"/>
            <a:t>	_ 3 = connaissances avancées sur le poste et capacité à tenir le poste seul</a:t>
          </a:r>
        </a:p>
        <a:p>
          <a:r>
            <a:rPr lang="en-US" sz="1100" baseline="0"/>
            <a:t>	_ 4 = formateur sur le poste</a:t>
          </a:r>
          <a:endParaRPr lang="en-US" sz="1100"/>
        </a:p>
      </xdr:txBody>
    </xdr:sp>
    <xdr:clientData/>
  </xdr:oneCellAnchor>
  <xdr:twoCellAnchor>
    <xdr:from>
      <xdr:col>7</xdr:col>
      <xdr:colOff>19051</xdr:colOff>
      <xdr:row>7</xdr:row>
      <xdr:rowOff>76201</xdr:rowOff>
    </xdr:from>
    <xdr:to>
      <xdr:col>7</xdr:col>
      <xdr:colOff>523875</xdr:colOff>
      <xdr:row>9</xdr:row>
      <xdr:rowOff>124308</xdr:rowOff>
    </xdr:to>
    <xdr:cxnSp macro="">
      <xdr:nvCxnSpPr>
        <xdr:cNvPr id="12" name="Connecteur droit avec flèche 11"/>
        <xdr:cNvCxnSpPr>
          <a:stCxn id="11" idx="1"/>
        </xdr:cNvCxnSpPr>
      </xdr:nvCxnSpPr>
      <xdr:spPr>
        <a:xfrm flipH="1" flipV="1">
          <a:off x="6210301" y="4914901"/>
          <a:ext cx="504824" cy="429107"/>
        </a:xfrm>
        <a:prstGeom prst="straightConnector1">
          <a:avLst/>
        </a:prstGeom>
        <a:ln>
          <a:tailEnd type="arrow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695324</xdr:colOff>
      <xdr:row>3</xdr:row>
      <xdr:rowOff>142875</xdr:rowOff>
    </xdr:from>
    <xdr:ext cx="6150979" cy="609013"/>
    <xdr:sp macro="" textlink="">
      <xdr:nvSpPr>
        <xdr:cNvPr id="2" name="ZoneTexte 1"/>
        <xdr:cNvSpPr txBox="1"/>
      </xdr:nvSpPr>
      <xdr:spPr>
        <a:xfrm>
          <a:off x="7581899" y="742950"/>
          <a:ext cx="6150979" cy="609013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temps de formation:</a:t>
          </a:r>
        </a:p>
        <a:p>
          <a:r>
            <a:rPr lang="en-US" sz="1100"/>
            <a:t>	_ passage</a:t>
          </a:r>
          <a:r>
            <a:rPr lang="en-US" sz="1100" baseline="0"/>
            <a:t> de "niveaux" 1, puis temps depuis 1 vers 2, depuis 2 vers 3 etc... + temps total</a:t>
          </a:r>
        </a:p>
        <a:p>
          <a:r>
            <a:rPr lang="en-US" sz="1100" baseline="0"/>
            <a:t>	_ les temps sont des jours</a:t>
          </a:r>
          <a:endParaRPr lang="en-US" sz="1100"/>
        </a:p>
      </xdr:txBody>
    </xdr:sp>
    <xdr:clientData/>
  </xdr:oneCellAnchor>
  <xdr:twoCellAnchor>
    <xdr:from>
      <xdr:col>7</xdr:col>
      <xdr:colOff>190500</xdr:colOff>
      <xdr:row>3</xdr:row>
      <xdr:rowOff>190502</xdr:rowOff>
    </xdr:from>
    <xdr:to>
      <xdr:col>7</xdr:col>
      <xdr:colOff>695324</xdr:colOff>
      <xdr:row>5</xdr:row>
      <xdr:rowOff>47332</xdr:rowOff>
    </xdr:to>
    <xdr:cxnSp macro="">
      <xdr:nvCxnSpPr>
        <xdr:cNvPr id="3" name="Connecteur droit avec flèche 2"/>
        <xdr:cNvCxnSpPr>
          <a:stCxn id="2" idx="1"/>
        </xdr:cNvCxnSpPr>
      </xdr:nvCxnSpPr>
      <xdr:spPr>
        <a:xfrm flipH="1" flipV="1">
          <a:off x="7077075" y="790577"/>
          <a:ext cx="504824" cy="256880"/>
        </a:xfrm>
        <a:prstGeom prst="straightConnector1">
          <a:avLst/>
        </a:prstGeom>
        <a:ln>
          <a:tailEnd type="arrow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714374</xdr:colOff>
      <xdr:row>3</xdr:row>
      <xdr:rowOff>171449</xdr:rowOff>
    </xdr:from>
    <xdr:ext cx="4057651" cy="3364639"/>
    <xdr:sp macro="" textlink="">
      <xdr:nvSpPr>
        <xdr:cNvPr id="2" name="ZoneTexte 1"/>
        <xdr:cNvSpPr txBox="1"/>
      </xdr:nvSpPr>
      <xdr:spPr>
        <a:xfrm>
          <a:off x="3609974" y="771524"/>
          <a:ext cx="4057651" cy="3364639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/>
            <a:t>Résultat souhaité:</a:t>
          </a:r>
        </a:p>
        <a:p>
          <a:endParaRPr lang="en-US" sz="1100"/>
        </a:p>
        <a:p>
          <a:r>
            <a:rPr lang="en-US" sz="1100"/>
            <a:t>	_ 2 formateurs par poste de travail</a:t>
          </a:r>
        </a:p>
        <a:p>
          <a:r>
            <a:rPr lang="en-US" sz="1100"/>
            <a:t>	_</a:t>
          </a:r>
          <a:r>
            <a:rPr lang="en-US" sz="1100" baseline="0"/>
            <a:t> 3 personnes de niveau 3 par poste</a:t>
          </a:r>
        </a:p>
        <a:p>
          <a:endParaRPr lang="en-US" sz="1100" baseline="0"/>
        </a:p>
        <a:p>
          <a:r>
            <a:rPr lang="en-US" sz="1100" baseline="0"/>
            <a:t>S'il manque des formateurs ou des niveaux 3:</a:t>
          </a:r>
        </a:p>
        <a:p>
          <a:endParaRPr lang="en-US" sz="1100" baseline="0"/>
        </a:p>
        <a:p>
          <a:r>
            <a:rPr lang="en-US" sz="1100" baseline="0"/>
            <a:t>	_ le manque s'affiche dans la colonne "besoin" (colonne D)</a:t>
          </a:r>
        </a:p>
        <a:p>
          <a:endParaRPr lang="en-US" sz="1100" baseline="0"/>
        </a:p>
        <a:p>
          <a:r>
            <a:rPr lang="en-US" sz="1100" baseline="0"/>
            <a:t>Ensuite en cascade il faudrait savoir combien de personnes de niveau 3 je dois former pour avoir assez de formateurs</a:t>
          </a:r>
        </a:p>
        <a:p>
          <a:endParaRPr lang="en-US" sz="1100" baseline="0"/>
        </a:p>
        <a:p>
          <a:r>
            <a:rPr lang="en-US" sz="1100" baseline="0"/>
            <a:t>Et combien de personnes de niveau 1 et 2 je dois former pour avoir assez de niveau 3.</a:t>
          </a:r>
        </a:p>
        <a:p>
          <a:endParaRPr lang="en-US" sz="1100" baseline="0"/>
        </a:p>
        <a:p>
          <a:r>
            <a:rPr lang="en-US" sz="1100" baseline="0"/>
            <a:t>Si je n'ai pas assez de personnel pour avoir 2 formateurs et 3 niveau 3, le nombre de personnes manquantes doit s'afficher dans la colonne "manque" (colonne H)</a:t>
          </a:r>
        </a:p>
      </xdr:txBody>
    </xdr:sp>
    <xdr:clientData/>
  </xdr:oneCellAnchor>
  <xdr:twoCellAnchor>
    <xdr:from>
      <xdr:col>3</xdr:col>
      <xdr:colOff>209550</xdr:colOff>
      <xdr:row>4</xdr:row>
      <xdr:rowOff>19065</xdr:rowOff>
    </xdr:from>
    <xdr:to>
      <xdr:col>3</xdr:col>
      <xdr:colOff>714374</xdr:colOff>
      <xdr:row>12</xdr:row>
      <xdr:rowOff>53544</xdr:rowOff>
    </xdr:to>
    <xdr:cxnSp macro="">
      <xdr:nvCxnSpPr>
        <xdr:cNvPr id="3" name="Connecteur droit avec flèche 2"/>
        <xdr:cNvCxnSpPr>
          <a:stCxn id="2" idx="1"/>
        </xdr:cNvCxnSpPr>
      </xdr:nvCxnSpPr>
      <xdr:spPr>
        <a:xfrm flipH="1" flipV="1">
          <a:off x="3105150" y="819165"/>
          <a:ext cx="504824" cy="1634679"/>
        </a:xfrm>
        <a:prstGeom prst="straightConnector1">
          <a:avLst/>
        </a:prstGeom>
        <a:ln>
          <a:tailEnd type="arrow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11</xdr:col>
      <xdr:colOff>0</xdr:colOff>
      <xdr:row>11</xdr:row>
      <xdr:rowOff>0</xdr:rowOff>
    </xdr:from>
    <xdr:ext cx="4057651" cy="609013"/>
    <xdr:sp macro="" textlink="">
      <xdr:nvSpPr>
        <xdr:cNvPr id="5" name="ZoneTexte 4"/>
        <xdr:cNvSpPr txBox="1"/>
      </xdr:nvSpPr>
      <xdr:spPr>
        <a:xfrm>
          <a:off x="9239250" y="2200275"/>
          <a:ext cx="4057651" cy="609013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/>
            <a:t>Pour finir, si on croise le nombre de personne</a:t>
          </a:r>
          <a:r>
            <a:rPr lang="en-US" sz="1100" baseline="0"/>
            <a:t> à former avec le temps de formation présent dans l'onglet "Tps formation" et qu'on multiplie le tout par 7 et par 28 on obtient le coût de formation</a:t>
          </a:r>
        </a:p>
      </xdr:txBody>
    </xdr:sp>
    <xdr:clientData/>
  </xdr:oneCellAnchor>
  <xdr:twoCellAnchor>
    <xdr:from>
      <xdr:col>13</xdr:col>
      <xdr:colOff>142876</xdr:colOff>
      <xdr:row>3</xdr:row>
      <xdr:rowOff>57150</xdr:rowOff>
    </xdr:from>
    <xdr:to>
      <xdr:col>13</xdr:col>
      <xdr:colOff>590550</xdr:colOff>
      <xdr:row>11</xdr:row>
      <xdr:rowOff>0</xdr:rowOff>
    </xdr:to>
    <xdr:cxnSp macro="">
      <xdr:nvCxnSpPr>
        <xdr:cNvPr id="6" name="Connecteur droit avec flèche 5"/>
        <xdr:cNvCxnSpPr>
          <a:stCxn id="5" idx="0"/>
        </xdr:cNvCxnSpPr>
      </xdr:nvCxnSpPr>
      <xdr:spPr>
        <a:xfrm flipV="1">
          <a:off x="11268076" y="657225"/>
          <a:ext cx="447674" cy="1543050"/>
        </a:xfrm>
        <a:prstGeom prst="straightConnector1">
          <a:avLst/>
        </a:prstGeom>
        <a:ln>
          <a:tailEnd type="arrow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opLeftCell="A3" workbookViewId="0">
      <selection activeCell="F21" sqref="F21"/>
    </sheetView>
  </sheetViews>
  <sheetFormatPr baseColWidth="10" defaultRowHeight="15" x14ac:dyDescent="0.25"/>
  <cols>
    <col min="2" max="2" width="15" bestFit="1" customWidth="1"/>
    <col min="3" max="3" width="20.7109375" bestFit="1" customWidth="1"/>
  </cols>
  <sheetData>
    <row r="1" spans="1:7" ht="15.75" x14ac:dyDescent="0.25">
      <c r="A1" s="2"/>
      <c r="B1" s="2"/>
      <c r="C1" s="3" t="s">
        <v>9</v>
      </c>
      <c r="D1" s="4" t="s">
        <v>11</v>
      </c>
      <c r="E1" s="4" t="s">
        <v>12</v>
      </c>
      <c r="F1" s="4" t="s">
        <v>12</v>
      </c>
      <c r="G1" s="4" t="s">
        <v>11</v>
      </c>
    </row>
    <row r="2" spans="1:7" ht="286.5" x14ac:dyDescent="0.25">
      <c r="A2" s="2"/>
      <c r="B2" s="2"/>
      <c r="C2" s="3" t="s">
        <v>10</v>
      </c>
      <c r="D2" s="5" t="s">
        <v>13</v>
      </c>
      <c r="E2" s="5" t="s">
        <v>14</v>
      </c>
      <c r="F2" s="5" t="s">
        <v>15</v>
      </c>
      <c r="G2" s="5" t="s">
        <v>16</v>
      </c>
    </row>
    <row r="3" spans="1:7" ht="15.75" x14ac:dyDescent="0.25">
      <c r="A3" s="6"/>
      <c r="B3" s="7" t="s">
        <v>0</v>
      </c>
      <c r="C3" s="7" t="s">
        <v>1</v>
      </c>
      <c r="D3" s="4"/>
      <c r="E3" s="4"/>
      <c r="F3" s="4"/>
      <c r="G3" s="4"/>
    </row>
    <row r="4" spans="1:7" ht="15.75" x14ac:dyDescent="0.25">
      <c r="A4" s="4">
        <v>1</v>
      </c>
      <c r="B4" s="4" t="s">
        <v>2</v>
      </c>
      <c r="C4" s="4" t="s">
        <v>5</v>
      </c>
      <c r="D4" s="4">
        <v>2</v>
      </c>
      <c r="E4" s="4">
        <v>3</v>
      </c>
      <c r="F4" s="4"/>
      <c r="G4" s="4"/>
    </row>
    <row r="5" spans="1:7" ht="15.75" x14ac:dyDescent="0.25">
      <c r="A5" s="4">
        <v>2</v>
      </c>
      <c r="B5" s="4" t="s">
        <v>3</v>
      </c>
      <c r="C5" s="4" t="s">
        <v>6</v>
      </c>
      <c r="D5" s="4">
        <v>4</v>
      </c>
      <c r="E5" s="4">
        <v>1</v>
      </c>
      <c r="F5" s="4"/>
      <c r="G5" s="4"/>
    </row>
    <row r="6" spans="1:7" ht="15.75" x14ac:dyDescent="0.25">
      <c r="A6" s="4">
        <v>3</v>
      </c>
      <c r="B6" s="4" t="s">
        <v>4</v>
      </c>
      <c r="C6" s="4" t="s">
        <v>7</v>
      </c>
      <c r="D6" s="4"/>
      <c r="E6" s="4">
        <v>2</v>
      </c>
      <c r="F6" s="4">
        <v>4</v>
      </c>
      <c r="G6" s="4"/>
    </row>
    <row r="7" spans="1:7" ht="15.75" x14ac:dyDescent="0.25">
      <c r="A7" s="4">
        <v>4</v>
      </c>
      <c r="B7" s="4" t="s">
        <v>4</v>
      </c>
      <c r="C7" s="4" t="s">
        <v>8</v>
      </c>
      <c r="D7" s="4">
        <v>4</v>
      </c>
      <c r="E7" s="4">
        <v>1</v>
      </c>
      <c r="F7" s="4">
        <v>3</v>
      </c>
      <c r="G7" s="4">
        <v>4</v>
      </c>
    </row>
    <row r="8" spans="1:7" ht="15.75" x14ac:dyDescent="0.25">
      <c r="A8" s="4">
        <v>5</v>
      </c>
      <c r="B8" s="16" t="s">
        <v>2</v>
      </c>
      <c r="C8" s="16" t="s">
        <v>39</v>
      </c>
      <c r="D8" s="1">
        <v>1</v>
      </c>
      <c r="E8" s="1">
        <v>1</v>
      </c>
      <c r="F8" s="1">
        <v>1</v>
      </c>
      <c r="G8" s="1"/>
    </row>
    <row r="9" spans="1:7" ht="15.75" x14ac:dyDescent="0.25">
      <c r="A9" s="4">
        <v>6</v>
      </c>
      <c r="B9" s="16" t="s">
        <v>3</v>
      </c>
      <c r="C9" s="16" t="s">
        <v>40</v>
      </c>
      <c r="D9" s="1">
        <v>2</v>
      </c>
      <c r="E9" s="1">
        <v>3</v>
      </c>
      <c r="F9" s="1"/>
      <c r="G9" s="1"/>
    </row>
    <row r="10" spans="1:7" ht="15.75" x14ac:dyDescent="0.25">
      <c r="A10" s="4">
        <v>7</v>
      </c>
      <c r="B10" s="16" t="s">
        <v>3</v>
      </c>
      <c r="C10" s="16" t="s">
        <v>41</v>
      </c>
      <c r="D10" s="1"/>
      <c r="E10" s="1"/>
      <c r="F10" s="1">
        <v>3</v>
      </c>
      <c r="G10" s="1">
        <v>2</v>
      </c>
    </row>
    <row r="11" spans="1:7" ht="15.75" x14ac:dyDescent="0.25">
      <c r="A11" s="4">
        <v>8</v>
      </c>
      <c r="B11" s="16" t="s">
        <v>4</v>
      </c>
      <c r="C11" s="16" t="s">
        <v>42</v>
      </c>
      <c r="D11" s="1">
        <v>2</v>
      </c>
      <c r="E11" s="1">
        <v>2</v>
      </c>
      <c r="F11" s="1">
        <v>2</v>
      </c>
      <c r="G11" s="1"/>
    </row>
    <row r="12" spans="1:7" ht="15.75" x14ac:dyDescent="0.25">
      <c r="A12" s="4">
        <v>9</v>
      </c>
      <c r="B12" s="16" t="s">
        <v>4</v>
      </c>
      <c r="C12" s="16" t="s">
        <v>43</v>
      </c>
      <c r="D12" s="1">
        <v>3</v>
      </c>
      <c r="E12" s="1"/>
      <c r="F12" s="1">
        <v>1</v>
      </c>
      <c r="G12" s="1"/>
    </row>
    <row r="13" spans="1:7" ht="15.75" x14ac:dyDescent="0.25">
      <c r="A13" s="4">
        <v>10</v>
      </c>
      <c r="B13" s="16" t="s">
        <v>4</v>
      </c>
      <c r="C13" s="16" t="s">
        <v>44</v>
      </c>
      <c r="D13" s="1">
        <v>1</v>
      </c>
      <c r="E13" s="1"/>
      <c r="F13" s="1">
        <v>2</v>
      </c>
      <c r="G13" s="1"/>
    </row>
  </sheetData>
  <conditionalFormatting sqref="D4:G13">
    <cfRule type="cellIs" dxfId="7" priority="1" operator="equal">
      <formula>3</formula>
    </cfRule>
    <cfRule type="cellIs" dxfId="6" priority="2" operator="equal">
      <formula>2</formula>
    </cfRule>
    <cfRule type="cellIs" dxfId="5" priority="3" operator="equal">
      <formula>1</formula>
    </cfRule>
    <cfRule type="cellIs" dxfId="4" priority="4" operator="equal">
      <formula>4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5"/>
  <sheetViews>
    <sheetView workbookViewId="0">
      <selection activeCell="B2" sqref="B2"/>
    </sheetView>
  </sheetViews>
  <sheetFormatPr baseColWidth="10" defaultRowHeight="15" x14ac:dyDescent="0.25"/>
  <cols>
    <col min="2" max="2" width="23" bestFit="1" customWidth="1"/>
    <col min="3" max="3" width="19.140625" bestFit="1" customWidth="1"/>
    <col min="6" max="6" width="15.42578125" bestFit="1" customWidth="1"/>
  </cols>
  <sheetData>
    <row r="1" spans="2:7" ht="15.75" x14ac:dyDescent="0.25">
      <c r="B1" s="9"/>
      <c r="C1" s="3" t="s">
        <v>17</v>
      </c>
      <c r="D1" s="3" t="s">
        <v>18</v>
      </c>
      <c r="E1" s="3" t="s">
        <v>19</v>
      </c>
      <c r="F1" s="3" t="s">
        <v>21</v>
      </c>
      <c r="G1" s="11" t="s">
        <v>20</v>
      </c>
    </row>
    <row r="2" spans="2:7" ht="15.75" x14ac:dyDescent="0.25">
      <c r="B2" s="10" t="s">
        <v>13</v>
      </c>
      <c r="C2" s="9">
        <v>2</v>
      </c>
      <c r="D2" s="9">
        <v>2</v>
      </c>
      <c r="E2" s="9">
        <v>2</v>
      </c>
      <c r="F2" s="9">
        <v>1</v>
      </c>
      <c r="G2" s="1">
        <f>SUM(C2:F2)</f>
        <v>7</v>
      </c>
    </row>
    <row r="3" spans="2:7" ht="15.75" x14ac:dyDescent="0.25">
      <c r="B3" s="10" t="s">
        <v>14</v>
      </c>
      <c r="C3" s="9">
        <v>1</v>
      </c>
      <c r="D3" s="9">
        <v>4</v>
      </c>
      <c r="E3" s="9">
        <v>3</v>
      </c>
      <c r="F3" s="9">
        <v>2</v>
      </c>
      <c r="G3" s="1">
        <f t="shared" ref="G3:G5" si="0">SUM(C3:F3)</f>
        <v>10</v>
      </c>
    </row>
    <row r="4" spans="2:7" ht="15.75" x14ac:dyDescent="0.25">
      <c r="B4" s="10" t="s">
        <v>15</v>
      </c>
      <c r="C4" s="9">
        <v>2</v>
      </c>
      <c r="D4" s="9">
        <v>3</v>
      </c>
      <c r="E4" s="9">
        <v>3</v>
      </c>
      <c r="F4" s="9">
        <v>2</v>
      </c>
      <c r="G4" s="1">
        <f t="shared" si="0"/>
        <v>10</v>
      </c>
    </row>
    <row r="5" spans="2:7" ht="15.75" x14ac:dyDescent="0.25">
      <c r="B5" s="10" t="s">
        <v>16</v>
      </c>
      <c r="C5" s="9">
        <v>10</v>
      </c>
      <c r="D5" s="9">
        <v>10</v>
      </c>
      <c r="E5" s="9">
        <v>5</v>
      </c>
      <c r="F5" s="9">
        <v>5</v>
      </c>
      <c r="G5" s="1">
        <f t="shared" si="0"/>
        <v>30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tabSelected="1" workbookViewId="0">
      <selection activeCell="C18" sqref="C18"/>
    </sheetView>
  </sheetViews>
  <sheetFormatPr baseColWidth="10" defaultRowHeight="15" x14ac:dyDescent="0.25"/>
  <cols>
    <col min="1" max="1" width="15" bestFit="1" customWidth="1"/>
    <col min="2" max="2" width="11.5703125" bestFit="1" customWidth="1"/>
    <col min="3" max="3" width="16.85546875" bestFit="1" customWidth="1"/>
    <col min="10" max="10" width="15" bestFit="1" customWidth="1"/>
    <col min="11" max="11" width="11.5703125" bestFit="1" customWidth="1"/>
    <col min="12" max="12" width="16.85546875" bestFit="1" customWidth="1"/>
  </cols>
  <sheetData>
    <row r="1" spans="1:16" ht="15.75" x14ac:dyDescent="0.25">
      <c r="A1" s="7" t="s">
        <v>22</v>
      </c>
      <c r="B1" s="7" t="s">
        <v>23</v>
      </c>
      <c r="C1" s="7" t="s">
        <v>37</v>
      </c>
      <c r="D1" s="15" t="s">
        <v>36</v>
      </c>
      <c r="E1" s="15" t="s">
        <v>32</v>
      </c>
      <c r="F1" s="15" t="s">
        <v>33</v>
      </c>
      <c r="G1" s="15" t="s">
        <v>34</v>
      </c>
      <c r="H1" s="15" t="s">
        <v>35</v>
      </c>
      <c r="J1" s="7" t="s">
        <v>22</v>
      </c>
      <c r="K1" s="7" t="s">
        <v>23</v>
      </c>
      <c r="L1" s="7" t="s">
        <v>37</v>
      </c>
      <c r="M1" s="15" t="s">
        <v>38</v>
      </c>
      <c r="N1" s="15" t="s">
        <v>32</v>
      </c>
      <c r="O1" s="15" t="s">
        <v>33</v>
      </c>
      <c r="P1" s="15" t="s">
        <v>34</v>
      </c>
    </row>
    <row r="2" spans="1:16" ht="15.75" x14ac:dyDescent="0.25">
      <c r="A2" s="12" t="s">
        <v>28</v>
      </c>
      <c r="B2" s="13" t="s">
        <v>24</v>
      </c>
      <c r="C2" s="8">
        <f>COUNTIF(Matrice!$D$4:$D$13,"4")</f>
        <v>2</v>
      </c>
      <c r="D2" s="1">
        <f>IF(C2&lt;2,2-C2,0)</f>
        <v>0</v>
      </c>
      <c r="E2" s="1">
        <f>IF(D2&gt;0,IF(C3&gt;=D2,D2,C3),0)</f>
        <v>0</v>
      </c>
      <c r="F2" s="1">
        <f>IF(C2&gt;0,IF(E2=0,IF(C4&gt;=D2,D2,C4),IF(AND(0&lt;E2,E2&lt;3),IF(C4&gt;=D2,D2-E2,C4-E2),0)),0)</f>
        <v>0</v>
      </c>
      <c r="G2" s="1">
        <f>IF(D2&gt;0,IF(E2=0,IF(F2=0,IF(C5&gt;=D2,D2,C5),IF(0&lt;(E2+F2)&lt;3,IF(C5&gt;=(D2-(E2+F2)),(D2-(E2+F2)),C5),0)*0),0),0)</f>
        <v>0</v>
      </c>
      <c r="H2" s="1" t="str">
        <f>IF(SUM(E2:G2)&lt;D2,(D2-SUM(E2:G2)),"")</f>
        <v/>
      </c>
      <c r="J2" s="12" t="s">
        <v>28</v>
      </c>
      <c r="K2" s="13" t="s">
        <v>24</v>
      </c>
      <c r="L2" s="8">
        <f>COUNTIF(Matrice!$D$4:$D$7,"4")</f>
        <v>2</v>
      </c>
      <c r="M2" s="1">
        <f>SUM(N2:P2)</f>
        <v>0</v>
      </c>
      <c r="N2" s="1">
        <f>E2*'Tps formation'!$C$2*7*28</f>
        <v>0</v>
      </c>
      <c r="O2" s="1">
        <f>F2*'Tps formation'!$D$2*7*28</f>
        <v>0</v>
      </c>
      <c r="P2" s="1">
        <f>G2*('Tps formation'!$D$2+'Tps formation'!$E$2+'Tps formation'!$F$2)*7*28</f>
        <v>0</v>
      </c>
    </row>
    <row r="3" spans="1:16" ht="15.75" x14ac:dyDescent="0.25">
      <c r="A3" s="14"/>
      <c r="B3" s="13" t="s">
        <v>25</v>
      </c>
      <c r="C3" s="8">
        <f>COUNTIF(Matrice!$D$4:$D$13,"3")</f>
        <v>1</v>
      </c>
      <c r="J3" s="14"/>
      <c r="K3" s="13" t="s">
        <v>25</v>
      </c>
      <c r="L3" s="8">
        <f>COUNTIF(Matrice!$D$4:$D$7,"3")</f>
        <v>0</v>
      </c>
    </row>
    <row r="4" spans="1:16" ht="15.75" x14ac:dyDescent="0.25">
      <c r="A4" s="14"/>
      <c r="B4" s="13" t="s">
        <v>26</v>
      </c>
      <c r="C4" s="8">
        <f>COUNTIF(Matrice!$D$4:$D$13,"2")</f>
        <v>3</v>
      </c>
      <c r="J4" s="14"/>
      <c r="K4" s="13" t="s">
        <v>26</v>
      </c>
      <c r="L4" s="8">
        <f>COUNTIF(Matrice!$D$4:$D$7,"2")</f>
        <v>1</v>
      </c>
    </row>
    <row r="5" spans="1:16" ht="15.75" x14ac:dyDescent="0.25">
      <c r="A5" s="14"/>
      <c r="B5" s="13" t="s">
        <v>27</v>
      </c>
      <c r="C5" s="8">
        <f>COUNTIF(Matrice!$D$4:$D$13,"1")</f>
        <v>2</v>
      </c>
      <c r="J5" s="14"/>
      <c r="K5" s="13" t="s">
        <v>27</v>
      </c>
      <c r="L5" s="8">
        <f>COUNTIF(Matrice!$D$4:$D$7,"1")</f>
        <v>0</v>
      </c>
    </row>
    <row r="6" spans="1:16" ht="15.75" x14ac:dyDescent="0.25">
      <c r="A6" s="12" t="s">
        <v>29</v>
      </c>
      <c r="B6" s="13" t="s">
        <v>24</v>
      </c>
      <c r="C6" s="8">
        <f>COUNTIF(Matrice!$E$4:$E$13,"4")</f>
        <v>0</v>
      </c>
    </row>
    <row r="7" spans="1:16" ht="15.75" x14ac:dyDescent="0.25">
      <c r="A7" s="14"/>
      <c r="B7" s="13" t="s">
        <v>25</v>
      </c>
      <c r="C7" s="8">
        <f>COUNTIF(Matrice!$E$4:$E$13,"3")</f>
        <v>2</v>
      </c>
    </row>
    <row r="8" spans="1:16" ht="15.75" x14ac:dyDescent="0.25">
      <c r="A8" s="14"/>
      <c r="B8" s="13" t="s">
        <v>26</v>
      </c>
      <c r="C8" s="8">
        <f>COUNTIF(Matrice!$E$4:$E$13,"2")</f>
        <v>2</v>
      </c>
    </row>
    <row r="9" spans="1:16" ht="15.75" x14ac:dyDescent="0.25">
      <c r="A9" s="14"/>
      <c r="B9" s="13" t="s">
        <v>27</v>
      </c>
      <c r="C9" s="8">
        <f>COUNTIF(Matrice!$E$4:$E$13,"1")</f>
        <v>3</v>
      </c>
    </row>
    <row r="10" spans="1:16" ht="15.75" x14ac:dyDescent="0.25">
      <c r="A10" s="12" t="s">
        <v>30</v>
      </c>
      <c r="B10" s="13" t="s">
        <v>24</v>
      </c>
      <c r="C10" s="8">
        <f>COUNTIF(Matrice!$F$4:$F$13,"4")</f>
        <v>1</v>
      </c>
    </row>
    <row r="11" spans="1:16" ht="15.75" x14ac:dyDescent="0.25">
      <c r="A11" s="14"/>
      <c r="B11" s="13" t="s">
        <v>25</v>
      </c>
      <c r="C11" s="8">
        <f>COUNTIF(Matrice!$F$4:$F$13,"3")</f>
        <v>2</v>
      </c>
    </row>
    <row r="12" spans="1:16" ht="15.75" x14ac:dyDescent="0.25">
      <c r="A12" s="14"/>
      <c r="B12" s="13" t="s">
        <v>26</v>
      </c>
      <c r="C12" s="8">
        <f>COUNTIF(Matrice!$F$4:$F$13,"2")</f>
        <v>2</v>
      </c>
    </row>
    <row r="13" spans="1:16" ht="15.75" x14ac:dyDescent="0.25">
      <c r="A13" s="14"/>
      <c r="B13" s="13" t="s">
        <v>27</v>
      </c>
      <c r="C13" s="8">
        <f>COUNTIF(Matrice!$F$4:$F$13,"1")</f>
        <v>2</v>
      </c>
    </row>
    <row r="14" spans="1:16" ht="15.75" x14ac:dyDescent="0.25">
      <c r="A14" s="12" t="s">
        <v>31</v>
      </c>
      <c r="B14" s="13" t="s">
        <v>24</v>
      </c>
      <c r="C14" s="8">
        <f>COUNTIF(Matrice!$G$4:$G$13,"4")</f>
        <v>1</v>
      </c>
    </row>
    <row r="15" spans="1:16" ht="15.75" x14ac:dyDescent="0.25">
      <c r="A15" s="14"/>
      <c r="B15" s="13" t="s">
        <v>25</v>
      </c>
      <c r="C15" s="8">
        <f>COUNTIF(Matrice!$G$4:$G$13,"3")</f>
        <v>0</v>
      </c>
    </row>
    <row r="16" spans="1:16" ht="15.75" x14ac:dyDescent="0.25">
      <c r="A16" s="14"/>
      <c r="B16" s="13" t="s">
        <v>26</v>
      </c>
      <c r="C16" s="8">
        <f>COUNTIF(Matrice!$G$4:$G$13,"2")</f>
        <v>1</v>
      </c>
    </row>
    <row r="17" spans="1:3" ht="15.75" x14ac:dyDescent="0.25">
      <c r="A17" s="14"/>
      <c r="B17" s="13" t="s">
        <v>27</v>
      </c>
      <c r="C17" s="8">
        <f>COUNTIF(Matrice!$G$4:$G$13,"1")</f>
        <v>0</v>
      </c>
    </row>
  </sheetData>
  <mergeCells count="5">
    <mergeCell ref="A2:A5"/>
    <mergeCell ref="A6:A9"/>
    <mergeCell ref="A10:A13"/>
    <mergeCell ref="A14:A17"/>
    <mergeCell ref="J2:J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Matrice</vt:lpstr>
      <vt:lpstr>Tps formation</vt:lpstr>
      <vt:lpstr>Résultats</vt:lpstr>
    </vt:vector>
  </TitlesOfParts>
  <Company>Steelcase, Inc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CRETIN-GUILLON, Johan</dc:creator>
  <cp:lastModifiedBy>CRETIN-GUILLON, Johan</cp:lastModifiedBy>
  <dcterms:created xsi:type="dcterms:W3CDTF">2015-12-01T16:13:42Z</dcterms:created>
  <dcterms:modified xsi:type="dcterms:W3CDTF">2015-12-01T17:13:50Z</dcterms:modified>
</cp:coreProperties>
</file>