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28830" windowHeight="12855" tabRatio="789"/>
  </bookViews>
  <sheets>
    <sheet name="Hypothèses" sheetId="1" r:id="rId1"/>
    <sheet name="Processus" sheetId="2" r:id="rId2"/>
    <sheet name="Feuil2" sheetId="24" state="hidden" r:id="rId3"/>
    <sheet name="Liste Blocs" sheetId="25" r:id="rId4"/>
    <sheet name="Blocs" sheetId="8" r:id="rId5"/>
    <sheet name="ADR" sheetId="3" r:id="rId6"/>
  </sheets>
  <definedNames>
    <definedName name="_xlnm._FilterDatabase" localSheetId="4" hidden="1">Blocs!$B$2:$F$75</definedName>
  </definedNames>
  <calcPr calcId="145621"/>
  <pivotCaches>
    <pivotCache cacheId="0" r:id="rId7"/>
  </pivotCaches>
</workbook>
</file>

<file path=xl/calcChain.xml><?xml version="1.0" encoding="utf-8"?>
<calcChain xmlns="http://schemas.openxmlformats.org/spreadsheetml/2006/main">
  <c r="F4" i="3" l="1"/>
  <c r="F6" i="3" l="1"/>
  <c r="L10" i="3" l="1"/>
  <c r="K10" i="3"/>
  <c r="J10" i="3"/>
  <c r="I10" i="3"/>
  <c r="H10" i="3"/>
  <c r="G10" i="3"/>
  <c r="F10" i="3"/>
  <c r="F5" i="3"/>
  <c r="F7" i="3"/>
  <c r="F8" i="3"/>
  <c r="F9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L5" i="3"/>
  <c r="L6" i="3"/>
  <c r="L7" i="3"/>
  <c r="L8" i="3"/>
  <c r="L9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K5" i="3"/>
  <c r="K6" i="3"/>
  <c r="K7" i="3"/>
  <c r="K8" i="3"/>
  <c r="K9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L4" i="3"/>
  <c r="K4" i="3"/>
  <c r="J4" i="3"/>
  <c r="J5" i="3"/>
  <c r="J6" i="3"/>
  <c r="J7" i="3"/>
  <c r="J8" i="3"/>
  <c r="J9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I5" i="3"/>
  <c r="I6" i="3"/>
  <c r="I7" i="3"/>
  <c r="I8" i="3"/>
  <c r="I9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H5" i="3"/>
  <c r="H6" i="3"/>
  <c r="H7" i="3"/>
  <c r="H8" i="3"/>
  <c r="H9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G5" i="3"/>
  <c r="G6" i="3"/>
  <c r="G7" i="3"/>
  <c r="G8" i="3"/>
  <c r="G9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I4" i="3"/>
  <c r="H4" i="3"/>
  <c r="G4" i="3"/>
  <c r="J4" i="8"/>
  <c r="J5" i="8"/>
  <c r="J6" i="8"/>
  <c r="J7" i="8"/>
  <c r="J8" i="8"/>
  <c r="M9" i="3" s="1"/>
  <c r="J9" i="8"/>
  <c r="M4" i="3" s="1"/>
  <c r="J10" i="8"/>
  <c r="M10" i="3" s="1"/>
  <c r="J11" i="8"/>
  <c r="J12" i="8"/>
  <c r="J13" i="8"/>
  <c r="J14" i="8"/>
  <c r="J15" i="8"/>
  <c r="J16" i="8"/>
  <c r="J17" i="8"/>
  <c r="J18" i="8"/>
  <c r="J19" i="8"/>
  <c r="J20" i="8"/>
  <c r="J21" i="8"/>
  <c r="M7" i="3" s="1"/>
  <c r="J22" i="8"/>
  <c r="J23" i="8"/>
  <c r="J24" i="8"/>
  <c r="J25" i="8"/>
  <c r="J26" i="8"/>
  <c r="J27" i="8"/>
  <c r="J28" i="8"/>
  <c r="J29" i="8"/>
  <c r="J30" i="8"/>
  <c r="M8" i="3" s="1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M6" i="3" s="1"/>
  <c r="J69" i="8"/>
  <c r="J70" i="8"/>
  <c r="J71" i="8"/>
  <c r="J72" i="8"/>
  <c r="J73" i="8"/>
  <c r="J74" i="8"/>
  <c r="J75" i="8"/>
  <c r="J3" i="8"/>
  <c r="M5" i="3" l="1"/>
  <c r="I3" i="3"/>
  <c r="H3" i="3"/>
  <c r="G3" i="3"/>
  <c r="F3" i="3"/>
</calcChain>
</file>

<file path=xl/comments1.xml><?xml version="1.0" encoding="utf-8"?>
<comments xmlns="http://schemas.openxmlformats.org/spreadsheetml/2006/main">
  <authors>
    <author>service methodes</author>
  </authors>
  <commentList>
    <comment ref="G2" authorId="0">
      <text>
        <r>
          <rPr>
            <u/>
            <sz val="9"/>
            <color indexed="81"/>
            <rFont val="Tahoma"/>
            <family val="2"/>
          </rPr>
          <t>service methodes: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u/>
            <sz val="9"/>
            <color indexed="81"/>
            <rFont val="Tahoma"/>
            <family val="2"/>
          </rPr>
          <t>Choisir la catégorie la plus haute dans laquelle rentre notre critère.La catégorie la plus basse étant SCS.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SCS:</t>
        </r>
        <r>
          <rPr>
            <sz val="9"/>
            <color indexed="81"/>
            <rFont val="Tahoma"/>
            <family val="2"/>
          </rPr>
          <t xml:space="preserve"> Effet minime; gêne légère client; gêne légère opérateur; pas de dégradation de performances; pas de perturbation de flux de production; le client le décèle ou non.
</t>
        </r>
        <r>
          <rPr>
            <b/>
            <sz val="9"/>
            <color indexed="81"/>
            <rFont val="Tahoma"/>
            <family val="2"/>
          </rPr>
          <t>CS3:</t>
        </r>
        <r>
          <rPr>
            <sz val="9"/>
            <color indexed="81"/>
            <rFont val="Tahoma"/>
            <family val="2"/>
          </rPr>
          <t xml:space="preserve"> Client mécontent; opérateur mécontent; signe avant-coureur avec ou sans solution; absence de signe avant-coureur; frais de remise en état du process modérés; rebuts ou retouches; client mal à l'aise; dégradation de performances sous-ensemble ou véhicule; perturbation du flux de production faible.
</t>
        </r>
        <r>
          <rPr>
            <b/>
            <sz val="9"/>
            <color indexed="81"/>
            <rFont val="Tahoma"/>
            <family val="2"/>
          </rPr>
          <t>CS2:</t>
        </r>
        <r>
          <rPr>
            <sz val="9"/>
            <color indexed="81"/>
            <rFont val="Tahoma"/>
            <family val="2"/>
          </rPr>
          <t xml:space="preserve"> Signe avant-coureur; client très mécontent; rebuts ou retouches; frais de réparation élevés; opérateur très mécontent; perturbation du flux de production important; sous-ensemble ou véhicule en panne; frais de remise en état process élevés.
</t>
        </r>
        <r>
          <rPr>
            <b/>
            <sz val="9"/>
            <color indexed="81"/>
            <rFont val="Tahoma"/>
            <family val="2"/>
          </rPr>
          <t>CS1:</t>
        </r>
        <r>
          <rPr>
            <sz val="9"/>
            <color indexed="81"/>
            <rFont val="Tahoma"/>
            <family val="2"/>
          </rPr>
          <t xml:space="preserve"> Idem CS2 mais absence de signes avant-coureur.
</t>
        </r>
        <r>
          <rPr>
            <b/>
            <sz val="9"/>
            <color indexed="81"/>
            <rFont val="Tahoma"/>
            <family val="2"/>
          </rPr>
          <t>S/R:</t>
        </r>
        <r>
          <rPr>
            <sz val="9"/>
            <color indexed="81"/>
            <rFont val="Tahoma"/>
            <family val="2"/>
          </rPr>
          <t xml:space="preserve"> Non conformité aux réglements en vigueur; problème de sécurité client; problème de sécurité opérateur ou entreprise; arrêt du processus de fabrication.</t>
        </r>
      </text>
    </comment>
    <comment ref="H2" authorId="0">
      <text>
        <r>
          <rPr>
            <u/>
            <sz val="9"/>
            <color indexed="81"/>
            <rFont val="Tahoma"/>
            <family val="2"/>
          </rPr>
          <t>service methodes: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L'occurrence et la détection ne doivent tenir compte qu'au minimum de l'avis personnel du méthodiste. Pour cela, voici une échelle de grandeur: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Tahoma"/>
            <family val="2"/>
          </rPr>
          <t xml:space="preserve"> = 1 cas tous les 10 000
</t>
        </r>
        <r>
          <rPr>
            <b/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Tahoma"/>
            <family val="2"/>
          </rPr>
          <t xml:space="preserve"> = 1 cas tous les 2 000
</t>
        </r>
        <r>
          <rPr>
            <b/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Tahoma"/>
            <family val="2"/>
          </rPr>
          <t xml:space="preserve"> = 1 cas tous les 500
</t>
        </r>
        <r>
          <rPr>
            <b/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Tahoma"/>
            <family val="2"/>
          </rPr>
          <t xml:space="preserve"> = 1 cas tous les 100
Cet ordre d'idée vaut pour les "Défauts" </t>
        </r>
        <r>
          <rPr>
            <b/>
            <sz val="9"/>
            <color indexed="81"/>
            <rFont val="Tahoma"/>
            <family val="2"/>
          </rPr>
          <t>et</t>
        </r>
        <r>
          <rPr>
            <sz val="9"/>
            <color indexed="81"/>
            <rFont val="Tahoma"/>
            <family val="2"/>
          </rPr>
          <t xml:space="preserve"> pour la "Probabilité de ne pas détecter".</t>
        </r>
      </text>
    </comment>
  </commentList>
</comments>
</file>

<file path=xl/sharedStrings.xml><?xml version="1.0" encoding="utf-8"?>
<sst xmlns="http://schemas.openxmlformats.org/spreadsheetml/2006/main" count="868" uniqueCount="363">
  <si>
    <t>Matériaux</t>
  </si>
  <si>
    <t>Process</t>
  </si>
  <si>
    <t>N° d'OP</t>
  </si>
  <si>
    <t>Description</t>
  </si>
  <si>
    <t>Effets défaillance</t>
  </si>
  <si>
    <t>Modes défaillance éventuelle</t>
  </si>
  <si>
    <t>Causes/Mécanismes défaillance</t>
  </si>
  <si>
    <t>Préventions</t>
  </si>
  <si>
    <t>Effets</t>
  </si>
  <si>
    <t>Causes</t>
  </si>
  <si>
    <t>Preventions</t>
  </si>
  <si>
    <t>oubli_degraissage</t>
  </si>
  <si>
    <t>oubli_essuyage</t>
  </si>
  <si>
    <t>degraissage_incomplet</t>
  </si>
  <si>
    <t>essuyage_incomplet</t>
  </si>
  <si>
    <t>agression_support_par_degraissant</t>
  </si>
  <si>
    <t>utilisation_produit_perime</t>
  </si>
  <si>
    <t>encrassage_chiffon</t>
  </si>
  <si>
    <t>pollution_support</t>
  </si>
  <si>
    <t>essuyage_tardif</t>
  </si>
  <si>
    <t>oubli_plasma</t>
  </si>
  <si>
    <t>Blocs</t>
  </si>
  <si>
    <t>Lecture_validation_FAV</t>
  </si>
  <si>
    <t>Appro_piece</t>
  </si>
  <si>
    <t>Appro_outil</t>
  </si>
  <si>
    <t>Essuyage_degraissage</t>
  </si>
  <si>
    <t>Plasma</t>
  </si>
  <si>
    <t>Mep_piece</t>
  </si>
  <si>
    <t>Encollage</t>
  </si>
  <si>
    <t>Clippage</t>
  </si>
  <si>
    <t>Soudure</t>
  </si>
  <si>
    <t>Vissage</t>
  </si>
  <si>
    <t>Electricite</t>
  </si>
  <si>
    <t>Serrage</t>
  </si>
  <si>
    <t>Manutention</t>
  </si>
  <si>
    <t>Modes</t>
  </si>
  <si>
    <t>degraissage_hors_zone</t>
  </si>
  <si>
    <t>essuyage_hors_zone</t>
  </si>
  <si>
    <t>mauvais_positionnement</t>
  </si>
  <si>
    <t>mauvaise_lecture</t>
  </si>
  <si>
    <t>oubli_validation</t>
  </si>
  <si>
    <t>oubli_collage_sur_piece</t>
  </si>
  <si>
    <t>mauvaise_piece</t>
  </si>
  <si>
    <t>outil_bloque</t>
  </si>
  <si>
    <t>entretien</t>
  </si>
  <si>
    <t>mauvais_outil</t>
  </si>
  <si>
    <t>rebut</t>
  </si>
  <si>
    <t>plasma_hors_zone</t>
  </si>
  <si>
    <t>perte_effet_plasma</t>
  </si>
  <si>
    <t>Endommager_piece</t>
  </si>
  <si>
    <t>oubli_encollage</t>
  </si>
  <si>
    <t>cordon_continu</t>
  </si>
  <si>
    <t>manque_colle</t>
  </si>
  <si>
    <t>encollage_hors_zone</t>
  </si>
  <si>
    <t>colle_seche_pistolet</t>
  </si>
  <si>
    <t>utilisation_colle_perimee</t>
  </si>
  <si>
    <t>oubli_clippage</t>
  </si>
  <si>
    <t>mauvais_clippage</t>
  </si>
  <si>
    <t>mauvaise_mep</t>
  </si>
  <si>
    <t>point_mal_positionne</t>
  </si>
  <si>
    <t>mauvaise_soudure</t>
  </si>
  <si>
    <t>piece_transpercee</t>
  </si>
  <si>
    <t>oubli_vissage</t>
  </si>
  <si>
    <t>mauvaise_reference_vis</t>
  </si>
  <si>
    <t>mauvais_vissage</t>
  </si>
  <si>
    <t>oubli_branchement</t>
  </si>
  <si>
    <t>mauvais_branchement</t>
  </si>
  <si>
    <t>inversion_sens</t>
  </si>
  <si>
    <t>oubli_serrage</t>
  </si>
  <si>
    <t>mauvais_serrage</t>
  </si>
  <si>
    <t>oubli_depose_outil</t>
  </si>
  <si>
    <t>mauvaise_rotation</t>
  </si>
  <si>
    <t>mauvaise_evacuation</t>
  </si>
  <si>
    <t>debridage_incomplet</t>
  </si>
  <si>
    <t>oubli_film_protection</t>
  </si>
  <si>
    <t>DESIGNATION</t>
  </si>
  <si>
    <t>N° GAMME</t>
  </si>
  <si>
    <t>Mode opératoire</t>
  </si>
  <si>
    <t>1- Lecture FAV pour le choix des teintes</t>
  </si>
  <si>
    <t>3-serrage des 2 sauterelles</t>
  </si>
  <si>
    <t>4- Appro Support plaque</t>
  </si>
  <si>
    <t>5-mise en place sur l'abattant</t>
  </si>
  <si>
    <t>6- Dégraisser zone à l'aide de l'heptane</t>
  </si>
  <si>
    <t>7- Application du plasma zone</t>
  </si>
  <si>
    <t>8- Prise en charge du pistolet de collage</t>
  </si>
  <si>
    <t>9- Encoller le Pare-chocs AV zone</t>
  </si>
  <si>
    <t>10- Dépose du pistolet de collage</t>
  </si>
  <si>
    <t>11- Serrage abattant support plaque AV</t>
  </si>
  <si>
    <t>12- Appro des 2 feux diurnes</t>
  </si>
  <si>
    <t>13- Clippage du feux diurne gauche sur le pare-chocs AV (Inserer les ergots vers le haut et clipper vers le bas)</t>
  </si>
  <si>
    <t>14- Clippage du feux diurne droite sur le pare-chocs AV (Inserer les ergots vers le haut et clipper vers le bas)</t>
  </si>
  <si>
    <t>15- Rotation d'un quart de tour le moyen</t>
  </si>
  <si>
    <t>16- Prise du pistolet ultrason</t>
  </si>
  <si>
    <t>17- Réalisation des 6 points de soudure ultrason, sur le pare-chocs</t>
  </si>
  <si>
    <t>18- Dépose Pistolet</t>
  </si>
  <si>
    <t>19- Appro des écrous pinces M6</t>
  </si>
  <si>
    <t>20-Mise en place manuelle des 4 écrous pinces M6 sur l'absorbeur</t>
  </si>
  <si>
    <t>21- Rotation du moyen en position initiale</t>
  </si>
  <si>
    <t>22- Coller la FAV sur le pare-choc</t>
  </si>
  <si>
    <t>23- Débridage du moyen</t>
  </si>
  <si>
    <t>24- Evacuation Pare-chocs AV assemblé sur rack inter opé.</t>
  </si>
  <si>
    <t>bdd</t>
  </si>
  <si>
    <t>(vide)</t>
  </si>
  <si>
    <t>Total général</t>
  </si>
  <si>
    <t>Nombre de Modes</t>
  </si>
  <si>
    <t>Total Appro_outil</t>
  </si>
  <si>
    <t>Total Appro_piece</t>
  </si>
  <si>
    <t>Total Clippage</t>
  </si>
  <si>
    <t>Total Electricite</t>
  </si>
  <si>
    <t>Total Encollage</t>
  </si>
  <si>
    <t>Total Essuyage_degraissage</t>
  </si>
  <si>
    <t>Total Lecture_validation_FAV</t>
  </si>
  <si>
    <t>Total Manutention</t>
  </si>
  <si>
    <t>Total Mep_piece</t>
  </si>
  <si>
    <t>Total Plasma</t>
  </si>
  <si>
    <t>Total Serrage</t>
  </si>
  <si>
    <t>Total Soudure</t>
  </si>
  <si>
    <t>Total Vissage</t>
  </si>
  <si>
    <t>Total (vide)</t>
  </si>
  <si>
    <t>Valeur</t>
  </si>
  <si>
    <t>Code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</si>
  <si>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</si>
  <si>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</si>
  <si>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</si>
  <si>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</si>
  <si>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</si>
  <si>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</si>
  <si>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</si>
  <si>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</si>
  <si>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</si>
  <si>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</si>
  <si>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</si>
  <si>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</si>
  <si>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</si>
  <si>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</si>
  <si>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B1</t>
  </si>
  <si>
    <t>B2</t>
  </si>
  <si>
    <t>B3</t>
  </si>
  <si>
    <t>C1</t>
  </si>
  <si>
    <t>C2</t>
  </si>
  <si>
    <t>D1</t>
  </si>
  <si>
    <t>D2</t>
  </si>
  <si>
    <t>D3</t>
  </si>
  <si>
    <t>E1</t>
  </si>
  <si>
    <t>E2</t>
  </si>
  <si>
    <t>E3</t>
  </si>
  <si>
    <t>F1</t>
  </si>
  <si>
    <t>F2</t>
  </si>
  <si>
    <t>F3</t>
  </si>
  <si>
    <t>G1</t>
  </si>
  <si>
    <t>G2</t>
  </si>
  <si>
    <t>G3</t>
  </si>
  <si>
    <t>G4</t>
  </si>
  <si>
    <t>G5</t>
  </si>
  <si>
    <t>G6</t>
  </si>
  <si>
    <t>G7</t>
  </si>
  <si>
    <t>H1</t>
  </si>
  <si>
    <t>H2</t>
  </si>
  <si>
    <t>H3</t>
  </si>
  <si>
    <t>H4</t>
  </si>
  <si>
    <t>H5</t>
  </si>
  <si>
    <t>H6</t>
  </si>
  <si>
    <t>H7</t>
  </si>
  <si>
    <t>H8</t>
  </si>
  <si>
    <t>I1</t>
  </si>
  <si>
    <t>I2</t>
  </si>
  <si>
    <t>I3</t>
  </si>
  <si>
    <t>I4</t>
  </si>
  <si>
    <t>J1</t>
  </si>
  <si>
    <t>J2</t>
  </si>
  <si>
    <t>J3</t>
  </si>
  <si>
    <t>J4</t>
  </si>
  <si>
    <t>K1</t>
  </si>
  <si>
    <t>K2</t>
  </si>
  <si>
    <t>K3</t>
  </si>
  <si>
    <t>L1</t>
  </si>
  <si>
    <t>L2</t>
  </si>
  <si>
    <t>L3</t>
  </si>
  <si>
    <t>L4</t>
  </si>
  <si>
    <t>L5</t>
  </si>
  <si>
    <t>L6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</si>
  <si>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</si>
  <si>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</si>
  <si>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</si>
  <si>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</si>
  <si>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</si>
  <si>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</si>
  <si>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</si>
  <si>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</si>
  <si>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</si>
  <si>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</si>
  <si>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</si>
  <si>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</si>
  <si>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</si>
  <si>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mauvaise adherence colle</t>
  </si>
  <si>
    <t>Essuyage dégraissage</t>
  </si>
  <si>
    <t>oubli dégraissage</t>
  </si>
  <si>
    <t>oubli essuyage</t>
  </si>
  <si>
    <t>dégraissage incomplet</t>
  </si>
  <si>
    <t>essuyage incomplet</t>
  </si>
  <si>
    <t>dégraissage hors zone</t>
  </si>
  <si>
    <t>essuyage hors zone</t>
  </si>
  <si>
    <t>agression support par dégraissant</t>
  </si>
  <si>
    <t>utilisation produit périmé</t>
  </si>
  <si>
    <t>encrassage chiffon</t>
  </si>
  <si>
    <t>pollution support</t>
  </si>
  <si>
    <t>essuyage tardif</t>
  </si>
  <si>
    <t>mauvaise lecture</t>
  </si>
  <si>
    <t>oubli validation</t>
  </si>
  <si>
    <t>oubli collage sur pièce</t>
  </si>
  <si>
    <t>dégradation support</t>
  </si>
  <si>
    <t>assemblage défectueux</t>
  </si>
  <si>
    <t>inversion teinte</t>
  </si>
  <si>
    <t>blocage jusqu'à validation</t>
  </si>
  <si>
    <t>FAV indisponible zone technique suivante</t>
  </si>
  <si>
    <t>Lecture validation FAV</t>
  </si>
  <si>
    <t>nouvel opérateur formation au poste</t>
  </si>
  <si>
    <t>matériel inadapte</t>
  </si>
  <si>
    <t>conception et validation en essais</t>
  </si>
  <si>
    <t>mauvais positionnement</t>
  </si>
  <si>
    <t>pollution environnement extérieur</t>
  </si>
  <si>
    <t>ouate cellulosique sale</t>
  </si>
  <si>
    <t>utilisation d'un autre moyen d'essuyage</t>
  </si>
  <si>
    <t>degraissant évaporé</t>
  </si>
  <si>
    <t>erreur de l'opérateur</t>
  </si>
  <si>
    <t>oubli de l'opérateur</t>
  </si>
  <si>
    <t>habilitation au poste rappel des consignes d'application</t>
  </si>
  <si>
    <t>qualification du process</t>
  </si>
  <si>
    <t>système galia respect des dates de péremption</t>
  </si>
  <si>
    <t>protection des chiffons</t>
  </si>
  <si>
    <t>changement de ouate cellulosique</t>
  </si>
  <si>
    <t>respect du temps d'ouverture</t>
  </si>
  <si>
    <t>formation au poste</t>
  </si>
  <si>
    <t>rappel des consignes d'application</t>
  </si>
  <si>
    <t>Appro pièce</t>
  </si>
  <si>
    <t>Appro outil</t>
  </si>
  <si>
    <t>mauvaise pièce</t>
  </si>
  <si>
    <t>outil bloqué</t>
  </si>
  <si>
    <t>mauvais outil</t>
  </si>
  <si>
    <t>mauvaise teinte</t>
  </si>
  <si>
    <t>opération impossible</t>
  </si>
  <si>
    <t>mauvais approvisionnement</t>
  </si>
  <si>
    <t>système galia et références</t>
  </si>
  <si>
    <t>respect de la FAV</t>
  </si>
  <si>
    <t>système de manipulation grippé</t>
  </si>
  <si>
    <t>formation au poste rappel des consignes d'application</t>
  </si>
  <si>
    <t>Electricité</t>
  </si>
  <si>
    <t>oubli clippage</t>
  </si>
  <si>
    <t>mauvais clippage</t>
  </si>
  <si>
    <t>mauvaise mep</t>
  </si>
  <si>
    <t>oubli de branchement</t>
  </si>
  <si>
    <t>mauvais branchement</t>
  </si>
  <si>
    <t>inversion de sens</t>
  </si>
  <si>
    <t>non maintien vibratoire</t>
  </si>
  <si>
    <t>entrée d'eau</t>
  </si>
  <si>
    <t>risque de pincement</t>
  </si>
  <si>
    <t>clippage impossible</t>
  </si>
  <si>
    <t>non fonctionnement</t>
  </si>
  <si>
    <t>branchement impossible</t>
  </si>
  <si>
    <t>pièce abimée</t>
  </si>
  <si>
    <t>changement de pièce</t>
  </si>
  <si>
    <t>poka yoke</t>
  </si>
  <si>
    <t>oubli encollage</t>
  </si>
  <si>
    <t>cordon continu</t>
  </si>
  <si>
    <t>manque de colle</t>
  </si>
  <si>
    <t>encollage hors zone</t>
  </si>
  <si>
    <t>colle sèche dans le pistolet</t>
  </si>
  <si>
    <t>utilisation de colle périmée</t>
  </si>
  <si>
    <t>oubli de déposer l'outil</t>
  </si>
  <si>
    <t>mauvaise rotation</t>
  </si>
  <si>
    <t>mauvaise évacuation</t>
  </si>
  <si>
    <t>débridage incomplet</t>
  </si>
  <si>
    <t>oubli du film de protection</t>
  </si>
  <si>
    <t>non collage</t>
  </si>
  <si>
    <t>non évacuation de l'eau</t>
  </si>
  <si>
    <t>mauvaise adhérence de la colle</t>
  </si>
  <si>
    <t>encollage impossible</t>
  </si>
  <si>
    <t>encombrement du poste</t>
  </si>
  <si>
    <t>blessure de l'operateur</t>
  </si>
  <si>
    <t>opération difficile</t>
  </si>
  <si>
    <t>indisponibilité de la pièce en ZT suivante</t>
  </si>
  <si>
    <t>détérioration du matériel</t>
  </si>
  <si>
    <t>détérioration de la pièce</t>
  </si>
  <si>
    <t>évacuation impossible</t>
  </si>
  <si>
    <t>défaut d'aspect</t>
  </si>
  <si>
    <t>défaillance du pistolet</t>
  </si>
  <si>
    <t>polymérisation à l'air</t>
  </si>
  <si>
    <t>oubli de la date</t>
  </si>
  <si>
    <t>défaillance de la machine</t>
  </si>
  <si>
    <t>pièce hors rack inter opération</t>
  </si>
  <si>
    <t>changement de buse</t>
  </si>
  <si>
    <t>respect des dates de péremption</t>
  </si>
  <si>
    <t>indications sur la machine</t>
  </si>
  <si>
    <t>Mep pièce</t>
  </si>
  <si>
    <t>oubli du plasma</t>
  </si>
  <si>
    <t>plasma hors zone</t>
  </si>
  <si>
    <t>perte de l'effet du plasma</t>
  </si>
  <si>
    <t>Endommager la pièce</t>
  </si>
  <si>
    <t>non conformité de l'assemblage</t>
  </si>
  <si>
    <t>défault d'aspect</t>
  </si>
  <si>
    <t>Mep difficile</t>
  </si>
  <si>
    <t>non respect du temps préconisé</t>
  </si>
  <si>
    <t>matériel inadapté</t>
  </si>
  <si>
    <t>validation de la FAV</t>
  </si>
  <si>
    <t>point mal positionné</t>
  </si>
  <si>
    <t>mauvaise soudure</t>
  </si>
  <si>
    <t>pièce transpercée</t>
  </si>
  <si>
    <t>oubli du vissage</t>
  </si>
  <si>
    <t>mauvaise référence de la vis</t>
  </si>
  <si>
    <t>mauvais vissage</t>
  </si>
  <si>
    <t>oubli de serrage</t>
  </si>
  <si>
    <t>mauvais serrage</t>
  </si>
  <si>
    <t>risque de non tenue vibratoire</t>
  </si>
  <si>
    <t>mauvais maintien</t>
  </si>
  <si>
    <t>vissage impossible</t>
  </si>
  <si>
    <t>chute de pièce</t>
  </si>
  <si>
    <t>non respect des consignes</t>
  </si>
  <si>
    <t>mauvaise reprise de la soudure</t>
  </si>
  <si>
    <t>difficulté d'accès</t>
  </si>
  <si>
    <t>cordon de colle non applati</t>
  </si>
  <si>
    <t>rotation d'un quart de tour</t>
  </si>
  <si>
    <t>défaillance du système de serrage</t>
  </si>
  <si>
    <t>éxécution d'un autre point</t>
  </si>
  <si>
    <t>B: Lecture validation FAV</t>
  </si>
  <si>
    <t>C: Appro pièce</t>
  </si>
  <si>
    <t>L: Serrage</t>
  </si>
  <si>
    <t>F: Mep pièce</t>
  </si>
  <si>
    <t>A: Essuyage dégraissage</t>
  </si>
  <si>
    <t>E: Plasma</t>
  </si>
  <si>
    <t>D: Appro outil</t>
  </si>
  <si>
    <t>G: Encollage</t>
  </si>
  <si>
    <t>M: Manutention</t>
  </si>
  <si>
    <t>H: Clippage</t>
  </si>
  <si>
    <t>I: Soudure</t>
  </si>
  <si>
    <t>Gravité:</t>
  </si>
  <si>
    <t>Défauts:</t>
  </si>
  <si>
    <t>Probabilité de ne pas détecter:</t>
  </si>
  <si>
    <t>Criticité</t>
  </si>
  <si>
    <t>1:tres peu;
2:occasionnels;
3:frequents;
4:certains</t>
  </si>
  <si>
    <t>1:faible;
2:moderee;
3:elevee;
4:tres elevee</t>
  </si>
  <si>
    <t>1:SCS;
2:CS3;
3:CS2;
4:CS1;
5:S/R</t>
  </si>
  <si>
    <t>Nom</t>
  </si>
  <si>
    <t>CS3</t>
  </si>
  <si>
    <t>CS2</t>
  </si>
  <si>
    <t>CS1</t>
  </si>
  <si>
    <t>S/R</t>
  </si>
  <si>
    <t>tres peu</t>
  </si>
  <si>
    <t>occasionnels</t>
  </si>
  <si>
    <t>frequents</t>
  </si>
  <si>
    <t>certains</t>
  </si>
  <si>
    <t>faible</t>
  </si>
  <si>
    <t>moderee</t>
  </si>
  <si>
    <t>elevee</t>
  </si>
  <si>
    <t>tres elevee</t>
  </si>
  <si>
    <t>SCS</t>
  </si>
  <si>
    <t>Gravité</t>
  </si>
  <si>
    <t>Occurrence</t>
  </si>
  <si>
    <t>Détection</t>
  </si>
  <si>
    <t>2- Appro Pare-chocs AV, mise en place en géométrie sur le moyen de préparation</t>
  </si>
  <si>
    <t>c2</t>
  </si>
  <si>
    <t>f3</t>
  </si>
  <si>
    <t>a6</t>
  </si>
  <si>
    <t>a8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</si>
</sst>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name val="Batang"/>
      <family val="1"/>
    </font>
    <font>
      <b/>
      <sz val="16"/>
      <name val="Batang"/>
      <family val="1"/>
    </font>
    <font>
      <b/>
      <sz val="12"/>
      <name val="Comic Sans MS"/>
      <family val="4"/>
    </font>
    <font>
      <sz val="10"/>
      <name val="Batang"/>
      <family val="1"/>
    </font>
    <font>
      <b/>
      <sz val="12"/>
      <name val="Batang"/>
      <family val="1"/>
    </font>
    <font>
      <b/>
      <u/>
      <sz val="10"/>
      <name val="Arial"/>
      <family val="2"/>
    </font>
    <font>
      <sz val="11"/>
      <name val="Batang"/>
      <family val="1"/>
    </font>
    <font>
      <sz val="12"/>
      <name val="Batang"/>
      <family val="1"/>
    </font>
    <font>
      <sz val="8"/>
      <name val="Batang"/>
      <family val="1"/>
    </font>
    <font>
      <sz val="9"/>
      <name val="Batang"/>
      <family val="1"/>
    </font>
    <font>
      <b/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9"/>
      <color indexed="81"/>
      <name val="Tahoma"/>
      <family val="2"/>
    </font>
    <font>
      <sz val="11"/>
      <color rgb="FF00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CC99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2" fillId="2" borderId="4" applyNumberFormat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15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</cellStyleXfs>
  <cellXfs count="64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1" fillId="0" borderId="1" xfId="0" applyFont="1" applyBorder="1"/>
    <xf numFmtId="0" fontId="12" fillId="2" borderId="4" xfId="1" applyAlignment="1">
      <alignment horizontal="center" vertical="center" shrinkToFit="1"/>
    </xf>
    <xf numFmtId="164" fontId="12" fillId="2" borderId="4" xfId="1" applyNumberFormat="1" applyAlignment="1">
      <alignment horizontal="center" vertical="center" shrinkToFit="1"/>
    </xf>
    <xf numFmtId="0" fontId="12" fillId="2" borderId="4" xfId="1" applyAlignment="1">
      <alignment horizontal="center" shrinkToFit="1"/>
    </xf>
    <xf numFmtId="0" fontId="13" fillId="3" borderId="0" xfId="2" applyFill="1" applyAlignment="1" applyProtection="1">
      <alignment horizontal="center" vertical="center"/>
    </xf>
    <xf numFmtId="0" fontId="0" fillId="0" borderId="0" xfId="0" applyFill="1" applyAlignment="1">
      <alignment shrinkToFit="1"/>
    </xf>
    <xf numFmtId="0" fontId="0" fillId="0" borderId="0" xfId="0" applyFill="1"/>
    <xf numFmtId="0" fontId="0" fillId="0" borderId="0" xfId="0" pivotButton="1"/>
    <xf numFmtId="0" fontId="0" fillId="0" borderId="0" xfId="0" applyNumberFormat="1"/>
    <xf numFmtId="0" fontId="1" fillId="4" borderId="1" xfId="0" applyFont="1" applyFill="1" applyBorder="1"/>
    <xf numFmtId="0" fontId="0" fillId="4" borderId="0" xfId="0" applyFill="1"/>
    <xf numFmtId="0" fontId="1" fillId="0" borderId="0" xfId="0" applyFont="1" applyFill="1" applyAlignment="1">
      <alignment horizontal="center" vertical="center"/>
    </xf>
    <xf numFmtId="0" fontId="16" fillId="8" borderId="1" xfId="0" applyFont="1" applyFill="1" applyBorder="1" applyAlignment="1">
      <alignment horizontal="center" vertical="center" wrapText="1"/>
    </xf>
    <xf numFmtId="0" fontId="16" fillId="9" borderId="1" xfId="0" applyFont="1" applyFill="1" applyBorder="1" applyAlignment="1">
      <alignment horizontal="center" vertical="center" wrapText="1"/>
    </xf>
    <xf numFmtId="0" fontId="16" fillId="10" borderId="1" xfId="0" applyFont="1" applyFill="1" applyBorder="1" applyAlignment="1">
      <alignment horizontal="center" vertical="center" wrapText="1"/>
    </xf>
    <xf numFmtId="0" fontId="16" fillId="11" borderId="1" xfId="0" applyFont="1" applyFill="1" applyBorder="1" applyAlignment="1">
      <alignment horizontal="center" vertical="center"/>
    </xf>
    <xf numFmtId="0" fontId="0" fillId="13" borderId="1" xfId="0" applyFill="1" applyBorder="1" applyAlignment="1">
      <alignment wrapText="1"/>
    </xf>
    <xf numFmtId="0" fontId="0" fillId="14" borderId="1" xfId="0" applyFill="1" applyBorder="1" applyAlignment="1">
      <alignment wrapText="1"/>
    </xf>
    <xf numFmtId="0" fontId="0" fillId="15" borderId="5" xfId="0" applyFill="1" applyBorder="1"/>
    <xf numFmtId="0" fontId="0" fillId="12" borderId="1" xfId="0" applyFill="1" applyBorder="1" applyAlignment="1">
      <alignment wrapText="1"/>
    </xf>
    <xf numFmtId="0" fontId="21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6" xfId="0" applyFont="1" applyBorder="1"/>
    <xf numFmtId="0" fontId="1" fillId="0" borderId="3" xfId="0" applyFont="1" applyBorder="1"/>
    <xf numFmtId="0" fontId="12" fillId="2" borderId="4" xfId="1" applyAlignment="1">
      <alignment horizontal="center" vertical="center"/>
    </xf>
    <xf numFmtId="0" fontId="14" fillId="7" borderId="0" xfId="5"/>
    <xf numFmtId="0" fontId="14" fillId="7" borderId="0" xfId="5" applyBorder="1" applyAlignment="1">
      <alignment wrapText="1"/>
    </xf>
    <xf numFmtId="0" fontId="14" fillId="6" borderId="0" xfId="4"/>
    <xf numFmtId="0" fontId="15" fillId="5" borderId="0" xfId="3"/>
    <xf numFmtId="164" fontId="14" fillId="6" borderId="0" xfId="4" applyNumberFormat="1" applyAlignment="1">
      <alignment horizontal="center"/>
    </xf>
    <xf numFmtId="0" fontId="14" fillId="6" borderId="0" xfId="4" applyAlignment="1"/>
    <xf numFmtId="0" fontId="14" fillId="6" borderId="0" xfId="4" applyAlignment="1">
      <alignment horizontal="center" shrinkToFit="1"/>
    </xf>
    <xf numFmtId="0" fontId="14" fillId="6" borderId="0" xfId="4" applyAlignment="1">
      <alignment horizontal="left"/>
    </xf>
    <xf numFmtId="0" fontId="14" fillId="6" borderId="0" xfId="4" applyAlignment="1">
      <alignment horizontal="left" shrinkToFit="1"/>
    </xf>
    <xf numFmtId="164" fontId="14" fillId="6" borderId="0" xfId="4" applyNumberFormat="1" applyBorder="1" applyAlignment="1">
      <alignment horizontal="center" vertical="center" shrinkToFit="1"/>
    </xf>
    <xf numFmtId="164" fontId="15" fillId="5" borderId="0" xfId="3" applyNumberFormat="1" applyBorder="1" applyAlignment="1">
      <alignment horizontal="center" vertical="center" shrinkToFit="1"/>
    </xf>
    <xf numFmtId="0" fontId="6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/>
    <xf numFmtId="0" fontId="4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0" xfId="0" applyFont="1" applyFill="1"/>
    <xf numFmtId="0" fontId="7" fillId="0" borderId="0" xfId="0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left" vertical="top" wrapText="1"/>
    </xf>
    <xf numFmtId="0" fontId="5" fillId="0" borderId="0" xfId="0" applyFont="1" applyFill="1" applyBorder="1"/>
    <xf numFmtId="0" fontId="8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</cellXfs>
  <cellStyles count="6">
    <cellStyle name="20 % - Accent5" xfId="5" builtinId="46"/>
    <cellStyle name="40 % - Accent3" xfId="4" builtinId="39"/>
    <cellStyle name="Accent2" xfId="3" builtinId="33"/>
    <cellStyle name="Lien hypertexte" xfId="2" builtinId="8"/>
    <cellStyle name="Normal" xfId="0" builtinId="0"/>
    <cellStyle name="Vérification" xfId="1" builtinId="23"/>
  </cellStyles>
  <dxfs count="2"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409575</xdr:colOff>
      <xdr:row>14</xdr:row>
      <xdr:rowOff>219075</xdr:rowOff>
    </xdr:from>
    <xdr:to>
      <xdr:col>5</xdr:col>
      <xdr:colOff>762000</xdr:colOff>
      <xdr:row>15</xdr:row>
      <xdr:rowOff>0</xdr:rowOff>
    </xdr:to>
    <xdr:pic>
      <xdr:nvPicPr>
        <xdr:cNvPr id="2" name="Picture 3" descr="sigle_S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19875" y="7277100"/>
          <a:ext cx="476250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161925</xdr:colOff>
      <xdr:row>11</xdr:row>
      <xdr:rowOff>361950</xdr:rowOff>
    </xdr:from>
    <xdr:to>
      <xdr:col>5</xdr:col>
      <xdr:colOff>628650</xdr:colOff>
      <xdr:row>11</xdr:row>
      <xdr:rowOff>838200</xdr:rowOff>
    </xdr:to>
    <xdr:pic>
      <xdr:nvPicPr>
        <xdr:cNvPr id="4" name="Picture 8" descr="CS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67975" y="3981450"/>
          <a:ext cx="4667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171450</xdr:colOff>
      <xdr:row>12</xdr:row>
      <xdr:rowOff>400050</xdr:rowOff>
    </xdr:from>
    <xdr:to>
      <xdr:col>5</xdr:col>
      <xdr:colOff>628650</xdr:colOff>
      <xdr:row>12</xdr:row>
      <xdr:rowOff>885825</xdr:rowOff>
    </xdr:to>
    <xdr:pic>
      <xdr:nvPicPr>
        <xdr:cNvPr id="5" name="Picture 9" descr="CS%20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0" y="4953000"/>
          <a:ext cx="4572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171450</xdr:colOff>
      <xdr:row>13</xdr:row>
      <xdr:rowOff>381000</xdr:rowOff>
    </xdr:from>
    <xdr:to>
      <xdr:col>5</xdr:col>
      <xdr:colOff>638175</xdr:colOff>
      <xdr:row>13</xdr:row>
      <xdr:rowOff>895350</xdr:rowOff>
    </xdr:to>
    <xdr:pic>
      <xdr:nvPicPr>
        <xdr:cNvPr id="6" name="Picture 11" descr="CS%20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0" y="7867650"/>
          <a:ext cx="4667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180975</xdr:colOff>
      <xdr:row>10</xdr:row>
      <xdr:rowOff>228600</xdr:rowOff>
    </xdr:from>
    <xdr:to>
      <xdr:col>5</xdr:col>
      <xdr:colOff>647700</xdr:colOff>
      <xdr:row>10</xdr:row>
      <xdr:rowOff>619125</xdr:rowOff>
    </xdr:to>
    <xdr:pic>
      <xdr:nvPicPr>
        <xdr:cNvPr id="7" name="Picture 12" descr="CS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3181350"/>
          <a:ext cx="466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ervice methodes" refreshedDate="41053.405709143517" createdVersion="4" refreshedVersion="4" minRefreshableVersion="3" recordCount="74">
  <cacheSource type="worksheet">
    <worksheetSource ref="B1:F1048576" sheet="Blocs"/>
  </cacheSource>
  <cacheFields count="5">
    <cacheField name="bdd" numFmtId="0">
      <sharedItems containsBlank="1" count="14">
        <s v="Essuyage_degraissage"/>
        <s v="Lecture_validation_FAV"/>
        <s v="Appro_piece"/>
        <s v="Appro_outil"/>
        <s v="Plasma"/>
        <s v="Mep_piece"/>
        <s v="Encollage"/>
        <s v="Clippage"/>
        <s v="Soudure"/>
        <s v="Vissage"/>
        <s v="Electricite"/>
        <s v="Serrage"/>
        <s v="Manutention"/>
        <m/>
      </sharedItems>
    </cacheField>
    <cacheField name="Modes" numFmtId="0">
      <sharedItems containsBlank="1" count="48">
        <s v="oubli_degraissage"/>
        <s v="oubli_essuyage"/>
        <s v="degraissage_incomplet"/>
        <s v="essuyage_incomplet"/>
        <s v="degraissage_hors_zone"/>
        <s v="essuyage_hors_zone"/>
        <s v="agression_support_par_degraissant"/>
        <s v="utilisation_produit_perime"/>
        <s v="encrassage_chiffon"/>
        <s v="pollution_support"/>
        <s v="essuyage_tardif"/>
        <s v="mauvaise_lecture"/>
        <s v="oubli_validation"/>
        <s v="oubli_collage_sur_piece"/>
        <s v="mauvaise_piece"/>
        <s v="outil_bloque"/>
        <s v="mauvais_outil"/>
        <s v="oubli_plasma"/>
        <s v="plasma_hors_zone"/>
        <s v="perte_effet_plasma"/>
        <s v="mauvais_positionnement"/>
        <s v="Endommager_piece"/>
        <s v="oubli_encollage"/>
        <s v="cordon_continu"/>
        <s v="manque_colle"/>
        <s v="encollage_hors_zone"/>
        <s v="colle_seche_pistolet"/>
        <s v="utilisation_colle_perimee"/>
        <s v="oubli_clippage"/>
        <s v="mauvais_clippage"/>
        <s v="mauvaise_mep"/>
        <s v="point_mal_positionne"/>
        <s v="mauvaise_soudure"/>
        <s v="piece_transpercee"/>
        <s v="oubli_vissage"/>
        <s v="mauvaise_reference_vis"/>
        <s v="mauvais_vissage"/>
        <s v="oubli_branchement"/>
        <s v="mauvais_branchement"/>
        <s v="inversion_sens"/>
        <s v="oubli_serrage"/>
        <s v="mauvais_serrage"/>
        <s v="oubli_depose_outil"/>
        <s v="mauvaise_rotation"/>
        <s v="mauvaise_evacuation"/>
        <s v="debridage_incomplet"/>
        <s v="oubli_film_protection"/>
        <m/>
      </sharedItems>
    </cacheField>
    <cacheField name="Effets" numFmtId="0">
      <sharedItems containsBlank="1"/>
    </cacheField>
    <cacheField name="Causes" numFmtId="0">
      <sharedItems containsBlank="1"/>
    </cacheField>
    <cacheField name="Prevention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4">
  <r>
    <x v="0"/>
    <x v="0"/>
    <s v="mauvaise_adherence_colle1"/>
    <s v="nouvel_operateur_formation_poste"/>
    <s v="habilitation_poste_consignes_application"/>
  </r>
  <r>
    <x v="0"/>
    <x v="1"/>
    <s v="mauvaise_adherence_colle2"/>
    <s v="nouvel_operateur_formation_poste"/>
    <s v="habilitation_poste_consignes_application"/>
  </r>
  <r>
    <x v="0"/>
    <x v="2"/>
    <s v="mauvaise_adherence_colle3"/>
    <s v="nouvel_operateur_formation_poste"/>
    <s v="habilitation_poste_consignes_application"/>
  </r>
  <r>
    <x v="0"/>
    <x v="3"/>
    <s v="mauvaise_adherence_colle4"/>
    <s v="materiel_inadapte"/>
    <s v="qualification_process"/>
  </r>
  <r>
    <x v="0"/>
    <x v="4"/>
    <s v="mauvaise_adherence_colle5"/>
    <s v="nouvel_operateur_formation_poste"/>
    <s v="habilitation_poste_consignes_application"/>
  </r>
  <r>
    <x v="0"/>
    <x v="5"/>
    <s v="mauvaise_adherence_colle6"/>
    <s v="nouvel_operateur_formation_poste"/>
    <s v="habilitation_poste_consignes_application"/>
  </r>
  <r>
    <x v="0"/>
    <x v="6"/>
    <s v="degradation_support"/>
    <s v="conception_validation_essais"/>
    <m/>
  </r>
  <r>
    <x v="0"/>
    <x v="6"/>
    <s v="assemblage_defectueux"/>
    <s v="conception_validation_essais"/>
    <m/>
  </r>
  <r>
    <x v="0"/>
    <x v="7"/>
    <s v="mauvaise_adherence_colle7"/>
    <s v="mauvais_positionnement"/>
    <s v="systeme_galia_respect_dates_peremption"/>
  </r>
  <r>
    <x v="0"/>
    <x v="8"/>
    <s v="mauvaise_adherence_colle8"/>
    <s v="pollution_environnement_exterieur"/>
    <s v="protection_chiffons"/>
  </r>
  <r>
    <x v="0"/>
    <x v="9"/>
    <s v="mauvaise_adherence_colle9"/>
    <s v="ouate_cellulosique_sale"/>
    <s v="changement_ouate_cellulosique"/>
  </r>
  <r>
    <x v="0"/>
    <x v="9"/>
    <s v="mauvaise_adherence_colle10"/>
    <s v="utilisation_autre_moyen_essuyage"/>
    <s v="habilitation_poste_consignes_application"/>
  </r>
  <r>
    <x v="0"/>
    <x v="10"/>
    <s v="mauvaise_adherence_colle11"/>
    <s v="nouvel_operateur_formation_poste"/>
    <s v="habilitation_poste_consignes_application"/>
  </r>
  <r>
    <x v="0"/>
    <x v="10"/>
    <s v="mauvaise_adherence_colle12"/>
    <s v="degraissant_evapore"/>
    <s v="respect_temps_ouverture"/>
  </r>
  <r>
    <x v="1"/>
    <x v="11"/>
    <s v="inversion_teinte"/>
    <s v="erreur_operateur"/>
    <s v="formation_poste"/>
  </r>
  <r>
    <x v="1"/>
    <x v="12"/>
    <s v="blocage_jusqua_validation"/>
    <s v="oubli_operateur"/>
    <s v="rappel_consignes_application"/>
  </r>
  <r>
    <x v="1"/>
    <x v="13"/>
    <s v="FAV_indisponible_zone_technique_suivante"/>
    <s v="oubli_operateur"/>
    <s v="rappel_consignes_application"/>
  </r>
  <r>
    <x v="2"/>
    <x v="14"/>
    <s v="mauvaise_teinte1"/>
    <s v="mauvais_approvisionnement"/>
    <s v="système_galia"/>
  </r>
  <r>
    <x v="2"/>
    <x v="14"/>
    <s v="mauvaise_teinte2"/>
    <s v="erreur_operateur"/>
    <s v="respect_FAV"/>
  </r>
  <r>
    <x v="3"/>
    <x v="15"/>
    <s v="operation_impossible1"/>
    <s v="système_manipulation_grippe"/>
    <s v="entretien"/>
  </r>
  <r>
    <x v="3"/>
    <x v="16"/>
    <s v="operation_impossible2"/>
    <s v="erreur_operateur"/>
    <s v="formation_poste_consignes_application"/>
  </r>
  <r>
    <x v="3"/>
    <x v="16"/>
    <s v="rebut"/>
    <s v="erreur_operateur"/>
    <s v="formation_poste_consignes_application"/>
  </r>
  <r>
    <x v="4"/>
    <x v="17"/>
    <s v="mauvaise_adherence_colle1"/>
    <s v="oubli_operateur"/>
    <s v="validation_FAV"/>
  </r>
  <r>
    <x v="4"/>
    <x v="18"/>
    <s v="mauvaise_adherence_colle2"/>
    <s v="erreur_operateur"/>
    <s v="formation_poste_consignes_application"/>
  </r>
  <r>
    <x v="4"/>
    <x v="19"/>
    <s v="mauvaise_adherence_colle3"/>
    <s v="non_respect_temps_preconise"/>
    <s v="formation_poste_consignes_application"/>
  </r>
  <r>
    <x v="5"/>
    <x v="20"/>
    <s v="non_conformite_assemblage"/>
    <s v="erreur_operateur"/>
    <s v="formation_poste_consignes_application"/>
  </r>
  <r>
    <x v="5"/>
    <x v="21"/>
    <s v="default_aspect"/>
    <s v="erreur_operateur"/>
    <s v="formation_poste_consignes_application"/>
  </r>
  <r>
    <x v="5"/>
    <x v="21"/>
    <s v="Mep_difficile"/>
    <s v="materiel_inadapte"/>
    <s v="qualification_process"/>
  </r>
  <r>
    <x v="6"/>
    <x v="22"/>
    <s v="non_collage"/>
    <s v="oubli_operateur"/>
    <s v="formation_poste"/>
  </r>
  <r>
    <x v="6"/>
    <x v="23"/>
    <s v="non_evacuation_eau"/>
    <s v="oubli_operateur"/>
    <s v="formation_poste"/>
  </r>
  <r>
    <x v="6"/>
    <x v="24"/>
    <s v="mauvaise_adherence_colle01"/>
    <s v="erreur_operateur"/>
    <s v="formation_poste"/>
  </r>
  <r>
    <x v="6"/>
    <x v="24"/>
    <s v="mauvaise_adherence_colle02"/>
    <s v="defaillance_pistolet"/>
    <s v="qualification_process"/>
  </r>
  <r>
    <x v="6"/>
    <x v="25"/>
    <s v="mauvaise_adherence_colle03"/>
    <s v="erreur_operateur"/>
    <s v="formation_poste"/>
  </r>
  <r>
    <x v="6"/>
    <x v="26"/>
    <s v="encollage_impossible"/>
    <s v="polymerisation_air"/>
    <s v="changement_buse"/>
  </r>
  <r>
    <x v="6"/>
    <x v="27"/>
    <s v="mauvaise_adherence_colle04"/>
    <s v="oubli_date"/>
    <s v="respect_date_peremption"/>
  </r>
  <r>
    <x v="7"/>
    <x v="28"/>
    <s v="non_maintien_vibratoire1"/>
    <s v="oubli_operateur"/>
    <s v="formation_poste"/>
  </r>
  <r>
    <x v="7"/>
    <x v="28"/>
    <s v="entree_eau1"/>
    <s v="oubli_operateur"/>
    <s v="formation_poste"/>
  </r>
  <r>
    <x v="7"/>
    <x v="29"/>
    <s v="non_maintien_vibratoire2"/>
    <s v="erreur_operateur"/>
    <s v="formation_poste"/>
  </r>
  <r>
    <x v="7"/>
    <x v="29"/>
    <s v="non_maintien_vibratoire3"/>
    <s v="piece_abimee"/>
    <s v="changement_piece"/>
  </r>
  <r>
    <x v="7"/>
    <x v="29"/>
    <s v="entree_eau2"/>
    <s v="erreur_operateur"/>
    <s v="formation_poste"/>
  </r>
  <r>
    <x v="7"/>
    <x v="29"/>
    <s v="entree_eau3"/>
    <s v="piece_abimee"/>
    <s v="changement_piece"/>
  </r>
  <r>
    <x v="7"/>
    <x v="29"/>
    <s v="risque_pincement"/>
    <s v="erreur_operateur"/>
    <s v="formation_poste"/>
  </r>
  <r>
    <x v="7"/>
    <x v="30"/>
    <s v="clippage_impossible"/>
    <s v="erreur_operateur"/>
    <s v="formation_poste"/>
  </r>
  <r>
    <x v="8"/>
    <x v="31"/>
    <s v="risque_non_tenue_vibratoire1"/>
    <s v="erreur_operateur"/>
    <s v="execution_autre_point"/>
  </r>
  <r>
    <x v="8"/>
    <x v="32"/>
    <s v="risque_non_tenue_vibratoire2"/>
    <s v="non_respect_consignes"/>
    <s v="execution_autre_point"/>
  </r>
  <r>
    <x v="8"/>
    <x v="33"/>
    <s v="defaut_aspect"/>
    <s v="mauvaise_reprise_soudure"/>
    <s v="formation_poste"/>
  </r>
  <r>
    <x v="8"/>
    <x v="33"/>
    <s v="entree_eau"/>
    <s v="mauvaise_reprise_soudure"/>
    <s v="formation_poste"/>
  </r>
  <r>
    <x v="9"/>
    <x v="34"/>
    <s v="mauvais_maintien1"/>
    <s v="erreur_operateur"/>
    <s v="formation_poste"/>
  </r>
  <r>
    <x v="9"/>
    <x v="35"/>
    <s v="vissage_impossible"/>
    <s v="mauvais_approvisionnement"/>
    <m/>
  </r>
  <r>
    <x v="9"/>
    <x v="36"/>
    <s v="mauvais_maintien2"/>
    <s v="erreur_operateur"/>
    <s v="formation_poste"/>
  </r>
  <r>
    <x v="9"/>
    <x v="36"/>
    <s v="mauvais_maintien3"/>
    <s v="difficulte_acces"/>
    <m/>
  </r>
  <r>
    <x v="10"/>
    <x v="37"/>
    <s v="non_fonctionnement1"/>
    <s v="oubli_operateur"/>
    <s v="formation_poste"/>
  </r>
  <r>
    <x v="10"/>
    <x v="38"/>
    <s v="non_fonctionnement2"/>
    <s v="erreur_operateur"/>
    <s v="poka_yoke"/>
  </r>
  <r>
    <x v="10"/>
    <x v="39"/>
    <s v="branchement_impossible"/>
    <s v="erreur_operateur"/>
    <s v="formation_poste"/>
  </r>
  <r>
    <x v="11"/>
    <x v="40"/>
    <s v="mauvaise_adherence_colle001"/>
    <s v="cordon_colle_non_applati"/>
    <s v="formation_poste"/>
  </r>
  <r>
    <x v="11"/>
    <x v="40"/>
    <s v="defaut_aspect01"/>
    <s v="cordon_colle_non_applati"/>
    <s v="formation_poste"/>
  </r>
  <r>
    <x v="11"/>
    <x v="40"/>
    <s v="chute_piece"/>
    <s v="rotation_quart_tour"/>
    <s v="formation_poste"/>
  </r>
  <r>
    <x v="11"/>
    <x v="41"/>
    <s v="mauvais_maintien01"/>
    <s v="mauvaise_mep"/>
    <s v="formation_poste"/>
  </r>
  <r>
    <x v="11"/>
    <x v="41"/>
    <s v="mauvais_maintien02"/>
    <s v="defaillance_systeme_serrage"/>
    <s v="qualification_process"/>
  </r>
  <r>
    <x v="11"/>
    <x v="41"/>
    <s v="mauvaise_adherence_colle002"/>
    <s v="cordon_colle_non_applati"/>
    <s v="formation_poste"/>
  </r>
  <r>
    <x v="12"/>
    <x v="42"/>
    <s v="encombrement_poste"/>
    <s v="oubli_operateur"/>
    <s v="rappel_consignes_application"/>
  </r>
  <r>
    <x v="12"/>
    <x v="42"/>
    <s v="deterioration_materiel"/>
    <s v="erreur_operateur"/>
    <s v="formation_poste"/>
  </r>
  <r>
    <x v="12"/>
    <x v="42"/>
    <s v="blessure_operateur"/>
    <s v="erreur_operateur"/>
    <s v="formation_poste"/>
  </r>
  <r>
    <x v="12"/>
    <x v="43"/>
    <s v="operation_difficile1"/>
    <s v="erreur_operateur"/>
    <s v="indications_machine"/>
  </r>
  <r>
    <x v="12"/>
    <x v="43"/>
    <s v="operation_difficile2"/>
    <s v="defaillance_machine"/>
    <s v="qualification_process"/>
  </r>
  <r>
    <x v="12"/>
    <x v="43"/>
    <s v="operation_impossible01"/>
    <s v="erreur_operateur"/>
    <s v="indications_machine"/>
  </r>
  <r>
    <x v="12"/>
    <x v="43"/>
    <s v="operation_impossible02"/>
    <s v="defaillance_machine"/>
    <s v="qualification_process"/>
  </r>
  <r>
    <x v="12"/>
    <x v="44"/>
    <s v="indisponibilite_piece_ZT_suivante"/>
    <s v="piece_hors_rack_inter_ope"/>
    <s v="formation_poste"/>
  </r>
  <r>
    <x v="12"/>
    <x v="45"/>
    <s v="deterioration_piece1"/>
    <s v="erreur_operateur"/>
    <s v="formation_poste"/>
  </r>
  <r>
    <x v="12"/>
    <x v="45"/>
    <s v="deterioration_piece2"/>
    <s v="defaillance_machine"/>
    <s v="qualification_process"/>
  </r>
  <r>
    <x v="12"/>
    <x v="45"/>
    <s v="evacuation_impossible1"/>
    <s v="erreur_operateur"/>
    <s v="formation_poste"/>
  </r>
  <r>
    <x v="12"/>
    <x v="45"/>
    <s v="evacuation_impossible2"/>
    <s v="defaillance_machine"/>
    <s v="qualification_process"/>
  </r>
  <r>
    <x v="12"/>
    <x v="46"/>
    <s v="defaut_aspect001"/>
    <s v="oubli_operateur"/>
    <s v="rappel_consignes_application"/>
  </r>
  <r>
    <x v="13"/>
    <x v="47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3:C66" firstHeaderRow="1" firstDataRow="1" firstDataCol="2"/>
  <pivotFields count="5">
    <pivotField axis="axisRow" compact="0" outline="0" showAll="0">
      <items count="15">
        <item x="3"/>
        <item x="2"/>
        <item x="7"/>
        <item x="10"/>
        <item x="6"/>
        <item x="0"/>
        <item x="1"/>
        <item x="12"/>
        <item x="5"/>
        <item x="4"/>
        <item x="11"/>
        <item x="8"/>
        <item x="9"/>
        <item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howAll="0">
      <items count="49">
        <item x="6"/>
        <item x="26"/>
        <item x="23"/>
        <item x="45"/>
        <item x="4"/>
        <item x="2"/>
        <item x="25"/>
        <item x="8"/>
        <item x="21"/>
        <item x="5"/>
        <item x="3"/>
        <item x="10"/>
        <item x="39"/>
        <item x="24"/>
        <item x="38"/>
        <item x="29"/>
        <item x="16"/>
        <item x="20"/>
        <item x="41"/>
        <item x="36"/>
        <item x="44"/>
        <item x="11"/>
        <item x="30"/>
        <item x="14"/>
        <item x="35"/>
        <item x="43"/>
        <item x="32"/>
        <item x="37"/>
        <item x="28"/>
        <item x="13"/>
        <item x="0"/>
        <item x="42"/>
        <item x="22"/>
        <item x="1"/>
        <item x="46"/>
        <item x="17"/>
        <item x="40"/>
        <item x="12"/>
        <item x="34"/>
        <item x="15"/>
        <item x="19"/>
        <item x="33"/>
        <item x="18"/>
        <item x="31"/>
        <item x="9"/>
        <item x="27"/>
        <item x="7"/>
        <item x="4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1"/>
  </rowFields>
  <rowItems count="63">
    <i>
      <x/>
      <x v="16"/>
    </i>
    <i r="1">
      <x v="39"/>
    </i>
    <i t="default">
      <x/>
    </i>
    <i>
      <x v="1"/>
      <x v="23"/>
    </i>
    <i t="default">
      <x v="1"/>
    </i>
    <i>
      <x v="2"/>
      <x v="15"/>
    </i>
    <i r="1">
      <x v="22"/>
    </i>
    <i r="1">
      <x v="28"/>
    </i>
    <i t="default">
      <x v="2"/>
    </i>
    <i>
      <x v="3"/>
      <x v="12"/>
    </i>
    <i r="1">
      <x v="14"/>
    </i>
    <i r="1">
      <x v="27"/>
    </i>
    <i t="default">
      <x v="3"/>
    </i>
    <i>
      <x v="4"/>
      <x v="1"/>
    </i>
    <i r="1">
      <x v="2"/>
    </i>
    <i r="1">
      <x v="6"/>
    </i>
    <i r="1">
      <x v="13"/>
    </i>
    <i r="1">
      <x v="32"/>
    </i>
    <i r="1">
      <x v="45"/>
    </i>
    <i t="default">
      <x v="4"/>
    </i>
    <i>
      <x v="5"/>
      <x/>
    </i>
    <i r="1">
      <x v="4"/>
    </i>
    <i r="1">
      <x v="5"/>
    </i>
    <i r="1">
      <x v="7"/>
    </i>
    <i r="1">
      <x v="9"/>
    </i>
    <i r="1">
      <x v="10"/>
    </i>
    <i r="1">
      <x v="11"/>
    </i>
    <i r="1">
      <x v="30"/>
    </i>
    <i r="1">
      <x v="33"/>
    </i>
    <i r="1">
      <x v="44"/>
    </i>
    <i r="1">
      <x v="46"/>
    </i>
    <i t="default">
      <x v="5"/>
    </i>
    <i>
      <x v="6"/>
      <x v="21"/>
    </i>
    <i r="1">
      <x v="29"/>
    </i>
    <i r="1">
      <x v="37"/>
    </i>
    <i t="default">
      <x v="6"/>
    </i>
    <i>
      <x v="7"/>
      <x v="3"/>
    </i>
    <i r="1">
      <x v="20"/>
    </i>
    <i r="1">
      <x v="25"/>
    </i>
    <i r="1">
      <x v="31"/>
    </i>
    <i r="1">
      <x v="34"/>
    </i>
    <i t="default">
      <x v="7"/>
    </i>
    <i>
      <x v="8"/>
      <x v="8"/>
    </i>
    <i r="1">
      <x v="17"/>
    </i>
    <i t="default">
      <x v="8"/>
    </i>
    <i>
      <x v="9"/>
      <x v="35"/>
    </i>
    <i r="1">
      <x v="40"/>
    </i>
    <i r="1">
      <x v="42"/>
    </i>
    <i t="default">
      <x v="9"/>
    </i>
    <i>
      <x v="10"/>
      <x v="18"/>
    </i>
    <i r="1">
      <x v="36"/>
    </i>
    <i t="default">
      <x v="10"/>
    </i>
    <i>
      <x v="11"/>
      <x v="26"/>
    </i>
    <i r="1">
      <x v="41"/>
    </i>
    <i r="1">
      <x v="43"/>
    </i>
    <i t="default">
      <x v="11"/>
    </i>
    <i>
      <x v="12"/>
      <x v="19"/>
    </i>
    <i r="1">
      <x v="24"/>
    </i>
    <i r="1">
      <x v="38"/>
    </i>
    <i t="default">
      <x v="12"/>
    </i>
    <i>
      <x v="13"/>
      <x v="47"/>
    </i>
    <i t="default">
      <x v="13"/>
    </i>
    <i t="grand">
      <x/>
    </i>
  </rowItems>
  <colItems count="1">
    <i/>
  </colItems>
  <dataFields count="1">
    <dataField name="Nombre de Modes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B1:C2"/>
  <sheetViews>
    <sheetView tabSelected="1" workbookViewId="0">
      <selection activeCell="A3" sqref="A3"/>
    </sheetView>
  </sheetViews>
  <sheetFormatPr baseColWidth="10" defaultRowHeight="15" x14ac:dyDescent="0.25"/>
  <sheetData>
    <row r="1" spans="2:3" ht="15.75" thickBot="1" x14ac:dyDescent="0.3"/>
    <row r="2" spans="2:3" ht="15.75" thickBot="1" x14ac:dyDescent="0.3">
      <c r="B2" s="3" t="s">
        <v>0</v>
      </c>
      <c r="C2" s="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B1:G46"/>
  <sheetViews>
    <sheetView zoomScaleNormal="100" workbookViewId="0">
      <selection activeCell="I7" sqref="I7"/>
    </sheetView>
  </sheetViews>
  <sheetFormatPr baseColWidth="10" defaultRowHeight="15" x14ac:dyDescent="0.25"/>
  <cols>
    <col min="2" max="2" width="12.7109375" customWidth="1"/>
    <col min="3" max="3" width="18.85546875" customWidth="1"/>
    <col min="5" max="5" width="11.42578125" customWidth="1"/>
    <col min="6" max="6" width="12" bestFit="1" customWidth="1"/>
    <col min="7" max="7" width="11.42578125" customWidth="1"/>
  </cols>
  <sheetData>
    <row r="1" spans="2:7" ht="15.75" thickBot="1" x14ac:dyDescent="0.3">
      <c r="E1" s="12"/>
      <c r="F1" s="12"/>
      <c r="G1" s="12"/>
    </row>
    <row r="2" spans="2:7" ht="21" thickBot="1" x14ac:dyDescent="0.3">
      <c r="B2" s="1" t="s">
        <v>2</v>
      </c>
      <c r="C2" s="3" t="s">
        <v>3</v>
      </c>
      <c r="E2" s="44"/>
      <c r="F2" s="44"/>
      <c r="G2" s="45"/>
    </row>
    <row r="3" spans="2:7" ht="22.5" x14ac:dyDescent="0.4">
      <c r="E3" s="44"/>
      <c r="F3" s="44"/>
      <c r="G3" s="46"/>
    </row>
    <row r="4" spans="2:7" ht="20.25" x14ac:dyDescent="0.25">
      <c r="E4" s="47"/>
      <c r="F4" s="48"/>
      <c r="G4" s="49"/>
    </row>
    <row r="5" spans="2:7" x14ac:dyDescent="0.25">
      <c r="E5" s="4"/>
      <c r="F5" s="5"/>
      <c r="G5" s="50"/>
    </row>
    <row r="6" spans="2:7" x14ac:dyDescent="0.25">
      <c r="E6" s="51"/>
      <c r="F6" s="5"/>
      <c r="G6" s="5"/>
    </row>
    <row r="7" spans="2:7" x14ac:dyDescent="0.25">
      <c r="E7" s="5"/>
      <c r="F7" s="5"/>
      <c r="G7" s="5"/>
    </row>
    <row r="8" spans="2:7" x14ac:dyDescent="0.25">
      <c r="E8" s="52"/>
      <c r="F8" s="52"/>
      <c r="G8" s="53"/>
    </row>
    <row r="9" spans="2:7" x14ac:dyDescent="0.25">
      <c r="E9" s="54"/>
      <c r="F9" s="52"/>
      <c r="G9" s="55"/>
    </row>
    <row r="10" spans="2:7" x14ac:dyDescent="0.25">
      <c r="E10" s="54"/>
      <c r="F10" s="52"/>
      <c r="G10" s="55"/>
    </row>
    <row r="11" spans="2:7" x14ac:dyDescent="0.25">
      <c r="E11" s="54"/>
      <c r="F11" s="56"/>
      <c r="G11" s="55"/>
    </row>
    <row r="12" spans="2:7" x14ac:dyDescent="0.25">
      <c r="E12" s="54"/>
      <c r="F12" s="56"/>
      <c r="G12" s="55"/>
    </row>
    <row r="13" spans="2:7" x14ac:dyDescent="0.25">
      <c r="E13" s="54"/>
      <c r="F13" s="56"/>
      <c r="G13" s="57"/>
    </row>
    <row r="14" spans="2:7" x14ac:dyDescent="0.25">
      <c r="E14" s="54"/>
      <c r="F14" s="56"/>
      <c r="G14" s="55"/>
    </row>
    <row r="15" spans="2:7" x14ac:dyDescent="0.25">
      <c r="E15" s="54"/>
      <c r="F15" s="56"/>
      <c r="G15" s="55"/>
    </row>
    <row r="16" spans="2:7" x14ac:dyDescent="0.25">
      <c r="E16" s="58"/>
      <c r="F16" s="58"/>
      <c r="G16" s="58"/>
    </row>
    <row r="17" spans="5:7" x14ac:dyDescent="0.25">
      <c r="E17" s="42"/>
      <c r="F17" s="43"/>
      <c r="G17" s="43"/>
    </row>
    <row r="18" spans="5:7" x14ac:dyDescent="0.25">
      <c r="E18" s="59"/>
      <c r="F18" s="43"/>
      <c r="G18" s="43"/>
    </row>
    <row r="19" spans="5:7" x14ac:dyDescent="0.25">
      <c r="E19" s="43"/>
      <c r="F19" s="43"/>
      <c r="G19" s="43"/>
    </row>
    <row r="20" spans="5:7" x14ac:dyDescent="0.25">
      <c r="E20" s="52"/>
      <c r="F20" s="52"/>
      <c r="G20" s="60"/>
    </row>
    <row r="21" spans="5:7" x14ac:dyDescent="0.25">
      <c r="E21" s="54"/>
      <c r="F21" s="52"/>
      <c r="G21" s="53"/>
    </row>
    <row r="22" spans="5:7" x14ac:dyDescent="0.25">
      <c r="E22" s="54"/>
      <c r="F22" s="52"/>
      <c r="G22" s="53"/>
    </row>
    <row r="23" spans="5:7" x14ac:dyDescent="0.25">
      <c r="E23" s="54"/>
      <c r="F23" s="52"/>
      <c r="G23" s="53"/>
    </row>
    <row r="24" spans="5:7" x14ac:dyDescent="0.25">
      <c r="E24" s="54"/>
      <c r="F24" s="52"/>
      <c r="G24" s="53"/>
    </row>
    <row r="25" spans="5:7" x14ac:dyDescent="0.25">
      <c r="E25" s="54"/>
      <c r="F25" s="52"/>
      <c r="G25" s="53"/>
    </row>
    <row r="26" spans="5:7" x14ac:dyDescent="0.25">
      <c r="E26" s="43"/>
      <c r="F26" s="43"/>
      <c r="G26" s="43"/>
    </row>
    <row r="27" spans="5:7" x14ac:dyDescent="0.25">
      <c r="E27" s="43"/>
      <c r="F27" s="43"/>
      <c r="G27" s="43"/>
    </row>
    <row r="28" spans="5:7" x14ac:dyDescent="0.25">
      <c r="E28" s="42"/>
      <c r="F28" s="43"/>
      <c r="G28" s="43"/>
    </row>
    <row r="29" spans="5:7" x14ac:dyDescent="0.25">
      <c r="E29" s="59"/>
      <c r="F29" s="43"/>
      <c r="G29" s="43"/>
    </row>
    <row r="30" spans="5:7" x14ac:dyDescent="0.25">
      <c r="E30" s="43"/>
      <c r="F30" s="43"/>
      <c r="G30" s="43"/>
    </row>
    <row r="31" spans="5:7" x14ac:dyDescent="0.25">
      <c r="E31" s="52"/>
      <c r="F31" s="52"/>
      <c r="G31" s="61"/>
    </row>
    <row r="32" spans="5:7" x14ac:dyDescent="0.25">
      <c r="E32" s="54"/>
      <c r="F32" s="52"/>
      <c r="G32" s="62"/>
    </row>
    <row r="33" spans="5:7" x14ac:dyDescent="0.25">
      <c r="E33" s="54"/>
      <c r="F33" s="63"/>
      <c r="G33" s="62"/>
    </row>
    <row r="34" spans="5:7" x14ac:dyDescent="0.25">
      <c r="E34" s="54"/>
      <c r="F34" s="52"/>
      <c r="G34" s="53"/>
    </row>
    <row r="35" spans="5:7" x14ac:dyDescent="0.25">
      <c r="E35" s="54"/>
      <c r="F35" s="52"/>
      <c r="G35" s="53"/>
    </row>
    <row r="36" spans="5:7" x14ac:dyDescent="0.25">
      <c r="E36" s="54"/>
      <c r="F36" s="52"/>
      <c r="G36" s="53"/>
    </row>
    <row r="37" spans="5:7" x14ac:dyDescent="0.25">
      <c r="E37" s="54"/>
      <c r="F37" s="52"/>
      <c r="G37" s="53"/>
    </row>
    <row r="38" spans="5:7" x14ac:dyDescent="0.25">
      <c r="E38" s="49"/>
      <c r="F38" s="49"/>
      <c r="G38" s="49"/>
    </row>
    <row r="39" spans="5:7" x14ac:dyDescent="0.25">
      <c r="E39" s="12"/>
      <c r="F39" s="12"/>
      <c r="G39" s="12"/>
    </row>
    <row r="40" spans="5:7" x14ac:dyDescent="0.25">
      <c r="E40" s="12"/>
      <c r="F40" s="12"/>
      <c r="G40" s="12"/>
    </row>
    <row r="41" spans="5:7" x14ac:dyDescent="0.25">
      <c r="E41" s="12"/>
      <c r="F41" s="12"/>
      <c r="G41" s="12"/>
    </row>
    <row r="42" spans="5:7" x14ac:dyDescent="0.25">
      <c r="E42" s="12"/>
      <c r="F42" s="12"/>
      <c r="G42" s="12"/>
    </row>
    <row r="43" spans="5:7" x14ac:dyDescent="0.25">
      <c r="E43" s="12"/>
      <c r="F43" s="12"/>
      <c r="G43" s="12"/>
    </row>
    <row r="44" spans="5:7" x14ac:dyDescent="0.25">
      <c r="E44" s="12"/>
      <c r="F44" s="12"/>
      <c r="G44" s="12"/>
    </row>
    <row r="45" spans="5:7" x14ac:dyDescent="0.25">
      <c r="E45" s="12"/>
      <c r="F45" s="12"/>
      <c r="G45" s="12"/>
    </row>
    <row r="46" spans="5:7" x14ac:dyDescent="0.25">
      <c r="E46" s="12"/>
      <c r="F46" s="12"/>
      <c r="G46" s="12"/>
    </row>
  </sheetData>
  <mergeCells count="2">
    <mergeCell ref="E2:F2"/>
    <mergeCell ref="E3:F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C66"/>
  <sheetViews>
    <sheetView workbookViewId="0">
      <selection activeCell="F22" sqref="F22"/>
    </sheetView>
  </sheetViews>
  <sheetFormatPr baseColWidth="10" defaultRowHeight="15" x14ac:dyDescent="0.25"/>
  <cols>
    <col min="1" max="1" width="36.5703125" bestFit="1" customWidth="1"/>
    <col min="2" max="2" width="32.85546875" bestFit="1" customWidth="1"/>
    <col min="3" max="3" width="17.7109375" bestFit="1" customWidth="1"/>
  </cols>
  <sheetData>
    <row r="3" spans="1:3" x14ac:dyDescent="0.25">
      <c r="A3" s="13" t="s">
        <v>101</v>
      </c>
      <c r="B3" s="13" t="s">
        <v>35</v>
      </c>
      <c r="C3" t="s">
        <v>104</v>
      </c>
    </row>
    <row r="4" spans="1:3" x14ac:dyDescent="0.25">
      <c r="A4" t="s">
        <v>24</v>
      </c>
      <c r="B4" t="s">
        <v>45</v>
      </c>
      <c r="C4" s="14">
        <v>2</v>
      </c>
    </row>
    <row r="5" spans="1:3" x14ac:dyDescent="0.25">
      <c r="A5" t="s">
        <v>24</v>
      </c>
      <c r="B5" t="s">
        <v>43</v>
      </c>
      <c r="C5" s="14">
        <v>1</v>
      </c>
    </row>
    <row r="6" spans="1:3" x14ac:dyDescent="0.25">
      <c r="A6" t="s">
        <v>105</v>
      </c>
      <c r="C6" s="14">
        <v>3</v>
      </c>
    </row>
    <row r="7" spans="1:3" x14ac:dyDescent="0.25">
      <c r="A7" t="s">
        <v>23</v>
      </c>
      <c r="B7" t="s">
        <v>42</v>
      </c>
      <c r="C7" s="14">
        <v>2</v>
      </c>
    </row>
    <row r="8" spans="1:3" x14ac:dyDescent="0.25">
      <c r="A8" t="s">
        <v>106</v>
      </c>
      <c r="C8" s="14">
        <v>2</v>
      </c>
    </row>
    <row r="9" spans="1:3" x14ac:dyDescent="0.25">
      <c r="A9" t="s">
        <v>29</v>
      </c>
      <c r="B9" t="s">
        <v>57</v>
      </c>
      <c r="C9" s="14">
        <v>5</v>
      </c>
    </row>
    <row r="10" spans="1:3" x14ac:dyDescent="0.25">
      <c r="A10" t="s">
        <v>29</v>
      </c>
      <c r="B10" t="s">
        <v>58</v>
      </c>
      <c r="C10" s="14">
        <v>1</v>
      </c>
    </row>
    <row r="11" spans="1:3" x14ac:dyDescent="0.25">
      <c r="A11" t="s">
        <v>29</v>
      </c>
      <c r="B11" t="s">
        <v>56</v>
      </c>
      <c r="C11" s="14">
        <v>2</v>
      </c>
    </row>
    <row r="12" spans="1:3" x14ac:dyDescent="0.25">
      <c r="A12" t="s">
        <v>107</v>
      </c>
      <c r="C12" s="14">
        <v>8</v>
      </c>
    </row>
    <row r="13" spans="1:3" x14ac:dyDescent="0.25">
      <c r="A13" t="s">
        <v>32</v>
      </c>
      <c r="B13" t="s">
        <v>67</v>
      </c>
      <c r="C13" s="14">
        <v>1</v>
      </c>
    </row>
    <row r="14" spans="1:3" x14ac:dyDescent="0.25">
      <c r="A14" t="s">
        <v>32</v>
      </c>
      <c r="B14" t="s">
        <v>66</v>
      </c>
      <c r="C14" s="14">
        <v>1</v>
      </c>
    </row>
    <row r="15" spans="1:3" x14ac:dyDescent="0.25">
      <c r="A15" t="s">
        <v>32</v>
      </c>
      <c r="B15" t="s">
        <v>65</v>
      </c>
      <c r="C15" s="14">
        <v>1</v>
      </c>
    </row>
    <row r="16" spans="1:3" x14ac:dyDescent="0.25">
      <c r="A16" t="s">
        <v>108</v>
      </c>
      <c r="C16" s="14">
        <v>3</v>
      </c>
    </row>
    <row r="17" spans="1:3" x14ac:dyDescent="0.25">
      <c r="A17" t="s">
        <v>28</v>
      </c>
      <c r="B17" t="s">
        <v>54</v>
      </c>
      <c r="C17" s="14">
        <v>1</v>
      </c>
    </row>
    <row r="18" spans="1:3" x14ac:dyDescent="0.25">
      <c r="A18" t="s">
        <v>28</v>
      </c>
      <c r="B18" t="s">
        <v>51</v>
      </c>
      <c r="C18" s="14">
        <v>1</v>
      </c>
    </row>
    <row r="19" spans="1:3" x14ac:dyDescent="0.25">
      <c r="A19" t="s">
        <v>28</v>
      </c>
      <c r="B19" t="s">
        <v>53</v>
      </c>
      <c r="C19" s="14">
        <v>1</v>
      </c>
    </row>
    <row r="20" spans="1:3" x14ac:dyDescent="0.25">
      <c r="A20" t="s">
        <v>28</v>
      </c>
      <c r="B20" t="s">
        <v>52</v>
      </c>
      <c r="C20" s="14">
        <v>2</v>
      </c>
    </row>
    <row r="21" spans="1:3" x14ac:dyDescent="0.25">
      <c r="A21" t="s">
        <v>28</v>
      </c>
      <c r="B21" t="s">
        <v>50</v>
      </c>
      <c r="C21" s="14">
        <v>1</v>
      </c>
    </row>
    <row r="22" spans="1:3" x14ac:dyDescent="0.25">
      <c r="A22" t="s">
        <v>28</v>
      </c>
      <c r="B22" t="s">
        <v>55</v>
      </c>
      <c r="C22" s="14">
        <v>1</v>
      </c>
    </row>
    <row r="23" spans="1:3" x14ac:dyDescent="0.25">
      <c r="A23" t="s">
        <v>109</v>
      </c>
      <c r="C23" s="14">
        <v>7</v>
      </c>
    </row>
    <row r="24" spans="1:3" x14ac:dyDescent="0.25">
      <c r="A24" t="s">
        <v>25</v>
      </c>
      <c r="B24" t="s">
        <v>15</v>
      </c>
      <c r="C24" s="14">
        <v>2</v>
      </c>
    </row>
    <row r="25" spans="1:3" x14ac:dyDescent="0.25">
      <c r="A25" t="s">
        <v>25</v>
      </c>
      <c r="B25" t="s">
        <v>36</v>
      </c>
      <c r="C25" s="14">
        <v>1</v>
      </c>
    </row>
    <row r="26" spans="1:3" x14ac:dyDescent="0.25">
      <c r="A26" t="s">
        <v>25</v>
      </c>
      <c r="B26" t="s">
        <v>13</v>
      </c>
      <c r="C26" s="14">
        <v>1</v>
      </c>
    </row>
    <row r="27" spans="1:3" x14ac:dyDescent="0.25">
      <c r="A27" t="s">
        <v>25</v>
      </c>
      <c r="B27" t="s">
        <v>17</v>
      </c>
      <c r="C27" s="14">
        <v>1</v>
      </c>
    </row>
    <row r="28" spans="1:3" x14ac:dyDescent="0.25">
      <c r="A28" t="s">
        <v>25</v>
      </c>
      <c r="B28" t="s">
        <v>37</v>
      </c>
      <c r="C28" s="14">
        <v>1</v>
      </c>
    </row>
    <row r="29" spans="1:3" x14ac:dyDescent="0.25">
      <c r="A29" t="s">
        <v>25</v>
      </c>
      <c r="B29" t="s">
        <v>14</v>
      </c>
      <c r="C29" s="14">
        <v>1</v>
      </c>
    </row>
    <row r="30" spans="1:3" x14ac:dyDescent="0.25">
      <c r="A30" t="s">
        <v>25</v>
      </c>
      <c r="B30" t="s">
        <v>19</v>
      </c>
      <c r="C30" s="14">
        <v>2</v>
      </c>
    </row>
    <row r="31" spans="1:3" x14ac:dyDescent="0.25">
      <c r="A31" t="s">
        <v>25</v>
      </c>
      <c r="B31" t="s">
        <v>11</v>
      </c>
      <c r="C31" s="14">
        <v>1</v>
      </c>
    </row>
    <row r="32" spans="1:3" x14ac:dyDescent="0.25">
      <c r="A32" t="s">
        <v>25</v>
      </c>
      <c r="B32" t="s">
        <v>12</v>
      </c>
      <c r="C32" s="14">
        <v>1</v>
      </c>
    </row>
    <row r="33" spans="1:3" x14ac:dyDescent="0.25">
      <c r="A33" t="s">
        <v>25</v>
      </c>
      <c r="B33" t="s">
        <v>18</v>
      </c>
      <c r="C33" s="14">
        <v>2</v>
      </c>
    </row>
    <row r="34" spans="1:3" x14ac:dyDescent="0.25">
      <c r="A34" t="s">
        <v>25</v>
      </c>
      <c r="B34" t="s">
        <v>16</v>
      </c>
      <c r="C34" s="14">
        <v>1</v>
      </c>
    </row>
    <row r="35" spans="1:3" x14ac:dyDescent="0.25">
      <c r="A35" t="s">
        <v>110</v>
      </c>
      <c r="C35" s="14">
        <v>14</v>
      </c>
    </row>
    <row r="36" spans="1:3" x14ac:dyDescent="0.25">
      <c r="A36" t="s">
        <v>22</v>
      </c>
      <c r="B36" t="s">
        <v>39</v>
      </c>
      <c r="C36" s="14">
        <v>1</v>
      </c>
    </row>
    <row r="37" spans="1:3" x14ac:dyDescent="0.25">
      <c r="A37" t="s">
        <v>22</v>
      </c>
      <c r="B37" t="s">
        <v>41</v>
      </c>
      <c r="C37" s="14">
        <v>1</v>
      </c>
    </row>
    <row r="38" spans="1:3" x14ac:dyDescent="0.25">
      <c r="A38" t="s">
        <v>22</v>
      </c>
      <c r="B38" t="s">
        <v>40</v>
      </c>
      <c r="C38" s="14">
        <v>1</v>
      </c>
    </row>
    <row r="39" spans="1:3" x14ac:dyDescent="0.25">
      <c r="A39" t="s">
        <v>111</v>
      </c>
      <c r="C39" s="14">
        <v>3</v>
      </c>
    </row>
    <row r="40" spans="1:3" x14ac:dyDescent="0.25">
      <c r="A40" t="s">
        <v>34</v>
      </c>
      <c r="B40" t="s">
        <v>73</v>
      </c>
      <c r="C40" s="14">
        <v>4</v>
      </c>
    </row>
    <row r="41" spans="1:3" x14ac:dyDescent="0.25">
      <c r="A41" t="s">
        <v>34</v>
      </c>
      <c r="B41" t="s">
        <v>72</v>
      </c>
      <c r="C41" s="14">
        <v>1</v>
      </c>
    </row>
    <row r="42" spans="1:3" x14ac:dyDescent="0.25">
      <c r="A42" t="s">
        <v>34</v>
      </c>
      <c r="B42" t="s">
        <v>71</v>
      </c>
      <c r="C42" s="14">
        <v>4</v>
      </c>
    </row>
    <row r="43" spans="1:3" x14ac:dyDescent="0.25">
      <c r="A43" t="s">
        <v>34</v>
      </c>
      <c r="B43" t="s">
        <v>70</v>
      </c>
      <c r="C43" s="14">
        <v>3</v>
      </c>
    </row>
    <row r="44" spans="1:3" x14ac:dyDescent="0.25">
      <c r="A44" t="s">
        <v>34</v>
      </c>
      <c r="B44" t="s">
        <v>74</v>
      </c>
      <c r="C44" s="14">
        <v>1</v>
      </c>
    </row>
    <row r="45" spans="1:3" x14ac:dyDescent="0.25">
      <c r="A45" t="s">
        <v>112</v>
      </c>
      <c r="C45" s="14">
        <v>13</v>
      </c>
    </row>
    <row r="46" spans="1:3" x14ac:dyDescent="0.25">
      <c r="A46" t="s">
        <v>27</v>
      </c>
      <c r="B46" t="s">
        <v>49</v>
      </c>
      <c r="C46" s="14">
        <v>2</v>
      </c>
    </row>
    <row r="47" spans="1:3" x14ac:dyDescent="0.25">
      <c r="A47" t="s">
        <v>27</v>
      </c>
      <c r="B47" t="s">
        <v>38</v>
      </c>
      <c r="C47" s="14">
        <v>1</v>
      </c>
    </row>
    <row r="48" spans="1:3" x14ac:dyDescent="0.25">
      <c r="A48" t="s">
        <v>113</v>
      </c>
      <c r="C48" s="14">
        <v>3</v>
      </c>
    </row>
    <row r="49" spans="1:3" x14ac:dyDescent="0.25">
      <c r="A49" t="s">
        <v>26</v>
      </c>
      <c r="B49" t="s">
        <v>20</v>
      </c>
      <c r="C49" s="14">
        <v>1</v>
      </c>
    </row>
    <row r="50" spans="1:3" x14ac:dyDescent="0.25">
      <c r="A50" t="s">
        <v>26</v>
      </c>
      <c r="B50" t="s">
        <v>48</v>
      </c>
      <c r="C50" s="14">
        <v>1</v>
      </c>
    </row>
    <row r="51" spans="1:3" x14ac:dyDescent="0.25">
      <c r="A51" t="s">
        <v>26</v>
      </c>
      <c r="B51" t="s">
        <v>47</v>
      </c>
      <c r="C51" s="14">
        <v>1</v>
      </c>
    </row>
    <row r="52" spans="1:3" x14ac:dyDescent="0.25">
      <c r="A52" t="s">
        <v>114</v>
      </c>
      <c r="C52" s="14">
        <v>3</v>
      </c>
    </row>
    <row r="53" spans="1:3" x14ac:dyDescent="0.25">
      <c r="A53" t="s">
        <v>33</v>
      </c>
      <c r="B53" t="s">
        <v>69</v>
      </c>
      <c r="C53" s="14">
        <v>3</v>
      </c>
    </row>
    <row r="54" spans="1:3" x14ac:dyDescent="0.25">
      <c r="A54" t="s">
        <v>33</v>
      </c>
      <c r="B54" t="s">
        <v>68</v>
      </c>
      <c r="C54" s="14">
        <v>3</v>
      </c>
    </row>
    <row r="55" spans="1:3" x14ac:dyDescent="0.25">
      <c r="A55" t="s">
        <v>115</v>
      </c>
      <c r="C55" s="14">
        <v>6</v>
      </c>
    </row>
    <row r="56" spans="1:3" x14ac:dyDescent="0.25">
      <c r="A56" t="s">
        <v>30</v>
      </c>
      <c r="B56" t="s">
        <v>60</v>
      </c>
      <c r="C56" s="14">
        <v>1</v>
      </c>
    </row>
    <row r="57" spans="1:3" x14ac:dyDescent="0.25">
      <c r="A57" t="s">
        <v>30</v>
      </c>
      <c r="B57" t="s">
        <v>61</v>
      </c>
      <c r="C57" s="14">
        <v>2</v>
      </c>
    </row>
    <row r="58" spans="1:3" x14ac:dyDescent="0.25">
      <c r="A58" t="s">
        <v>30</v>
      </c>
      <c r="B58" t="s">
        <v>59</v>
      </c>
      <c r="C58" s="14">
        <v>1</v>
      </c>
    </row>
    <row r="59" spans="1:3" x14ac:dyDescent="0.25">
      <c r="A59" t="s">
        <v>116</v>
      </c>
      <c r="C59" s="14">
        <v>4</v>
      </c>
    </row>
    <row r="60" spans="1:3" x14ac:dyDescent="0.25">
      <c r="A60" t="s">
        <v>31</v>
      </c>
      <c r="B60" t="s">
        <v>64</v>
      </c>
      <c r="C60" s="14">
        <v>2</v>
      </c>
    </row>
    <row r="61" spans="1:3" x14ac:dyDescent="0.25">
      <c r="A61" t="s">
        <v>31</v>
      </c>
      <c r="B61" t="s">
        <v>63</v>
      </c>
      <c r="C61" s="14">
        <v>1</v>
      </c>
    </row>
    <row r="62" spans="1:3" x14ac:dyDescent="0.25">
      <c r="A62" t="s">
        <v>31</v>
      </c>
      <c r="B62" t="s">
        <v>62</v>
      </c>
      <c r="C62" s="14">
        <v>1</v>
      </c>
    </row>
    <row r="63" spans="1:3" x14ac:dyDescent="0.25">
      <c r="A63" t="s">
        <v>117</v>
      </c>
      <c r="C63" s="14">
        <v>4</v>
      </c>
    </row>
    <row r="64" spans="1:3" x14ac:dyDescent="0.25">
      <c r="A64" t="s">
        <v>102</v>
      </c>
      <c r="B64" t="s">
        <v>102</v>
      </c>
      <c r="C64" s="14"/>
    </row>
    <row r="65" spans="1:3" x14ac:dyDescent="0.25">
      <c r="A65" t="s">
        <v>118</v>
      </c>
      <c r="C65" s="14"/>
    </row>
    <row r="66" spans="1:3" x14ac:dyDescent="0.25">
      <c r="A66" t="s">
        <v>103</v>
      </c>
      <c r="C66" s="14">
        <v>73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workbookViewId="0">
      <selection activeCell="D22" sqref="D22"/>
    </sheetView>
  </sheetViews>
  <sheetFormatPr baseColWidth="10" defaultRowHeight="15" x14ac:dyDescent="0.25"/>
  <cols>
    <col min="1" max="1" width="12.28515625" bestFit="1" customWidth="1"/>
  </cols>
  <sheetData>
    <row r="1" spans="1:2" x14ac:dyDescent="0.25">
      <c r="A1" t="s">
        <v>341</v>
      </c>
      <c r="B1" t="s">
        <v>119</v>
      </c>
    </row>
    <row r="2" spans="1:2" x14ac:dyDescent="0.25">
      <c r="A2" s="26" t="s">
        <v>354</v>
      </c>
      <c r="B2" s="26">
        <v>1</v>
      </c>
    </row>
    <row r="3" spans="1:2" x14ac:dyDescent="0.25">
      <c r="A3" s="26" t="s">
        <v>342</v>
      </c>
      <c r="B3" s="26">
        <v>2</v>
      </c>
    </row>
    <row r="4" spans="1:2" x14ac:dyDescent="0.25">
      <c r="A4" s="26" t="s">
        <v>343</v>
      </c>
      <c r="B4" s="26">
        <v>3</v>
      </c>
    </row>
    <row r="5" spans="1:2" x14ac:dyDescent="0.25">
      <c r="A5" s="26" t="s">
        <v>344</v>
      </c>
      <c r="B5" s="26">
        <v>4</v>
      </c>
    </row>
    <row r="6" spans="1:2" x14ac:dyDescent="0.25">
      <c r="A6" s="26" t="s">
        <v>345</v>
      </c>
      <c r="B6" s="26">
        <v>5</v>
      </c>
    </row>
    <row r="7" spans="1:2" x14ac:dyDescent="0.25">
      <c r="A7" s="27" t="s">
        <v>346</v>
      </c>
      <c r="B7" s="27">
        <v>1</v>
      </c>
    </row>
    <row r="8" spans="1:2" x14ac:dyDescent="0.25">
      <c r="A8" s="27" t="s">
        <v>347</v>
      </c>
      <c r="B8" s="27">
        <v>2</v>
      </c>
    </row>
    <row r="9" spans="1:2" x14ac:dyDescent="0.25">
      <c r="A9" s="27" t="s">
        <v>348</v>
      </c>
      <c r="B9" s="27">
        <v>3</v>
      </c>
    </row>
    <row r="10" spans="1:2" x14ac:dyDescent="0.25">
      <c r="A10" s="27" t="s">
        <v>349</v>
      </c>
      <c r="B10" s="27">
        <v>4</v>
      </c>
    </row>
    <row r="11" spans="1:2" x14ac:dyDescent="0.25">
      <c r="A11" s="27" t="s">
        <v>350</v>
      </c>
      <c r="B11" s="27">
        <v>1</v>
      </c>
    </row>
    <row r="12" spans="1:2" x14ac:dyDescent="0.25">
      <c r="A12" s="27" t="s">
        <v>351</v>
      </c>
      <c r="B12" s="27">
        <v>2</v>
      </c>
    </row>
    <row r="13" spans="1:2" x14ac:dyDescent="0.25">
      <c r="A13" s="27" t="s">
        <v>352</v>
      </c>
      <c r="B13" s="27">
        <v>3</v>
      </c>
    </row>
    <row r="14" spans="1:2" x14ac:dyDescent="0.25">
      <c r="A14" s="27" t="s">
        <v>353</v>
      </c>
      <c r="B14" s="27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 filterMode="1">
    <tabColor rgb="FFFFC000"/>
  </sheetPr>
  <dimension ref="A1:J75"/>
  <sheetViews>
    <sheetView topLeftCell="F1" zoomScale="130" zoomScaleNormal="130" workbookViewId="0">
      <selection activeCell="J3" sqref="J3"/>
    </sheetView>
  </sheetViews>
  <sheetFormatPr baseColWidth="10" defaultRowHeight="15" x14ac:dyDescent="0.25"/>
  <cols>
    <col min="1" max="1" width="9.140625" style="16" bestFit="1" customWidth="1"/>
    <col min="2" max="2" width="22.28515625" bestFit="1" customWidth="1"/>
    <col min="3" max="3" width="31" bestFit="1" customWidth="1"/>
    <col min="4" max="4" width="39" bestFit="1" customWidth="1"/>
    <col min="5" max="5" width="36.85546875" bestFit="1" customWidth="1"/>
    <col min="6" max="6" width="65.42578125" customWidth="1"/>
    <col min="7" max="7" width="10.42578125" bestFit="1" customWidth="1"/>
    <col min="8" max="8" width="14.85546875" customWidth="1"/>
    <col min="9" max="9" width="13" customWidth="1"/>
  </cols>
  <sheetData>
    <row r="1" spans="1:10" ht="75.75" thickBot="1" x14ac:dyDescent="0.3">
      <c r="G1" s="18" t="s">
        <v>334</v>
      </c>
      <c r="H1" s="19" t="s">
        <v>335</v>
      </c>
      <c r="I1" s="20" t="s">
        <v>336</v>
      </c>
      <c r="J1" s="21" t="s">
        <v>337</v>
      </c>
    </row>
    <row r="2" spans="1:10" ht="75.75" thickBot="1" x14ac:dyDescent="0.3">
      <c r="A2" s="15" t="s">
        <v>119</v>
      </c>
      <c r="B2" s="6" t="s">
        <v>21</v>
      </c>
      <c r="C2" s="6" t="s">
        <v>35</v>
      </c>
      <c r="D2" s="28" t="s">
        <v>8</v>
      </c>
      <c r="E2" s="6" t="s">
        <v>9</v>
      </c>
      <c r="F2" s="29" t="s">
        <v>10</v>
      </c>
      <c r="G2" s="25" t="s">
        <v>340</v>
      </c>
      <c r="H2" s="22" t="s">
        <v>338</v>
      </c>
      <c r="I2" s="23" t="s">
        <v>339</v>
      </c>
      <c r="J2" s="24"/>
    </row>
    <row r="3" spans="1:10" x14ac:dyDescent="0.25">
      <c r="A3" s="16" t="s">
        <v>121</v>
      </c>
      <c r="B3" t="s">
        <v>195</v>
      </c>
      <c r="C3" t="s">
        <v>196</v>
      </c>
      <c r="D3" t="s">
        <v>194</v>
      </c>
      <c r="E3" t="s">
        <v>216</v>
      </c>
      <c r="F3" t="s">
        <v>226</v>
      </c>
      <c r="G3" t="s">
        <v>342</v>
      </c>
      <c r="H3" t="s">
        <v>346</v>
      </c>
      <c r="I3" t="s">
        <v>351</v>
      </c>
      <c r="J3" t="str">
        <f>IF(VLOOKUP(G3,'Liste Blocs'!$A$2:$B$14,2,FALSE)&gt;=2,"nok",IF(VLOOKUP(G3,'Liste Blocs'!$A$2:$B$14,2,FALSE)*VLOOKUP(H3,'Liste Blocs'!$A$2:$B$14,2,FALSE)*VLOOKUP(I3,'Liste Blocs'!$A$2:$B$14,2,FALSE)&lt;=6,"ok","nok"))</f>
        <v>nok</v>
      </c>
    </row>
    <row r="4" spans="1:10" x14ac:dyDescent="0.25">
      <c r="A4" s="16" t="s">
        <v>122</v>
      </c>
      <c r="B4" t="s">
        <v>195</v>
      </c>
      <c r="C4" t="s">
        <v>197</v>
      </c>
      <c r="D4" t="s">
        <v>194</v>
      </c>
      <c r="E4" t="s">
        <v>216</v>
      </c>
      <c r="F4" t="s">
        <v>226</v>
      </c>
      <c r="G4" t="s">
        <v>342</v>
      </c>
      <c r="H4" t="s">
        <v>346</v>
      </c>
      <c r="I4" t="s">
        <v>351</v>
      </c>
      <c r="J4" t="str">
        <f>IF(VLOOKUP(G4,'Liste Blocs'!$A$2:$B$14,2,FALSE)&gt;=2,"nok",IF(VLOOKUP(G4,'Liste Blocs'!$A$2:$B$14,2,FALSE)*VLOOKUP(H4,'Liste Blocs'!$A$2:$B$14,2,FALSE)*VLOOKUP(I4,'Liste Blocs'!$A$2:$B$14,2,FALSE)&lt;=6,"ok","nok"))</f>
        <v>nok</v>
      </c>
    </row>
    <row r="5" spans="1:10" x14ac:dyDescent="0.25">
      <c r="A5" s="16" t="s">
        <v>123</v>
      </c>
      <c r="B5" t="s">
        <v>195</v>
      </c>
      <c r="C5" t="s">
        <v>198</v>
      </c>
      <c r="D5" t="s">
        <v>194</v>
      </c>
      <c r="E5" t="s">
        <v>216</v>
      </c>
      <c r="F5" t="s">
        <v>226</v>
      </c>
      <c r="G5" t="s">
        <v>354</v>
      </c>
      <c r="H5" t="s">
        <v>347</v>
      </c>
      <c r="I5" t="s">
        <v>352</v>
      </c>
      <c r="J5" t="str">
        <f>IF(VLOOKUP(G5,'Liste Blocs'!$A$2:$B$14,2,FALSE)&gt;=2,"nok",IF(VLOOKUP(G5,'Liste Blocs'!$A$2:$B$14,2,FALSE)*VLOOKUP(H5,'Liste Blocs'!$A$2:$B$14,2,FALSE)*VLOOKUP(I5,'Liste Blocs'!$A$2:$B$14,2,FALSE)&lt;=6,"ok","nok"))</f>
        <v>ok</v>
      </c>
    </row>
    <row r="6" spans="1:10" x14ac:dyDescent="0.25">
      <c r="A6" s="16" t="s">
        <v>124</v>
      </c>
      <c r="B6" t="s">
        <v>195</v>
      </c>
      <c r="C6" t="s">
        <v>199</v>
      </c>
      <c r="D6" t="s">
        <v>194</v>
      </c>
      <c r="E6" t="s">
        <v>217</v>
      </c>
      <c r="F6" t="s">
        <v>227</v>
      </c>
      <c r="G6" t="s">
        <v>354</v>
      </c>
      <c r="H6" t="s">
        <v>347</v>
      </c>
      <c r="I6" t="s">
        <v>351</v>
      </c>
      <c r="J6" t="str">
        <f>IF(VLOOKUP(G6,'Liste Blocs'!$A$2:$B$14,2,FALSE)&gt;=2,"nok",IF(VLOOKUP(G6,'Liste Blocs'!$A$2:$B$14,2,FALSE)*VLOOKUP(H6,'Liste Blocs'!$A$2:$B$14,2,FALSE)*VLOOKUP(I6,'Liste Blocs'!$A$2:$B$14,2,FALSE)&lt;=6,"ok","nok"))</f>
        <v>ok</v>
      </c>
    </row>
    <row r="7" spans="1:10" x14ac:dyDescent="0.25">
      <c r="A7" s="16" t="s">
        <v>125</v>
      </c>
      <c r="B7" t="s">
        <v>195</v>
      </c>
      <c r="C7" t="s">
        <v>200</v>
      </c>
      <c r="D7" t="s">
        <v>194</v>
      </c>
      <c r="E7" t="s">
        <v>216</v>
      </c>
      <c r="F7" t="s">
        <v>226</v>
      </c>
      <c r="G7" t="s">
        <v>342</v>
      </c>
      <c r="H7" t="s">
        <v>346</v>
      </c>
      <c r="I7" t="s">
        <v>351</v>
      </c>
      <c r="J7" t="str">
        <f>IF(VLOOKUP(G7,'Liste Blocs'!$A$2:$B$14,2,FALSE)&gt;=2,"nok",IF(VLOOKUP(G7,'Liste Blocs'!$A$2:$B$14,2,FALSE)*VLOOKUP(H7,'Liste Blocs'!$A$2:$B$14,2,FALSE)*VLOOKUP(I7,'Liste Blocs'!$A$2:$B$14,2,FALSE)&lt;=6,"ok","nok"))</f>
        <v>nok</v>
      </c>
    </row>
    <row r="8" spans="1:10" x14ac:dyDescent="0.25">
      <c r="A8" s="16" t="s">
        <v>126</v>
      </c>
      <c r="B8" t="s">
        <v>195</v>
      </c>
      <c r="C8" t="s">
        <v>201</v>
      </c>
      <c r="D8" t="s">
        <v>194</v>
      </c>
      <c r="E8" t="s">
        <v>216</v>
      </c>
      <c r="F8" t="s">
        <v>226</v>
      </c>
      <c r="G8" t="s">
        <v>342</v>
      </c>
      <c r="H8" t="s">
        <v>346</v>
      </c>
      <c r="I8" t="s">
        <v>351</v>
      </c>
      <c r="J8" t="str">
        <f>IF(VLOOKUP(G8,'Liste Blocs'!$A$2:$B$14,2,FALSE)&gt;=2,"nok",IF(VLOOKUP(G8,'Liste Blocs'!$A$2:$B$14,2,FALSE)*VLOOKUP(H8,'Liste Blocs'!$A$2:$B$14,2,FALSE)*VLOOKUP(I8,'Liste Blocs'!$A$2:$B$14,2,FALSE)&lt;=6,"ok","nok"))</f>
        <v>nok</v>
      </c>
    </row>
    <row r="9" spans="1:10" x14ac:dyDescent="0.25">
      <c r="A9" s="16" t="s">
        <v>127</v>
      </c>
      <c r="B9" t="s">
        <v>195</v>
      </c>
      <c r="C9" t="s">
        <v>202</v>
      </c>
      <c r="D9" t="s">
        <v>210</v>
      </c>
      <c r="E9" t="s">
        <v>218</v>
      </c>
      <c r="G9" t="s">
        <v>343</v>
      </c>
      <c r="H9" t="s">
        <v>346</v>
      </c>
      <c r="I9" t="s">
        <v>350</v>
      </c>
      <c r="J9" t="str">
        <f>IF(VLOOKUP(G9,'Liste Blocs'!$A$2:$B$14,2,FALSE)&gt;=2,"nok",IF(VLOOKUP(G9,'Liste Blocs'!$A$2:$B$14,2,FALSE)*VLOOKUP(H9,'Liste Blocs'!$A$2:$B$14,2,FALSE)*VLOOKUP(I9,'Liste Blocs'!$A$2:$B$14,2,FALSE)&lt;=6,"ok","nok"))</f>
        <v>nok</v>
      </c>
    </row>
    <row r="10" spans="1:10" x14ac:dyDescent="0.25">
      <c r="A10" s="16" t="s">
        <v>128</v>
      </c>
      <c r="B10" t="s">
        <v>195</v>
      </c>
      <c r="C10" t="s">
        <v>202</v>
      </c>
      <c r="D10" t="s">
        <v>211</v>
      </c>
      <c r="E10" t="s">
        <v>218</v>
      </c>
      <c r="G10" t="s">
        <v>343</v>
      </c>
      <c r="H10" t="s">
        <v>346</v>
      </c>
      <c r="I10" t="s">
        <v>350</v>
      </c>
      <c r="J10" t="str">
        <f>IF(VLOOKUP(G10,'Liste Blocs'!$A$2:$B$14,2,FALSE)&gt;=2,"nok",IF(VLOOKUP(G10,'Liste Blocs'!$A$2:$B$14,2,FALSE)*VLOOKUP(H10,'Liste Blocs'!$A$2:$B$14,2,FALSE)*VLOOKUP(I10,'Liste Blocs'!$A$2:$B$14,2,FALSE)&lt;=6,"ok","nok"))</f>
        <v>nok</v>
      </c>
    </row>
    <row r="11" spans="1:10" x14ac:dyDescent="0.25">
      <c r="A11" s="16" t="s">
        <v>129</v>
      </c>
      <c r="B11" t="s">
        <v>195</v>
      </c>
      <c r="C11" t="s">
        <v>203</v>
      </c>
      <c r="D11" t="s">
        <v>194</v>
      </c>
      <c r="E11" t="s">
        <v>219</v>
      </c>
      <c r="F11" t="s">
        <v>228</v>
      </c>
      <c r="G11" t="s">
        <v>342</v>
      </c>
      <c r="H11" t="s">
        <v>347</v>
      </c>
      <c r="I11" t="s">
        <v>352</v>
      </c>
      <c r="J11" t="str">
        <f>IF(VLOOKUP(G11,'Liste Blocs'!$A$2:$B$14,2,FALSE)&gt;=2,"nok",IF(VLOOKUP(G11,'Liste Blocs'!$A$2:$B$14,2,FALSE)*VLOOKUP(H11,'Liste Blocs'!$A$2:$B$14,2,FALSE)*VLOOKUP(I11,'Liste Blocs'!$A$2:$B$14,2,FALSE)&lt;=6,"ok","nok"))</f>
        <v>nok</v>
      </c>
    </row>
    <row r="12" spans="1:10" x14ac:dyDescent="0.25">
      <c r="A12" s="16" t="s">
        <v>130</v>
      </c>
      <c r="B12" t="s">
        <v>195</v>
      </c>
      <c r="C12" t="s">
        <v>204</v>
      </c>
      <c r="D12" t="s">
        <v>194</v>
      </c>
      <c r="E12" t="s">
        <v>220</v>
      </c>
      <c r="F12" t="s">
        <v>229</v>
      </c>
      <c r="G12" t="s">
        <v>354</v>
      </c>
      <c r="H12" t="s">
        <v>347</v>
      </c>
      <c r="I12" t="s">
        <v>350</v>
      </c>
      <c r="J12" t="str">
        <f>IF(VLOOKUP(G12,'Liste Blocs'!$A$2:$B$14,2,FALSE)&gt;=2,"nok",IF(VLOOKUP(G12,'Liste Blocs'!$A$2:$B$14,2,FALSE)*VLOOKUP(H12,'Liste Blocs'!$A$2:$B$14,2,FALSE)*VLOOKUP(I12,'Liste Blocs'!$A$2:$B$14,2,FALSE)&lt;=6,"ok","nok"))</f>
        <v>ok</v>
      </c>
    </row>
    <row r="13" spans="1:10" x14ac:dyDescent="0.25">
      <c r="A13" s="16" t="s">
        <v>131</v>
      </c>
      <c r="B13" t="s">
        <v>195</v>
      </c>
      <c r="C13" t="s">
        <v>205</v>
      </c>
      <c r="D13" t="s">
        <v>194</v>
      </c>
      <c r="E13" t="s">
        <v>221</v>
      </c>
      <c r="F13" t="s">
        <v>230</v>
      </c>
      <c r="G13" t="s">
        <v>354</v>
      </c>
      <c r="H13" t="s">
        <v>348</v>
      </c>
      <c r="I13" t="s">
        <v>351</v>
      </c>
      <c r="J13" t="str">
        <f>IF(VLOOKUP(G13,'Liste Blocs'!$A$2:$B$14,2,FALSE)&gt;=2,"nok",IF(VLOOKUP(G13,'Liste Blocs'!$A$2:$B$14,2,FALSE)*VLOOKUP(H13,'Liste Blocs'!$A$2:$B$14,2,FALSE)*VLOOKUP(I13,'Liste Blocs'!$A$2:$B$14,2,FALSE)&lt;=6,"ok","nok"))</f>
        <v>ok</v>
      </c>
    </row>
    <row r="14" spans="1:10" x14ac:dyDescent="0.25">
      <c r="A14" s="16" t="s">
        <v>132</v>
      </c>
      <c r="B14" t="s">
        <v>195</v>
      </c>
      <c r="C14" t="s">
        <v>205</v>
      </c>
      <c r="D14" t="s">
        <v>194</v>
      </c>
      <c r="E14" t="s">
        <v>222</v>
      </c>
      <c r="F14" t="s">
        <v>226</v>
      </c>
      <c r="G14" t="s">
        <v>354</v>
      </c>
      <c r="H14" t="s">
        <v>346</v>
      </c>
      <c r="I14" t="s">
        <v>351</v>
      </c>
      <c r="J14" t="str">
        <f>IF(VLOOKUP(G14,'Liste Blocs'!$A$2:$B$14,2,FALSE)&gt;=2,"nok",IF(VLOOKUP(G14,'Liste Blocs'!$A$2:$B$14,2,FALSE)*VLOOKUP(H14,'Liste Blocs'!$A$2:$B$14,2,FALSE)*VLOOKUP(I14,'Liste Blocs'!$A$2:$B$14,2,FALSE)&lt;=6,"ok","nok"))</f>
        <v>ok</v>
      </c>
    </row>
    <row r="15" spans="1:10" x14ac:dyDescent="0.25">
      <c r="A15" s="16" t="s">
        <v>133</v>
      </c>
      <c r="B15" t="s">
        <v>195</v>
      </c>
      <c r="C15" t="s">
        <v>206</v>
      </c>
      <c r="D15" t="s">
        <v>194</v>
      </c>
      <c r="E15" t="s">
        <v>216</v>
      </c>
      <c r="F15" t="s">
        <v>226</v>
      </c>
      <c r="G15" t="s">
        <v>342</v>
      </c>
      <c r="H15" t="s">
        <v>347</v>
      </c>
      <c r="I15" t="s">
        <v>352</v>
      </c>
      <c r="J15" t="str">
        <f>IF(VLOOKUP(G15,'Liste Blocs'!$A$2:$B$14,2,FALSE)&gt;=2,"nok",IF(VLOOKUP(G15,'Liste Blocs'!$A$2:$B$14,2,FALSE)*VLOOKUP(H15,'Liste Blocs'!$A$2:$B$14,2,FALSE)*VLOOKUP(I15,'Liste Blocs'!$A$2:$B$14,2,FALSE)&lt;=6,"ok","nok"))</f>
        <v>nok</v>
      </c>
    </row>
    <row r="16" spans="1:10" x14ac:dyDescent="0.25">
      <c r="A16" s="16" t="s">
        <v>134</v>
      </c>
      <c r="B16" t="s">
        <v>195</v>
      </c>
      <c r="C16" t="s">
        <v>206</v>
      </c>
      <c r="D16" t="s">
        <v>194</v>
      </c>
      <c r="E16" t="s">
        <v>223</v>
      </c>
      <c r="F16" t="s">
        <v>231</v>
      </c>
      <c r="G16" t="s">
        <v>342</v>
      </c>
      <c r="H16" t="s">
        <v>347</v>
      </c>
      <c r="I16" t="s">
        <v>351</v>
      </c>
      <c r="J16" t="str">
        <f>IF(VLOOKUP(G16,'Liste Blocs'!$A$2:$B$14,2,FALSE)&gt;=2,"nok",IF(VLOOKUP(G16,'Liste Blocs'!$A$2:$B$14,2,FALSE)*VLOOKUP(H16,'Liste Blocs'!$A$2:$B$14,2,FALSE)*VLOOKUP(I16,'Liste Blocs'!$A$2:$B$14,2,FALSE)&lt;=6,"ok","nok"))</f>
        <v>nok</v>
      </c>
    </row>
    <row r="17" spans="1:10" x14ac:dyDescent="0.25">
      <c r="A17" s="16" t="s">
        <v>135</v>
      </c>
      <c r="B17" t="s">
        <v>215</v>
      </c>
      <c r="C17" t="s">
        <v>207</v>
      </c>
      <c r="D17" t="s">
        <v>212</v>
      </c>
      <c r="E17" t="s">
        <v>224</v>
      </c>
      <c r="F17" t="s">
        <v>232</v>
      </c>
      <c r="G17" t="s">
        <v>342</v>
      </c>
      <c r="H17" t="s">
        <v>346</v>
      </c>
      <c r="I17" t="s">
        <v>350</v>
      </c>
      <c r="J17" t="str">
        <f>IF(VLOOKUP(G17,'Liste Blocs'!$A$2:$B$14,2,FALSE)&gt;=2,"nok",IF(VLOOKUP(G17,'Liste Blocs'!$A$2:$B$14,2,FALSE)*VLOOKUP(H17,'Liste Blocs'!$A$2:$B$14,2,FALSE)*VLOOKUP(I17,'Liste Blocs'!$A$2:$B$14,2,FALSE)&lt;=6,"ok","nok"))</f>
        <v>nok</v>
      </c>
    </row>
    <row r="18" spans="1:10" x14ac:dyDescent="0.25">
      <c r="A18" s="16" t="s">
        <v>136</v>
      </c>
      <c r="B18" t="s">
        <v>215</v>
      </c>
      <c r="C18" t="s">
        <v>208</v>
      </c>
      <c r="D18" t="s">
        <v>213</v>
      </c>
      <c r="E18" t="s">
        <v>225</v>
      </c>
      <c r="F18" t="s">
        <v>233</v>
      </c>
      <c r="G18" t="s">
        <v>342</v>
      </c>
      <c r="H18" t="s">
        <v>347</v>
      </c>
      <c r="I18" t="s">
        <v>351</v>
      </c>
      <c r="J18" t="str">
        <f>IF(VLOOKUP(G18,'Liste Blocs'!$A$2:$B$14,2,FALSE)&gt;=2,"nok",IF(VLOOKUP(G18,'Liste Blocs'!$A$2:$B$14,2,FALSE)*VLOOKUP(H18,'Liste Blocs'!$A$2:$B$14,2,FALSE)*VLOOKUP(I18,'Liste Blocs'!$A$2:$B$14,2,FALSE)&lt;=6,"ok","nok"))</f>
        <v>nok</v>
      </c>
    </row>
    <row r="19" spans="1:10" x14ac:dyDescent="0.25">
      <c r="A19" s="16" t="s">
        <v>137</v>
      </c>
      <c r="B19" t="s">
        <v>215</v>
      </c>
      <c r="C19" t="s">
        <v>209</v>
      </c>
      <c r="D19" t="s">
        <v>214</v>
      </c>
      <c r="E19" t="s">
        <v>225</v>
      </c>
      <c r="F19" t="s">
        <v>233</v>
      </c>
      <c r="G19" t="s">
        <v>342</v>
      </c>
      <c r="H19" t="s">
        <v>347</v>
      </c>
      <c r="I19" t="s">
        <v>352</v>
      </c>
      <c r="J19" t="str">
        <f>IF(VLOOKUP(G19,'Liste Blocs'!$A$2:$B$14,2,FALSE)&gt;=2,"nok",IF(VLOOKUP(G19,'Liste Blocs'!$A$2:$B$14,2,FALSE)*VLOOKUP(H19,'Liste Blocs'!$A$2:$B$14,2,FALSE)*VLOOKUP(I19,'Liste Blocs'!$A$2:$B$14,2,FALSE)&lt;=6,"ok","nok"))</f>
        <v>nok</v>
      </c>
    </row>
    <row r="20" spans="1:10" x14ac:dyDescent="0.25">
      <c r="A20" s="16" t="s">
        <v>138</v>
      </c>
      <c r="B20" t="s">
        <v>234</v>
      </c>
      <c r="C20" t="s">
        <v>236</v>
      </c>
      <c r="D20" t="s">
        <v>239</v>
      </c>
      <c r="E20" t="s">
        <v>241</v>
      </c>
      <c r="F20" t="s">
        <v>242</v>
      </c>
      <c r="G20" t="s">
        <v>342</v>
      </c>
      <c r="H20" t="s">
        <v>347</v>
      </c>
      <c r="I20" t="s">
        <v>350</v>
      </c>
      <c r="J20" t="str">
        <f>IF(VLOOKUP(G20,'Liste Blocs'!$A$2:$B$14,2,FALSE)&gt;=2,"nok",IF(VLOOKUP(G20,'Liste Blocs'!$A$2:$B$14,2,FALSE)*VLOOKUP(H20,'Liste Blocs'!$A$2:$B$14,2,FALSE)*VLOOKUP(I20,'Liste Blocs'!$A$2:$B$14,2,FALSE)&lt;=6,"ok","nok"))</f>
        <v>nok</v>
      </c>
    </row>
    <row r="21" spans="1:10" x14ac:dyDescent="0.25">
      <c r="A21" s="16" t="s">
        <v>139</v>
      </c>
      <c r="B21" t="s">
        <v>234</v>
      </c>
      <c r="C21" t="s">
        <v>236</v>
      </c>
      <c r="D21" t="s">
        <v>239</v>
      </c>
      <c r="E21" t="s">
        <v>224</v>
      </c>
      <c r="F21" t="s">
        <v>243</v>
      </c>
      <c r="G21" t="s">
        <v>342</v>
      </c>
      <c r="H21" t="s">
        <v>346</v>
      </c>
      <c r="I21" t="s">
        <v>350</v>
      </c>
      <c r="J21" t="str">
        <f>IF(VLOOKUP(G21,'Liste Blocs'!$A$2:$B$14,2,FALSE)&gt;=2,"nok",IF(VLOOKUP(G21,'Liste Blocs'!$A$2:$B$14,2,FALSE)*VLOOKUP(H21,'Liste Blocs'!$A$2:$B$14,2,FALSE)*VLOOKUP(I21,'Liste Blocs'!$A$2:$B$14,2,FALSE)&lt;=6,"ok","nok"))</f>
        <v>nok</v>
      </c>
    </row>
    <row r="22" spans="1:10" hidden="1" x14ac:dyDescent="0.25">
      <c r="A22" s="16" t="s">
        <v>140</v>
      </c>
      <c r="B22" t="s">
        <v>235</v>
      </c>
      <c r="C22" t="s">
        <v>237</v>
      </c>
      <c r="D22" t="s">
        <v>240</v>
      </c>
      <c r="E22" t="s">
        <v>244</v>
      </c>
      <c r="F22" t="s">
        <v>44</v>
      </c>
      <c r="G22" t="s">
        <v>343</v>
      </c>
      <c r="H22" t="s">
        <v>346</v>
      </c>
      <c r="I22" t="s">
        <v>350</v>
      </c>
      <c r="J22" t="str">
        <f>IF(VLOOKUP(G22,'Liste Blocs'!$A$2:$B$14,2,FALSE)&gt;=2,"nok",IF(VLOOKUP(G22,'Liste Blocs'!$A$2:$B$14,2,FALSE)*VLOOKUP(H22,'Liste Blocs'!$A$2:$B$14,2,FALSE)*VLOOKUP(I22,'Liste Blocs'!$A$2:$B$14,2,FALSE)&lt;=6,"ok","nok"))</f>
        <v>nok</v>
      </c>
    </row>
    <row r="23" spans="1:10" hidden="1" x14ac:dyDescent="0.25">
      <c r="A23" s="16" t="s">
        <v>141</v>
      </c>
      <c r="B23" t="s">
        <v>235</v>
      </c>
      <c r="C23" t="s">
        <v>238</v>
      </c>
      <c r="D23" t="s">
        <v>240</v>
      </c>
      <c r="E23" t="s">
        <v>224</v>
      </c>
      <c r="F23" t="s">
        <v>245</v>
      </c>
      <c r="G23" t="s">
        <v>342</v>
      </c>
      <c r="H23" t="s">
        <v>346</v>
      </c>
      <c r="I23" t="s">
        <v>350</v>
      </c>
      <c r="J23" t="str">
        <f>IF(VLOOKUP(G23,'Liste Blocs'!$A$2:$B$14,2,FALSE)&gt;=2,"nok",IF(VLOOKUP(G23,'Liste Blocs'!$A$2:$B$14,2,FALSE)*VLOOKUP(H23,'Liste Blocs'!$A$2:$B$14,2,FALSE)*VLOOKUP(I23,'Liste Blocs'!$A$2:$B$14,2,FALSE)&lt;=6,"ok","nok"))</f>
        <v>nok</v>
      </c>
    </row>
    <row r="24" spans="1:10" hidden="1" x14ac:dyDescent="0.25">
      <c r="A24" s="16" t="s">
        <v>142</v>
      </c>
      <c r="B24" t="s">
        <v>235</v>
      </c>
      <c r="C24" t="s">
        <v>238</v>
      </c>
      <c r="D24" t="s">
        <v>46</v>
      </c>
      <c r="E24" t="s">
        <v>224</v>
      </c>
      <c r="F24" t="s">
        <v>245</v>
      </c>
      <c r="G24" t="s">
        <v>342</v>
      </c>
      <c r="H24" t="s">
        <v>346</v>
      </c>
      <c r="I24" t="s">
        <v>350</v>
      </c>
      <c r="J24" t="str">
        <f>IF(VLOOKUP(G24,'Liste Blocs'!$A$2:$B$14,2,FALSE)&gt;=2,"nok",IF(VLOOKUP(G24,'Liste Blocs'!$A$2:$B$14,2,FALSE)*VLOOKUP(H24,'Liste Blocs'!$A$2:$B$14,2,FALSE)*VLOOKUP(I24,'Liste Blocs'!$A$2:$B$14,2,FALSE)&lt;=6,"ok","nok"))</f>
        <v>nok</v>
      </c>
    </row>
    <row r="25" spans="1:10" hidden="1" x14ac:dyDescent="0.25">
      <c r="A25" s="16" t="s">
        <v>143</v>
      </c>
      <c r="B25" t="s">
        <v>26</v>
      </c>
      <c r="C25" t="s">
        <v>294</v>
      </c>
      <c r="D25" t="s">
        <v>275</v>
      </c>
      <c r="E25" t="s">
        <v>225</v>
      </c>
      <c r="F25" t="s">
        <v>303</v>
      </c>
      <c r="G25" t="s">
        <v>342</v>
      </c>
      <c r="H25" t="s">
        <v>346</v>
      </c>
      <c r="I25" t="s">
        <v>352</v>
      </c>
      <c r="J25" t="str">
        <f>IF(VLOOKUP(G25,'Liste Blocs'!$A$2:$B$14,2,FALSE)&gt;=2,"nok",IF(VLOOKUP(G25,'Liste Blocs'!$A$2:$B$14,2,FALSE)*VLOOKUP(H25,'Liste Blocs'!$A$2:$B$14,2,FALSE)*VLOOKUP(I25,'Liste Blocs'!$A$2:$B$14,2,FALSE)&lt;=6,"ok","nok"))</f>
        <v>nok</v>
      </c>
    </row>
    <row r="26" spans="1:10" hidden="1" x14ac:dyDescent="0.25">
      <c r="A26" s="16" t="s">
        <v>144</v>
      </c>
      <c r="B26" t="s">
        <v>26</v>
      </c>
      <c r="C26" t="s">
        <v>295</v>
      </c>
      <c r="D26" t="s">
        <v>275</v>
      </c>
      <c r="E26" t="s">
        <v>224</v>
      </c>
      <c r="F26" t="s">
        <v>245</v>
      </c>
      <c r="G26" t="s">
        <v>342</v>
      </c>
      <c r="H26" t="s">
        <v>347</v>
      </c>
      <c r="I26" t="s">
        <v>352</v>
      </c>
      <c r="J26" t="str">
        <f>IF(VLOOKUP(G26,'Liste Blocs'!$A$2:$B$14,2,FALSE)&gt;=2,"nok",IF(VLOOKUP(G26,'Liste Blocs'!$A$2:$B$14,2,FALSE)*VLOOKUP(H26,'Liste Blocs'!$A$2:$B$14,2,FALSE)*VLOOKUP(I26,'Liste Blocs'!$A$2:$B$14,2,FALSE)&lt;=6,"ok","nok"))</f>
        <v>nok</v>
      </c>
    </row>
    <row r="27" spans="1:10" hidden="1" x14ac:dyDescent="0.25">
      <c r="A27" s="16" t="s">
        <v>145</v>
      </c>
      <c r="B27" t="s">
        <v>26</v>
      </c>
      <c r="C27" t="s">
        <v>296</v>
      </c>
      <c r="D27" t="s">
        <v>275</v>
      </c>
      <c r="E27" t="s">
        <v>301</v>
      </c>
      <c r="F27" t="s">
        <v>245</v>
      </c>
      <c r="G27" t="s">
        <v>342</v>
      </c>
      <c r="H27" t="s">
        <v>346</v>
      </c>
      <c r="I27" t="s">
        <v>353</v>
      </c>
      <c r="J27" t="str">
        <f>IF(VLOOKUP(G27,'Liste Blocs'!$A$2:$B$14,2,FALSE)&gt;=2,"nok",IF(VLOOKUP(G27,'Liste Blocs'!$A$2:$B$14,2,FALSE)*VLOOKUP(H27,'Liste Blocs'!$A$2:$B$14,2,FALSE)*VLOOKUP(I27,'Liste Blocs'!$A$2:$B$14,2,FALSE)&lt;=6,"ok","nok"))</f>
        <v>nok</v>
      </c>
    </row>
    <row r="28" spans="1:10" hidden="1" x14ac:dyDescent="0.25">
      <c r="A28" s="16" t="s">
        <v>146</v>
      </c>
      <c r="B28" t="s">
        <v>293</v>
      </c>
      <c r="C28" t="s">
        <v>219</v>
      </c>
      <c r="D28" t="s">
        <v>298</v>
      </c>
      <c r="E28" t="s">
        <v>224</v>
      </c>
      <c r="F28" t="s">
        <v>245</v>
      </c>
      <c r="G28" t="s">
        <v>342</v>
      </c>
      <c r="H28" t="s">
        <v>346</v>
      </c>
      <c r="I28" t="s">
        <v>351</v>
      </c>
      <c r="J28" t="str">
        <f>IF(VLOOKUP(G28,'Liste Blocs'!$A$2:$B$14,2,FALSE)&gt;=2,"nok",IF(VLOOKUP(G28,'Liste Blocs'!$A$2:$B$14,2,FALSE)*VLOOKUP(H28,'Liste Blocs'!$A$2:$B$14,2,FALSE)*VLOOKUP(I28,'Liste Blocs'!$A$2:$B$14,2,FALSE)&lt;=6,"ok","nok"))</f>
        <v>nok</v>
      </c>
    </row>
    <row r="29" spans="1:10" hidden="1" x14ac:dyDescent="0.25">
      <c r="A29" s="16" t="s">
        <v>147</v>
      </c>
      <c r="B29" t="s">
        <v>293</v>
      </c>
      <c r="C29" t="s">
        <v>297</v>
      </c>
      <c r="D29" t="s">
        <v>299</v>
      </c>
      <c r="E29" t="s">
        <v>224</v>
      </c>
      <c r="F29" t="s">
        <v>245</v>
      </c>
      <c r="G29" t="s">
        <v>354</v>
      </c>
      <c r="H29" t="s">
        <v>347</v>
      </c>
      <c r="I29" t="s">
        <v>351</v>
      </c>
      <c r="J29" t="str">
        <f>IF(VLOOKUP(G29,'Liste Blocs'!$A$2:$B$14,2,FALSE)&gt;=2,"nok",IF(VLOOKUP(G29,'Liste Blocs'!$A$2:$B$14,2,FALSE)*VLOOKUP(H29,'Liste Blocs'!$A$2:$B$14,2,FALSE)*VLOOKUP(I29,'Liste Blocs'!$A$2:$B$14,2,FALSE)&lt;=6,"ok","nok"))</f>
        <v>ok</v>
      </c>
    </row>
    <row r="30" spans="1:10" hidden="1" x14ac:dyDescent="0.25">
      <c r="A30" s="16" t="s">
        <v>148</v>
      </c>
      <c r="B30" t="s">
        <v>293</v>
      </c>
      <c r="C30" t="s">
        <v>297</v>
      </c>
      <c r="D30" t="s">
        <v>300</v>
      </c>
      <c r="E30" t="s">
        <v>302</v>
      </c>
      <c r="F30" t="s">
        <v>227</v>
      </c>
      <c r="G30" t="s">
        <v>354</v>
      </c>
      <c r="H30" t="s">
        <v>347</v>
      </c>
      <c r="I30" t="s">
        <v>350</v>
      </c>
      <c r="J30" t="str">
        <f>IF(VLOOKUP(G30,'Liste Blocs'!$A$2:$B$14,2,FALSE)&gt;=2,"nok",IF(VLOOKUP(G30,'Liste Blocs'!$A$2:$B$14,2,FALSE)*VLOOKUP(H30,'Liste Blocs'!$A$2:$B$14,2,FALSE)*VLOOKUP(I30,'Liste Blocs'!$A$2:$B$14,2,FALSE)&lt;=6,"ok","nok"))</f>
        <v>ok</v>
      </c>
    </row>
    <row r="31" spans="1:10" hidden="1" x14ac:dyDescent="0.25">
      <c r="A31" s="16" t="s">
        <v>149</v>
      </c>
      <c r="B31" t="s">
        <v>28</v>
      </c>
      <c r="C31" t="s">
        <v>262</v>
      </c>
      <c r="D31" t="s">
        <v>273</v>
      </c>
      <c r="E31" t="s">
        <v>225</v>
      </c>
      <c r="F31" t="s">
        <v>245</v>
      </c>
      <c r="G31" t="s">
        <v>342</v>
      </c>
      <c r="H31" t="s">
        <v>346</v>
      </c>
      <c r="I31" t="s">
        <v>350</v>
      </c>
      <c r="J31" t="str">
        <f>IF(VLOOKUP(G31,'Liste Blocs'!$A$2:$B$14,2,FALSE)&gt;=2,"nok",IF(VLOOKUP(G31,'Liste Blocs'!$A$2:$B$14,2,FALSE)*VLOOKUP(H31,'Liste Blocs'!$A$2:$B$14,2,FALSE)*VLOOKUP(I31,'Liste Blocs'!$A$2:$B$14,2,FALSE)&lt;=6,"ok","nok"))</f>
        <v>nok</v>
      </c>
    </row>
    <row r="32" spans="1:10" hidden="1" x14ac:dyDescent="0.25">
      <c r="A32" s="16" t="s">
        <v>150</v>
      </c>
      <c r="B32" t="s">
        <v>28</v>
      </c>
      <c r="C32" t="s">
        <v>263</v>
      </c>
      <c r="D32" t="s">
        <v>274</v>
      </c>
      <c r="E32" t="s">
        <v>225</v>
      </c>
      <c r="F32" t="s">
        <v>245</v>
      </c>
      <c r="G32" t="s">
        <v>354</v>
      </c>
      <c r="H32" t="s">
        <v>347</v>
      </c>
      <c r="I32" t="s">
        <v>351</v>
      </c>
      <c r="J32" t="str">
        <f>IF(VLOOKUP(G32,'Liste Blocs'!$A$2:$B$14,2,FALSE)&gt;=2,"nok",IF(VLOOKUP(G32,'Liste Blocs'!$A$2:$B$14,2,FALSE)*VLOOKUP(H32,'Liste Blocs'!$A$2:$B$14,2,FALSE)*VLOOKUP(I32,'Liste Blocs'!$A$2:$B$14,2,FALSE)&lt;=6,"ok","nok"))</f>
        <v>ok</v>
      </c>
    </row>
    <row r="33" spans="1:10" hidden="1" x14ac:dyDescent="0.25">
      <c r="A33" s="16" t="s">
        <v>151</v>
      </c>
      <c r="B33" t="s">
        <v>28</v>
      </c>
      <c r="C33" t="s">
        <v>264</v>
      </c>
      <c r="D33" t="s">
        <v>275</v>
      </c>
      <c r="E33" t="s">
        <v>224</v>
      </c>
      <c r="F33" t="s">
        <v>245</v>
      </c>
      <c r="G33" t="s">
        <v>354</v>
      </c>
      <c r="H33" t="s">
        <v>348</v>
      </c>
      <c r="I33" t="s">
        <v>351</v>
      </c>
      <c r="J33" t="str">
        <f>IF(VLOOKUP(G33,'Liste Blocs'!$A$2:$B$14,2,FALSE)&gt;=2,"nok",IF(VLOOKUP(G33,'Liste Blocs'!$A$2:$B$14,2,FALSE)*VLOOKUP(H33,'Liste Blocs'!$A$2:$B$14,2,FALSE)*VLOOKUP(I33,'Liste Blocs'!$A$2:$B$14,2,FALSE)&lt;=6,"ok","nok"))</f>
        <v>ok</v>
      </c>
    </row>
    <row r="34" spans="1:10" hidden="1" x14ac:dyDescent="0.25">
      <c r="A34" s="16" t="s">
        <v>152</v>
      </c>
      <c r="B34" t="s">
        <v>28</v>
      </c>
      <c r="C34" t="s">
        <v>264</v>
      </c>
      <c r="D34" t="s">
        <v>275</v>
      </c>
      <c r="E34" t="s">
        <v>285</v>
      </c>
      <c r="F34" t="s">
        <v>227</v>
      </c>
      <c r="G34" t="s">
        <v>354</v>
      </c>
      <c r="H34" t="s">
        <v>346</v>
      </c>
      <c r="I34" t="s">
        <v>352</v>
      </c>
      <c r="J34" t="str">
        <f>IF(VLOOKUP(G34,'Liste Blocs'!$A$2:$B$14,2,FALSE)&gt;=2,"nok",IF(VLOOKUP(G34,'Liste Blocs'!$A$2:$B$14,2,FALSE)*VLOOKUP(H34,'Liste Blocs'!$A$2:$B$14,2,FALSE)*VLOOKUP(I34,'Liste Blocs'!$A$2:$B$14,2,FALSE)&lt;=6,"ok","nok"))</f>
        <v>ok</v>
      </c>
    </row>
    <row r="35" spans="1:10" hidden="1" x14ac:dyDescent="0.25">
      <c r="A35" s="16" t="s">
        <v>153</v>
      </c>
      <c r="B35" t="s">
        <v>28</v>
      </c>
      <c r="C35" t="s">
        <v>265</v>
      </c>
      <c r="D35" t="s">
        <v>275</v>
      </c>
      <c r="E35" t="s">
        <v>224</v>
      </c>
      <c r="F35" t="s">
        <v>245</v>
      </c>
      <c r="G35" t="s">
        <v>354</v>
      </c>
      <c r="H35" t="s">
        <v>347</v>
      </c>
      <c r="I35" t="s">
        <v>350</v>
      </c>
      <c r="J35" t="str">
        <f>IF(VLOOKUP(G35,'Liste Blocs'!$A$2:$B$14,2,FALSE)&gt;=2,"nok",IF(VLOOKUP(G35,'Liste Blocs'!$A$2:$B$14,2,FALSE)*VLOOKUP(H35,'Liste Blocs'!$A$2:$B$14,2,FALSE)*VLOOKUP(I35,'Liste Blocs'!$A$2:$B$14,2,FALSE)&lt;=6,"ok","nok"))</f>
        <v>ok</v>
      </c>
    </row>
    <row r="36" spans="1:10" hidden="1" x14ac:dyDescent="0.25">
      <c r="A36" s="16" t="s">
        <v>154</v>
      </c>
      <c r="B36" t="s">
        <v>28</v>
      </c>
      <c r="C36" t="s">
        <v>266</v>
      </c>
      <c r="D36" t="s">
        <v>276</v>
      </c>
      <c r="E36" t="s">
        <v>286</v>
      </c>
      <c r="F36" t="s">
        <v>290</v>
      </c>
      <c r="G36" t="s">
        <v>342</v>
      </c>
      <c r="H36" t="s">
        <v>346</v>
      </c>
      <c r="I36" t="s">
        <v>350</v>
      </c>
      <c r="J36" t="str">
        <f>IF(VLOOKUP(G36,'Liste Blocs'!$A$2:$B$14,2,FALSE)&gt;=2,"nok",IF(VLOOKUP(G36,'Liste Blocs'!$A$2:$B$14,2,FALSE)*VLOOKUP(H36,'Liste Blocs'!$A$2:$B$14,2,FALSE)*VLOOKUP(I36,'Liste Blocs'!$A$2:$B$14,2,FALSE)&lt;=6,"ok","nok"))</f>
        <v>nok</v>
      </c>
    </row>
    <row r="37" spans="1:10" hidden="1" x14ac:dyDescent="0.25">
      <c r="A37" s="16" t="s">
        <v>155</v>
      </c>
      <c r="B37" t="s">
        <v>28</v>
      </c>
      <c r="C37" t="s">
        <v>267</v>
      </c>
      <c r="D37" t="s">
        <v>275</v>
      </c>
      <c r="E37" t="s">
        <v>287</v>
      </c>
      <c r="F37" t="s">
        <v>291</v>
      </c>
      <c r="G37" t="s">
        <v>342</v>
      </c>
      <c r="H37" t="s">
        <v>346</v>
      </c>
      <c r="I37" t="s">
        <v>351</v>
      </c>
      <c r="J37" t="str">
        <f>IF(VLOOKUP(G37,'Liste Blocs'!$A$2:$B$14,2,FALSE)&gt;=2,"nok",IF(VLOOKUP(G37,'Liste Blocs'!$A$2:$B$14,2,FALSE)*VLOOKUP(H37,'Liste Blocs'!$A$2:$B$14,2,FALSE)*VLOOKUP(I37,'Liste Blocs'!$A$2:$B$14,2,FALSE)&lt;=6,"ok","nok"))</f>
        <v>nok</v>
      </c>
    </row>
    <row r="38" spans="1:10" hidden="1" x14ac:dyDescent="0.25">
      <c r="A38" s="16" t="s">
        <v>156</v>
      </c>
      <c r="B38" t="s">
        <v>29</v>
      </c>
      <c r="C38" t="s">
        <v>247</v>
      </c>
      <c r="D38" t="s">
        <v>253</v>
      </c>
      <c r="E38" t="s">
        <v>225</v>
      </c>
      <c r="F38" t="s">
        <v>245</v>
      </c>
      <c r="G38" t="s">
        <v>354</v>
      </c>
      <c r="H38" t="s">
        <v>347</v>
      </c>
      <c r="I38" t="s">
        <v>351</v>
      </c>
      <c r="J38" t="str">
        <f>IF(VLOOKUP(G38,'Liste Blocs'!$A$2:$B$14,2,FALSE)&gt;=2,"nok",IF(VLOOKUP(G38,'Liste Blocs'!$A$2:$B$14,2,FALSE)*VLOOKUP(H38,'Liste Blocs'!$A$2:$B$14,2,FALSE)*VLOOKUP(I38,'Liste Blocs'!$A$2:$B$14,2,FALSE)&lt;=6,"ok","nok"))</f>
        <v>ok</v>
      </c>
    </row>
    <row r="39" spans="1:10" hidden="1" x14ac:dyDescent="0.25">
      <c r="A39" s="16" t="s">
        <v>157</v>
      </c>
      <c r="B39" t="s">
        <v>29</v>
      </c>
      <c r="C39" t="s">
        <v>247</v>
      </c>
      <c r="D39" t="s">
        <v>254</v>
      </c>
      <c r="E39" t="s">
        <v>225</v>
      </c>
      <c r="F39" t="s">
        <v>245</v>
      </c>
      <c r="G39" t="s">
        <v>354</v>
      </c>
      <c r="H39" t="s">
        <v>347</v>
      </c>
      <c r="I39" t="s">
        <v>351</v>
      </c>
      <c r="J39" t="str">
        <f>IF(VLOOKUP(G39,'Liste Blocs'!$A$2:$B$14,2,FALSE)&gt;=2,"nok",IF(VLOOKUP(G39,'Liste Blocs'!$A$2:$B$14,2,FALSE)*VLOOKUP(H39,'Liste Blocs'!$A$2:$B$14,2,FALSE)*VLOOKUP(I39,'Liste Blocs'!$A$2:$B$14,2,FALSE)&lt;=6,"ok","nok"))</f>
        <v>ok</v>
      </c>
    </row>
    <row r="40" spans="1:10" hidden="1" x14ac:dyDescent="0.25">
      <c r="A40" s="16" t="s">
        <v>158</v>
      </c>
      <c r="B40" t="s">
        <v>29</v>
      </c>
      <c r="C40" t="s">
        <v>248</v>
      </c>
      <c r="D40" t="s">
        <v>253</v>
      </c>
      <c r="E40" t="s">
        <v>224</v>
      </c>
      <c r="F40" t="s">
        <v>245</v>
      </c>
      <c r="G40" t="s">
        <v>354</v>
      </c>
      <c r="H40" t="s">
        <v>347</v>
      </c>
      <c r="I40" t="s">
        <v>351</v>
      </c>
      <c r="J40" t="str">
        <f>IF(VLOOKUP(G40,'Liste Blocs'!$A$2:$B$14,2,FALSE)&gt;=2,"nok",IF(VLOOKUP(G40,'Liste Blocs'!$A$2:$B$14,2,FALSE)*VLOOKUP(H40,'Liste Blocs'!$A$2:$B$14,2,FALSE)*VLOOKUP(I40,'Liste Blocs'!$A$2:$B$14,2,FALSE)&lt;=6,"ok","nok"))</f>
        <v>ok</v>
      </c>
    </row>
    <row r="41" spans="1:10" hidden="1" x14ac:dyDescent="0.25">
      <c r="A41" s="16" t="s">
        <v>159</v>
      </c>
      <c r="B41" t="s">
        <v>29</v>
      </c>
      <c r="C41" t="s">
        <v>248</v>
      </c>
      <c r="D41" t="s">
        <v>253</v>
      </c>
      <c r="E41" t="s">
        <v>259</v>
      </c>
      <c r="F41" t="s">
        <v>260</v>
      </c>
      <c r="G41" t="s">
        <v>354</v>
      </c>
      <c r="H41" t="s">
        <v>347</v>
      </c>
      <c r="I41" t="s">
        <v>351</v>
      </c>
      <c r="J41" t="str">
        <f>IF(VLOOKUP(G41,'Liste Blocs'!$A$2:$B$14,2,FALSE)&gt;=2,"nok",IF(VLOOKUP(G41,'Liste Blocs'!$A$2:$B$14,2,FALSE)*VLOOKUP(H41,'Liste Blocs'!$A$2:$B$14,2,FALSE)*VLOOKUP(I41,'Liste Blocs'!$A$2:$B$14,2,FALSE)&lt;=6,"ok","nok"))</f>
        <v>ok</v>
      </c>
    </row>
    <row r="42" spans="1:10" hidden="1" x14ac:dyDescent="0.25">
      <c r="A42" s="16" t="s">
        <v>160</v>
      </c>
      <c r="B42" t="s">
        <v>29</v>
      </c>
      <c r="C42" t="s">
        <v>248</v>
      </c>
      <c r="D42" t="s">
        <v>254</v>
      </c>
      <c r="E42" t="s">
        <v>224</v>
      </c>
      <c r="F42" t="s">
        <v>245</v>
      </c>
      <c r="G42" t="s">
        <v>354</v>
      </c>
      <c r="H42" t="s">
        <v>347</v>
      </c>
      <c r="I42" t="s">
        <v>351</v>
      </c>
      <c r="J42" t="str">
        <f>IF(VLOOKUP(G42,'Liste Blocs'!$A$2:$B$14,2,FALSE)&gt;=2,"nok",IF(VLOOKUP(G42,'Liste Blocs'!$A$2:$B$14,2,FALSE)*VLOOKUP(H42,'Liste Blocs'!$A$2:$B$14,2,FALSE)*VLOOKUP(I42,'Liste Blocs'!$A$2:$B$14,2,FALSE)&lt;=6,"ok","nok"))</f>
        <v>ok</v>
      </c>
    </row>
    <row r="43" spans="1:10" hidden="1" x14ac:dyDescent="0.25">
      <c r="A43" s="16" t="s">
        <v>161</v>
      </c>
      <c r="B43" t="s">
        <v>29</v>
      </c>
      <c r="C43" t="s">
        <v>248</v>
      </c>
      <c r="D43" t="s">
        <v>254</v>
      </c>
      <c r="E43" t="s">
        <v>259</v>
      </c>
      <c r="F43" t="s">
        <v>260</v>
      </c>
      <c r="G43" t="s">
        <v>354</v>
      </c>
      <c r="H43" t="s">
        <v>347</v>
      </c>
      <c r="I43" t="s">
        <v>351</v>
      </c>
      <c r="J43" t="str">
        <f>IF(VLOOKUP(G43,'Liste Blocs'!$A$2:$B$14,2,FALSE)&gt;=2,"nok",IF(VLOOKUP(G43,'Liste Blocs'!$A$2:$B$14,2,FALSE)*VLOOKUP(H43,'Liste Blocs'!$A$2:$B$14,2,FALSE)*VLOOKUP(I43,'Liste Blocs'!$A$2:$B$14,2,FALSE)&lt;=6,"ok","nok"))</f>
        <v>ok</v>
      </c>
    </row>
    <row r="44" spans="1:10" hidden="1" x14ac:dyDescent="0.25">
      <c r="A44" s="16" t="s">
        <v>162</v>
      </c>
      <c r="B44" t="s">
        <v>29</v>
      </c>
      <c r="C44" t="s">
        <v>248</v>
      </c>
      <c r="D44" t="s">
        <v>255</v>
      </c>
      <c r="E44" t="s">
        <v>224</v>
      </c>
      <c r="F44" t="s">
        <v>245</v>
      </c>
      <c r="G44" t="s">
        <v>354</v>
      </c>
      <c r="H44" t="s">
        <v>347</v>
      </c>
      <c r="I44" t="s">
        <v>351</v>
      </c>
      <c r="J44" t="str">
        <f>IF(VLOOKUP(G44,'Liste Blocs'!$A$2:$B$14,2,FALSE)&gt;=2,"nok",IF(VLOOKUP(G44,'Liste Blocs'!$A$2:$B$14,2,FALSE)*VLOOKUP(H44,'Liste Blocs'!$A$2:$B$14,2,FALSE)*VLOOKUP(I44,'Liste Blocs'!$A$2:$B$14,2,FALSE)&lt;=6,"ok","nok"))</f>
        <v>ok</v>
      </c>
    </row>
    <row r="45" spans="1:10" hidden="1" x14ac:dyDescent="0.25">
      <c r="A45" s="16" t="s">
        <v>163</v>
      </c>
      <c r="B45" t="s">
        <v>29</v>
      </c>
      <c r="C45" t="s">
        <v>249</v>
      </c>
      <c r="D45" t="s">
        <v>256</v>
      </c>
      <c r="E45" t="s">
        <v>224</v>
      </c>
      <c r="F45" t="s">
        <v>245</v>
      </c>
      <c r="G45" t="s">
        <v>342</v>
      </c>
      <c r="H45" t="s">
        <v>347</v>
      </c>
      <c r="I45" t="s">
        <v>350</v>
      </c>
      <c r="J45" t="str">
        <f>IF(VLOOKUP(G45,'Liste Blocs'!$A$2:$B$14,2,FALSE)&gt;=2,"nok",IF(VLOOKUP(G45,'Liste Blocs'!$A$2:$B$14,2,FALSE)*VLOOKUP(H45,'Liste Blocs'!$A$2:$B$14,2,FALSE)*VLOOKUP(I45,'Liste Blocs'!$A$2:$B$14,2,FALSE)&lt;=6,"ok","nok"))</f>
        <v>nok</v>
      </c>
    </row>
    <row r="46" spans="1:10" hidden="1" x14ac:dyDescent="0.25">
      <c r="A46" s="16" t="s">
        <v>164</v>
      </c>
      <c r="B46" t="s">
        <v>30</v>
      </c>
      <c r="C46" t="s">
        <v>304</v>
      </c>
      <c r="D46" t="s">
        <v>312</v>
      </c>
      <c r="E46" t="s">
        <v>224</v>
      </c>
      <c r="F46" t="s">
        <v>322</v>
      </c>
      <c r="G46" t="s">
        <v>354</v>
      </c>
      <c r="H46" t="s">
        <v>346</v>
      </c>
      <c r="I46" t="s">
        <v>352</v>
      </c>
      <c r="J46" t="str">
        <f>IF(VLOOKUP(G46,'Liste Blocs'!$A$2:$B$14,2,FALSE)&gt;=2,"nok",IF(VLOOKUP(G46,'Liste Blocs'!$A$2:$B$14,2,FALSE)*VLOOKUP(H46,'Liste Blocs'!$A$2:$B$14,2,FALSE)*VLOOKUP(I46,'Liste Blocs'!$A$2:$B$14,2,FALSE)&lt;=6,"ok","nok"))</f>
        <v>ok</v>
      </c>
    </row>
    <row r="47" spans="1:10" hidden="1" x14ac:dyDescent="0.25">
      <c r="A47" s="16" t="s">
        <v>165</v>
      </c>
      <c r="B47" t="s">
        <v>30</v>
      </c>
      <c r="C47" t="s">
        <v>305</v>
      </c>
      <c r="D47" t="s">
        <v>312</v>
      </c>
      <c r="E47" t="s">
        <v>316</v>
      </c>
      <c r="F47" t="s">
        <v>322</v>
      </c>
      <c r="G47" t="s">
        <v>354</v>
      </c>
      <c r="H47" t="s">
        <v>346</v>
      </c>
      <c r="I47" t="s">
        <v>352</v>
      </c>
      <c r="J47" t="str">
        <f>IF(VLOOKUP(G47,'Liste Blocs'!$A$2:$B$14,2,FALSE)&gt;=2,"nok",IF(VLOOKUP(G47,'Liste Blocs'!$A$2:$B$14,2,FALSE)*VLOOKUP(H47,'Liste Blocs'!$A$2:$B$14,2,FALSE)*VLOOKUP(I47,'Liste Blocs'!$A$2:$B$14,2,FALSE)&lt;=6,"ok","nok"))</f>
        <v>ok</v>
      </c>
    </row>
    <row r="48" spans="1:10" hidden="1" x14ac:dyDescent="0.25">
      <c r="A48" s="16" t="s">
        <v>166</v>
      </c>
      <c r="B48" t="s">
        <v>30</v>
      </c>
      <c r="C48" t="s">
        <v>306</v>
      </c>
      <c r="D48" t="s">
        <v>284</v>
      </c>
      <c r="E48" t="s">
        <v>317</v>
      </c>
      <c r="F48" t="s">
        <v>245</v>
      </c>
      <c r="G48" t="s">
        <v>354</v>
      </c>
      <c r="H48" t="s">
        <v>346</v>
      </c>
      <c r="I48" t="s">
        <v>351</v>
      </c>
      <c r="J48" t="str">
        <f>IF(VLOOKUP(G48,'Liste Blocs'!$A$2:$B$14,2,FALSE)&gt;=2,"nok",IF(VLOOKUP(G48,'Liste Blocs'!$A$2:$B$14,2,FALSE)*VLOOKUP(H48,'Liste Blocs'!$A$2:$B$14,2,FALSE)*VLOOKUP(I48,'Liste Blocs'!$A$2:$B$14,2,FALSE)&lt;=6,"ok","nok"))</f>
        <v>ok</v>
      </c>
    </row>
    <row r="49" spans="1:10" hidden="1" x14ac:dyDescent="0.25">
      <c r="A49" s="16" t="s">
        <v>167</v>
      </c>
      <c r="B49" t="s">
        <v>30</v>
      </c>
      <c r="C49" t="s">
        <v>306</v>
      </c>
      <c r="D49" t="s">
        <v>254</v>
      </c>
      <c r="E49" t="s">
        <v>317</v>
      </c>
      <c r="F49" t="s">
        <v>245</v>
      </c>
      <c r="G49" t="s">
        <v>354</v>
      </c>
      <c r="H49" t="s">
        <v>346</v>
      </c>
      <c r="I49" t="s">
        <v>351</v>
      </c>
      <c r="J49" t="str">
        <f>IF(VLOOKUP(G49,'Liste Blocs'!$A$2:$B$14,2,FALSE)&gt;=2,"nok",IF(VLOOKUP(G49,'Liste Blocs'!$A$2:$B$14,2,FALSE)*VLOOKUP(H49,'Liste Blocs'!$A$2:$B$14,2,FALSE)*VLOOKUP(I49,'Liste Blocs'!$A$2:$B$14,2,FALSE)&lt;=6,"ok","nok"))</f>
        <v>ok</v>
      </c>
    </row>
    <row r="50" spans="1:10" hidden="1" x14ac:dyDescent="0.25">
      <c r="A50" s="16" t="s">
        <v>168</v>
      </c>
      <c r="B50" t="s">
        <v>31</v>
      </c>
      <c r="C50" t="s">
        <v>307</v>
      </c>
      <c r="D50" t="s">
        <v>313</v>
      </c>
      <c r="E50" t="s">
        <v>224</v>
      </c>
      <c r="F50" t="s">
        <v>245</v>
      </c>
      <c r="G50" t="s">
        <v>342</v>
      </c>
      <c r="H50" t="s">
        <v>346</v>
      </c>
      <c r="I50" t="s">
        <v>352</v>
      </c>
      <c r="J50" t="str">
        <f>IF(VLOOKUP(G50,'Liste Blocs'!$A$2:$B$14,2,FALSE)&gt;=2,"nok",IF(VLOOKUP(G50,'Liste Blocs'!$A$2:$B$14,2,FALSE)*VLOOKUP(H50,'Liste Blocs'!$A$2:$B$14,2,FALSE)*VLOOKUP(I50,'Liste Blocs'!$A$2:$B$14,2,FALSE)&lt;=6,"ok","nok"))</f>
        <v>nok</v>
      </c>
    </row>
    <row r="51" spans="1:10" hidden="1" x14ac:dyDescent="0.25">
      <c r="A51" s="16" t="s">
        <v>169</v>
      </c>
      <c r="B51" t="s">
        <v>31</v>
      </c>
      <c r="C51" t="s">
        <v>308</v>
      </c>
      <c r="D51" t="s">
        <v>314</v>
      </c>
      <c r="E51" t="s">
        <v>241</v>
      </c>
      <c r="G51" t="s">
        <v>342</v>
      </c>
      <c r="H51" t="s">
        <v>346</v>
      </c>
      <c r="I51" t="s">
        <v>350</v>
      </c>
      <c r="J51" t="str">
        <f>IF(VLOOKUP(G51,'Liste Blocs'!$A$2:$B$14,2,FALSE)&gt;=2,"nok",IF(VLOOKUP(G51,'Liste Blocs'!$A$2:$B$14,2,FALSE)*VLOOKUP(H51,'Liste Blocs'!$A$2:$B$14,2,FALSE)*VLOOKUP(I51,'Liste Blocs'!$A$2:$B$14,2,FALSE)&lt;=6,"ok","nok"))</f>
        <v>nok</v>
      </c>
    </row>
    <row r="52" spans="1:10" hidden="1" x14ac:dyDescent="0.25">
      <c r="A52" s="16" t="s">
        <v>170</v>
      </c>
      <c r="B52" t="s">
        <v>31</v>
      </c>
      <c r="C52" t="s">
        <v>309</v>
      </c>
      <c r="D52" t="s">
        <v>313</v>
      </c>
      <c r="E52" t="s">
        <v>224</v>
      </c>
      <c r="F52" t="s">
        <v>245</v>
      </c>
      <c r="G52" t="s">
        <v>354</v>
      </c>
      <c r="H52" t="s">
        <v>347</v>
      </c>
      <c r="I52" t="s">
        <v>351</v>
      </c>
      <c r="J52" t="str">
        <f>IF(VLOOKUP(G52,'Liste Blocs'!$A$2:$B$14,2,FALSE)&gt;=2,"nok",IF(VLOOKUP(G52,'Liste Blocs'!$A$2:$B$14,2,FALSE)*VLOOKUP(H52,'Liste Blocs'!$A$2:$B$14,2,FALSE)*VLOOKUP(I52,'Liste Blocs'!$A$2:$B$14,2,FALSE)&lt;=6,"ok","nok"))</f>
        <v>ok</v>
      </c>
    </row>
    <row r="53" spans="1:10" hidden="1" x14ac:dyDescent="0.25">
      <c r="A53" s="16" t="s">
        <v>171</v>
      </c>
      <c r="B53" t="s">
        <v>31</v>
      </c>
      <c r="C53" t="s">
        <v>309</v>
      </c>
      <c r="D53" t="s">
        <v>313</v>
      </c>
      <c r="E53" t="s">
        <v>318</v>
      </c>
      <c r="G53" t="s">
        <v>354</v>
      </c>
      <c r="H53" t="s">
        <v>347</v>
      </c>
      <c r="I53" t="s">
        <v>351</v>
      </c>
      <c r="J53" t="str">
        <f>IF(VLOOKUP(G53,'Liste Blocs'!$A$2:$B$14,2,FALSE)&gt;=2,"nok",IF(VLOOKUP(G53,'Liste Blocs'!$A$2:$B$14,2,FALSE)*VLOOKUP(H53,'Liste Blocs'!$A$2:$B$14,2,FALSE)*VLOOKUP(I53,'Liste Blocs'!$A$2:$B$14,2,FALSE)&lt;=6,"ok","nok"))</f>
        <v>ok</v>
      </c>
    </row>
    <row r="54" spans="1:10" hidden="1" x14ac:dyDescent="0.25">
      <c r="A54" s="16" t="s">
        <v>172</v>
      </c>
      <c r="B54" t="s">
        <v>246</v>
      </c>
      <c r="C54" t="s">
        <v>250</v>
      </c>
      <c r="D54" t="s">
        <v>257</v>
      </c>
      <c r="E54" t="s">
        <v>225</v>
      </c>
      <c r="F54" t="s">
        <v>245</v>
      </c>
      <c r="G54" t="s">
        <v>342</v>
      </c>
      <c r="H54" t="s">
        <v>347</v>
      </c>
      <c r="I54" t="s">
        <v>353</v>
      </c>
      <c r="J54" t="str">
        <f>IF(VLOOKUP(G54,'Liste Blocs'!$A$2:$B$14,2,FALSE)&gt;=2,"nok",IF(VLOOKUP(G54,'Liste Blocs'!$A$2:$B$14,2,FALSE)*VLOOKUP(H54,'Liste Blocs'!$A$2:$B$14,2,FALSE)*VLOOKUP(I54,'Liste Blocs'!$A$2:$B$14,2,FALSE)&lt;=6,"ok","nok"))</f>
        <v>nok</v>
      </c>
    </row>
    <row r="55" spans="1:10" hidden="1" x14ac:dyDescent="0.25">
      <c r="A55" s="16" t="s">
        <v>173</v>
      </c>
      <c r="B55" t="s">
        <v>246</v>
      </c>
      <c r="C55" t="s">
        <v>251</v>
      </c>
      <c r="D55" t="s">
        <v>257</v>
      </c>
      <c r="E55" t="s">
        <v>224</v>
      </c>
      <c r="F55" t="s">
        <v>261</v>
      </c>
      <c r="G55" t="s">
        <v>342</v>
      </c>
      <c r="H55" t="s">
        <v>346</v>
      </c>
      <c r="I55" t="s">
        <v>353</v>
      </c>
      <c r="J55" t="str">
        <f>IF(VLOOKUP(G55,'Liste Blocs'!$A$2:$B$14,2,FALSE)&gt;=2,"nok",IF(VLOOKUP(G55,'Liste Blocs'!$A$2:$B$14,2,FALSE)*VLOOKUP(H55,'Liste Blocs'!$A$2:$B$14,2,FALSE)*VLOOKUP(I55,'Liste Blocs'!$A$2:$B$14,2,FALSE)&lt;=6,"ok","nok"))</f>
        <v>nok</v>
      </c>
    </row>
    <row r="56" spans="1:10" hidden="1" x14ac:dyDescent="0.25">
      <c r="A56" s="16" t="s">
        <v>174</v>
      </c>
      <c r="B56" t="s">
        <v>246</v>
      </c>
      <c r="C56" t="s">
        <v>252</v>
      </c>
      <c r="D56" t="s">
        <v>258</v>
      </c>
      <c r="E56" t="s">
        <v>224</v>
      </c>
      <c r="F56" t="s">
        <v>245</v>
      </c>
      <c r="G56" t="s">
        <v>342</v>
      </c>
      <c r="H56" t="s">
        <v>346</v>
      </c>
      <c r="I56" t="s">
        <v>351</v>
      </c>
      <c r="J56" t="str">
        <f>IF(VLOOKUP(G56,'Liste Blocs'!$A$2:$B$14,2,FALSE)&gt;=2,"nok",IF(VLOOKUP(G56,'Liste Blocs'!$A$2:$B$14,2,FALSE)*VLOOKUP(H56,'Liste Blocs'!$A$2:$B$14,2,FALSE)*VLOOKUP(I56,'Liste Blocs'!$A$2:$B$14,2,FALSE)&lt;=6,"ok","nok"))</f>
        <v>nok</v>
      </c>
    </row>
    <row r="57" spans="1:10" hidden="1" x14ac:dyDescent="0.25">
      <c r="A57" s="16" t="s">
        <v>175</v>
      </c>
      <c r="B57" t="s">
        <v>33</v>
      </c>
      <c r="C57" t="s">
        <v>310</v>
      </c>
      <c r="D57" t="s">
        <v>275</v>
      </c>
      <c r="E57" t="s">
        <v>319</v>
      </c>
      <c r="F57" t="s">
        <v>245</v>
      </c>
      <c r="G57" t="s">
        <v>354</v>
      </c>
      <c r="H57" t="s">
        <v>347</v>
      </c>
      <c r="I57" t="s">
        <v>352</v>
      </c>
      <c r="J57" t="str">
        <f>IF(VLOOKUP(G57,'Liste Blocs'!$A$2:$B$14,2,FALSE)&gt;=2,"nok",IF(VLOOKUP(G57,'Liste Blocs'!$A$2:$B$14,2,FALSE)*VLOOKUP(H57,'Liste Blocs'!$A$2:$B$14,2,FALSE)*VLOOKUP(I57,'Liste Blocs'!$A$2:$B$14,2,FALSE)&lt;=6,"ok","nok"))</f>
        <v>ok</v>
      </c>
    </row>
    <row r="58" spans="1:10" hidden="1" x14ac:dyDescent="0.25">
      <c r="A58" s="16" t="s">
        <v>176</v>
      </c>
      <c r="B58" t="s">
        <v>33</v>
      </c>
      <c r="C58" t="s">
        <v>310</v>
      </c>
      <c r="D58" t="s">
        <v>284</v>
      </c>
      <c r="E58" t="s">
        <v>319</v>
      </c>
      <c r="F58" t="s">
        <v>245</v>
      </c>
      <c r="G58" t="s">
        <v>354</v>
      </c>
      <c r="H58" t="s">
        <v>347</v>
      </c>
      <c r="I58" t="s">
        <v>351</v>
      </c>
      <c r="J58" t="str">
        <f>IF(VLOOKUP(G58,'Liste Blocs'!$A$2:$B$14,2,FALSE)&gt;=2,"nok",IF(VLOOKUP(G58,'Liste Blocs'!$A$2:$B$14,2,FALSE)*VLOOKUP(H58,'Liste Blocs'!$A$2:$B$14,2,FALSE)*VLOOKUP(I58,'Liste Blocs'!$A$2:$B$14,2,FALSE)&lt;=6,"ok","nok"))</f>
        <v>ok</v>
      </c>
    </row>
    <row r="59" spans="1:10" hidden="1" x14ac:dyDescent="0.25">
      <c r="A59" s="16" t="s">
        <v>177</v>
      </c>
      <c r="B59" t="s">
        <v>33</v>
      </c>
      <c r="C59" t="s">
        <v>310</v>
      </c>
      <c r="D59" t="s">
        <v>315</v>
      </c>
      <c r="E59" t="s">
        <v>320</v>
      </c>
      <c r="F59" t="s">
        <v>245</v>
      </c>
      <c r="G59" t="s">
        <v>354</v>
      </c>
      <c r="H59" t="s">
        <v>347</v>
      </c>
      <c r="I59" t="s">
        <v>350</v>
      </c>
      <c r="J59" t="str">
        <f>IF(VLOOKUP(G59,'Liste Blocs'!$A$2:$B$14,2,FALSE)&gt;=2,"nok",IF(VLOOKUP(G59,'Liste Blocs'!$A$2:$B$14,2,FALSE)*VLOOKUP(H59,'Liste Blocs'!$A$2:$B$14,2,FALSE)*VLOOKUP(I59,'Liste Blocs'!$A$2:$B$14,2,FALSE)&lt;=6,"ok","nok"))</f>
        <v>ok</v>
      </c>
    </row>
    <row r="60" spans="1:10" hidden="1" x14ac:dyDescent="0.25">
      <c r="A60" s="16" t="s">
        <v>178</v>
      </c>
      <c r="B60" t="s">
        <v>33</v>
      </c>
      <c r="C60" t="s">
        <v>311</v>
      </c>
      <c r="D60" t="s">
        <v>313</v>
      </c>
      <c r="E60" t="s">
        <v>249</v>
      </c>
      <c r="F60" t="s">
        <v>245</v>
      </c>
      <c r="G60" t="s">
        <v>354</v>
      </c>
      <c r="H60" t="s">
        <v>348</v>
      </c>
      <c r="I60" t="s">
        <v>351</v>
      </c>
      <c r="J60" t="str">
        <f>IF(VLOOKUP(G60,'Liste Blocs'!$A$2:$B$14,2,FALSE)&gt;=2,"nok",IF(VLOOKUP(G60,'Liste Blocs'!$A$2:$B$14,2,FALSE)*VLOOKUP(H60,'Liste Blocs'!$A$2:$B$14,2,FALSE)*VLOOKUP(I60,'Liste Blocs'!$A$2:$B$14,2,FALSE)&lt;=6,"ok","nok"))</f>
        <v>ok</v>
      </c>
    </row>
    <row r="61" spans="1:10" hidden="1" x14ac:dyDescent="0.25">
      <c r="A61" s="16" t="s">
        <v>179</v>
      </c>
      <c r="B61" t="s">
        <v>33</v>
      </c>
      <c r="C61" t="s">
        <v>311</v>
      </c>
      <c r="D61" t="s">
        <v>313</v>
      </c>
      <c r="E61" t="s">
        <v>321</v>
      </c>
      <c r="F61" t="s">
        <v>227</v>
      </c>
      <c r="G61" t="s">
        <v>354</v>
      </c>
      <c r="H61" t="s">
        <v>348</v>
      </c>
      <c r="I61" t="s">
        <v>351</v>
      </c>
      <c r="J61" t="str">
        <f>IF(VLOOKUP(G61,'Liste Blocs'!$A$2:$B$14,2,FALSE)&gt;=2,"nok",IF(VLOOKUP(G61,'Liste Blocs'!$A$2:$B$14,2,FALSE)*VLOOKUP(H61,'Liste Blocs'!$A$2:$B$14,2,FALSE)*VLOOKUP(I61,'Liste Blocs'!$A$2:$B$14,2,FALSE)&lt;=6,"ok","nok"))</f>
        <v>ok</v>
      </c>
    </row>
    <row r="62" spans="1:10" hidden="1" x14ac:dyDescent="0.25">
      <c r="A62" s="16" t="s">
        <v>180</v>
      </c>
      <c r="B62" t="s">
        <v>33</v>
      </c>
      <c r="C62" t="s">
        <v>311</v>
      </c>
      <c r="D62" t="s">
        <v>275</v>
      </c>
      <c r="E62" t="s">
        <v>319</v>
      </c>
      <c r="F62" t="s">
        <v>245</v>
      </c>
      <c r="G62" t="s">
        <v>354</v>
      </c>
      <c r="H62" t="s">
        <v>348</v>
      </c>
      <c r="I62" t="s">
        <v>351</v>
      </c>
      <c r="J62" t="str">
        <f>IF(VLOOKUP(G62,'Liste Blocs'!$A$2:$B$14,2,FALSE)&gt;=2,"nok",IF(VLOOKUP(G62,'Liste Blocs'!$A$2:$B$14,2,FALSE)*VLOOKUP(H62,'Liste Blocs'!$A$2:$B$14,2,FALSE)*VLOOKUP(I62,'Liste Blocs'!$A$2:$B$14,2,FALSE)&lt;=6,"ok","nok"))</f>
        <v>ok</v>
      </c>
    </row>
    <row r="63" spans="1:10" hidden="1" x14ac:dyDescent="0.25">
      <c r="A63" s="16" t="s">
        <v>181</v>
      </c>
      <c r="B63" t="s">
        <v>34</v>
      </c>
      <c r="C63" t="s">
        <v>268</v>
      </c>
      <c r="D63" t="s">
        <v>277</v>
      </c>
      <c r="E63" t="s">
        <v>225</v>
      </c>
      <c r="F63" t="s">
        <v>233</v>
      </c>
      <c r="G63" t="s">
        <v>354</v>
      </c>
      <c r="H63" t="s">
        <v>348</v>
      </c>
      <c r="I63" t="s">
        <v>350</v>
      </c>
      <c r="J63" t="str">
        <f>IF(VLOOKUP(G63,'Liste Blocs'!$A$2:$B$14,2,FALSE)&gt;=2,"nok",IF(VLOOKUP(G63,'Liste Blocs'!$A$2:$B$14,2,FALSE)*VLOOKUP(H63,'Liste Blocs'!$A$2:$B$14,2,FALSE)*VLOOKUP(I63,'Liste Blocs'!$A$2:$B$14,2,FALSE)&lt;=6,"ok","nok"))</f>
        <v>ok</v>
      </c>
    </row>
    <row r="64" spans="1:10" hidden="1" x14ac:dyDescent="0.25">
      <c r="A64" s="16" t="s">
        <v>182</v>
      </c>
      <c r="B64" t="s">
        <v>34</v>
      </c>
      <c r="C64" t="s">
        <v>268</v>
      </c>
      <c r="D64" t="s">
        <v>281</v>
      </c>
      <c r="E64" t="s">
        <v>224</v>
      </c>
      <c r="F64" t="s">
        <v>245</v>
      </c>
      <c r="G64" t="s">
        <v>354</v>
      </c>
      <c r="H64" t="s">
        <v>347</v>
      </c>
      <c r="I64" t="s">
        <v>350</v>
      </c>
      <c r="J64" t="str">
        <f>IF(VLOOKUP(G64,'Liste Blocs'!$A$2:$B$14,2,FALSE)&gt;=2,"nok",IF(VLOOKUP(G64,'Liste Blocs'!$A$2:$B$14,2,FALSE)*VLOOKUP(H64,'Liste Blocs'!$A$2:$B$14,2,FALSE)*VLOOKUP(I64,'Liste Blocs'!$A$2:$B$14,2,FALSE)&lt;=6,"ok","nok"))</f>
        <v>ok</v>
      </c>
    </row>
    <row r="65" spans="1:10" hidden="1" x14ac:dyDescent="0.25">
      <c r="A65" s="16" t="s">
        <v>183</v>
      </c>
      <c r="B65" t="s">
        <v>34</v>
      </c>
      <c r="C65" t="s">
        <v>268</v>
      </c>
      <c r="D65" t="s">
        <v>278</v>
      </c>
      <c r="E65" t="s">
        <v>224</v>
      </c>
      <c r="F65" t="s">
        <v>245</v>
      </c>
      <c r="G65" t="s">
        <v>345</v>
      </c>
      <c r="H65" t="s">
        <v>346</v>
      </c>
      <c r="I65" t="s">
        <v>350</v>
      </c>
      <c r="J65" t="str">
        <f>IF(VLOOKUP(G65,'Liste Blocs'!$A$2:$B$14,2,FALSE)&gt;=2,"nok",IF(VLOOKUP(G65,'Liste Blocs'!$A$2:$B$14,2,FALSE)*VLOOKUP(H65,'Liste Blocs'!$A$2:$B$14,2,FALSE)*VLOOKUP(I65,'Liste Blocs'!$A$2:$B$14,2,FALSE)&lt;=6,"ok","nok"))</f>
        <v>nok</v>
      </c>
    </row>
    <row r="66" spans="1:10" hidden="1" x14ac:dyDescent="0.25">
      <c r="A66" s="16" t="s">
        <v>184</v>
      </c>
      <c r="B66" t="s">
        <v>34</v>
      </c>
      <c r="C66" t="s">
        <v>269</v>
      </c>
      <c r="D66" t="s">
        <v>279</v>
      </c>
      <c r="E66" t="s">
        <v>224</v>
      </c>
      <c r="F66" t="s">
        <v>292</v>
      </c>
      <c r="G66" t="s">
        <v>354</v>
      </c>
      <c r="H66" t="s">
        <v>348</v>
      </c>
      <c r="I66" t="s">
        <v>350</v>
      </c>
      <c r="J66" t="str">
        <f>IF(VLOOKUP(G66,'Liste Blocs'!$A$2:$B$14,2,FALSE)&gt;=2,"nok",IF(VLOOKUP(G66,'Liste Blocs'!$A$2:$B$14,2,FALSE)*VLOOKUP(H66,'Liste Blocs'!$A$2:$B$14,2,FALSE)*VLOOKUP(I66,'Liste Blocs'!$A$2:$B$14,2,FALSE)&lt;=6,"ok","nok"))</f>
        <v>ok</v>
      </c>
    </row>
    <row r="67" spans="1:10" hidden="1" x14ac:dyDescent="0.25">
      <c r="A67" s="16" t="s">
        <v>185</v>
      </c>
      <c r="B67" t="s">
        <v>34</v>
      </c>
      <c r="C67" t="s">
        <v>269</v>
      </c>
      <c r="D67" t="s">
        <v>279</v>
      </c>
      <c r="E67" t="s">
        <v>288</v>
      </c>
      <c r="F67" t="s">
        <v>227</v>
      </c>
      <c r="G67" t="s">
        <v>354</v>
      </c>
      <c r="H67" t="s">
        <v>348</v>
      </c>
      <c r="I67" t="s">
        <v>350</v>
      </c>
      <c r="J67" t="str">
        <f>IF(VLOOKUP(G67,'Liste Blocs'!$A$2:$B$14,2,FALSE)&gt;=2,"nok",IF(VLOOKUP(G67,'Liste Blocs'!$A$2:$B$14,2,FALSE)*VLOOKUP(H67,'Liste Blocs'!$A$2:$B$14,2,FALSE)*VLOOKUP(I67,'Liste Blocs'!$A$2:$B$14,2,FALSE)&lt;=6,"ok","nok"))</f>
        <v>ok</v>
      </c>
    </row>
    <row r="68" spans="1:10" hidden="1" x14ac:dyDescent="0.25">
      <c r="A68" s="16" t="s">
        <v>186</v>
      </c>
      <c r="B68" t="s">
        <v>34</v>
      </c>
      <c r="C68" t="s">
        <v>269</v>
      </c>
      <c r="D68" t="s">
        <v>240</v>
      </c>
      <c r="E68" t="s">
        <v>224</v>
      </c>
      <c r="F68" t="s">
        <v>292</v>
      </c>
      <c r="G68" t="s">
        <v>342</v>
      </c>
      <c r="H68" t="s">
        <v>347</v>
      </c>
      <c r="I68" t="s">
        <v>350</v>
      </c>
      <c r="J68" t="str">
        <f>IF(VLOOKUP(G68,'Liste Blocs'!$A$2:$B$14,2,FALSE)&gt;=2,"nok",IF(VLOOKUP(G68,'Liste Blocs'!$A$2:$B$14,2,FALSE)*VLOOKUP(H68,'Liste Blocs'!$A$2:$B$14,2,FALSE)*VLOOKUP(I68,'Liste Blocs'!$A$2:$B$14,2,FALSE)&lt;=6,"ok","nok"))</f>
        <v>nok</v>
      </c>
    </row>
    <row r="69" spans="1:10" hidden="1" x14ac:dyDescent="0.25">
      <c r="A69" s="16" t="s">
        <v>187</v>
      </c>
      <c r="B69" t="s">
        <v>34</v>
      </c>
      <c r="C69" t="s">
        <v>269</v>
      </c>
      <c r="D69" t="s">
        <v>240</v>
      </c>
      <c r="E69" t="s">
        <v>288</v>
      </c>
      <c r="F69" t="s">
        <v>227</v>
      </c>
      <c r="G69" t="s">
        <v>342</v>
      </c>
      <c r="H69" t="s">
        <v>346</v>
      </c>
      <c r="I69" t="s">
        <v>350</v>
      </c>
      <c r="J69" t="str">
        <f>IF(VLOOKUP(G69,'Liste Blocs'!$A$2:$B$14,2,FALSE)&gt;=2,"nok",IF(VLOOKUP(G69,'Liste Blocs'!$A$2:$B$14,2,FALSE)*VLOOKUP(H69,'Liste Blocs'!$A$2:$B$14,2,FALSE)*VLOOKUP(I69,'Liste Blocs'!$A$2:$B$14,2,FALSE)&lt;=6,"ok","nok"))</f>
        <v>nok</v>
      </c>
    </row>
    <row r="70" spans="1:10" hidden="1" x14ac:dyDescent="0.25">
      <c r="A70" s="16" t="s">
        <v>188</v>
      </c>
      <c r="B70" t="s">
        <v>34</v>
      </c>
      <c r="C70" t="s">
        <v>270</v>
      </c>
      <c r="D70" t="s">
        <v>280</v>
      </c>
      <c r="E70" t="s">
        <v>289</v>
      </c>
      <c r="F70" t="s">
        <v>245</v>
      </c>
      <c r="G70" t="s">
        <v>342</v>
      </c>
      <c r="H70" t="s">
        <v>347</v>
      </c>
      <c r="I70" t="s">
        <v>351</v>
      </c>
      <c r="J70" t="str">
        <f>IF(VLOOKUP(G70,'Liste Blocs'!$A$2:$B$14,2,FALSE)&gt;=2,"nok",IF(VLOOKUP(G70,'Liste Blocs'!$A$2:$B$14,2,FALSE)*VLOOKUP(H70,'Liste Blocs'!$A$2:$B$14,2,FALSE)*VLOOKUP(I70,'Liste Blocs'!$A$2:$B$14,2,FALSE)&lt;=6,"ok","nok"))</f>
        <v>nok</v>
      </c>
    </row>
    <row r="71" spans="1:10" hidden="1" x14ac:dyDescent="0.25">
      <c r="A71" s="16" t="s">
        <v>189</v>
      </c>
      <c r="B71" t="s">
        <v>34</v>
      </c>
      <c r="C71" t="s">
        <v>271</v>
      </c>
      <c r="D71" t="s">
        <v>282</v>
      </c>
      <c r="E71" t="s">
        <v>224</v>
      </c>
      <c r="F71" t="s">
        <v>245</v>
      </c>
      <c r="G71" t="s">
        <v>354</v>
      </c>
      <c r="H71" t="s">
        <v>347</v>
      </c>
      <c r="I71" t="s">
        <v>351</v>
      </c>
      <c r="J71" t="str">
        <f>IF(VLOOKUP(G71,'Liste Blocs'!$A$2:$B$14,2,FALSE)&gt;=2,"nok",IF(VLOOKUP(G71,'Liste Blocs'!$A$2:$B$14,2,FALSE)*VLOOKUP(H71,'Liste Blocs'!$A$2:$B$14,2,FALSE)*VLOOKUP(I71,'Liste Blocs'!$A$2:$B$14,2,FALSE)&lt;=6,"ok","nok"))</f>
        <v>ok</v>
      </c>
    </row>
    <row r="72" spans="1:10" hidden="1" x14ac:dyDescent="0.25">
      <c r="A72" s="16" t="s">
        <v>190</v>
      </c>
      <c r="B72" t="s">
        <v>34</v>
      </c>
      <c r="C72" t="s">
        <v>271</v>
      </c>
      <c r="D72" t="s">
        <v>282</v>
      </c>
      <c r="E72" t="s">
        <v>288</v>
      </c>
      <c r="F72" t="s">
        <v>227</v>
      </c>
      <c r="G72" t="s">
        <v>354</v>
      </c>
      <c r="H72" t="s">
        <v>346</v>
      </c>
      <c r="I72" t="s">
        <v>352</v>
      </c>
      <c r="J72" t="str">
        <f>IF(VLOOKUP(G72,'Liste Blocs'!$A$2:$B$14,2,FALSE)&gt;=2,"nok",IF(VLOOKUP(G72,'Liste Blocs'!$A$2:$B$14,2,FALSE)*VLOOKUP(H72,'Liste Blocs'!$A$2:$B$14,2,FALSE)*VLOOKUP(I72,'Liste Blocs'!$A$2:$B$14,2,FALSE)&lt;=6,"ok","nok"))</f>
        <v>ok</v>
      </c>
    </row>
    <row r="73" spans="1:10" hidden="1" x14ac:dyDescent="0.25">
      <c r="A73" s="16" t="s">
        <v>191</v>
      </c>
      <c r="B73" t="s">
        <v>34</v>
      </c>
      <c r="C73" t="s">
        <v>271</v>
      </c>
      <c r="D73" t="s">
        <v>283</v>
      </c>
      <c r="E73" t="s">
        <v>224</v>
      </c>
      <c r="F73" t="s">
        <v>245</v>
      </c>
      <c r="G73" t="s">
        <v>342</v>
      </c>
      <c r="H73" t="s">
        <v>346</v>
      </c>
      <c r="I73" t="s">
        <v>350</v>
      </c>
      <c r="J73" t="str">
        <f>IF(VLOOKUP(G73,'Liste Blocs'!$A$2:$B$14,2,FALSE)&gt;=2,"nok",IF(VLOOKUP(G73,'Liste Blocs'!$A$2:$B$14,2,FALSE)*VLOOKUP(H73,'Liste Blocs'!$A$2:$B$14,2,FALSE)*VLOOKUP(I73,'Liste Blocs'!$A$2:$B$14,2,FALSE)&lt;=6,"ok","nok"))</f>
        <v>nok</v>
      </c>
    </row>
    <row r="74" spans="1:10" hidden="1" x14ac:dyDescent="0.25">
      <c r="A74" s="16" t="s">
        <v>192</v>
      </c>
      <c r="B74" t="s">
        <v>34</v>
      </c>
      <c r="C74" t="s">
        <v>271</v>
      </c>
      <c r="D74" t="s">
        <v>283</v>
      </c>
      <c r="E74" t="s">
        <v>288</v>
      </c>
      <c r="F74" t="s">
        <v>227</v>
      </c>
      <c r="G74" t="s">
        <v>342</v>
      </c>
      <c r="H74" t="s">
        <v>346</v>
      </c>
      <c r="I74" t="s">
        <v>350</v>
      </c>
      <c r="J74" t="str">
        <f>IF(VLOOKUP(G74,'Liste Blocs'!$A$2:$B$14,2,FALSE)&gt;=2,"nok",IF(VLOOKUP(G74,'Liste Blocs'!$A$2:$B$14,2,FALSE)*VLOOKUP(H74,'Liste Blocs'!$A$2:$B$14,2,FALSE)*VLOOKUP(I74,'Liste Blocs'!$A$2:$B$14,2,FALSE)&lt;=6,"ok","nok"))</f>
        <v>nok</v>
      </c>
    </row>
    <row r="75" spans="1:10" hidden="1" x14ac:dyDescent="0.25">
      <c r="A75" s="16" t="s">
        <v>193</v>
      </c>
      <c r="B75" t="s">
        <v>34</v>
      </c>
      <c r="C75" t="s">
        <v>272</v>
      </c>
      <c r="D75" t="s">
        <v>284</v>
      </c>
      <c r="E75" t="s">
        <v>225</v>
      </c>
      <c r="F75" t="s">
        <v>233</v>
      </c>
      <c r="G75" t="s">
        <v>354</v>
      </c>
      <c r="H75" t="s">
        <v>347</v>
      </c>
      <c r="I75" t="s">
        <v>350</v>
      </c>
      <c r="J75" t="str">
        <f>IF(VLOOKUP(G75,'Liste Blocs'!$A$2:$B$14,2,FALSE)&gt;=2,"nok",IF(VLOOKUP(G75,'Liste Blocs'!$A$2:$B$14,2,FALSE)*VLOOKUP(H75,'Liste Blocs'!$A$2:$B$14,2,FALSE)*VLOOKUP(I75,'Liste Blocs'!$A$2:$B$14,2,FALSE)&lt;=6,"ok","nok"))</f>
        <v>ok</v>
      </c>
    </row>
  </sheetData>
  <autoFilter ref="B2:F75">
    <filterColumn colId="0">
      <filters>
        <filter val="Appro pièce"/>
        <filter val="Essuyage dégraissage"/>
        <filter val="Lecture validation FAV"/>
      </filters>
    </filterColumn>
  </autoFilter>
  <conditionalFormatting sqref="J1:J1048576">
    <cfRule type="containsText" dxfId="1" priority="2" operator="containsText" text="nok">
      <formula>NOT(ISERROR(SEARCH("nok",J1)))</formula>
    </cfRule>
  </conditionalFormatting>
  <dataValidations count="3">
    <dataValidation type="list" allowBlank="1" showInputMessage="1" showErrorMessage="1" sqref="G3:G102">
      <formula1>"SCS,CS3,CS2,CS1,S/R"</formula1>
    </dataValidation>
    <dataValidation type="list" allowBlank="1" showInputMessage="1" showErrorMessage="1" sqref="H3:H102">
      <formula1>"tres peu,occasionnels,frequents,certains"</formula1>
    </dataValidation>
    <dataValidation type="list" allowBlank="1" showInputMessage="1" showErrorMessage="1" sqref="I3:I102">
      <formula1>"faible,moderee,elevee,tres elevee"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1:X34"/>
  <sheetViews>
    <sheetView workbookViewId="0">
      <selection activeCell="B3" sqref="A3:B3"/>
    </sheetView>
  </sheetViews>
  <sheetFormatPr baseColWidth="10" defaultRowHeight="15" x14ac:dyDescent="0.25"/>
  <cols>
    <col min="1" max="1" width="30" bestFit="1" customWidth="1"/>
    <col min="2" max="2" width="11" style="33" bestFit="1" customWidth="1"/>
    <col min="3" max="3" width="99.140625" style="33" bestFit="1" customWidth="1"/>
    <col min="4" max="4" width="23.28515625" style="33" bestFit="1" customWidth="1"/>
    <col min="5" max="5" width="22.28515625" style="34" customWidth="1"/>
    <col min="6" max="6" width="31" style="31" bestFit="1" customWidth="1"/>
    <col min="7" max="7" width="22.28515625" style="31" bestFit="1" customWidth="1"/>
    <col min="8" max="8" width="34.28515625" style="31" bestFit="1" customWidth="1"/>
    <col min="9" max="9" width="51" style="31" bestFit="1" customWidth="1"/>
    <col min="10" max="10" width="7.5703125" style="31" bestFit="1" customWidth="1"/>
    <col min="11" max="11" width="12.28515625" style="31" bestFit="1" customWidth="1"/>
    <col min="12" max="12" width="9.7109375" style="31" bestFit="1" customWidth="1"/>
    <col min="13" max="13" width="8" style="31" bestFit="1" customWidth="1"/>
    <col min="14" max="14" width="10.42578125" customWidth="1"/>
    <col min="15" max="15" width="19.42578125" bestFit="1" customWidth="1"/>
    <col min="16" max="16" width="10.140625" bestFit="1" customWidth="1"/>
    <col min="18" max="18" width="7.42578125" bestFit="1" customWidth="1"/>
    <col min="19" max="19" width="5.140625" bestFit="1" customWidth="1"/>
    <col min="20" max="20" width="2" bestFit="1" customWidth="1"/>
    <col min="21" max="21" width="3" bestFit="1" customWidth="1"/>
    <col min="22" max="22" width="2.85546875" bestFit="1" customWidth="1"/>
    <col min="23" max="23" width="2.7109375" bestFit="1" customWidth="1"/>
    <col min="24" max="24" width="4.42578125" bestFit="1" customWidth="1"/>
  </cols>
  <sheetData>
    <row r="1" spans="1:24" ht="15.75" thickBot="1" x14ac:dyDescent="0.3"/>
    <row r="2" spans="1:24" ht="16.5" thickTop="1" thickBot="1" x14ac:dyDescent="0.3">
      <c r="A2" s="7" t="s">
        <v>75</v>
      </c>
      <c r="B2" s="8" t="s">
        <v>76</v>
      </c>
      <c r="C2" s="9" t="s">
        <v>77</v>
      </c>
      <c r="D2" s="8" t="s">
        <v>21</v>
      </c>
      <c r="E2" s="8" t="s">
        <v>120</v>
      </c>
      <c r="F2" s="30" t="s">
        <v>5</v>
      </c>
      <c r="G2" s="30" t="s">
        <v>4</v>
      </c>
      <c r="H2" s="30" t="s">
        <v>6</v>
      </c>
      <c r="I2" s="30" t="s">
        <v>7</v>
      </c>
      <c r="J2" s="30" t="s">
        <v>355</v>
      </c>
      <c r="K2" s="30" t="s">
        <v>356</v>
      </c>
      <c r="L2" s="30" t="s">
        <v>357</v>
      </c>
      <c r="M2" s="30" t="s">
        <v>337</v>
      </c>
      <c r="N2" s="17"/>
      <c r="O2" s="17"/>
      <c r="P2" s="12"/>
      <c r="Q2" s="17"/>
      <c r="R2" s="17"/>
      <c r="S2" s="17"/>
      <c r="T2" s="17"/>
      <c r="U2" s="17"/>
      <c r="V2" s="17"/>
      <c r="W2" s="17"/>
      <c r="X2" s="12"/>
    </row>
    <row r="3" spans="1:24" ht="15.75" thickTop="1" x14ac:dyDescent="0.25">
      <c r="A3" s="10"/>
      <c r="B3" s="35"/>
      <c r="C3" s="37"/>
      <c r="D3" s="40"/>
      <c r="E3" s="41"/>
      <c r="F3" s="31" t="str">
        <f>IF(ISNA(VLOOKUP($E3,Blocs!$A:$F,4,FALSE))," ",VLOOKUP($E3,Blocs!$A:$F,4,FALSE))</f>
        <v xml:space="preserve"> </v>
      </c>
      <c r="G3" s="31" t="str">
        <f>IF(ISNA(VLOOKUP($E3,Blocs!$A:$F,5,FALSE))," ",VLOOKUP($E3,Blocs!$A:$F,5,FALSE))</f>
        <v xml:space="preserve"> </v>
      </c>
      <c r="H3" s="31" t="str">
        <f>IF(ISNA(VLOOKUP($E3,Blocs!$A:$F,6,FALSE))," ",VLOOKUP($E3,Blocs!$A:$F,6,FALSE))</f>
        <v xml:space="preserve"> </v>
      </c>
      <c r="I3" s="31" t="str">
        <f>IF(ISNA(VLOOKUP($E3,Blocs!$A:$F,7,FALSE))," ",VLOOKUP($E3,Blocs!$A:$F,7,FALSE))</f>
        <v xml:space="preserve"> </v>
      </c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</row>
    <row r="4" spans="1:24" x14ac:dyDescent="0.25">
      <c r="A4" s="11"/>
      <c r="B4" s="36"/>
      <c r="C4" s="38" t="s">
        <v>78</v>
      </c>
      <c r="D4" s="33" t="s">
        <v>323</v>
      </c>
      <c r="E4" s="41" t="s">
        <v>127</v>
      </c>
      <c r="F4" s="31" t="str">
        <f>IF(ISNA(VLOOKUP($E4,Blocs!$A:$J,3,FALSE))," ",VLOOKUP($E4,Blocs!$A:$J,3,FALSE))</f>
        <v>agression support par dégraissant</v>
      </c>
      <c r="G4" s="31" t="str">
        <f>IF(ISNA(VLOOKUP($E4,Blocs!$A:$J,4,FALSE))," ",VLOOKUP($E4,Blocs!$A:$J,4,FALSE))</f>
        <v>dégradation support</v>
      </c>
      <c r="H4" s="31" t="str">
        <f>IF(ISNA(VLOOKUP($E4,Blocs!$A:$J,5,FALSE))," ",VLOOKUP($E4,Blocs!$A:$J,5,FALSE))</f>
        <v>conception et validation en essais</v>
      </c>
      <c r="I4" s="31">
        <f>IF(ISNA(VLOOKUP($E4,Blocs!$A:$J,6,FALSE))," ",VLOOKUP($E4,Blocs!$A:$J,6,FALSE))</f>
        <v>0</v>
      </c>
      <c r="J4" s="31" t="str">
        <f>IF(ISNA(VLOOKUP($E4,Blocs!$A:$J,7,FALSE))," ",VLOOKUP($E4,Blocs!$A:$J,7,FALSE))</f>
        <v>CS2</v>
      </c>
      <c r="K4" s="31" t="str">
        <f>IF(ISNA(VLOOKUP($E4,Blocs!$A:$J,8,FALSE))," ",VLOOKUP($E4,Blocs!$A:$J,8,FALSE))</f>
        <v>tres peu</v>
      </c>
      <c r="L4" s="31" t="str">
        <f>IF(ISNA(VLOOKUP($E4,Blocs!$A:$J,9,FALSE))," ",VLOOKUP($E4,Blocs!$A:$J,9,FALSE))</f>
        <v>faible</v>
      </c>
      <c r="M4" s="31" t="str">
        <f>IF(ISNA(VLOOKUP($E4,Blocs!$A:$J,10,FALSE))," ",VLOOKUP($E4,Blocs!$A:$J,10,FALSE))</f>
        <v>nok</v>
      </c>
      <c r="N4" s="12"/>
      <c r="P4" s="12"/>
      <c r="Q4" s="12"/>
      <c r="R4" s="12"/>
      <c r="S4" s="12"/>
      <c r="T4" s="12"/>
      <c r="U4" s="12"/>
      <c r="V4" s="12"/>
      <c r="W4" s="12"/>
      <c r="X4" s="12"/>
    </row>
    <row r="5" spans="1:24" x14ac:dyDescent="0.25">
      <c r="A5" s="11"/>
      <c r="B5" s="36"/>
      <c r="C5" s="38" t="s">
        <v>358</v>
      </c>
      <c r="D5" s="33" t="s">
        <v>324</v>
      </c>
      <c r="E5" s="41" t="s">
        <v>128</v>
      </c>
      <c r="F5" s="31" t="str">
        <f>IF(ISNA(VLOOKUP($E5,Blocs!$A:$J,3,FALSE))," ",VLOOKUP($E5,Blocs!$A:$J,3,FALSE))</f>
        <v>agression support par dégraissant</v>
      </c>
      <c r="G5" s="31" t="str">
        <f>IF(ISNA(VLOOKUP($E5,Blocs!$A:$J,4,FALSE))," ",VLOOKUP($E5,Blocs!$A:$J,4,FALSE))</f>
        <v>assemblage défectueux</v>
      </c>
      <c r="H5" s="31" t="str">
        <f>IF(ISNA(VLOOKUP($E5,Blocs!$A:$J,5,FALSE))," ",VLOOKUP($E5,Blocs!$A:$J,5,FALSE))</f>
        <v>conception et validation en essais</v>
      </c>
      <c r="I5" s="31">
        <f>IF(ISNA(VLOOKUP($E5,Blocs!$A:$J,6,FALSE))," ",VLOOKUP($E5,Blocs!$A:$J,6,FALSE))</f>
        <v>0</v>
      </c>
      <c r="J5" s="31" t="str">
        <f>IF(ISNA(VLOOKUP($E5,Blocs!$A:$J,7,FALSE))," ",VLOOKUP($E5,Blocs!$A:$J,7,FALSE))</f>
        <v>CS2</v>
      </c>
      <c r="K5" s="31" t="str">
        <f>IF(ISNA(VLOOKUP($E5,Blocs!$A:$J,8,FALSE))," ",VLOOKUP($E5,Blocs!$A:$J,8,FALSE))</f>
        <v>tres peu</v>
      </c>
      <c r="L5" s="31" t="str">
        <f>IF(ISNA(VLOOKUP($E5,Blocs!$A:$J,9,FALSE))," ",VLOOKUP($E5,Blocs!$A:$J,9,FALSE))</f>
        <v>faible</v>
      </c>
      <c r="M5" s="31" t="str">
        <f>IF(ISNA(VLOOKUP($E5,Blocs!$A:$J,10,FALSE))," ",VLOOKUP($E5,Blocs!$A:$J,10,FALSE))</f>
        <v>nok</v>
      </c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4" x14ac:dyDescent="0.25">
      <c r="A6" s="11"/>
      <c r="B6" s="36"/>
      <c r="C6" s="38" t="s">
        <v>79</v>
      </c>
      <c r="D6" s="33" t="s">
        <v>325</v>
      </c>
      <c r="E6" s="41" t="s">
        <v>186</v>
      </c>
      <c r="F6" s="31" t="str">
        <f>IF(ISNA(VLOOKUP($E6,Blocs!$A:$J,3,FALSE))," ",VLOOKUP($E6,Blocs!$A:$J,3,FALSE))</f>
        <v>mauvaise rotation</v>
      </c>
      <c r="G6" s="31" t="str">
        <f>IF(ISNA(VLOOKUP($E6,Blocs!$A:$J,4,FALSE))," ",VLOOKUP($E6,Blocs!$A:$J,4,FALSE))</f>
        <v>opération impossible</v>
      </c>
      <c r="H6" s="31" t="str">
        <f>IF(ISNA(VLOOKUP($E6,Blocs!$A:$J,5,FALSE))," ",VLOOKUP($E6,Blocs!$A:$J,5,FALSE))</f>
        <v>erreur de l'opérateur</v>
      </c>
      <c r="I6" s="31" t="str">
        <f>IF(ISNA(VLOOKUP($E6,Blocs!$A:$J,6,FALSE))," ",VLOOKUP($E6,Blocs!$A:$J,6,FALSE))</f>
        <v>indications sur la machine</v>
      </c>
      <c r="J6" s="31" t="str">
        <f>IF(ISNA(VLOOKUP($E6,Blocs!$A:$J,7,FALSE))," ",VLOOKUP($E6,Blocs!$A:$J,7,FALSE))</f>
        <v>CS3</v>
      </c>
      <c r="K6" s="31" t="str">
        <f>IF(ISNA(VLOOKUP($E6,Blocs!$A:$J,8,FALSE))," ",VLOOKUP($E6,Blocs!$A:$J,8,FALSE))</f>
        <v>occasionnels</v>
      </c>
      <c r="L6" s="31" t="str">
        <f>IF(ISNA(VLOOKUP($E6,Blocs!$A:$J,9,FALSE))," ",VLOOKUP($E6,Blocs!$A:$J,9,FALSE))</f>
        <v>faible</v>
      </c>
      <c r="M6" s="31" t="str">
        <f>IF(ISNA(VLOOKUP($E6,Blocs!$A:$J,10,FALSE))," ",VLOOKUP($E6,Blocs!$A:$J,10,FALSE))</f>
        <v>nok</v>
      </c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</row>
    <row r="7" spans="1:24" x14ac:dyDescent="0.25">
      <c r="A7" s="11"/>
      <c r="B7" s="36"/>
      <c r="C7" s="38" t="s">
        <v>80</v>
      </c>
      <c r="D7" s="33" t="s">
        <v>324</v>
      </c>
      <c r="E7" s="41" t="s">
        <v>359</v>
      </c>
      <c r="F7" s="31" t="str">
        <f>IF(ISNA(VLOOKUP($E7,Blocs!$A:$J,3,FALSE))," ",VLOOKUP($E7,Blocs!$A:$J,3,FALSE))</f>
        <v>mauvaise pièce</v>
      </c>
      <c r="G7" s="31" t="str">
        <f>IF(ISNA(VLOOKUP($E7,Blocs!$A:$J,4,FALSE))," ",VLOOKUP($E7,Blocs!$A:$J,4,FALSE))</f>
        <v>mauvaise teinte</v>
      </c>
      <c r="H7" s="31" t="str">
        <f>IF(ISNA(VLOOKUP($E7,Blocs!$A:$J,5,FALSE))," ",VLOOKUP($E7,Blocs!$A:$J,5,FALSE))</f>
        <v>erreur de l'opérateur</v>
      </c>
      <c r="I7" s="31" t="str">
        <f>IF(ISNA(VLOOKUP($E7,Blocs!$A:$J,6,FALSE))," ",VLOOKUP($E7,Blocs!$A:$J,6,FALSE))</f>
        <v>respect de la FAV</v>
      </c>
      <c r="J7" s="31" t="str">
        <f>IF(ISNA(VLOOKUP($E7,Blocs!$A:$J,7,FALSE))," ",VLOOKUP($E7,Blocs!$A:$J,7,FALSE))</f>
        <v>CS3</v>
      </c>
      <c r="K7" s="31" t="str">
        <f>IF(ISNA(VLOOKUP($E7,Blocs!$A:$J,8,FALSE))," ",VLOOKUP($E7,Blocs!$A:$J,8,FALSE))</f>
        <v>tres peu</v>
      </c>
      <c r="L7" s="31" t="str">
        <f>IF(ISNA(VLOOKUP($E7,Blocs!$A:$J,9,FALSE))," ",VLOOKUP($E7,Blocs!$A:$J,9,FALSE))</f>
        <v>faible</v>
      </c>
      <c r="M7" s="31" t="str">
        <f>IF(ISNA(VLOOKUP($E7,Blocs!$A:$J,10,FALSE))," ",VLOOKUP($E7,Blocs!$A:$J,10,FALSE))</f>
        <v>nok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</row>
    <row r="8" spans="1:24" x14ac:dyDescent="0.25">
      <c r="A8" s="11"/>
      <c r="B8" s="36"/>
      <c r="C8" s="39" t="s">
        <v>81</v>
      </c>
      <c r="D8" s="33" t="s">
        <v>326</v>
      </c>
      <c r="E8" s="41" t="s">
        <v>360</v>
      </c>
      <c r="F8" s="31" t="str">
        <f>IF(ISNA(VLOOKUP($E8,Blocs!$A:$J,3,FALSE))," ",VLOOKUP($E8,Blocs!$A:$J,3,FALSE))</f>
        <v>Endommager la pièce</v>
      </c>
      <c r="G8" s="31" t="str">
        <f>IF(ISNA(VLOOKUP($E8,Blocs!$A:$J,4,FALSE))," ",VLOOKUP($E8,Blocs!$A:$J,4,FALSE))</f>
        <v>Mep difficile</v>
      </c>
      <c r="H8" s="31" t="str">
        <f>IF(ISNA(VLOOKUP($E8,Blocs!$A:$J,5,FALSE))," ",VLOOKUP($E8,Blocs!$A:$J,5,FALSE))</f>
        <v>matériel inadapté</v>
      </c>
      <c r="I8" s="31" t="str">
        <f>IF(ISNA(VLOOKUP($E8,Blocs!$A:$J,6,FALSE))," ",VLOOKUP($E8,Blocs!$A:$J,6,FALSE))</f>
        <v>qualification du process</v>
      </c>
      <c r="J8" s="31" t="str">
        <f>IF(ISNA(VLOOKUP($E8,Blocs!$A:$J,7,FALSE))," ",VLOOKUP($E8,Blocs!$A:$J,7,FALSE))</f>
        <v>SCS</v>
      </c>
      <c r="K8" s="31" t="str">
        <f>IF(ISNA(VLOOKUP($E8,Blocs!$A:$J,8,FALSE))," ",VLOOKUP($E8,Blocs!$A:$J,8,FALSE))</f>
        <v>occasionnels</v>
      </c>
      <c r="L8" s="31" t="str">
        <f>IF(ISNA(VLOOKUP($E8,Blocs!$A:$J,9,FALSE))," ",VLOOKUP($E8,Blocs!$A:$J,9,FALSE))</f>
        <v>faible</v>
      </c>
      <c r="M8" s="31" t="str">
        <f>IF(ISNA(VLOOKUP($E8,Blocs!$A:$J,10,FALSE))," ",VLOOKUP($E8,Blocs!$A:$J,10,FALSE))</f>
        <v>ok</v>
      </c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</row>
    <row r="9" spans="1:24" x14ac:dyDescent="0.25">
      <c r="A9" s="11"/>
      <c r="C9" s="38" t="s">
        <v>82</v>
      </c>
      <c r="D9" s="33" t="s">
        <v>327</v>
      </c>
      <c r="E9" s="41" t="s">
        <v>361</v>
      </c>
      <c r="F9" s="31" t="str">
        <f>IF(ISNA(VLOOKUP($E9,Blocs!$A:$J,3,FALSE))," ",VLOOKUP($E9,Blocs!$A:$J,3,FALSE))</f>
        <v>essuyage hors zone</v>
      </c>
      <c r="G9" s="31" t="str">
        <f>IF(ISNA(VLOOKUP($E9,Blocs!$A:$J,4,FALSE))," ",VLOOKUP($E9,Blocs!$A:$J,4,FALSE))</f>
        <v>mauvaise adherence colle</v>
      </c>
      <c r="H9" s="31" t="str">
        <f>IF(ISNA(VLOOKUP($E9,Blocs!$A:$J,5,FALSE))," ",VLOOKUP($E9,Blocs!$A:$J,5,FALSE))</f>
        <v>nouvel opérateur formation au poste</v>
      </c>
      <c r="I9" s="31" t="str">
        <f>IF(ISNA(VLOOKUP($E9,Blocs!$A:$J,6,FALSE))," ",VLOOKUP($E9,Blocs!$A:$J,6,FALSE))</f>
        <v>habilitation au poste rappel des consignes d'application</v>
      </c>
      <c r="J9" s="31" t="str">
        <f>IF(ISNA(VLOOKUP($E9,Blocs!$A:$J,7,FALSE))," ",VLOOKUP($E9,Blocs!$A:$J,7,FALSE))</f>
        <v>CS3</v>
      </c>
      <c r="K9" s="31" t="str">
        <f>IF(ISNA(VLOOKUP($E9,Blocs!$A:$J,8,FALSE))," ",VLOOKUP($E9,Blocs!$A:$J,8,FALSE))</f>
        <v>tres peu</v>
      </c>
      <c r="L9" s="31" t="str">
        <f>IF(ISNA(VLOOKUP($E9,Blocs!$A:$J,9,FALSE))," ",VLOOKUP($E9,Blocs!$A:$J,9,FALSE))</f>
        <v>moderee</v>
      </c>
      <c r="M9" s="31" t="str">
        <f>IF(ISNA(VLOOKUP($E9,Blocs!$A:$J,10,FALSE))," ",VLOOKUP($E9,Blocs!$A:$J,10,FALSE))</f>
        <v>nok</v>
      </c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</row>
    <row r="10" spans="1:24" x14ac:dyDescent="0.25">
      <c r="A10" s="11"/>
      <c r="C10" s="38"/>
      <c r="D10" s="33" t="s">
        <v>327</v>
      </c>
      <c r="E10" s="41" t="s">
        <v>362</v>
      </c>
      <c r="F10" s="31" t="str">
        <f>IF(ISNA(VLOOKUP($E10,Blocs!$A:$J,3,FALSE))," ",VLOOKUP($E10,Blocs!$A:$J,3,FALSE))</f>
        <v>agression support par dégraissant</v>
      </c>
      <c r="G10" s="31" t="str">
        <f>IF(ISNA(VLOOKUP($E10,Blocs!$A:$J,4,FALSE))," ",VLOOKUP($E10,Blocs!$A:$J,4,FALSE))</f>
        <v>assemblage défectueux</v>
      </c>
      <c r="H10" s="31" t="str">
        <f>IF(ISNA(VLOOKUP($E10,Blocs!$A:$J,5,FALSE))," ",VLOOKUP($E10,Blocs!$A:$J,5,FALSE))</f>
        <v>conception et validation en essais</v>
      </c>
      <c r="I10" s="31">
        <f>IF(ISNA(VLOOKUP($E10,Blocs!$A:$J,6,FALSE))," ",VLOOKUP($E10,Blocs!$A:$J,6,FALSE))</f>
        <v>0</v>
      </c>
      <c r="J10" s="31" t="str">
        <f>IF(ISNA(VLOOKUP($E10,Blocs!$A:$J,7,FALSE))," ",VLOOKUP($E10,Blocs!$A:$J,7,FALSE))</f>
        <v>CS2</v>
      </c>
      <c r="K10" s="31" t="str">
        <f>IF(ISNA(VLOOKUP($E10,Blocs!$A:$J,8,FALSE))," ",VLOOKUP($E10,Blocs!$A:$J,8,FALSE))</f>
        <v>tres peu</v>
      </c>
      <c r="L10" s="31" t="str">
        <f>IF(ISNA(VLOOKUP($E10,Blocs!$A:$J,9,FALSE))," ",VLOOKUP($E10,Blocs!$A:$J,9,FALSE))</f>
        <v>faible</v>
      </c>
      <c r="M10" s="31" t="str">
        <f>IF(ISNA(VLOOKUP($E10,Blocs!$A:$J,10,FALSE))," ",VLOOKUP($E10,Blocs!$A:$J,10,FALSE))</f>
        <v>nok</v>
      </c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</row>
    <row r="11" spans="1:24" x14ac:dyDescent="0.25">
      <c r="A11" s="11"/>
      <c r="C11" s="38" t="s">
        <v>83</v>
      </c>
      <c r="D11" s="33" t="s">
        <v>328</v>
      </c>
      <c r="E11" s="41"/>
      <c r="F11" s="31" t="str">
        <f>IF(ISNA(VLOOKUP($E11,Blocs!$A:$J,3,FALSE))," ",VLOOKUP($E11,Blocs!$A:$J,3,FALSE))</f>
        <v xml:space="preserve"> </v>
      </c>
      <c r="G11" s="31" t="str">
        <f>IF(ISNA(VLOOKUP($E11,Blocs!$A:$J,4,FALSE))," ",VLOOKUP($E11,Blocs!$A:$J,4,FALSE))</f>
        <v xml:space="preserve"> </v>
      </c>
      <c r="H11" s="31" t="str">
        <f>IF(ISNA(VLOOKUP($E11,Blocs!$A:$J,5,FALSE))," ",VLOOKUP($E11,Blocs!$A:$J,5,FALSE))</f>
        <v xml:space="preserve"> </v>
      </c>
      <c r="I11" s="31" t="str">
        <f>IF(ISNA(VLOOKUP($E11,Blocs!$A:$J,6,FALSE))," ",VLOOKUP($E11,Blocs!$A:$J,6,FALSE))</f>
        <v xml:space="preserve"> </v>
      </c>
      <c r="J11" s="31" t="str">
        <f>IF(ISNA(VLOOKUP($E11,Blocs!$A:$J,7,FALSE))," ",VLOOKUP($E11,Blocs!$A:$J,7,FALSE))</f>
        <v xml:space="preserve"> </v>
      </c>
      <c r="K11" s="31" t="str">
        <f>IF(ISNA(VLOOKUP($E11,Blocs!$A:$J,8,FALSE))," ",VLOOKUP($E11,Blocs!$A:$J,8,FALSE))</f>
        <v xml:space="preserve"> </v>
      </c>
      <c r="L11" s="31" t="str">
        <f>IF(ISNA(VLOOKUP($E11,Blocs!$A:$J,9,FALSE))," ",VLOOKUP($E11,Blocs!$A:$J,9,FALSE))</f>
        <v xml:space="preserve"> </v>
      </c>
      <c r="M11" s="31" t="str">
        <f>IF(ISNA(VLOOKUP($E11,Blocs!$A:$J,10,FALSE))," ",VLOOKUP($E11,Blocs!$A:$J,10,FALSE))</f>
        <v xml:space="preserve"> </v>
      </c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</row>
    <row r="12" spans="1:24" x14ac:dyDescent="0.25">
      <c r="A12" s="11"/>
      <c r="C12" s="38" t="s">
        <v>84</v>
      </c>
      <c r="D12" s="33" t="s">
        <v>329</v>
      </c>
      <c r="E12" s="41"/>
      <c r="F12" s="31" t="str">
        <f>IF(ISNA(VLOOKUP($E12,Blocs!$A:$J,3,FALSE))," ",VLOOKUP($E12,Blocs!$A:$J,3,FALSE))</f>
        <v xml:space="preserve"> </v>
      </c>
      <c r="G12" s="31" t="str">
        <f>IF(ISNA(VLOOKUP($E12,Blocs!$A:$J,4,FALSE))," ",VLOOKUP($E12,Blocs!$A:$J,4,FALSE))</f>
        <v xml:space="preserve"> </v>
      </c>
      <c r="H12" s="31" t="str">
        <f>IF(ISNA(VLOOKUP($E12,Blocs!$A:$J,5,FALSE))," ",VLOOKUP($E12,Blocs!$A:$J,5,FALSE))</f>
        <v xml:space="preserve"> </v>
      </c>
      <c r="I12" s="31" t="str">
        <f>IF(ISNA(VLOOKUP($E12,Blocs!$A:$J,6,FALSE))," ",VLOOKUP($E12,Blocs!$A:$J,6,FALSE))</f>
        <v xml:space="preserve"> </v>
      </c>
      <c r="J12" s="31" t="str">
        <f>IF(ISNA(VLOOKUP($E12,Blocs!$A:$J,7,FALSE))," ",VLOOKUP($E12,Blocs!$A:$J,7,FALSE))</f>
        <v xml:space="preserve"> </v>
      </c>
      <c r="K12" s="31" t="str">
        <f>IF(ISNA(VLOOKUP($E12,Blocs!$A:$J,8,FALSE))," ",VLOOKUP($E12,Blocs!$A:$J,8,FALSE))</f>
        <v xml:space="preserve"> </v>
      </c>
      <c r="L12" s="31" t="str">
        <f>IF(ISNA(VLOOKUP($E12,Blocs!$A:$J,9,FALSE))," ",VLOOKUP($E12,Blocs!$A:$J,9,FALSE))</f>
        <v xml:space="preserve"> </v>
      </c>
      <c r="M12" s="31" t="str">
        <f>IF(ISNA(VLOOKUP($E12,Blocs!$A:$J,10,FALSE))," ",VLOOKUP($E12,Blocs!$A:$J,10,FALSE))</f>
        <v xml:space="preserve"> </v>
      </c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</row>
    <row r="13" spans="1:24" x14ac:dyDescent="0.25">
      <c r="A13" s="11"/>
      <c r="B13" s="36"/>
      <c r="C13" s="38" t="s">
        <v>85</v>
      </c>
      <c r="D13" s="33" t="s">
        <v>330</v>
      </c>
      <c r="E13" s="41"/>
      <c r="F13" s="31" t="str">
        <f>IF(ISNA(VLOOKUP($E13,Blocs!$A:$J,3,FALSE))," ",VLOOKUP($E13,Blocs!$A:$J,3,FALSE))</f>
        <v xml:space="preserve"> </v>
      </c>
      <c r="G13" s="31" t="str">
        <f>IF(ISNA(VLOOKUP($E13,Blocs!$A:$J,4,FALSE))," ",VLOOKUP($E13,Blocs!$A:$J,4,FALSE))</f>
        <v xml:space="preserve"> </v>
      </c>
      <c r="H13" s="31" t="str">
        <f>IF(ISNA(VLOOKUP($E13,Blocs!$A:$J,5,FALSE))," ",VLOOKUP($E13,Blocs!$A:$J,5,FALSE))</f>
        <v xml:space="preserve"> </v>
      </c>
      <c r="I13" s="31" t="str">
        <f>IF(ISNA(VLOOKUP($E13,Blocs!$A:$J,6,FALSE))," ",VLOOKUP($E13,Blocs!$A:$J,6,FALSE))</f>
        <v xml:space="preserve"> </v>
      </c>
      <c r="J13" s="31" t="str">
        <f>IF(ISNA(VLOOKUP($E13,Blocs!$A:$J,7,FALSE))," ",VLOOKUP($E13,Blocs!$A:$J,7,FALSE))</f>
        <v xml:space="preserve"> </v>
      </c>
      <c r="K13" s="31" t="str">
        <f>IF(ISNA(VLOOKUP($E13,Blocs!$A:$J,8,FALSE))," ",VLOOKUP($E13,Blocs!$A:$J,8,FALSE))</f>
        <v xml:space="preserve"> </v>
      </c>
      <c r="L13" s="31" t="str">
        <f>IF(ISNA(VLOOKUP($E13,Blocs!$A:$J,9,FALSE))," ",VLOOKUP($E13,Blocs!$A:$J,9,FALSE))</f>
        <v xml:space="preserve"> </v>
      </c>
      <c r="M13" s="31" t="str">
        <f>IF(ISNA(VLOOKUP($E13,Blocs!$A:$J,10,FALSE))," ",VLOOKUP($E13,Blocs!$A:$J,10,FALSE))</f>
        <v xml:space="preserve"> </v>
      </c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</row>
    <row r="14" spans="1:24" x14ac:dyDescent="0.25">
      <c r="A14" s="11"/>
      <c r="B14" s="36"/>
      <c r="C14" s="38" t="s">
        <v>86</v>
      </c>
      <c r="D14" s="33" t="s">
        <v>331</v>
      </c>
      <c r="E14" s="41"/>
      <c r="F14" s="31" t="str">
        <f>IF(ISNA(VLOOKUP($E14,Blocs!$A:$J,3,FALSE))," ",VLOOKUP($E14,Blocs!$A:$J,3,FALSE))</f>
        <v xml:space="preserve"> </v>
      </c>
      <c r="G14" s="31" t="str">
        <f>IF(ISNA(VLOOKUP($E14,Blocs!$A:$J,4,FALSE))," ",VLOOKUP($E14,Blocs!$A:$J,4,FALSE))</f>
        <v xml:space="preserve"> </v>
      </c>
      <c r="H14" s="31" t="str">
        <f>IF(ISNA(VLOOKUP($E14,Blocs!$A:$J,5,FALSE))," ",VLOOKUP($E14,Blocs!$A:$J,5,FALSE))</f>
        <v xml:space="preserve"> </v>
      </c>
      <c r="I14" s="31" t="str">
        <f>IF(ISNA(VLOOKUP($E14,Blocs!$A:$J,6,FALSE))," ",VLOOKUP($E14,Blocs!$A:$J,6,FALSE))</f>
        <v xml:space="preserve"> </v>
      </c>
      <c r="J14" s="31" t="str">
        <f>IF(ISNA(VLOOKUP($E14,Blocs!$A:$J,7,FALSE))," ",VLOOKUP($E14,Blocs!$A:$J,7,FALSE))</f>
        <v xml:space="preserve"> </v>
      </c>
      <c r="K14" s="31" t="str">
        <f>IF(ISNA(VLOOKUP($E14,Blocs!$A:$J,8,FALSE))," ",VLOOKUP($E14,Blocs!$A:$J,8,FALSE))</f>
        <v xml:space="preserve"> </v>
      </c>
      <c r="L14" s="31" t="str">
        <f>IF(ISNA(VLOOKUP($E14,Blocs!$A:$J,9,FALSE))," ",VLOOKUP($E14,Blocs!$A:$J,9,FALSE))</f>
        <v xml:space="preserve"> </v>
      </c>
      <c r="M14" s="31" t="str">
        <f>IF(ISNA(VLOOKUP($E14,Blocs!$A:$J,10,FALSE))," ",VLOOKUP($E14,Blocs!$A:$J,10,FALSE))</f>
        <v xml:space="preserve"> </v>
      </c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</row>
    <row r="15" spans="1:24" x14ac:dyDescent="0.25">
      <c r="A15" s="11"/>
      <c r="B15" s="36"/>
      <c r="C15" s="38" t="s">
        <v>87</v>
      </c>
      <c r="D15" s="33" t="s">
        <v>325</v>
      </c>
      <c r="E15" s="41"/>
      <c r="F15" s="31" t="str">
        <f>IF(ISNA(VLOOKUP($E15,Blocs!$A:$J,3,FALSE))," ",VLOOKUP($E15,Blocs!$A:$J,3,FALSE))</f>
        <v xml:space="preserve"> </v>
      </c>
      <c r="G15" s="31" t="str">
        <f>IF(ISNA(VLOOKUP($E15,Blocs!$A:$J,4,FALSE))," ",VLOOKUP($E15,Blocs!$A:$J,4,FALSE))</f>
        <v xml:space="preserve"> </v>
      </c>
      <c r="H15" s="31" t="str">
        <f>IF(ISNA(VLOOKUP($E15,Blocs!$A:$J,5,FALSE))," ",VLOOKUP($E15,Blocs!$A:$J,5,FALSE))</f>
        <v xml:space="preserve"> </v>
      </c>
      <c r="I15" s="31" t="str">
        <f>IF(ISNA(VLOOKUP($E15,Blocs!$A:$J,6,FALSE))," ",VLOOKUP($E15,Blocs!$A:$J,6,FALSE))</f>
        <v xml:space="preserve"> </v>
      </c>
      <c r="J15" s="31" t="str">
        <f>IF(ISNA(VLOOKUP($E15,Blocs!$A:$J,7,FALSE))," ",VLOOKUP($E15,Blocs!$A:$J,7,FALSE))</f>
        <v xml:space="preserve"> </v>
      </c>
      <c r="K15" s="31" t="str">
        <f>IF(ISNA(VLOOKUP($E15,Blocs!$A:$J,8,FALSE))," ",VLOOKUP($E15,Blocs!$A:$J,8,FALSE))</f>
        <v xml:space="preserve"> </v>
      </c>
      <c r="L15" s="31" t="str">
        <f>IF(ISNA(VLOOKUP($E15,Blocs!$A:$J,9,FALSE))," ",VLOOKUP($E15,Blocs!$A:$J,9,FALSE))</f>
        <v xml:space="preserve"> </v>
      </c>
      <c r="M15" s="31" t="str">
        <f>IF(ISNA(VLOOKUP($E15,Blocs!$A:$J,10,FALSE))," ",VLOOKUP($E15,Blocs!$A:$J,10,FALSE))</f>
        <v xml:space="preserve"> </v>
      </c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</row>
    <row r="16" spans="1:24" x14ac:dyDescent="0.25">
      <c r="A16" s="11"/>
      <c r="B16" s="36"/>
      <c r="C16" s="38" t="s">
        <v>88</v>
      </c>
      <c r="D16" s="33" t="s">
        <v>324</v>
      </c>
      <c r="E16" s="41"/>
      <c r="F16" s="31" t="str">
        <f>IF(ISNA(VLOOKUP($E16,Blocs!$A:$J,3,FALSE))," ",VLOOKUP($E16,Blocs!$A:$J,3,FALSE))</f>
        <v xml:space="preserve"> </v>
      </c>
      <c r="G16" s="31" t="str">
        <f>IF(ISNA(VLOOKUP($E16,Blocs!$A:$J,4,FALSE))," ",VLOOKUP($E16,Blocs!$A:$J,4,FALSE))</f>
        <v xml:space="preserve"> </v>
      </c>
      <c r="H16" s="31" t="str">
        <f>IF(ISNA(VLOOKUP($E16,Blocs!$A:$J,5,FALSE))," ",VLOOKUP($E16,Blocs!$A:$J,5,FALSE))</f>
        <v xml:space="preserve"> </v>
      </c>
      <c r="I16" s="31" t="str">
        <f>IF(ISNA(VLOOKUP($E16,Blocs!$A:$J,6,FALSE))," ",VLOOKUP($E16,Blocs!$A:$J,6,FALSE))</f>
        <v xml:space="preserve"> </v>
      </c>
      <c r="J16" s="31" t="str">
        <f>IF(ISNA(VLOOKUP($E16,Blocs!$A:$J,7,FALSE))," ",VLOOKUP($E16,Blocs!$A:$J,7,FALSE))</f>
        <v xml:space="preserve"> </v>
      </c>
      <c r="K16" s="31" t="str">
        <f>IF(ISNA(VLOOKUP($E16,Blocs!$A:$J,8,FALSE))," ",VLOOKUP($E16,Blocs!$A:$J,8,FALSE))</f>
        <v xml:space="preserve"> </v>
      </c>
      <c r="L16" s="31" t="str">
        <f>IF(ISNA(VLOOKUP($E16,Blocs!$A:$J,9,FALSE))," ",VLOOKUP($E16,Blocs!$A:$J,9,FALSE))</f>
        <v xml:space="preserve"> </v>
      </c>
      <c r="M16" s="31" t="str">
        <f>IF(ISNA(VLOOKUP($E16,Blocs!$A:$J,10,FALSE))," ",VLOOKUP($E16,Blocs!$A:$J,10,FALSE))</f>
        <v xml:space="preserve"> </v>
      </c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</row>
    <row r="17" spans="1:24" x14ac:dyDescent="0.25">
      <c r="A17" s="11"/>
      <c r="B17" s="36"/>
      <c r="C17" s="38" t="s">
        <v>89</v>
      </c>
      <c r="D17" s="33" t="s">
        <v>332</v>
      </c>
      <c r="E17" s="41"/>
      <c r="F17" s="31" t="str">
        <f>IF(ISNA(VLOOKUP($E17,Blocs!$A:$J,3,FALSE))," ",VLOOKUP($E17,Blocs!$A:$J,3,FALSE))</f>
        <v xml:space="preserve"> </v>
      </c>
      <c r="G17" s="31" t="str">
        <f>IF(ISNA(VLOOKUP($E17,Blocs!$A:$J,4,FALSE))," ",VLOOKUP($E17,Blocs!$A:$J,4,FALSE))</f>
        <v xml:space="preserve"> </v>
      </c>
      <c r="H17" s="31" t="str">
        <f>IF(ISNA(VLOOKUP($E17,Blocs!$A:$J,5,FALSE))," ",VLOOKUP($E17,Blocs!$A:$J,5,FALSE))</f>
        <v xml:space="preserve"> </v>
      </c>
      <c r="I17" s="31" t="str">
        <f>IF(ISNA(VLOOKUP($E17,Blocs!$A:$J,6,FALSE))," ",VLOOKUP($E17,Blocs!$A:$J,6,FALSE))</f>
        <v xml:space="preserve"> </v>
      </c>
      <c r="J17" s="31" t="str">
        <f>IF(ISNA(VLOOKUP($E17,Blocs!$A:$J,7,FALSE))," ",VLOOKUP($E17,Blocs!$A:$J,7,FALSE))</f>
        <v xml:space="preserve"> </v>
      </c>
      <c r="K17" s="31" t="str">
        <f>IF(ISNA(VLOOKUP($E17,Blocs!$A:$J,8,FALSE))," ",VLOOKUP($E17,Blocs!$A:$J,8,FALSE))</f>
        <v xml:space="preserve"> </v>
      </c>
      <c r="L17" s="31" t="str">
        <f>IF(ISNA(VLOOKUP($E17,Blocs!$A:$J,9,FALSE))," ",VLOOKUP($E17,Blocs!$A:$J,9,FALSE))</f>
        <v xml:space="preserve"> </v>
      </c>
      <c r="M17" s="31" t="str">
        <f>IF(ISNA(VLOOKUP($E17,Blocs!$A:$J,10,FALSE))," ",VLOOKUP($E17,Blocs!$A:$J,10,FALSE))</f>
        <v xml:space="preserve"> </v>
      </c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</row>
    <row r="18" spans="1:24" x14ac:dyDescent="0.25">
      <c r="A18" s="11"/>
      <c r="B18" s="36"/>
      <c r="C18" s="38" t="s">
        <v>90</v>
      </c>
      <c r="D18" s="33" t="s">
        <v>332</v>
      </c>
      <c r="E18" s="41"/>
      <c r="F18" s="31" t="str">
        <f>IF(ISNA(VLOOKUP($E18,Blocs!$A:$J,3,FALSE))," ",VLOOKUP($E18,Blocs!$A:$J,3,FALSE))</f>
        <v xml:space="preserve"> </v>
      </c>
      <c r="G18" s="31" t="str">
        <f>IF(ISNA(VLOOKUP($E18,Blocs!$A:$J,4,FALSE))," ",VLOOKUP($E18,Blocs!$A:$J,4,FALSE))</f>
        <v xml:space="preserve"> </v>
      </c>
      <c r="H18" s="31" t="str">
        <f>IF(ISNA(VLOOKUP($E18,Blocs!$A:$J,5,FALSE))," ",VLOOKUP($E18,Blocs!$A:$J,5,FALSE))</f>
        <v xml:space="preserve"> </v>
      </c>
      <c r="I18" s="31" t="str">
        <f>IF(ISNA(VLOOKUP($E18,Blocs!$A:$J,6,FALSE))," ",VLOOKUP($E18,Blocs!$A:$J,6,FALSE))</f>
        <v xml:space="preserve"> </v>
      </c>
      <c r="J18" s="31" t="str">
        <f>IF(ISNA(VLOOKUP($E18,Blocs!$A:$J,7,FALSE))," ",VLOOKUP($E18,Blocs!$A:$J,7,FALSE))</f>
        <v xml:space="preserve"> </v>
      </c>
      <c r="K18" s="31" t="str">
        <f>IF(ISNA(VLOOKUP($E18,Blocs!$A:$J,8,FALSE))," ",VLOOKUP($E18,Blocs!$A:$J,8,FALSE))</f>
        <v xml:space="preserve"> </v>
      </c>
      <c r="L18" s="31" t="str">
        <f>IF(ISNA(VLOOKUP($E18,Blocs!$A:$J,9,FALSE))," ",VLOOKUP($E18,Blocs!$A:$J,9,FALSE))</f>
        <v xml:space="preserve"> </v>
      </c>
      <c r="M18" s="31" t="str">
        <f>IF(ISNA(VLOOKUP($E18,Blocs!$A:$J,10,FALSE))," ",VLOOKUP($E18,Blocs!$A:$J,10,FALSE))</f>
        <v xml:space="preserve"> </v>
      </c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</row>
    <row r="19" spans="1:24" x14ac:dyDescent="0.25">
      <c r="A19" s="11"/>
      <c r="B19" s="36"/>
      <c r="C19" s="38" t="s">
        <v>91</v>
      </c>
      <c r="D19" s="33" t="s">
        <v>331</v>
      </c>
      <c r="E19" s="41"/>
      <c r="F19" s="31" t="str">
        <f>IF(ISNA(VLOOKUP($E19,Blocs!$A:$J,3,FALSE))," ",VLOOKUP($E19,Blocs!$A:$J,3,FALSE))</f>
        <v xml:space="preserve"> </v>
      </c>
      <c r="G19" s="31" t="str">
        <f>IF(ISNA(VLOOKUP($E19,Blocs!$A:$J,4,FALSE))," ",VLOOKUP($E19,Blocs!$A:$J,4,FALSE))</f>
        <v xml:space="preserve"> </v>
      </c>
      <c r="H19" s="31" t="str">
        <f>IF(ISNA(VLOOKUP($E19,Blocs!$A:$J,5,FALSE))," ",VLOOKUP($E19,Blocs!$A:$J,5,FALSE))</f>
        <v xml:space="preserve"> </v>
      </c>
      <c r="I19" s="31" t="str">
        <f>IF(ISNA(VLOOKUP($E19,Blocs!$A:$J,6,FALSE))," ",VLOOKUP($E19,Blocs!$A:$J,6,FALSE))</f>
        <v xml:space="preserve"> </v>
      </c>
      <c r="J19" s="31" t="str">
        <f>IF(ISNA(VLOOKUP($E19,Blocs!$A:$J,7,FALSE))," ",VLOOKUP($E19,Blocs!$A:$J,7,FALSE))</f>
        <v xml:space="preserve"> </v>
      </c>
      <c r="K19" s="31" t="str">
        <f>IF(ISNA(VLOOKUP($E19,Blocs!$A:$J,8,FALSE))," ",VLOOKUP($E19,Blocs!$A:$J,8,FALSE))</f>
        <v xml:space="preserve"> </v>
      </c>
      <c r="L19" s="31" t="str">
        <f>IF(ISNA(VLOOKUP($E19,Blocs!$A:$J,9,FALSE))," ",VLOOKUP($E19,Blocs!$A:$J,9,FALSE))</f>
        <v xml:space="preserve"> </v>
      </c>
      <c r="M19" s="31" t="str">
        <f>IF(ISNA(VLOOKUP($E19,Blocs!$A:$J,10,FALSE))," ",VLOOKUP($E19,Blocs!$A:$J,10,FALSE))</f>
        <v xml:space="preserve"> </v>
      </c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x14ac:dyDescent="0.25">
      <c r="A20" s="11"/>
      <c r="B20" s="36"/>
      <c r="C20" s="38" t="s">
        <v>92</v>
      </c>
      <c r="D20" s="33" t="s">
        <v>329</v>
      </c>
      <c r="E20" s="41"/>
      <c r="F20" s="31" t="str">
        <f>IF(ISNA(VLOOKUP($E20,Blocs!$A:$J,3,FALSE))," ",VLOOKUP($E20,Blocs!$A:$J,3,FALSE))</f>
        <v xml:space="preserve"> </v>
      </c>
      <c r="G20" s="31" t="str">
        <f>IF(ISNA(VLOOKUP($E20,Blocs!$A:$J,4,FALSE))," ",VLOOKUP($E20,Blocs!$A:$J,4,FALSE))</f>
        <v xml:space="preserve"> </v>
      </c>
      <c r="H20" s="31" t="str">
        <f>IF(ISNA(VLOOKUP($E20,Blocs!$A:$J,5,FALSE))," ",VLOOKUP($E20,Blocs!$A:$J,5,FALSE))</f>
        <v xml:space="preserve"> </v>
      </c>
      <c r="I20" s="31" t="str">
        <f>IF(ISNA(VLOOKUP($E20,Blocs!$A:$J,6,FALSE))," ",VLOOKUP($E20,Blocs!$A:$J,6,FALSE))</f>
        <v xml:space="preserve"> </v>
      </c>
      <c r="J20" s="31" t="str">
        <f>IF(ISNA(VLOOKUP($E20,Blocs!$A:$J,7,FALSE))," ",VLOOKUP($E20,Blocs!$A:$J,7,FALSE))</f>
        <v xml:space="preserve"> </v>
      </c>
      <c r="K20" s="31" t="str">
        <f>IF(ISNA(VLOOKUP($E20,Blocs!$A:$J,8,FALSE))," ",VLOOKUP($E20,Blocs!$A:$J,8,FALSE))</f>
        <v xml:space="preserve"> </v>
      </c>
      <c r="L20" s="31" t="str">
        <f>IF(ISNA(VLOOKUP($E20,Blocs!$A:$J,9,FALSE))," ",VLOOKUP($E20,Blocs!$A:$J,9,FALSE))</f>
        <v xml:space="preserve"> </v>
      </c>
      <c r="M20" s="31" t="str">
        <f>IF(ISNA(VLOOKUP($E20,Blocs!$A:$J,10,FALSE))," ",VLOOKUP($E20,Blocs!$A:$J,10,FALSE))</f>
        <v xml:space="preserve"> </v>
      </c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</row>
    <row r="21" spans="1:24" x14ac:dyDescent="0.25">
      <c r="A21" s="11"/>
      <c r="B21" s="36"/>
      <c r="C21" s="38" t="s">
        <v>93</v>
      </c>
      <c r="D21" s="33" t="s">
        <v>333</v>
      </c>
      <c r="E21" s="41"/>
      <c r="F21" s="31" t="str">
        <f>IF(ISNA(VLOOKUP($E21,Blocs!$A:$J,3,FALSE))," ",VLOOKUP($E21,Blocs!$A:$J,3,FALSE))</f>
        <v xml:space="preserve"> </v>
      </c>
      <c r="G21" s="31" t="str">
        <f>IF(ISNA(VLOOKUP($E21,Blocs!$A:$J,4,FALSE))," ",VLOOKUP($E21,Blocs!$A:$J,4,FALSE))</f>
        <v xml:space="preserve"> </v>
      </c>
      <c r="H21" s="31" t="str">
        <f>IF(ISNA(VLOOKUP($E21,Blocs!$A:$J,5,FALSE))," ",VLOOKUP($E21,Blocs!$A:$J,5,FALSE))</f>
        <v xml:space="preserve"> </v>
      </c>
      <c r="I21" s="31" t="str">
        <f>IF(ISNA(VLOOKUP($E21,Blocs!$A:$J,6,FALSE))," ",VLOOKUP($E21,Blocs!$A:$J,6,FALSE))</f>
        <v xml:space="preserve"> </v>
      </c>
      <c r="J21" s="31" t="str">
        <f>IF(ISNA(VLOOKUP($E21,Blocs!$A:$J,7,FALSE))," ",VLOOKUP($E21,Blocs!$A:$J,7,FALSE))</f>
        <v xml:space="preserve"> </v>
      </c>
      <c r="K21" s="31" t="str">
        <f>IF(ISNA(VLOOKUP($E21,Blocs!$A:$J,8,FALSE))," ",VLOOKUP($E21,Blocs!$A:$J,8,FALSE))</f>
        <v xml:space="preserve"> </v>
      </c>
      <c r="L21" s="31" t="str">
        <f>IF(ISNA(VLOOKUP($E21,Blocs!$A:$J,9,FALSE))," ",VLOOKUP($E21,Blocs!$A:$J,9,FALSE))</f>
        <v xml:space="preserve"> </v>
      </c>
      <c r="M21" s="31" t="str">
        <f>IF(ISNA(VLOOKUP($E21,Blocs!$A:$J,10,FALSE))," ",VLOOKUP($E21,Blocs!$A:$J,10,FALSE))</f>
        <v xml:space="preserve"> </v>
      </c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</row>
    <row r="22" spans="1:24" x14ac:dyDescent="0.25">
      <c r="A22" s="11"/>
      <c r="B22" s="36"/>
      <c r="C22" s="38" t="s">
        <v>94</v>
      </c>
      <c r="D22" s="33" t="s">
        <v>331</v>
      </c>
      <c r="E22" s="41"/>
      <c r="F22" s="31" t="str">
        <f>IF(ISNA(VLOOKUP($E22,Blocs!$A:$J,3,FALSE))," ",VLOOKUP($E22,Blocs!$A:$J,3,FALSE))</f>
        <v xml:space="preserve"> </v>
      </c>
      <c r="G22" s="31" t="str">
        <f>IF(ISNA(VLOOKUP($E22,Blocs!$A:$J,4,FALSE))," ",VLOOKUP($E22,Blocs!$A:$J,4,FALSE))</f>
        <v xml:space="preserve"> </v>
      </c>
      <c r="H22" s="31" t="str">
        <f>IF(ISNA(VLOOKUP($E22,Blocs!$A:$J,5,FALSE))," ",VLOOKUP($E22,Blocs!$A:$J,5,FALSE))</f>
        <v xml:space="preserve"> </v>
      </c>
      <c r="I22" s="31" t="str">
        <f>IF(ISNA(VLOOKUP($E22,Blocs!$A:$J,6,FALSE))," ",VLOOKUP($E22,Blocs!$A:$J,6,FALSE))</f>
        <v xml:space="preserve"> </v>
      </c>
      <c r="J22" s="31" t="str">
        <f>IF(ISNA(VLOOKUP($E22,Blocs!$A:$J,7,FALSE))," ",VLOOKUP($E22,Blocs!$A:$J,7,FALSE))</f>
        <v xml:space="preserve"> </v>
      </c>
      <c r="K22" s="31" t="str">
        <f>IF(ISNA(VLOOKUP($E22,Blocs!$A:$J,8,FALSE))," ",VLOOKUP($E22,Blocs!$A:$J,8,FALSE))</f>
        <v xml:space="preserve"> </v>
      </c>
      <c r="L22" s="31" t="str">
        <f>IF(ISNA(VLOOKUP($E22,Blocs!$A:$J,9,FALSE))," ",VLOOKUP($E22,Blocs!$A:$J,9,FALSE))</f>
        <v xml:space="preserve"> </v>
      </c>
      <c r="M22" s="31" t="str">
        <f>IF(ISNA(VLOOKUP($E22,Blocs!$A:$J,10,FALSE))," ",VLOOKUP($E22,Blocs!$A:$J,10,FALSE))</f>
        <v xml:space="preserve"> </v>
      </c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</row>
    <row r="23" spans="1:24" x14ac:dyDescent="0.25">
      <c r="A23" s="11"/>
      <c r="B23" s="36"/>
      <c r="C23" s="38" t="s">
        <v>95</v>
      </c>
      <c r="D23" s="33" t="s">
        <v>324</v>
      </c>
      <c r="E23" s="41"/>
      <c r="F23" s="31" t="str">
        <f>IF(ISNA(VLOOKUP($E23,Blocs!$A:$J,3,FALSE))," ",VLOOKUP($E23,Blocs!$A:$J,3,FALSE))</f>
        <v xml:space="preserve"> </v>
      </c>
      <c r="G23" s="31" t="str">
        <f>IF(ISNA(VLOOKUP($E23,Blocs!$A:$J,4,FALSE))," ",VLOOKUP($E23,Blocs!$A:$J,4,FALSE))</f>
        <v xml:space="preserve"> </v>
      </c>
      <c r="H23" s="31" t="str">
        <f>IF(ISNA(VLOOKUP($E23,Blocs!$A:$J,5,FALSE))," ",VLOOKUP($E23,Blocs!$A:$J,5,FALSE))</f>
        <v xml:space="preserve"> </v>
      </c>
      <c r="I23" s="31" t="str">
        <f>IF(ISNA(VLOOKUP($E23,Blocs!$A:$J,6,FALSE))," ",VLOOKUP($E23,Blocs!$A:$J,6,FALSE))</f>
        <v xml:space="preserve"> </v>
      </c>
      <c r="J23" s="31" t="str">
        <f>IF(ISNA(VLOOKUP($E23,Blocs!$A:$J,7,FALSE))," ",VLOOKUP($E23,Blocs!$A:$J,7,FALSE))</f>
        <v xml:space="preserve"> </v>
      </c>
      <c r="K23" s="31" t="str">
        <f>IF(ISNA(VLOOKUP($E23,Blocs!$A:$J,8,FALSE))," ",VLOOKUP($E23,Blocs!$A:$J,8,FALSE))</f>
        <v xml:space="preserve"> </v>
      </c>
      <c r="L23" s="31" t="str">
        <f>IF(ISNA(VLOOKUP($E23,Blocs!$A:$J,9,FALSE))," ",VLOOKUP($E23,Blocs!$A:$J,9,FALSE))</f>
        <v xml:space="preserve"> </v>
      </c>
      <c r="M23" s="31" t="str">
        <f>IF(ISNA(VLOOKUP($E23,Blocs!$A:$J,10,FALSE))," ",VLOOKUP($E23,Blocs!$A:$J,10,FALSE))</f>
        <v xml:space="preserve"> </v>
      </c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</row>
    <row r="24" spans="1:24" x14ac:dyDescent="0.25">
      <c r="A24" s="11"/>
      <c r="B24" s="36"/>
      <c r="C24" s="39" t="s">
        <v>96</v>
      </c>
      <c r="D24" s="33" t="s">
        <v>326</v>
      </c>
      <c r="E24" s="41"/>
      <c r="F24" s="31" t="str">
        <f>IF(ISNA(VLOOKUP($E24,Blocs!$A:$J,3,FALSE))," ",VLOOKUP($E24,Blocs!$A:$J,3,FALSE))</f>
        <v xml:space="preserve"> </v>
      </c>
      <c r="G24" s="31" t="str">
        <f>IF(ISNA(VLOOKUP($E24,Blocs!$A:$J,4,FALSE))," ",VLOOKUP($E24,Blocs!$A:$J,4,FALSE))</f>
        <v xml:space="preserve"> </v>
      </c>
      <c r="H24" s="31" t="str">
        <f>IF(ISNA(VLOOKUP($E24,Blocs!$A:$J,5,FALSE))," ",VLOOKUP($E24,Blocs!$A:$J,5,FALSE))</f>
        <v xml:space="preserve"> </v>
      </c>
      <c r="I24" s="31" t="str">
        <f>IF(ISNA(VLOOKUP($E24,Blocs!$A:$J,6,FALSE))," ",VLOOKUP($E24,Blocs!$A:$J,6,FALSE))</f>
        <v xml:space="preserve"> </v>
      </c>
      <c r="J24" s="31" t="str">
        <f>IF(ISNA(VLOOKUP($E24,Blocs!$A:$J,7,FALSE))," ",VLOOKUP($E24,Blocs!$A:$J,7,FALSE))</f>
        <v xml:space="preserve"> </v>
      </c>
      <c r="K24" s="31" t="str">
        <f>IF(ISNA(VLOOKUP($E24,Blocs!$A:$J,8,FALSE))," ",VLOOKUP($E24,Blocs!$A:$J,8,FALSE))</f>
        <v xml:space="preserve"> </v>
      </c>
      <c r="L24" s="31" t="str">
        <f>IF(ISNA(VLOOKUP($E24,Blocs!$A:$J,9,FALSE))," ",VLOOKUP($E24,Blocs!$A:$J,9,FALSE))</f>
        <v xml:space="preserve"> </v>
      </c>
      <c r="M24" s="31" t="str">
        <f>IF(ISNA(VLOOKUP($E24,Blocs!$A:$J,10,FALSE))," ",VLOOKUP($E24,Blocs!$A:$J,10,FALSE))</f>
        <v xml:space="preserve"> </v>
      </c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</row>
    <row r="25" spans="1:24" x14ac:dyDescent="0.25">
      <c r="A25" s="11"/>
      <c r="B25" s="36"/>
      <c r="C25" s="38" t="s">
        <v>97</v>
      </c>
      <c r="D25" s="33" t="s">
        <v>331</v>
      </c>
      <c r="E25" s="41"/>
      <c r="F25" s="31" t="str">
        <f>IF(ISNA(VLOOKUP($E25,Blocs!$A:$J,3,FALSE))," ",VLOOKUP($E25,Blocs!$A:$J,3,FALSE))</f>
        <v xml:space="preserve"> </v>
      </c>
      <c r="G25" s="31" t="str">
        <f>IF(ISNA(VLOOKUP($E25,Blocs!$A:$J,4,FALSE))," ",VLOOKUP($E25,Blocs!$A:$J,4,FALSE))</f>
        <v xml:space="preserve"> </v>
      </c>
      <c r="H25" s="31" t="str">
        <f>IF(ISNA(VLOOKUP($E25,Blocs!$A:$J,5,FALSE))," ",VLOOKUP($E25,Blocs!$A:$J,5,FALSE))</f>
        <v xml:space="preserve"> </v>
      </c>
      <c r="I25" s="31" t="str">
        <f>IF(ISNA(VLOOKUP($E25,Blocs!$A:$J,6,FALSE))," ",VLOOKUP($E25,Blocs!$A:$J,6,FALSE))</f>
        <v xml:space="preserve"> </v>
      </c>
      <c r="J25" s="31" t="str">
        <f>IF(ISNA(VLOOKUP($E25,Blocs!$A:$J,7,FALSE))," ",VLOOKUP($E25,Blocs!$A:$J,7,FALSE))</f>
        <v xml:space="preserve"> </v>
      </c>
      <c r="K25" s="31" t="str">
        <f>IF(ISNA(VLOOKUP($E25,Blocs!$A:$J,8,FALSE))," ",VLOOKUP($E25,Blocs!$A:$J,8,FALSE))</f>
        <v xml:space="preserve"> </v>
      </c>
      <c r="L25" s="31" t="str">
        <f>IF(ISNA(VLOOKUP($E25,Blocs!$A:$J,9,FALSE))," ",VLOOKUP($E25,Blocs!$A:$J,9,FALSE))</f>
        <v xml:space="preserve"> </v>
      </c>
      <c r="M25" s="31" t="str">
        <f>IF(ISNA(VLOOKUP($E25,Blocs!$A:$J,10,FALSE))," ",VLOOKUP($E25,Blocs!$A:$J,10,FALSE))</f>
        <v xml:space="preserve"> </v>
      </c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</row>
    <row r="26" spans="1:24" x14ac:dyDescent="0.25">
      <c r="A26" s="11"/>
      <c r="B26" s="36"/>
      <c r="C26" s="38" t="s">
        <v>98</v>
      </c>
      <c r="D26" s="33" t="s">
        <v>323</v>
      </c>
      <c r="E26" s="41"/>
      <c r="F26" s="31" t="str">
        <f>IF(ISNA(VLOOKUP($E26,Blocs!$A:$J,3,FALSE))," ",VLOOKUP($E26,Blocs!$A:$J,3,FALSE))</f>
        <v xml:space="preserve"> </v>
      </c>
      <c r="G26" s="31" t="str">
        <f>IF(ISNA(VLOOKUP($E26,Blocs!$A:$J,4,FALSE))," ",VLOOKUP($E26,Blocs!$A:$J,4,FALSE))</f>
        <v xml:space="preserve"> </v>
      </c>
      <c r="H26" s="31" t="str">
        <f>IF(ISNA(VLOOKUP($E26,Blocs!$A:$J,5,FALSE))," ",VLOOKUP($E26,Blocs!$A:$J,5,FALSE))</f>
        <v xml:space="preserve"> </v>
      </c>
      <c r="I26" s="31" t="str">
        <f>IF(ISNA(VLOOKUP($E26,Blocs!$A:$J,6,FALSE))," ",VLOOKUP($E26,Blocs!$A:$J,6,FALSE))</f>
        <v xml:space="preserve"> </v>
      </c>
      <c r="J26" s="31" t="str">
        <f>IF(ISNA(VLOOKUP($E26,Blocs!$A:$J,7,FALSE))," ",VLOOKUP($E26,Blocs!$A:$J,7,FALSE))</f>
        <v xml:space="preserve"> </v>
      </c>
      <c r="K26" s="31" t="str">
        <f>IF(ISNA(VLOOKUP($E26,Blocs!$A:$J,8,FALSE))," ",VLOOKUP($E26,Blocs!$A:$J,8,FALSE))</f>
        <v xml:space="preserve"> </v>
      </c>
      <c r="L26" s="31" t="str">
        <f>IF(ISNA(VLOOKUP($E26,Blocs!$A:$J,9,FALSE))," ",VLOOKUP($E26,Blocs!$A:$J,9,FALSE))</f>
        <v xml:space="preserve"> </v>
      </c>
      <c r="M26" s="31" t="str">
        <f>IF(ISNA(VLOOKUP($E26,Blocs!$A:$J,10,FALSE))," ",VLOOKUP($E26,Blocs!$A:$J,10,FALSE))</f>
        <v xml:space="preserve"> </v>
      </c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</row>
    <row r="27" spans="1:24" x14ac:dyDescent="0.25">
      <c r="A27" s="11"/>
      <c r="B27" s="36"/>
      <c r="C27" s="38" t="s">
        <v>99</v>
      </c>
      <c r="D27" s="33" t="s">
        <v>331</v>
      </c>
      <c r="E27" s="41"/>
      <c r="F27" s="31" t="str">
        <f>IF(ISNA(VLOOKUP($E27,Blocs!$A:$J,3,FALSE))," ",VLOOKUP($E27,Blocs!$A:$J,3,FALSE))</f>
        <v xml:space="preserve"> </v>
      </c>
      <c r="G27" s="31" t="str">
        <f>IF(ISNA(VLOOKUP($E27,Blocs!$A:$J,4,FALSE))," ",VLOOKUP($E27,Blocs!$A:$J,4,FALSE))</f>
        <v xml:space="preserve"> </v>
      </c>
      <c r="H27" s="31" t="str">
        <f>IF(ISNA(VLOOKUP($E27,Blocs!$A:$J,5,FALSE))," ",VLOOKUP($E27,Blocs!$A:$J,5,FALSE))</f>
        <v xml:space="preserve"> </v>
      </c>
      <c r="I27" s="31" t="str">
        <f>IF(ISNA(VLOOKUP($E27,Blocs!$A:$J,6,FALSE))," ",VLOOKUP($E27,Blocs!$A:$J,6,FALSE))</f>
        <v xml:space="preserve"> </v>
      </c>
      <c r="J27" s="31" t="str">
        <f>IF(ISNA(VLOOKUP($E27,Blocs!$A:$J,7,FALSE))," ",VLOOKUP($E27,Blocs!$A:$J,7,FALSE))</f>
        <v xml:space="preserve"> </v>
      </c>
      <c r="K27" s="31" t="str">
        <f>IF(ISNA(VLOOKUP($E27,Blocs!$A:$J,8,FALSE))," ",VLOOKUP($E27,Blocs!$A:$J,8,FALSE))</f>
        <v xml:space="preserve"> </v>
      </c>
      <c r="L27" s="31" t="str">
        <f>IF(ISNA(VLOOKUP($E27,Blocs!$A:$J,9,FALSE))," ",VLOOKUP($E27,Blocs!$A:$J,9,FALSE))</f>
        <v xml:space="preserve"> </v>
      </c>
      <c r="M27" s="31" t="str">
        <f>IF(ISNA(VLOOKUP($E27,Blocs!$A:$J,10,FALSE))," ",VLOOKUP($E27,Blocs!$A:$J,10,FALSE))</f>
        <v xml:space="preserve"> </v>
      </c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</row>
    <row r="28" spans="1:24" x14ac:dyDescent="0.25">
      <c r="A28" s="11"/>
      <c r="B28" s="36"/>
      <c r="C28" s="38" t="s">
        <v>100</v>
      </c>
      <c r="D28" s="33" t="s">
        <v>331</v>
      </c>
      <c r="E28" s="41"/>
      <c r="F28" s="31" t="str">
        <f>IF(ISNA(VLOOKUP($E28,Blocs!$A:$J,3,FALSE))," ",VLOOKUP($E28,Blocs!$A:$J,3,FALSE))</f>
        <v xml:space="preserve"> </v>
      </c>
      <c r="G28" s="31" t="str">
        <f>IF(ISNA(VLOOKUP($E28,Blocs!$A:$J,4,FALSE))," ",VLOOKUP($E28,Blocs!$A:$J,4,FALSE))</f>
        <v xml:space="preserve"> </v>
      </c>
      <c r="H28" s="31" t="str">
        <f>IF(ISNA(VLOOKUP($E28,Blocs!$A:$J,5,FALSE))," ",VLOOKUP($E28,Blocs!$A:$J,5,FALSE))</f>
        <v xml:space="preserve"> </v>
      </c>
      <c r="I28" s="31" t="str">
        <f>IF(ISNA(VLOOKUP($E28,Blocs!$A:$J,6,FALSE))," ",VLOOKUP($E28,Blocs!$A:$J,6,FALSE))</f>
        <v xml:space="preserve"> </v>
      </c>
      <c r="J28" s="31" t="str">
        <f>IF(ISNA(VLOOKUP($E28,Blocs!$A:$J,7,FALSE))," ",VLOOKUP($E28,Blocs!$A:$J,7,FALSE))</f>
        <v xml:space="preserve"> </v>
      </c>
      <c r="K28" s="31" t="str">
        <f>IF(ISNA(VLOOKUP($E28,Blocs!$A:$J,8,FALSE))," ",VLOOKUP($E28,Blocs!$A:$J,8,FALSE))</f>
        <v xml:space="preserve"> </v>
      </c>
      <c r="L28" s="31" t="str">
        <f>IF(ISNA(VLOOKUP($E28,Blocs!$A:$J,9,FALSE))," ",VLOOKUP($E28,Blocs!$A:$J,9,FALSE))</f>
        <v xml:space="preserve"> </v>
      </c>
      <c r="M28" s="31" t="str">
        <f>IF(ISNA(VLOOKUP($E28,Blocs!$A:$J,10,FALSE))," ",VLOOKUP($E28,Blocs!$A:$J,10,FALSE))</f>
        <v xml:space="preserve"> </v>
      </c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</row>
    <row r="30" spans="1:24" x14ac:dyDescent="0.25">
      <c r="G30" s="32"/>
      <c r="H30" s="32"/>
    </row>
    <row r="31" spans="1:24" x14ac:dyDescent="0.25">
      <c r="G31" s="32"/>
      <c r="H31" s="32"/>
    </row>
    <row r="32" spans="1:24" x14ac:dyDescent="0.25">
      <c r="G32" s="32"/>
      <c r="H32" s="32"/>
    </row>
    <row r="33" spans="7:8" x14ac:dyDescent="0.25">
      <c r="G33" s="32"/>
      <c r="H33" s="32"/>
    </row>
    <row r="34" spans="7:8" x14ac:dyDescent="0.25">
      <c r="G34" s="32"/>
      <c r="H34" s="32"/>
    </row>
  </sheetData>
  <conditionalFormatting sqref="M1:M1048576">
    <cfRule type="containsText" dxfId="0" priority="1" operator="containsText" text="nok">
      <formula>NOT(ISERROR(SEARCH("nok",M1)))</formula>
    </cfRule>
  </conditionalFormatting>
  <dataValidations count="3">
    <dataValidation type="list" allowBlank="1" showInputMessage="1" showErrorMessage="1" sqref="F29:H29">
      <formula1>INDIRECT(#REF!)</formula1>
    </dataValidation>
    <dataValidation type="list" allowBlank="1" showInputMessage="1" showErrorMessage="1" sqref="D1:D1048576">
      <formula1>"A: Essuyage dégraissage,B: Lecture validation FAV,C: Appro pièce,D: Appro outil,E: Plasma,F: Mep pièce,G: Encollage,H: Clippage,I: Soudure,J: Vissage,K: Electricité,L: Serrage,M: Manutention"</formula1>
    </dataValidation>
    <dataValidation type="list" allowBlank="1" showInputMessage="1" showErrorMessage="1" sqref="Q4:R4 T3:V28">
      <formula1>#REF!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Hypothèses</vt:lpstr>
      <vt:lpstr>Processus</vt:lpstr>
      <vt:lpstr>Feuil2</vt:lpstr>
      <vt:lpstr>Liste Blocs</vt:lpstr>
      <vt:lpstr>Blocs</vt:lpstr>
      <vt:lpstr>ADR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methodes</dc:creator>
  <cp:lastModifiedBy>service methodes</cp:lastModifiedBy>
  <dcterms:created xsi:type="dcterms:W3CDTF">2012-04-12T07:19:42Z</dcterms:created>
  <dcterms:modified xsi:type="dcterms:W3CDTF">2012-05-29T14:23:09Z</dcterms:modified>
</cp:coreProperties>
</file>