
<file path=[Content_Types].xml><?xml version="1.0" encoding="utf-8"?>
<Types xmlns="http://schemas.openxmlformats.org/package/2006/content-types">
  <Default Extension="png" ContentType="image/png"/>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5" yWindow="45" windowWidth="28830" windowHeight="12795" tabRatio="789" activeTab="5"/>
  </bookViews>
  <sheets>
    <sheet name="Hypothèses" sheetId="1" r:id="rId1"/>
    <sheet name="Processus" sheetId="2" r:id="rId2"/>
    <sheet name="Feuil2" sheetId="24" state="hidden" r:id="rId3"/>
    <sheet name="Liste Blocs" sheetId="25" r:id="rId4"/>
    <sheet name="Blocs" sheetId="8" r:id="rId5"/>
    <sheet name="ADR" sheetId="3" r:id="rId6"/>
  </sheets>
  <definedNames>
    <definedName name="_xlnm._FilterDatabase" localSheetId="4" hidden="1">Blocs!$B$2:$F$75</definedName>
    <definedName name="A_Essuyage_degraissage">Blocs!$A$3:$A$16</definedName>
    <definedName name="B_Lecture_validation_FAV">Blocs!$A$17:$A$19</definedName>
    <definedName name="C_Appro_piece">Blocs!$A$20:$A$21</definedName>
    <definedName name="D_Appro_outil">Blocs!$A$22:$A$24</definedName>
    <definedName name="E_Plasma">Blocs!$A$25:$A$27</definedName>
    <definedName name="F_Mep_piece">Blocs!$A$28:$A$30</definedName>
    <definedName name="G_Encollage">Blocs!$A$31:$A$37</definedName>
    <definedName name="H_Clippage">Blocs!$A$38:$A$45</definedName>
    <definedName name="I_Soudure">Blocs!$A$46:$A$49</definedName>
    <definedName name="J_Vissage">Blocs!$A$50:$A$53</definedName>
    <definedName name="K_Electricite">Blocs!$A$54:$A$56</definedName>
    <definedName name="L_Serrage">Blocs!$A$57:$A$62</definedName>
    <definedName name="M_Manutention">Blocs!$A$63:$A$75</definedName>
  </definedNames>
  <calcPr calcId="145621"/>
  <pivotCaches>
    <pivotCache cacheId="0" r:id="rId7"/>
  </pivotCaches>
</workbook>
</file>

<file path=xl/calcChain.xml><?xml version="1.0" encoding="utf-8"?>
<calcChain xmlns="http://schemas.openxmlformats.org/spreadsheetml/2006/main">
  <c r="F6" i="3" l="1"/>
  <c r="F4" i="3"/>
  <c r="L10" i="3" l="1"/>
  <c r="K10" i="3"/>
  <c r="J10" i="3"/>
  <c r="I10" i="3"/>
  <c r="H10" i="3"/>
  <c r="G10" i="3"/>
  <c r="F10" i="3"/>
  <c r="F5" i="3"/>
  <c r="F7" i="3"/>
  <c r="F8" i="3"/>
  <c r="F9" i="3"/>
  <c r="M11" i="3"/>
  <c r="M12" i="3"/>
  <c r="M13" i="3"/>
  <c r="M14" i="3"/>
  <c r="M15" i="3"/>
  <c r="M16" i="3"/>
  <c r="M17" i="3"/>
  <c r="M18" i="3"/>
  <c r="M19" i="3"/>
  <c r="M20" i="3"/>
  <c r="M21" i="3"/>
  <c r="M22" i="3"/>
  <c r="M23" i="3"/>
  <c r="M24" i="3"/>
  <c r="M25" i="3"/>
  <c r="M26" i="3"/>
  <c r="M27" i="3"/>
  <c r="M28" i="3"/>
  <c r="L5" i="3"/>
  <c r="L6" i="3"/>
  <c r="L7" i="3"/>
  <c r="L8" i="3"/>
  <c r="L9" i="3"/>
  <c r="L11" i="3"/>
  <c r="L12" i="3"/>
  <c r="L13" i="3"/>
  <c r="L14" i="3"/>
  <c r="L15" i="3"/>
  <c r="L16" i="3"/>
  <c r="L17" i="3"/>
  <c r="L18" i="3"/>
  <c r="L19" i="3"/>
  <c r="L20" i="3"/>
  <c r="L21" i="3"/>
  <c r="L22" i="3"/>
  <c r="L23" i="3"/>
  <c r="L24" i="3"/>
  <c r="L25" i="3"/>
  <c r="L26" i="3"/>
  <c r="L27" i="3"/>
  <c r="L28" i="3"/>
  <c r="K5" i="3"/>
  <c r="K6" i="3"/>
  <c r="K7" i="3"/>
  <c r="K8" i="3"/>
  <c r="K9" i="3"/>
  <c r="K11" i="3"/>
  <c r="K12" i="3"/>
  <c r="K13" i="3"/>
  <c r="K14" i="3"/>
  <c r="K15" i="3"/>
  <c r="K16" i="3"/>
  <c r="K17" i="3"/>
  <c r="K18" i="3"/>
  <c r="K19" i="3"/>
  <c r="K20" i="3"/>
  <c r="K21" i="3"/>
  <c r="K22" i="3"/>
  <c r="K23" i="3"/>
  <c r="K24" i="3"/>
  <c r="K25" i="3"/>
  <c r="K26" i="3"/>
  <c r="K27" i="3"/>
  <c r="K28" i="3"/>
  <c r="L4" i="3"/>
  <c r="K4" i="3"/>
  <c r="J4" i="3"/>
  <c r="J5" i="3"/>
  <c r="J6" i="3"/>
  <c r="J7" i="3"/>
  <c r="J8" i="3"/>
  <c r="J9" i="3"/>
  <c r="J11" i="3"/>
  <c r="J12" i="3"/>
  <c r="J13" i="3"/>
  <c r="J14" i="3"/>
  <c r="J15" i="3"/>
  <c r="J16" i="3"/>
  <c r="J17" i="3"/>
  <c r="J18" i="3"/>
  <c r="J19" i="3"/>
  <c r="J20" i="3"/>
  <c r="J21" i="3"/>
  <c r="J22" i="3"/>
  <c r="J23" i="3"/>
  <c r="J24" i="3"/>
  <c r="J25" i="3"/>
  <c r="J26" i="3"/>
  <c r="J27" i="3"/>
  <c r="J28" i="3"/>
  <c r="I5" i="3"/>
  <c r="I6" i="3"/>
  <c r="I7" i="3"/>
  <c r="I8" i="3"/>
  <c r="I9" i="3"/>
  <c r="I11" i="3"/>
  <c r="I12" i="3"/>
  <c r="I13" i="3"/>
  <c r="I14" i="3"/>
  <c r="I15" i="3"/>
  <c r="I16" i="3"/>
  <c r="I17" i="3"/>
  <c r="I18" i="3"/>
  <c r="I19" i="3"/>
  <c r="I20" i="3"/>
  <c r="I21" i="3"/>
  <c r="I22" i="3"/>
  <c r="I23" i="3"/>
  <c r="I24" i="3"/>
  <c r="I25" i="3"/>
  <c r="I26" i="3"/>
  <c r="I27" i="3"/>
  <c r="I28" i="3"/>
  <c r="H5" i="3"/>
  <c r="H6" i="3"/>
  <c r="H7" i="3"/>
  <c r="H8" i="3"/>
  <c r="H9" i="3"/>
  <c r="H11" i="3"/>
  <c r="H12" i="3"/>
  <c r="H13" i="3"/>
  <c r="H14" i="3"/>
  <c r="H15" i="3"/>
  <c r="H16" i="3"/>
  <c r="H17" i="3"/>
  <c r="H18" i="3"/>
  <c r="H19" i="3"/>
  <c r="H20" i="3"/>
  <c r="H21" i="3"/>
  <c r="H22" i="3"/>
  <c r="H23" i="3"/>
  <c r="H24" i="3"/>
  <c r="H25" i="3"/>
  <c r="H26" i="3"/>
  <c r="H27" i="3"/>
  <c r="H28" i="3"/>
  <c r="G5" i="3"/>
  <c r="G6" i="3"/>
  <c r="G7" i="3"/>
  <c r="G8" i="3"/>
  <c r="G9" i="3"/>
  <c r="G11" i="3"/>
  <c r="G12" i="3"/>
  <c r="G13" i="3"/>
  <c r="G14" i="3"/>
  <c r="G15" i="3"/>
  <c r="G16" i="3"/>
  <c r="G17" i="3"/>
  <c r="G18" i="3"/>
  <c r="G19" i="3"/>
  <c r="G20" i="3"/>
  <c r="G21" i="3"/>
  <c r="G22" i="3"/>
  <c r="G23" i="3"/>
  <c r="G24" i="3"/>
  <c r="G25" i="3"/>
  <c r="G26" i="3"/>
  <c r="G27" i="3"/>
  <c r="G28" i="3"/>
  <c r="F11" i="3"/>
  <c r="F12" i="3"/>
  <c r="F13" i="3"/>
  <c r="F14" i="3"/>
  <c r="F15" i="3"/>
  <c r="F16" i="3"/>
  <c r="F17" i="3"/>
  <c r="F18" i="3"/>
  <c r="F19" i="3"/>
  <c r="F20" i="3"/>
  <c r="F21" i="3"/>
  <c r="F22" i="3"/>
  <c r="F23" i="3"/>
  <c r="F24" i="3"/>
  <c r="F25" i="3"/>
  <c r="F26" i="3"/>
  <c r="F27" i="3"/>
  <c r="F28" i="3"/>
  <c r="I4" i="3"/>
  <c r="H4" i="3"/>
  <c r="G4" i="3"/>
  <c r="J4" i="8"/>
  <c r="J5" i="8"/>
  <c r="J6" i="8"/>
  <c r="J7" i="8"/>
  <c r="J8" i="8"/>
  <c r="M9" i="3" s="1"/>
  <c r="J9" i="8"/>
  <c r="M4" i="3" s="1"/>
  <c r="J10" i="8"/>
  <c r="M10" i="3" s="1"/>
  <c r="J11" i="8"/>
  <c r="J12" i="8"/>
  <c r="J13" i="8"/>
  <c r="J14" i="8"/>
  <c r="J15" i="8"/>
  <c r="J16" i="8"/>
  <c r="J17" i="8"/>
  <c r="J18" i="8"/>
  <c r="J19" i="8"/>
  <c r="J20" i="8"/>
  <c r="J21" i="8"/>
  <c r="M7" i="3" s="1"/>
  <c r="J22" i="8"/>
  <c r="J23" i="8"/>
  <c r="J24" i="8"/>
  <c r="J25" i="8"/>
  <c r="J26" i="8"/>
  <c r="J27" i="8"/>
  <c r="J28" i="8"/>
  <c r="J29" i="8"/>
  <c r="J30" i="8"/>
  <c r="M8" i="3" s="1"/>
  <c r="J31" i="8"/>
  <c r="J32" i="8"/>
  <c r="J33" i="8"/>
  <c r="J34" i="8"/>
  <c r="J35" i="8"/>
  <c r="J36" i="8"/>
  <c r="J37" i="8"/>
  <c r="J38" i="8"/>
  <c r="J39" i="8"/>
  <c r="J40" i="8"/>
  <c r="J41" i="8"/>
  <c r="J42" i="8"/>
  <c r="J43" i="8"/>
  <c r="J44" i="8"/>
  <c r="J45" i="8"/>
  <c r="J46" i="8"/>
  <c r="J47" i="8"/>
  <c r="J48" i="8"/>
  <c r="J49" i="8"/>
  <c r="J50" i="8"/>
  <c r="J51" i="8"/>
  <c r="J52" i="8"/>
  <c r="J53" i="8"/>
  <c r="J54" i="8"/>
  <c r="J55" i="8"/>
  <c r="J56" i="8"/>
  <c r="J57" i="8"/>
  <c r="J58" i="8"/>
  <c r="J59" i="8"/>
  <c r="J60" i="8"/>
  <c r="J61" i="8"/>
  <c r="J62" i="8"/>
  <c r="J63" i="8"/>
  <c r="J64" i="8"/>
  <c r="J65" i="8"/>
  <c r="J66" i="8"/>
  <c r="J67" i="8"/>
  <c r="J68" i="8"/>
  <c r="M6" i="3" s="1"/>
  <c r="J69" i="8"/>
  <c r="J70" i="8"/>
  <c r="J71" i="8"/>
  <c r="J72" i="8"/>
  <c r="J73" i="8"/>
  <c r="J74" i="8"/>
  <c r="J75" i="8"/>
  <c r="J3" i="8"/>
  <c r="M5" i="3" l="1"/>
  <c r="I3" i="3"/>
  <c r="H3" i="3"/>
  <c r="G3" i="3"/>
  <c r="F3" i="3"/>
</calcChain>
</file>

<file path=xl/comments1.xml><?xml version="1.0" encoding="utf-8"?>
<comments xmlns="http://schemas.openxmlformats.org/spreadsheetml/2006/main">
  <authors>
    <author>service methodes</author>
  </authors>
  <commentList>
    <comment ref="G2" authorId="0">
      <text>
        <r>
          <rPr>
            <u/>
            <sz val="9"/>
            <color indexed="81"/>
            <rFont val="Tahoma"/>
            <family val="2"/>
          </rPr>
          <t>service methodes:</t>
        </r>
        <r>
          <rPr>
            <b/>
            <sz val="9"/>
            <color indexed="81"/>
            <rFont val="Tahoma"/>
            <family val="2"/>
          </rPr>
          <t xml:space="preserve">
</t>
        </r>
        <r>
          <rPr>
            <sz val="9"/>
            <color indexed="81"/>
            <rFont val="Tahoma"/>
            <family val="2"/>
          </rPr>
          <t xml:space="preserve">
</t>
        </r>
        <r>
          <rPr>
            <b/>
            <u/>
            <sz val="9"/>
            <color indexed="81"/>
            <rFont val="Tahoma"/>
            <family val="2"/>
          </rPr>
          <t>Choisir la catégorie la plus haute dans laquelle rentre notre critère.La catégorie la plus basse étant SCS.</t>
        </r>
        <r>
          <rPr>
            <b/>
            <sz val="9"/>
            <color indexed="81"/>
            <rFont val="Tahoma"/>
            <family val="2"/>
          </rPr>
          <t xml:space="preserve">
</t>
        </r>
        <r>
          <rPr>
            <sz val="9"/>
            <color indexed="81"/>
            <rFont val="Tahoma"/>
            <family val="2"/>
          </rPr>
          <t xml:space="preserve">
</t>
        </r>
        <r>
          <rPr>
            <b/>
            <sz val="9"/>
            <color indexed="81"/>
            <rFont val="Tahoma"/>
            <family val="2"/>
          </rPr>
          <t>SCS:</t>
        </r>
        <r>
          <rPr>
            <sz val="9"/>
            <color indexed="81"/>
            <rFont val="Tahoma"/>
            <family val="2"/>
          </rPr>
          <t xml:space="preserve"> Effet minime; gêne légère client; gêne légère opérateur; pas de dégradation de performances; pas de perturbation de flux de production; le client le décèle ou non.
</t>
        </r>
        <r>
          <rPr>
            <b/>
            <sz val="9"/>
            <color indexed="81"/>
            <rFont val="Tahoma"/>
            <family val="2"/>
          </rPr>
          <t>CS3:</t>
        </r>
        <r>
          <rPr>
            <sz val="9"/>
            <color indexed="81"/>
            <rFont val="Tahoma"/>
            <family val="2"/>
          </rPr>
          <t xml:space="preserve"> Client mécontent; opérateur mécontent; signe avant-coureur avec ou sans solution; absence de signe avant-coureur; frais de remise en état du process modérés; rebuts ou retouches; client mal à l'aise; dégradation de performances sous-ensemble ou véhicule; perturbation du flux de production faible.
</t>
        </r>
        <r>
          <rPr>
            <b/>
            <sz val="9"/>
            <color indexed="81"/>
            <rFont val="Tahoma"/>
            <family val="2"/>
          </rPr>
          <t>CS2:</t>
        </r>
        <r>
          <rPr>
            <sz val="9"/>
            <color indexed="81"/>
            <rFont val="Tahoma"/>
            <family val="2"/>
          </rPr>
          <t xml:space="preserve"> Signe avant-coureur; client très mécontent; rebuts ou retouches; frais de réparation élevés; opérateur très mécontent; perturbation du flux de production important; sous-ensemble ou véhicule en panne; frais de remise en état process élevés.
</t>
        </r>
        <r>
          <rPr>
            <b/>
            <sz val="9"/>
            <color indexed="81"/>
            <rFont val="Tahoma"/>
            <family val="2"/>
          </rPr>
          <t>CS1:</t>
        </r>
        <r>
          <rPr>
            <sz val="9"/>
            <color indexed="81"/>
            <rFont val="Tahoma"/>
            <family val="2"/>
          </rPr>
          <t xml:space="preserve"> Idem CS2 mais absence de signes avant-coureur.
</t>
        </r>
        <r>
          <rPr>
            <b/>
            <sz val="9"/>
            <color indexed="81"/>
            <rFont val="Tahoma"/>
            <family val="2"/>
          </rPr>
          <t>S/R:</t>
        </r>
        <r>
          <rPr>
            <sz val="9"/>
            <color indexed="81"/>
            <rFont val="Tahoma"/>
            <family val="2"/>
          </rPr>
          <t xml:space="preserve"> Non conformité aux réglements en vigueur; problème de sécurité client; problème de sécurité opérateur ou entreprise; arrêt du processus de fabrication.</t>
        </r>
      </text>
    </comment>
    <comment ref="H2" authorId="0">
      <text>
        <r>
          <rPr>
            <u/>
            <sz val="9"/>
            <color indexed="81"/>
            <rFont val="Tahoma"/>
            <family val="2"/>
          </rPr>
          <t>service methodes:</t>
        </r>
        <r>
          <rPr>
            <sz val="9"/>
            <color indexed="81"/>
            <rFont val="Tahoma"/>
            <family val="2"/>
          </rPr>
          <t xml:space="preserve">
</t>
        </r>
        <r>
          <rPr>
            <b/>
            <sz val="9"/>
            <color indexed="81"/>
            <rFont val="Tahoma"/>
            <family val="2"/>
          </rPr>
          <t>L'occurrence et la détection ne doivent tenir compte qu'au minimum de l'avis personnel du méthodiste. Pour cela, voici une échelle de grandeur:</t>
        </r>
        <r>
          <rPr>
            <sz val="9"/>
            <color indexed="81"/>
            <rFont val="Tahoma"/>
            <family val="2"/>
          </rPr>
          <t xml:space="preserve">
</t>
        </r>
        <r>
          <rPr>
            <b/>
            <sz val="9"/>
            <color indexed="81"/>
            <rFont val="Tahoma"/>
            <family val="2"/>
          </rPr>
          <t>1</t>
        </r>
        <r>
          <rPr>
            <sz val="9"/>
            <color indexed="81"/>
            <rFont val="Tahoma"/>
            <family val="2"/>
          </rPr>
          <t xml:space="preserve"> = 1 cas tous les 10 000
</t>
        </r>
        <r>
          <rPr>
            <b/>
            <sz val="9"/>
            <color indexed="81"/>
            <rFont val="Tahoma"/>
            <family val="2"/>
          </rPr>
          <t>2</t>
        </r>
        <r>
          <rPr>
            <sz val="9"/>
            <color indexed="81"/>
            <rFont val="Tahoma"/>
            <family val="2"/>
          </rPr>
          <t xml:space="preserve"> = 1 cas tous les 2 000
</t>
        </r>
        <r>
          <rPr>
            <b/>
            <sz val="9"/>
            <color indexed="81"/>
            <rFont val="Tahoma"/>
            <family val="2"/>
          </rPr>
          <t>3</t>
        </r>
        <r>
          <rPr>
            <sz val="9"/>
            <color indexed="81"/>
            <rFont val="Tahoma"/>
            <family val="2"/>
          </rPr>
          <t xml:space="preserve"> = 1 cas tous les 500
</t>
        </r>
        <r>
          <rPr>
            <b/>
            <sz val="9"/>
            <color indexed="81"/>
            <rFont val="Tahoma"/>
            <family val="2"/>
          </rPr>
          <t>4</t>
        </r>
        <r>
          <rPr>
            <sz val="9"/>
            <color indexed="81"/>
            <rFont val="Tahoma"/>
            <family val="2"/>
          </rPr>
          <t xml:space="preserve"> = 1 cas tous les 100
Cet ordre d'idée vaut pour les "Défauts" </t>
        </r>
        <r>
          <rPr>
            <b/>
            <sz val="9"/>
            <color indexed="81"/>
            <rFont val="Tahoma"/>
            <family val="2"/>
          </rPr>
          <t>et</t>
        </r>
        <r>
          <rPr>
            <sz val="9"/>
            <color indexed="81"/>
            <rFont val="Tahoma"/>
            <family val="2"/>
          </rPr>
          <t xml:space="preserve"> pour la "Probabilité de ne pas détecter".</t>
        </r>
      </text>
    </comment>
  </commentList>
</comments>
</file>

<file path=xl/sharedStrings.xml><?xml version="1.0" encoding="utf-8"?>
<sst xmlns="http://schemas.openxmlformats.org/spreadsheetml/2006/main" count="1000" uniqueCount="447">
  <si>
    <t>Matériaux</t>
  </si>
  <si>
    <t>Process</t>
  </si>
  <si>
    <t>N° d'OP</t>
  </si>
  <si>
    <t>Description</t>
  </si>
  <si>
    <t>GRILLES DE COTATION</t>
  </si>
  <si>
    <r>
      <t xml:space="preserve">Seuil de criticité : </t>
    </r>
    <r>
      <rPr>
        <b/>
        <sz val="12"/>
        <color indexed="10"/>
        <rFont val="Comic Sans MS"/>
        <family val="4"/>
      </rPr>
      <t>70</t>
    </r>
  </si>
  <si>
    <t>NIVEAU DE GRAVITE "S"</t>
  </si>
  <si>
    <t xml:space="preserve"> Il s'agit d'estimer la gravité de l'effet engendrée par le défaut sur le client final ou aval .</t>
  </si>
  <si>
    <t>CRITERES CLIENT FINAL</t>
  </si>
  <si>
    <t>NOTES S</t>
  </si>
  <si>
    <t>CRITERES CLIENT AVAL</t>
  </si>
  <si>
    <t>Effet minime.
Le client ne s'en aperçoit pas.</t>
  </si>
  <si>
    <t>Aucune influence sur les opérations de fabrication suivantes ou dans l'usine cliente.</t>
  </si>
  <si>
    <t>Effet mineur que le client peut déceler, mais ne provoquant qu'une gêne légère et aucune dégradation notable des performances de l'ensemble.</t>
  </si>
  <si>
    <t>2  ou  3</t>
  </si>
  <si>
    <t>Effet mineur que l'opérateur aval ou l'usine cliente peut déceler mais ne provoquant qu'une gêne légère sans perturbation du flux.</t>
  </si>
  <si>
    <t>Effet avec signe avant-coureur qui mécontente le client ou le met mal à l'aise.</t>
  </si>
  <si>
    <t>4  ou  5</t>
  </si>
  <si>
    <t>Effet avec signe avant-coureur qui mécontente l'opérateur aval ou l'usine cliente. Légère perturbation du flux de production.</t>
  </si>
  <si>
    <t>Effet sans signe avant-coureur (ou avec signe avant-coureur et sans solution) qui mécontente le client. Elle l'indispose ou le met mal à l'aise. On peut noter une dégradation des performances du sous-ensemble. Les frais de réparation sont modérés.</t>
  </si>
  <si>
    <t>6  ou  7</t>
  </si>
  <si>
    <t>Effet sans signe avant-coureur qui mécontente l'opérateur aval ou l'usine cliente. Peut provoquer quelques rebuts ou retouches sur le produit. Frais de remise en état du process, modérés.</t>
  </si>
  <si>
    <t>Effet avec signe avant-coureur qui provoque un grand mécontentement du client et/ou des frais de réparation élevés en raison d'un véhicule ou d'un sous-ensemble en panne.</t>
  </si>
  <si>
    <t>Effet avec signe avant-coureur qui provoque un grand mécontentement de l'opérateur aval ou l'usine cliente.
Importante perturbation du flux.
Rebuts ou retouches importants sur le produit. Frais de remise en état du processus élevés.</t>
  </si>
  <si>
    <t>Effet sans signe avant-coureur qui provoque un grand mécontentement du client et/ou des frais de réparation élevés en raison d'un véhicule ou d'un sous-ensemble en panne.</t>
  </si>
  <si>
    <t>Effet sans signe avant-coureur qui provoque un grand mécontentement de l'opérateur aval ou l'usine cliente.
Importante perturbation du flux.
Rebuts ou retouches importants sur le produit. Frais de remise en état du processus élevés.</t>
  </si>
  <si>
    <t>Effet impliquant des problèmes de sécurité ou de non-conformité aux règlements en vigueur.</t>
  </si>
  <si>
    <t>Effet impliquant des problèmes de sécurité pour l'opérateur aval ou dans l'usine cliente.
Arrêt du processus de fabrication.</t>
  </si>
  <si>
    <t>PROBABILITE D'OCCURRENCE "O"</t>
  </si>
  <si>
    <t xml:space="preserve"> Il s'agit d'estimer quels risques a le processus de produire la cause du défaut ou le défaut avec le processus prévu</t>
  </si>
  <si>
    <t>CRITERES</t>
  </si>
  <si>
    <t>NOTES O</t>
  </si>
  <si>
    <t>Risque que le défaut se produise
(à titre indicatif)</t>
  </si>
  <si>
    <t>PROBABILITE TRES FAIBLE
Défaut inexistant sur processus analogue</t>
  </si>
  <si>
    <t>1 ou 2</t>
  </si>
  <si>
    <t>1 / 200 000
1 / 100 000</t>
  </si>
  <si>
    <t>PROBABILITE FAIBLE
Très peu de défauts sur processus analogue</t>
  </si>
  <si>
    <t>3 ou 4</t>
  </si>
  <si>
    <t>1 / 20 000
1 / 10 000</t>
  </si>
  <si>
    <t>PROBABILITE MODEREE
Défauts apparus occasionnellement sur des processus analogues</t>
  </si>
  <si>
    <t>5 ou 6</t>
  </si>
  <si>
    <t>1 / 5 000
1 / 2 000</t>
  </si>
  <si>
    <t>PROBABILITE ELEVEE
Défaut fréquents sur processus analogue</t>
  </si>
  <si>
    <t>7 ou 8</t>
  </si>
  <si>
    <t>1 / 1 000
1 / 500</t>
  </si>
  <si>
    <t>PROBABILITE TRES ELEVEE
Il est certain que le défaut se produira fréquemment.</t>
  </si>
  <si>
    <t>9 ou 10</t>
  </si>
  <si>
    <t>1 / 200
&gt; 1 / 100</t>
  </si>
  <si>
    <t>PROBABILITE DE NON DETECTION "D"</t>
  </si>
  <si>
    <t xml:space="preserve"> Il s'agit d'estimer quels risques a le plan de surveillance de laisser passer la cause du défaut ou le défaut.</t>
  </si>
  <si>
    <t>NOTES D</t>
  </si>
  <si>
    <t>Risque de laisser passer un produit défectueux
(à titre indicatif)</t>
  </si>
  <si>
    <t>Très faible probabilité de ne pas détecter la cause du défaut ou le défaut avant que le produit ne quitte l'opération concernée.</t>
  </si>
  <si>
    <t>1 / 200 000</t>
  </si>
  <si>
    <t>Ex.: Surveillance automatique et permanente des paramètres processus et à 100% des caractéristiques produits (SAE, …).</t>
  </si>
  <si>
    <t>1 / 100 000</t>
  </si>
  <si>
    <t>Faible probabilité de  ne pas détecter la cause du défaut avant que le produit ne quitte l'opération concernée.
Ex.: Le défaut est évident, présence d'un trou, quelques défauts échapperont à la détection (contrôle unitaire par l'opérateur).</t>
  </si>
  <si>
    <t>Probabilité modérée de  ne pas détecter la cause du défaut avant que le produit ne quitte l'opération concernée.
Ex.: Contrôle manuel/visuel difficile.</t>
  </si>
  <si>
    <t>Probabilité élevée de  ne pas détecter la cause du défaut avant que le produit ne quitte l'opération concernée.
Ex.: Le contrôle est subjectif, Contrôle par échantillonnage mal adapté</t>
  </si>
  <si>
    <t>Probabilité très élevée de  ne pas détecter la cause du défaut avant que le produit ne quitte l'opération concernée.
Ex.: Le point n'est contrôlé ou pas contrôlable, Le défaut et ses causes ne sont pas décelables.</t>
  </si>
  <si>
    <t>9 ou  10</t>
  </si>
  <si>
    <t>AMDEC PROCESSUS Mia Electric</t>
  </si>
  <si>
    <t>Effets défaillance</t>
  </si>
  <si>
    <t>Modes défaillance éventuelle</t>
  </si>
  <si>
    <t>Causes/Mécanismes défaillance</t>
  </si>
  <si>
    <t>Préventions</t>
  </si>
  <si>
    <t>Effets</t>
  </si>
  <si>
    <t>Causes</t>
  </si>
  <si>
    <t>Preventions</t>
  </si>
  <si>
    <t>oubli_degraissage</t>
  </si>
  <si>
    <t>oubli_essuyage</t>
  </si>
  <si>
    <t>degraissage_incomplet</t>
  </si>
  <si>
    <t>essuyage_incomplet</t>
  </si>
  <si>
    <t>agression_support_par_degraissant</t>
  </si>
  <si>
    <t>utilisation_produit_perime</t>
  </si>
  <si>
    <t>encrassage_chiffon</t>
  </si>
  <si>
    <t>pollution_support</t>
  </si>
  <si>
    <t>essuyage_tardif</t>
  </si>
  <si>
    <t>oubli_plasma</t>
  </si>
  <si>
    <t>Blocs</t>
  </si>
  <si>
    <t>Lecture_validation_FAV</t>
  </si>
  <si>
    <t>Appro_piece</t>
  </si>
  <si>
    <t>Appro_outil</t>
  </si>
  <si>
    <t>Essuyage_degraissage</t>
  </si>
  <si>
    <t>Plasma</t>
  </si>
  <si>
    <t>Mep_piece</t>
  </si>
  <si>
    <t>Encollage</t>
  </si>
  <si>
    <t>Clippage</t>
  </si>
  <si>
    <t>Soudure</t>
  </si>
  <si>
    <t>Vissage</t>
  </si>
  <si>
    <t>Electricite</t>
  </si>
  <si>
    <t>Serrage</t>
  </si>
  <si>
    <t>Manutention</t>
  </si>
  <si>
    <t>Modes</t>
  </si>
  <si>
    <t>degraissage_hors_zone</t>
  </si>
  <si>
    <t>essuyage_hors_zone</t>
  </si>
  <si>
    <t>mauvais_positionnement</t>
  </si>
  <si>
    <t>mauvaise_lecture</t>
  </si>
  <si>
    <t>oubli_validation</t>
  </si>
  <si>
    <t>oubli_collage_sur_piece</t>
  </si>
  <si>
    <t>mauvaise_piece</t>
  </si>
  <si>
    <t>outil_bloque</t>
  </si>
  <si>
    <t>entretien</t>
  </si>
  <si>
    <t>mauvais_outil</t>
  </si>
  <si>
    <t>rebut</t>
  </si>
  <si>
    <t>plasma_hors_zone</t>
  </si>
  <si>
    <t>perte_effet_plasma</t>
  </si>
  <si>
    <t>Endommager_piece</t>
  </si>
  <si>
    <t>oubli_encollage</t>
  </si>
  <si>
    <t>cordon_continu</t>
  </si>
  <si>
    <t>manque_colle</t>
  </si>
  <si>
    <t>encollage_hors_zone</t>
  </si>
  <si>
    <t>colle_seche_pistolet</t>
  </si>
  <si>
    <t>utilisation_colle_perimee</t>
  </si>
  <si>
    <t>oubli_clippage</t>
  </si>
  <si>
    <t>mauvais_clippage</t>
  </si>
  <si>
    <t>mauvaise_mep</t>
  </si>
  <si>
    <t>point_mal_positionne</t>
  </si>
  <si>
    <t>mauvaise_soudure</t>
  </si>
  <si>
    <t>piece_transpercee</t>
  </si>
  <si>
    <t>oubli_vissage</t>
  </si>
  <si>
    <t>mauvaise_reference_vis</t>
  </si>
  <si>
    <t>mauvais_vissage</t>
  </si>
  <si>
    <t>oubli_branchement</t>
  </si>
  <si>
    <t>mauvais_branchement</t>
  </si>
  <si>
    <t>inversion_sens</t>
  </si>
  <si>
    <t>oubli_serrage</t>
  </si>
  <si>
    <t>mauvais_serrage</t>
  </si>
  <si>
    <t>oubli_depose_outil</t>
  </si>
  <si>
    <t>mauvaise_rotation</t>
  </si>
  <si>
    <t>mauvaise_evacuation</t>
  </si>
  <si>
    <t>debridage_incomplet</t>
  </si>
  <si>
    <t>oubli_film_protection</t>
  </si>
  <si>
    <t>DESIGNATION</t>
  </si>
  <si>
    <t>N° GAMME</t>
  </si>
  <si>
    <t>Mode opératoire</t>
  </si>
  <si>
    <t>1- Lecture FAV pour le choix des teintes</t>
  </si>
  <si>
    <t>3-serrage des 2 sauterelles</t>
  </si>
  <si>
    <t>4- Appro Support plaque</t>
  </si>
  <si>
    <t>5-mise en place sur l'abattant</t>
  </si>
  <si>
    <t>6- Dégraisser zone à l'aide de l'heptane</t>
  </si>
  <si>
    <t>7- Application du plasma zone</t>
  </si>
  <si>
    <t>8- Prise en charge du pistolet de collage</t>
  </si>
  <si>
    <t>9- Encoller le Pare-chocs AV zone</t>
  </si>
  <si>
    <t>10- Dépose du pistolet de collage</t>
  </si>
  <si>
    <t>11- Serrage abattant support plaque AV</t>
  </si>
  <si>
    <t>12- Appro des 2 feux diurnes</t>
  </si>
  <si>
    <t>13- Clippage du feux diurne gauche sur le pare-chocs AV (Inserer les ergots vers le haut et clipper vers le bas)</t>
  </si>
  <si>
    <t>14- Clippage du feux diurne droite sur le pare-chocs AV (Inserer les ergots vers le haut et clipper vers le bas)</t>
  </si>
  <si>
    <t>15- Rotation d'un quart de tour le moyen</t>
  </si>
  <si>
    <t>16- Prise du pistolet ultrason</t>
  </si>
  <si>
    <t>17- Réalisation des 6 points de soudure ultrason, sur le pare-chocs</t>
  </si>
  <si>
    <t>18- Dépose Pistolet</t>
  </si>
  <si>
    <t>19- Appro des écrous pinces M6</t>
  </si>
  <si>
    <t>20-Mise en place manuelle des 4 écrous pinces M6 sur l'absorbeur</t>
  </si>
  <si>
    <t>21- Rotation du moyen en position initiale</t>
  </si>
  <si>
    <t>22- Coller la FAV sur le pare-choc</t>
  </si>
  <si>
    <t>23- Débridage du moyen</t>
  </si>
  <si>
    <t>24- Evacuation Pare-chocs AV assemblé sur rack inter opé.</t>
  </si>
  <si>
    <t>bdd</t>
  </si>
  <si>
    <t>(vide)</t>
  </si>
  <si>
    <t>Total général</t>
  </si>
  <si>
    <t>Nombre de Modes</t>
  </si>
  <si>
    <t>Total Appro_outil</t>
  </si>
  <si>
    <t>Total Appro_piece</t>
  </si>
  <si>
    <t>Total Clippage</t>
  </si>
  <si>
    <t>Total Electricite</t>
  </si>
  <si>
    <t>Total Encollage</t>
  </si>
  <si>
    <t>Total Essuyage_degraissage</t>
  </si>
  <si>
    <t>Total Lecture_validation_FAV</t>
  </si>
  <si>
    <t>Total Manutention</t>
  </si>
  <si>
    <t>Total Mep_piece</t>
  </si>
  <si>
    <t>Total Plasma</t>
  </si>
  <si>
    <t>Total Serrage</t>
  </si>
  <si>
    <t>Total Soudure</t>
  </si>
  <si>
    <t>Total Vissage</t>
  </si>
  <si>
    <t>Total (vide)</t>
  </si>
  <si>
    <t>Valeur</t>
  </si>
  <si>
    <t>Code</t>
  </si>
  <si>
    <t>A1</t>
  </si>
  <si>
    <t>A2</t>
  </si>
  <si>
    <t>A3</t>
  </si>
  <si>
    <t>A4</t>
  </si>
  <si>
    <t>A5</t>
  </si>
  <si>
    <t>A6</t>
  </si>
  <si>
    <t>A7</t>
  </si>
  <si>
    <t>A8</t>
  </si>
  <si>
    <t>A9</t>
  </si>
  <si>
    <t>A10</t>
  </si>
  <si>
    <t>A11</t>
  </si>
  <si>
    <t>A12</t>
  </si>
  <si>
    <t>A13</t>
  </si>
  <si>
    <t>A14</t>
  </si>
  <si>
    <t>B1</t>
  </si>
  <si>
    <t>B2</t>
  </si>
  <si>
    <t>B3</t>
  </si>
  <si>
    <t>C1</t>
  </si>
  <si>
    <t>C2</t>
  </si>
  <si>
    <t>D1</t>
  </si>
  <si>
    <t>D2</t>
  </si>
  <si>
    <t>D3</t>
  </si>
  <si>
    <t>E1</t>
  </si>
  <si>
    <t>E2</t>
  </si>
  <si>
    <t>E3</t>
  </si>
  <si>
    <t>F1</t>
  </si>
  <si>
    <t>F2</t>
  </si>
  <si>
    <t>F3</t>
  </si>
  <si>
    <t>G1</t>
  </si>
  <si>
    <t>G2</t>
  </si>
  <si>
    <t>G3</t>
  </si>
  <si>
    <t>G4</t>
  </si>
  <si>
    <t>G5</t>
  </si>
  <si>
    <t>G6</t>
  </si>
  <si>
    <t>G7</t>
  </si>
  <si>
    <t>H1</t>
  </si>
  <si>
    <t>H2</t>
  </si>
  <si>
    <t>H3</t>
  </si>
  <si>
    <t>H4</t>
  </si>
  <si>
    <t>H5</t>
  </si>
  <si>
    <t>H6</t>
  </si>
  <si>
    <t>H7</t>
  </si>
  <si>
    <t>H8</t>
  </si>
  <si>
    <t>I1</t>
  </si>
  <si>
    <t>I2</t>
  </si>
  <si>
    <t>I3</t>
  </si>
  <si>
    <t>I4</t>
  </si>
  <si>
    <t>J1</t>
  </si>
  <si>
    <t>J2</t>
  </si>
  <si>
    <t>J3</t>
  </si>
  <si>
    <t>J4</t>
  </si>
  <si>
    <t>K1</t>
  </si>
  <si>
    <t>K2</t>
  </si>
  <si>
    <t>K3</t>
  </si>
  <si>
    <t>L1</t>
  </si>
  <si>
    <t>L2</t>
  </si>
  <si>
    <t>L3</t>
  </si>
  <si>
    <t>L4</t>
  </si>
  <si>
    <t>L5</t>
  </si>
  <si>
    <t>L6</t>
  </si>
  <si>
    <t>M1</t>
  </si>
  <si>
    <t>M2</t>
  </si>
  <si>
    <t>M3</t>
  </si>
  <si>
    <t>M4</t>
  </si>
  <si>
    <t>M5</t>
  </si>
  <si>
    <t>M6</t>
  </si>
  <si>
    <t>M7</t>
  </si>
  <si>
    <t>M8</t>
  </si>
  <si>
    <t>M9</t>
  </si>
  <si>
    <t>M10</t>
  </si>
  <si>
    <t>M11</t>
  </si>
  <si>
    <t>M12</t>
  </si>
  <si>
    <t>M13</t>
  </si>
  <si>
    <t>mauvaise adherence colle</t>
  </si>
  <si>
    <t>Essuyage dégraissage</t>
  </si>
  <si>
    <t>oubli dégraissage</t>
  </si>
  <si>
    <t>oubli essuyage</t>
  </si>
  <si>
    <t>dégraissage incomplet</t>
  </si>
  <si>
    <t>essuyage incomplet</t>
  </si>
  <si>
    <t>dégraissage hors zone</t>
  </si>
  <si>
    <t>essuyage hors zone</t>
  </si>
  <si>
    <t>agression support par dégraissant</t>
  </si>
  <si>
    <t>utilisation produit périmé</t>
  </si>
  <si>
    <t>encrassage chiffon</t>
  </si>
  <si>
    <t>pollution support</t>
  </si>
  <si>
    <t>essuyage tardif</t>
  </si>
  <si>
    <t>mauvaise lecture</t>
  </si>
  <si>
    <t>oubli validation</t>
  </si>
  <si>
    <t>oubli collage sur pièce</t>
  </si>
  <si>
    <t>dégradation support</t>
  </si>
  <si>
    <t>assemblage défectueux</t>
  </si>
  <si>
    <t>inversion teinte</t>
  </si>
  <si>
    <t>blocage jusqu'à validation</t>
  </si>
  <si>
    <t>FAV indisponible zone technique suivante</t>
  </si>
  <si>
    <t>Lecture validation FAV</t>
  </si>
  <si>
    <t>nouvel opérateur formation au poste</t>
  </si>
  <si>
    <t>matériel inadapte</t>
  </si>
  <si>
    <t>conception et validation en essais</t>
  </si>
  <si>
    <t>mauvais positionnement</t>
  </si>
  <si>
    <t>pollution environnement extérieur</t>
  </si>
  <si>
    <t>ouate cellulosique sale</t>
  </si>
  <si>
    <t>utilisation d'un autre moyen d'essuyage</t>
  </si>
  <si>
    <t>degraissant évaporé</t>
  </si>
  <si>
    <t>erreur de l'opérateur</t>
  </si>
  <si>
    <t>oubli de l'opérateur</t>
  </si>
  <si>
    <t>habilitation au poste rappel des consignes d'application</t>
  </si>
  <si>
    <t>qualification du process</t>
  </si>
  <si>
    <t>système galia respect des dates de péremption</t>
  </si>
  <si>
    <t>protection des chiffons</t>
  </si>
  <si>
    <t>changement de ouate cellulosique</t>
  </si>
  <si>
    <t>respect du temps d'ouverture</t>
  </si>
  <si>
    <t>formation au poste</t>
  </si>
  <si>
    <t>rappel des consignes d'application</t>
  </si>
  <si>
    <t>Appro pièce</t>
  </si>
  <si>
    <t>Appro outil</t>
  </si>
  <si>
    <t>mauvaise pièce</t>
  </si>
  <si>
    <t>outil bloqué</t>
  </si>
  <si>
    <t>mauvais outil</t>
  </si>
  <si>
    <t>mauvaise teinte</t>
  </si>
  <si>
    <t>opération impossible</t>
  </si>
  <si>
    <t>mauvais approvisionnement</t>
  </si>
  <si>
    <t>système galia et références</t>
  </si>
  <si>
    <t>respect de la FAV</t>
  </si>
  <si>
    <t>système de manipulation grippé</t>
  </si>
  <si>
    <t>formation au poste rappel des consignes d'application</t>
  </si>
  <si>
    <t>Electricité</t>
  </si>
  <si>
    <t>oubli clippage</t>
  </si>
  <si>
    <t>mauvais clippage</t>
  </si>
  <si>
    <t>mauvaise mep</t>
  </si>
  <si>
    <t>oubli de branchement</t>
  </si>
  <si>
    <t>mauvais branchement</t>
  </si>
  <si>
    <t>inversion de sens</t>
  </si>
  <si>
    <t>non maintien vibratoire</t>
  </si>
  <si>
    <t>entrée d'eau</t>
  </si>
  <si>
    <t>risque de pincement</t>
  </si>
  <si>
    <t>clippage impossible</t>
  </si>
  <si>
    <t>non fonctionnement</t>
  </si>
  <si>
    <t>branchement impossible</t>
  </si>
  <si>
    <t>pièce abimée</t>
  </si>
  <si>
    <t>changement de pièce</t>
  </si>
  <si>
    <t>poka yoke</t>
  </si>
  <si>
    <t>oubli encollage</t>
  </si>
  <si>
    <t>cordon continu</t>
  </si>
  <si>
    <t>manque de colle</t>
  </si>
  <si>
    <t>encollage hors zone</t>
  </si>
  <si>
    <t>colle sèche dans le pistolet</t>
  </si>
  <si>
    <t>utilisation de colle périmée</t>
  </si>
  <si>
    <t>oubli de déposer l'outil</t>
  </si>
  <si>
    <t>mauvaise rotation</t>
  </si>
  <si>
    <t>mauvaise évacuation</t>
  </si>
  <si>
    <t>débridage incomplet</t>
  </si>
  <si>
    <t>oubli du film de protection</t>
  </si>
  <si>
    <t>non collage</t>
  </si>
  <si>
    <t>non évacuation de l'eau</t>
  </si>
  <si>
    <t>mauvaise adhérence de la colle</t>
  </si>
  <si>
    <t>encollage impossible</t>
  </si>
  <si>
    <t>encombrement du poste</t>
  </si>
  <si>
    <t>blessure de l'operateur</t>
  </si>
  <si>
    <t>opération difficile</t>
  </si>
  <si>
    <t>indisponibilité de la pièce en ZT suivante</t>
  </si>
  <si>
    <t>détérioration du matériel</t>
  </si>
  <si>
    <t>détérioration de la pièce</t>
  </si>
  <si>
    <t>évacuation impossible</t>
  </si>
  <si>
    <t>défaut d'aspect</t>
  </si>
  <si>
    <t>défaillance du pistolet</t>
  </si>
  <si>
    <t>polymérisation à l'air</t>
  </si>
  <si>
    <t>oubli de la date</t>
  </si>
  <si>
    <t>défaillance de la machine</t>
  </si>
  <si>
    <t>pièce hors rack inter opération</t>
  </si>
  <si>
    <t>changement de buse</t>
  </si>
  <si>
    <t>respect des dates de péremption</t>
  </si>
  <si>
    <t>indications sur la machine</t>
  </si>
  <si>
    <t>Mep pièce</t>
  </si>
  <si>
    <t>oubli du plasma</t>
  </si>
  <si>
    <t>plasma hors zone</t>
  </si>
  <si>
    <t>perte de l'effet du plasma</t>
  </si>
  <si>
    <t>Endommager la pièce</t>
  </si>
  <si>
    <t>non conformité de l'assemblage</t>
  </si>
  <si>
    <t>défault d'aspect</t>
  </si>
  <si>
    <t>Mep difficile</t>
  </si>
  <si>
    <t>non respect du temps préconisé</t>
  </si>
  <si>
    <t>matériel inadapté</t>
  </si>
  <si>
    <t>validation de la FAV</t>
  </si>
  <si>
    <t>point mal positionné</t>
  </si>
  <si>
    <t>mauvaise soudure</t>
  </si>
  <si>
    <t>pièce transpercée</t>
  </si>
  <si>
    <t>oubli du vissage</t>
  </si>
  <si>
    <t>mauvaise référence de la vis</t>
  </si>
  <si>
    <t>mauvais vissage</t>
  </si>
  <si>
    <t>oubli de serrage</t>
  </si>
  <si>
    <t>mauvais serrage</t>
  </si>
  <si>
    <t>risque de non tenue vibratoire</t>
  </si>
  <si>
    <t>mauvais maintien</t>
  </si>
  <si>
    <t>vissage impossible</t>
  </si>
  <si>
    <t>chute de pièce</t>
  </si>
  <si>
    <t>non respect des consignes</t>
  </si>
  <si>
    <t>mauvaise reprise de la soudure</t>
  </si>
  <si>
    <t>difficulté d'accès</t>
  </si>
  <si>
    <t>cordon de colle non applati</t>
  </si>
  <si>
    <t>rotation d'un quart de tour</t>
  </si>
  <si>
    <t>défaillance du système de serrage</t>
  </si>
  <si>
    <t>éxécution d'un autre point</t>
  </si>
  <si>
    <t>Gravité:</t>
  </si>
  <si>
    <t>Défauts:</t>
  </si>
  <si>
    <t>Probabilité de ne pas détecter:</t>
  </si>
  <si>
    <t>Criticité</t>
  </si>
  <si>
    <t>1:tres peu;
2:occasionnels;
3:frequents;
4:certains</t>
  </si>
  <si>
    <t>1:faible;
2:moderee;
3:elevee;
4:tres elevee</t>
  </si>
  <si>
    <t>1:SCS;
2:CS3;
3:CS2;
4:CS1;
5:S/R</t>
  </si>
  <si>
    <t>Nom</t>
  </si>
  <si>
    <t>CS3</t>
  </si>
  <si>
    <t>CS2</t>
  </si>
  <si>
    <t>CS1</t>
  </si>
  <si>
    <t>S/R</t>
  </si>
  <si>
    <t>tres peu</t>
  </si>
  <si>
    <t>occasionnels</t>
  </si>
  <si>
    <t>frequents</t>
  </si>
  <si>
    <t>certains</t>
  </si>
  <si>
    <t>faible</t>
  </si>
  <si>
    <t>moderee</t>
  </si>
  <si>
    <t>elevee</t>
  </si>
  <si>
    <t>tres elevee</t>
  </si>
  <si>
    <t>SCS</t>
  </si>
  <si>
    <t>Gravité</t>
  </si>
  <si>
    <t>Occurrence</t>
  </si>
  <si>
    <t>Détection</t>
  </si>
  <si>
    <t>2- Appro Pare-chocs AV, mise en place en géométrie sur le moyen de préparation</t>
  </si>
  <si>
    <t>3- Mise en place en géométrie sur le moyen de préparation</t>
  </si>
  <si>
    <t>5- Mise en place sur l'abattant</t>
  </si>
  <si>
    <t>4- Appro Support plaque AR</t>
  </si>
  <si>
    <t>2- Appro Pare-chocs AR</t>
  </si>
  <si>
    <t>7- Passer le plasma zone</t>
  </si>
  <si>
    <t>9- Encoller zone</t>
  </si>
  <si>
    <t>10- Dépose du pistolet</t>
  </si>
  <si>
    <t>11- Serrage abattant support plaque AR</t>
  </si>
  <si>
    <t>13- Enlever film de protection</t>
  </si>
  <si>
    <t>14- Embecter + visser le "feux de brouillard"</t>
  </si>
  <si>
    <t>15- Enlever film de protection</t>
  </si>
  <si>
    <t>16- Embecter + visser le "feux de recul"</t>
  </si>
  <si>
    <t>17- Appro des 2 éclaireurs de plaque</t>
  </si>
  <si>
    <t>18- Clippage de l'éclaireur de plaque G &amp; D</t>
  </si>
  <si>
    <t>19- Rotation d'un quart de tour le moyen</t>
  </si>
  <si>
    <t>20- Prise du pistolet ultrason</t>
  </si>
  <si>
    <t>21- Réalisation des 5 points de soudure ultrason sur le pare-chocs AR</t>
  </si>
  <si>
    <t>22- Dépose Pistolet</t>
  </si>
  <si>
    <t>23- Appro du faisceau éclaireurs de plaque</t>
  </si>
  <si>
    <t>24- Scanner le code barre sur faisceaux éclaireurs</t>
  </si>
  <si>
    <t>25- Saisir le n° de FAV et valider</t>
  </si>
  <si>
    <t>27- Branchement éclaireurs de plaque G &amp; D</t>
  </si>
  <si>
    <t>28- Rotation du moyen en position initiale</t>
  </si>
  <si>
    <t>29- Débridage du moyen</t>
  </si>
  <si>
    <t>30- Evacuation Pare-chocs AR assemblé sur rack inter opé.</t>
  </si>
  <si>
    <t>31- Coller la FAV sur le pare-choc</t>
  </si>
  <si>
    <t>12- Appro du feux brouillard et feux de recul</t>
  </si>
  <si>
    <t xml:space="preserve">26- Clippage du faisceau sur l'absorbeur, par 4 clips </t>
  </si>
  <si>
    <t>B_Lecture_validation_FAV</t>
  </si>
  <si>
    <t>C_Appro_piece</t>
  </si>
  <si>
    <t>K_Electricite</t>
  </si>
  <si>
    <t>L_Serrage</t>
  </si>
  <si>
    <t>F_Mep_piece</t>
  </si>
  <si>
    <t>A_Essuyage_degraissage</t>
  </si>
  <si>
    <t>E_Plasma</t>
  </si>
  <si>
    <t>D_Appro_outil</t>
  </si>
  <si>
    <t>G_Encollage</t>
  </si>
  <si>
    <t>M_Manutention</t>
  </si>
  <si>
    <t>H_Clippage</t>
  </si>
  <si>
    <t>I_Soudure</t>
  </si>
  <si>
    <t>J_Vissage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</si>
</sst>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
  </numFmts>
  <fonts count="23" x14ac:knownFonts="1">
    <font>
      <sz val="11"/>
      <color theme="1"/>
      <name val="Calibri"/>
      <family val="2"/>
      <scheme val="minor"/>
    </font>
    <font>
      <b/>
      <sz val="11"/>
      <color theme="1"/>
      <name val="Calibri"/>
      <family val="2"/>
      <scheme val="minor"/>
    </font>
    <font>
      <b/>
      <u/>
      <sz val="16"/>
      <name val="Batang"/>
      <family val="1"/>
    </font>
    <font>
      <b/>
      <sz val="16"/>
      <name val="Batang"/>
      <family val="1"/>
    </font>
    <font>
      <b/>
      <sz val="12"/>
      <name val="Comic Sans MS"/>
      <family val="4"/>
    </font>
    <font>
      <b/>
      <sz val="12"/>
      <color indexed="10"/>
      <name val="Comic Sans MS"/>
      <family val="4"/>
    </font>
    <font>
      <sz val="10"/>
      <name val="Batang"/>
      <family val="1"/>
    </font>
    <font>
      <b/>
      <sz val="12"/>
      <name val="Batang"/>
      <family val="1"/>
    </font>
    <font>
      <b/>
      <u/>
      <sz val="10"/>
      <name val="Arial"/>
      <family val="2"/>
    </font>
    <font>
      <sz val="11"/>
      <name val="Batang"/>
      <family val="1"/>
    </font>
    <font>
      <sz val="12"/>
      <name val="Batang"/>
      <family val="1"/>
    </font>
    <font>
      <sz val="8"/>
      <name val="Batang"/>
      <family val="1"/>
    </font>
    <font>
      <sz val="9"/>
      <name val="Batang"/>
      <family val="1"/>
    </font>
    <font>
      <b/>
      <sz val="11"/>
      <color theme="0"/>
      <name val="Calibri"/>
      <family val="2"/>
      <scheme val="minor"/>
    </font>
    <font>
      <u/>
      <sz val="10"/>
      <color indexed="12"/>
      <name val="Arial"/>
      <family val="2"/>
    </font>
    <font>
      <sz val="11"/>
      <color theme="1"/>
      <name val="Calibri"/>
      <family val="2"/>
      <scheme val="minor"/>
    </font>
    <font>
      <sz val="11"/>
      <color theme="0"/>
      <name val="Calibri"/>
      <family val="2"/>
      <scheme val="minor"/>
    </font>
    <font>
      <b/>
      <sz val="14"/>
      <color theme="1"/>
      <name val="Calibri"/>
      <family val="2"/>
      <scheme val="minor"/>
    </font>
    <font>
      <u/>
      <sz val="9"/>
      <color indexed="81"/>
      <name val="Tahoma"/>
      <family val="2"/>
    </font>
    <font>
      <sz val="9"/>
      <color indexed="81"/>
      <name val="Tahoma"/>
      <family val="2"/>
    </font>
    <font>
      <b/>
      <sz val="9"/>
      <color indexed="81"/>
      <name val="Tahoma"/>
      <family val="2"/>
    </font>
    <font>
      <b/>
      <u/>
      <sz val="9"/>
      <color indexed="81"/>
      <name val="Tahoma"/>
      <family val="2"/>
    </font>
    <font>
      <sz val="11"/>
      <color rgb="FF000000"/>
      <name val="Calibri"/>
      <family val="2"/>
      <scheme val="minor"/>
    </font>
  </fonts>
  <fills count="19">
    <fill>
      <patternFill patternType="none"/>
    </fill>
    <fill>
      <patternFill patternType="gray125"/>
    </fill>
    <fill>
      <patternFill patternType="solid">
        <fgColor indexed="41"/>
        <bgColor indexed="64"/>
      </patternFill>
    </fill>
    <fill>
      <patternFill patternType="solid">
        <fgColor indexed="47"/>
        <bgColor indexed="64"/>
      </patternFill>
    </fill>
    <fill>
      <patternFill patternType="solid">
        <fgColor indexed="42"/>
        <bgColor indexed="64"/>
      </patternFill>
    </fill>
    <fill>
      <patternFill patternType="solid">
        <fgColor rgb="FFA5A5A5"/>
      </patternFill>
    </fill>
    <fill>
      <patternFill patternType="solid">
        <fgColor theme="0" tint="-4.9989318521683403E-2"/>
        <bgColor indexed="64"/>
      </patternFill>
    </fill>
    <fill>
      <patternFill patternType="solid">
        <fgColor theme="5"/>
      </patternFill>
    </fill>
    <fill>
      <patternFill patternType="solid">
        <fgColor theme="6" tint="0.59999389629810485"/>
        <bgColor indexed="65"/>
      </patternFill>
    </fill>
    <fill>
      <patternFill patternType="solid">
        <fgColor theme="8" tint="0.79998168889431442"/>
        <bgColor indexed="65"/>
      </patternFill>
    </fill>
    <fill>
      <patternFill patternType="solid">
        <fgColor theme="8"/>
        <bgColor indexed="64"/>
      </patternFill>
    </fill>
    <fill>
      <patternFill patternType="solid">
        <fgColor rgb="FF92D050"/>
        <bgColor indexed="64"/>
      </patternFill>
    </fill>
    <fill>
      <patternFill patternType="solid">
        <fgColor theme="3" tint="0.39997558519241921"/>
        <bgColor indexed="64"/>
      </patternFill>
    </fill>
    <fill>
      <patternFill patternType="solid">
        <fgColor theme="7" tint="0.39997558519241921"/>
        <bgColor indexed="64"/>
      </patternFill>
    </fill>
    <fill>
      <patternFill patternType="solid">
        <fgColor theme="8" tint="0.39997558519241921"/>
        <bgColor indexed="64"/>
      </patternFill>
    </fill>
    <fill>
      <patternFill patternType="solid">
        <fgColor theme="6"/>
        <bgColor indexed="64"/>
      </patternFill>
    </fill>
    <fill>
      <patternFill patternType="solid">
        <fgColor theme="3" tint="0.59999389629810485"/>
        <bgColor indexed="64"/>
      </patternFill>
    </fill>
    <fill>
      <patternFill patternType="solid">
        <fgColor theme="1"/>
        <bgColor indexed="64"/>
      </patternFill>
    </fill>
    <fill>
      <patternFill patternType="solid">
        <fgColor rgb="FF7030A0"/>
        <bgColor indexed="64"/>
      </patternFill>
    </fill>
  </fills>
  <borders count="12">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double">
        <color rgb="FF3F3F3F"/>
      </left>
      <right style="double">
        <color rgb="FF3F3F3F"/>
      </right>
      <top style="double">
        <color rgb="FF3F3F3F"/>
      </top>
      <bottom style="double">
        <color rgb="FF3F3F3F"/>
      </bottom>
      <diagonal/>
    </border>
    <border>
      <left/>
      <right style="medium">
        <color indexed="64"/>
      </right>
      <top/>
      <bottom/>
      <diagonal/>
    </border>
    <border>
      <left/>
      <right/>
      <top style="medium">
        <color indexed="64"/>
      </top>
      <bottom style="medium">
        <color indexed="64"/>
      </bottom>
      <diagonal/>
    </border>
  </borders>
  <cellStyleXfs count="6">
    <xf numFmtId="0" fontId="0" fillId="0" borderId="0"/>
    <xf numFmtId="0" fontId="13" fillId="5" borderId="9" applyNumberFormat="0" applyAlignment="0" applyProtection="0"/>
    <xf numFmtId="0" fontId="14" fillId="0" borderId="0" applyNumberFormat="0" applyFill="0" applyBorder="0" applyAlignment="0" applyProtection="0">
      <alignment vertical="top"/>
      <protection locked="0"/>
    </xf>
    <xf numFmtId="0" fontId="16" fillId="7" borderId="0" applyNumberFormat="0" applyBorder="0" applyAlignment="0" applyProtection="0"/>
    <xf numFmtId="0" fontId="15" fillId="8" borderId="0" applyNumberFormat="0" applyBorder="0" applyAlignment="0" applyProtection="0"/>
    <xf numFmtId="0" fontId="15" fillId="9" borderId="0" applyNumberFormat="0" applyBorder="0" applyAlignment="0" applyProtection="0"/>
  </cellStyleXfs>
  <cellXfs count="76">
    <xf numFmtId="0" fontId="0" fillId="0" borderId="0" xfId="0"/>
    <xf numFmtId="0" fontId="1" fillId="0" borderId="2" xfId="0" applyFont="1" applyBorder="1" applyAlignment="1">
      <alignment horizontal="center" vertical="center"/>
    </xf>
    <xf numFmtId="0" fontId="1" fillId="0" borderId="3" xfId="0" applyFont="1" applyBorder="1" applyAlignment="1">
      <alignment horizontal="center" vertical="center"/>
    </xf>
    <xf numFmtId="0" fontId="1" fillId="0" borderId="1" xfId="0" applyFont="1" applyBorder="1" applyAlignment="1">
      <alignment horizontal="center" vertical="center"/>
    </xf>
    <xf numFmtId="0" fontId="3" fillId="0" borderId="0" xfId="0" applyFont="1" applyAlignment="1"/>
    <xf numFmtId="0" fontId="4" fillId="0" borderId="4" xfId="0" applyFont="1" applyBorder="1" applyAlignment="1">
      <alignment horizontal="center"/>
    </xf>
    <xf numFmtId="0" fontId="2" fillId="0" borderId="0" xfId="0" applyFont="1" applyAlignment="1">
      <alignment horizontal="center"/>
    </xf>
    <xf numFmtId="0" fontId="3" fillId="0" borderId="0" xfId="0" applyFont="1" applyAlignment="1">
      <alignment horizontal="center"/>
    </xf>
    <xf numFmtId="0" fontId="6" fillId="0" borderId="0" xfId="0" applyFont="1"/>
    <xf numFmtId="0" fontId="7" fillId="0" borderId="0" xfId="0" applyFont="1" applyFill="1" applyAlignment="1">
      <alignment vertical="center"/>
    </xf>
    <xf numFmtId="0" fontId="6" fillId="0" borderId="0" xfId="0" applyFont="1" applyFill="1" applyAlignment="1">
      <alignment vertical="center"/>
    </xf>
    <xf numFmtId="0" fontId="8" fillId="0" borderId="0" xfId="0" applyFont="1" applyAlignment="1">
      <alignment horizontal="right" vertical="center"/>
    </xf>
    <xf numFmtId="0" fontId="9" fillId="0" borderId="0" xfId="0" applyFont="1" applyAlignment="1">
      <alignment vertical="center"/>
    </xf>
    <xf numFmtId="0" fontId="6" fillId="0" borderId="0" xfId="0" applyFont="1" applyAlignment="1">
      <alignment vertical="center"/>
    </xf>
    <xf numFmtId="0" fontId="10" fillId="2" borderId="5" xfId="0" applyFont="1" applyFill="1" applyBorder="1" applyAlignment="1">
      <alignment horizontal="center" vertical="center"/>
    </xf>
    <xf numFmtId="0" fontId="10" fillId="2" borderId="4" xfId="0" applyFont="1" applyFill="1" applyBorder="1" applyAlignment="1">
      <alignment horizontal="center" vertical="center"/>
    </xf>
    <xf numFmtId="0" fontId="9" fillId="2" borderId="4" xfId="0" applyFont="1" applyFill="1" applyBorder="1" applyAlignment="1">
      <alignment horizontal="center" vertical="center" wrapText="1"/>
    </xf>
    <xf numFmtId="0" fontId="6" fillId="0" borderId="4" xfId="0" applyFont="1" applyBorder="1" applyAlignment="1">
      <alignment vertical="center" wrapText="1"/>
    </xf>
    <xf numFmtId="0" fontId="10" fillId="0" borderId="4" xfId="0" applyFont="1" applyBorder="1" applyAlignment="1">
      <alignment horizontal="center" vertical="center"/>
    </xf>
    <xf numFmtId="0" fontId="11" fillId="0" borderId="4" xfId="0" applyFont="1" applyBorder="1" applyAlignment="1">
      <alignment horizontal="left" vertical="center" wrapText="1"/>
    </xf>
    <xf numFmtId="0" fontId="10" fillId="0" borderId="4" xfId="0" applyFont="1" applyBorder="1" applyAlignment="1">
      <alignment horizontal="center" vertical="top"/>
    </xf>
    <xf numFmtId="0" fontId="11" fillId="0" borderId="4" xfId="0" applyFont="1" applyBorder="1" applyAlignment="1">
      <alignment horizontal="left" vertical="top" wrapText="1"/>
    </xf>
    <xf numFmtId="0" fontId="10" fillId="3" borderId="5" xfId="0" applyFont="1" applyFill="1" applyBorder="1" applyAlignment="1">
      <alignment horizontal="center" vertical="center"/>
    </xf>
    <xf numFmtId="0" fontId="10" fillId="3" borderId="4" xfId="0" applyFont="1" applyFill="1" applyBorder="1" applyAlignment="1">
      <alignment horizontal="center" vertical="center"/>
    </xf>
    <xf numFmtId="0" fontId="11" fillId="3" borderId="4" xfId="0" applyFont="1" applyFill="1" applyBorder="1" applyAlignment="1">
      <alignment horizontal="center" vertical="center" wrapText="1"/>
    </xf>
    <xf numFmtId="0" fontId="9" fillId="0" borderId="6" xfId="0" applyFont="1" applyBorder="1" applyAlignment="1">
      <alignment horizontal="center" vertical="center" wrapText="1"/>
    </xf>
    <xf numFmtId="0" fontId="10" fillId="4" borderId="5" xfId="0" applyFont="1" applyFill="1" applyBorder="1" applyAlignment="1">
      <alignment horizontal="center" vertical="center"/>
    </xf>
    <xf numFmtId="0" fontId="10" fillId="4" borderId="4" xfId="0" applyFont="1" applyFill="1" applyBorder="1" applyAlignment="1">
      <alignment horizontal="center" vertical="center"/>
    </xf>
    <xf numFmtId="0" fontId="12" fillId="4" borderId="4" xfId="0" applyFont="1" applyFill="1" applyBorder="1" applyAlignment="1">
      <alignment horizontal="center" vertical="center" wrapText="1"/>
    </xf>
    <xf numFmtId="0" fontId="6" fillId="0" borderId="7" xfId="0" applyFont="1" applyBorder="1" applyAlignment="1">
      <alignment vertical="center" wrapText="1"/>
    </xf>
    <xf numFmtId="0" fontId="10" fillId="0" borderId="7" xfId="0" applyFont="1" applyBorder="1" applyAlignment="1">
      <alignment horizontal="center" vertical="center"/>
    </xf>
    <xf numFmtId="0" fontId="9" fillId="0" borderId="7" xfId="0" applyFont="1" applyBorder="1" applyAlignment="1">
      <alignment horizontal="center" vertical="center"/>
    </xf>
    <xf numFmtId="0" fontId="6" fillId="0" borderId="8" xfId="0" applyFont="1" applyBorder="1" applyAlignment="1">
      <alignment vertical="center" wrapText="1"/>
    </xf>
    <xf numFmtId="0" fontId="10" fillId="0" borderId="8" xfId="0" applyFont="1" applyBorder="1" applyAlignment="1">
      <alignment vertical="center"/>
    </xf>
    <xf numFmtId="0" fontId="9" fillId="0" borderId="8" xfId="0" applyFont="1" applyBorder="1" applyAlignment="1">
      <alignment horizontal="center" vertical="center"/>
    </xf>
    <xf numFmtId="0" fontId="6" fillId="0" borderId="5" xfId="0" applyFont="1" applyBorder="1" applyAlignment="1">
      <alignment vertical="center" wrapText="1"/>
    </xf>
    <xf numFmtId="0" fontId="1" fillId="0" borderId="1" xfId="0" applyFont="1" applyBorder="1"/>
    <xf numFmtId="0" fontId="13" fillId="5" borderId="9" xfId="1" applyAlignment="1">
      <alignment horizontal="center" vertical="center" shrinkToFit="1"/>
    </xf>
    <xf numFmtId="164" fontId="13" fillId="5" borderId="9" xfId="1" applyNumberFormat="1" applyAlignment="1">
      <alignment horizontal="center" vertical="center" shrinkToFit="1"/>
    </xf>
    <xf numFmtId="0" fontId="13" fillId="5" borderId="9" xfId="1" applyAlignment="1">
      <alignment horizontal="center" shrinkToFit="1"/>
    </xf>
    <xf numFmtId="0" fontId="0" fillId="0" borderId="0" xfId="0" applyFill="1"/>
    <xf numFmtId="0" fontId="0" fillId="0" borderId="0" xfId="0" pivotButton="1"/>
    <xf numFmtId="0" fontId="0" fillId="0" borderId="0" xfId="0" applyNumberFormat="1"/>
    <xf numFmtId="0" fontId="1" fillId="6" borderId="1" xfId="0" applyFont="1" applyFill="1" applyBorder="1"/>
    <xf numFmtId="0" fontId="0" fillId="6" borderId="0" xfId="0" applyFill="1"/>
    <xf numFmtId="0" fontId="17" fillId="10" borderId="1" xfId="0" applyFont="1" applyFill="1" applyBorder="1" applyAlignment="1">
      <alignment horizontal="center" vertical="center" wrapText="1"/>
    </xf>
    <xf numFmtId="0" fontId="17" fillId="11" borderId="1" xfId="0" applyFont="1" applyFill="1" applyBorder="1" applyAlignment="1">
      <alignment horizontal="center" vertical="center" wrapText="1"/>
    </xf>
    <xf numFmtId="0" fontId="17" fillId="12" borderId="1" xfId="0" applyFont="1" applyFill="1" applyBorder="1" applyAlignment="1">
      <alignment horizontal="center" vertical="center" wrapText="1"/>
    </xf>
    <xf numFmtId="0" fontId="17" fillId="13" borderId="1" xfId="0" applyFont="1" applyFill="1" applyBorder="1" applyAlignment="1">
      <alignment horizontal="center" vertical="center"/>
    </xf>
    <xf numFmtId="0" fontId="0" fillId="15" borderId="1" xfId="0" applyFill="1" applyBorder="1" applyAlignment="1">
      <alignment wrapText="1"/>
    </xf>
    <xf numFmtId="0" fontId="0" fillId="16" borderId="1" xfId="0" applyFill="1" applyBorder="1" applyAlignment="1">
      <alignment wrapText="1"/>
    </xf>
    <xf numFmtId="0" fontId="0" fillId="17" borderId="10" xfId="0" applyFill="1" applyBorder="1"/>
    <xf numFmtId="0" fontId="0" fillId="14" borderId="1" xfId="0" applyFill="1" applyBorder="1" applyAlignment="1">
      <alignment wrapText="1"/>
    </xf>
    <xf numFmtId="0" fontId="22" fillId="0" borderId="0" xfId="0" applyFont="1" applyAlignment="1">
      <alignment vertical="center"/>
    </xf>
    <xf numFmtId="0" fontId="0" fillId="0" borderId="0" xfId="0" applyAlignment="1">
      <alignment vertical="center"/>
    </xf>
    <xf numFmtId="0" fontId="1" fillId="0" borderId="11" xfId="0" applyFont="1" applyBorder="1"/>
    <xf numFmtId="0" fontId="1" fillId="0" borderId="3" xfId="0" applyFont="1" applyBorder="1"/>
    <xf numFmtId="0" fontId="13" fillId="5" borderId="9" xfId="1" applyAlignment="1">
      <alignment horizontal="center" vertical="center"/>
    </xf>
    <xf numFmtId="0" fontId="15" fillId="9" borderId="0" xfId="5"/>
    <xf numFmtId="0" fontId="15" fillId="9" borderId="0" xfId="5" applyBorder="1" applyAlignment="1">
      <alignment wrapText="1"/>
    </xf>
    <xf numFmtId="0" fontId="15" fillId="8" borderId="0" xfId="4"/>
    <xf numFmtId="0" fontId="16" fillId="7" borderId="0" xfId="3"/>
    <xf numFmtId="0" fontId="15" fillId="8" borderId="0" xfId="4" applyAlignment="1"/>
    <xf numFmtId="0" fontId="15" fillId="8" borderId="0" xfId="4" applyAlignment="1">
      <alignment horizontal="center" shrinkToFit="1"/>
    </xf>
    <xf numFmtId="0" fontId="15" fillId="8" borderId="0" xfId="4" applyAlignment="1">
      <alignment horizontal="left"/>
    </xf>
    <xf numFmtId="0" fontId="15" fillId="8" borderId="0" xfId="4" applyAlignment="1">
      <alignment horizontal="left" shrinkToFit="1"/>
    </xf>
    <xf numFmtId="164" fontId="15" fillId="8" borderId="0" xfId="4" applyNumberFormat="1" applyBorder="1" applyAlignment="1">
      <alignment horizontal="center" vertical="center" shrinkToFit="1"/>
    </xf>
    <xf numFmtId="164" fontId="16" fillId="7" borderId="0" xfId="3" applyNumberFormat="1" applyBorder="1" applyAlignment="1">
      <alignment horizontal="center" vertical="center" shrinkToFit="1"/>
    </xf>
    <xf numFmtId="0" fontId="15" fillId="8" borderId="0" xfId="4" applyAlignment="1">
      <alignment shrinkToFit="1"/>
    </xf>
    <xf numFmtId="0" fontId="13" fillId="5" borderId="9" xfId="1"/>
    <xf numFmtId="0" fontId="16" fillId="7" borderId="0" xfId="3" applyAlignment="1"/>
    <xf numFmtId="0" fontId="15" fillId="9" borderId="0" xfId="5" applyAlignment="1"/>
    <xf numFmtId="0" fontId="2" fillId="0" borderId="0" xfId="0" applyFont="1" applyAlignment="1">
      <alignment horizontal="center"/>
    </xf>
    <xf numFmtId="0" fontId="14" fillId="18" borderId="0" xfId="2" applyFill="1" applyAlignment="1" applyProtection="1"/>
    <xf numFmtId="164" fontId="15" fillId="18" borderId="0" xfId="4" applyNumberFormat="1" applyFill="1" applyAlignment="1">
      <alignment horizontal="center"/>
    </xf>
    <xf numFmtId="0" fontId="15" fillId="18" borderId="0" xfId="4" applyFill="1"/>
  </cellXfs>
  <cellStyles count="6">
    <cellStyle name="20 % - Accent5" xfId="5" builtinId="46"/>
    <cellStyle name="40 % - Accent3" xfId="4" builtinId="39"/>
    <cellStyle name="Accent2" xfId="3" builtinId="33"/>
    <cellStyle name="Lien hypertexte" xfId="2" builtinId="8"/>
    <cellStyle name="Normal" xfId="0" builtinId="0"/>
    <cellStyle name="Vérification" xfId="1" builtinId="23"/>
  </cellStyles>
  <dxfs count="2">
    <dxf>
      <font>
        <b/>
        <i val="0"/>
      </font>
      <fill>
        <patternFill>
          <bgColor rgb="FFC00000"/>
        </patternFill>
      </fill>
    </dxf>
    <dxf>
      <font>
        <b/>
        <i val="0"/>
      </font>
      <fill>
        <patternFill>
          <bgColor rgb="FFC0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pivotCacheDefinition" Target="pivotCache/pivotCacheDefinition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jpeg"/><Relationship Id="rId1" Type="http://schemas.openxmlformats.org/officeDocument/2006/relationships/image" Target="../media/image1.png"/><Relationship Id="rId5" Type="http://schemas.openxmlformats.org/officeDocument/2006/relationships/image" Target="../media/image5.pn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twoCellAnchor editAs="oneCell">
    <xdr:from>
      <xdr:col>5</xdr:col>
      <xdr:colOff>409575</xdr:colOff>
      <xdr:row>14</xdr:row>
      <xdr:rowOff>219075</xdr:rowOff>
    </xdr:from>
    <xdr:to>
      <xdr:col>5</xdr:col>
      <xdr:colOff>762000</xdr:colOff>
      <xdr:row>14</xdr:row>
      <xdr:rowOff>219075</xdr:rowOff>
    </xdr:to>
    <xdr:pic>
      <xdr:nvPicPr>
        <xdr:cNvPr id="2" name="Picture 3" descr="sigle_S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9875" y="7277100"/>
          <a:ext cx="476250" cy="4000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149894</xdr:colOff>
      <xdr:row>1</xdr:row>
      <xdr:rowOff>9525</xdr:rowOff>
    </xdr:from>
    <xdr:to>
      <xdr:col>4</xdr:col>
      <xdr:colOff>1516673</xdr:colOff>
      <xdr:row>3</xdr:row>
      <xdr:rowOff>177075</xdr:rowOff>
    </xdr:to>
    <xdr:pic>
      <xdr:nvPicPr>
        <xdr:cNvPr id="3" name="Picture 6"/>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bwMode="auto">
        <a:xfrm>
          <a:off x="3197894" y="200025"/>
          <a:ext cx="1366779" cy="720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5</xdr:col>
      <xdr:colOff>161925</xdr:colOff>
      <xdr:row>11</xdr:row>
      <xdr:rowOff>361950</xdr:rowOff>
    </xdr:from>
    <xdr:to>
      <xdr:col>5</xdr:col>
      <xdr:colOff>628650</xdr:colOff>
      <xdr:row>11</xdr:row>
      <xdr:rowOff>838200</xdr:rowOff>
    </xdr:to>
    <xdr:pic>
      <xdr:nvPicPr>
        <xdr:cNvPr id="4" name="Picture 8" descr="CS 3"/>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0467975" y="3981450"/>
          <a:ext cx="466725" cy="4762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5</xdr:col>
      <xdr:colOff>171450</xdr:colOff>
      <xdr:row>12</xdr:row>
      <xdr:rowOff>400050</xdr:rowOff>
    </xdr:from>
    <xdr:to>
      <xdr:col>5</xdr:col>
      <xdr:colOff>628650</xdr:colOff>
      <xdr:row>12</xdr:row>
      <xdr:rowOff>885825</xdr:rowOff>
    </xdr:to>
    <xdr:pic>
      <xdr:nvPicPr>
        <xdr:cNvPr id="5" name="Picture 9" descr="CS%202"/>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10477500" y="4953000"/>
          <a:ext cx="457200" cy="4857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5</xdr:col>
      <xdr:colOff>171450</xdr:colOff>
      <xdr:row>13</xdr:row>
      <xdr:rowOff>381000</xdr:rowOff>
    </xdr:from>
    <xdr:to>
      <xdr:col>5</xdr:col>
      <xdr:colOff>638175</xdr:colOff>
      <xdr:row>13</xdr:row>
      <xdr:rowOff>895350</xdr:rowOff>
    </xdr:to>
    <xdr:pic>
      <xdr:nvPicPr>
        <xdr:cNvPr id="6" name="Picture 11" descr="CS%201"/>
        <xdr:cNvPicPr>
          <a:picLocks noChangeAspect="1" noChangeArrowheads="1"/>
        </xdr:cNvPicPr>
      </xdr:nvPicPr>
      <xdr:blipFill>
        <a:blip xmlns:r="http://schemas.openxmlformats.org/officeDocument/2006/relationships" r:embed="rId5" cstate="print">
          <a:extLst>
            <a:ext uri="{28A0092B-C50C-407E-A947-70E740481C1C}">
              <a14:useLocalDpi xmlns:a14="http://schemas.microsoft.com/office/drawing/2010/main" val="0"/>
            </a:ext>
          </a:extLst>
        </a:blip>
        <a:srcRect/>
        <a:stretch>
          <a:fillRect/>
        </a:stretch>
      </xdr:blipFill>
      <xdr:spPr bwMode="auto">
        <a:xfrm>
          <a:off x="10477500" y="7867650"/>
          <a:ext cx="466725" cy="514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5</xdr:col>
      <xdr:colOff>180975</xdr:colOff>
      <xdr:row>10</xdr:row>
      <xdr:rowOff>228600</xdr:rowOff>
    </xdr:from>
    <xdr:to>
      <xdr:col>5</xdr:col>
      <xdr:colOff>647700</xdr:colOff>
      <xdr:row>10</xdr:row>
      <xdr:rowOff>619125</xdr:rowOff>
    </xdr:to>
    <xdr:pic>
      <xdr:nvPicPr>
        <xdr:cNvPr id="7" name="Picture 12" descr="CS 3"/>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0487025" y="3181350"/>
          <a:ext cx="466725" cy="390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service methodes" refreshedDate="41053.405709143517" createdVersion="4" refreshedVersion="4" minRefreshableVersion="3" recordCount="74">
  <cacheSource type="worksheet">
    <worksheetSource ref="B1:F1048576" sheet="Blocs"/>
  </cacheSource>
  <cacheFields count="5">
    <cacheField name="bdd" numFmtId="0">
      <sharedItems containsBlank="1" count="14">
        <s v="Essuyage_degraissage"/>
        <s v="Lecture_validation_FAV"/>
        <s v="Appro_piece"/>
        <s v="Appro_outil"/>
        <s v="Plasma"/>
        <s v="Mep_piece"/>
        <s v="Encollage"/>
        <s v="Clippage"/>
        <s v="Soudure"/>
        <s v="Vissage"/>
        <s v="Electricite"/>
        <s v="Serrage"/>
        <s v="Manutention"/>
        <m/>
      </sharedItems>
    </cacheField>
    <cacheField name="Modes" numFmtId="0">
      <sharedItems containsBlank="1" count="48">
        <s v="oubli_degraissage"/>
        <s v="oubli_essuyage"/>
        <s v="degraissage_incomplet"/>
        <s v="essuyage_incomplet"/>
        <s v="degraissage_hors_zone"/>
        <s v="essuyage_hors_zone"/>
        <s v="agression_support_par_degraissant"/>
        <s v="utilisation_produit_perime"/>
        <s v="encrassage_chiffon"/>
        <s v="pollution_support"/>
        <s v="essuyage_tardif"/>
        <s v="mauvaise_lecture"/>
        <s v="oubli_validation"/>
        <s v="oubli_collage_sur_piece"/>
        <s v="mauvaise_piece"/>
        <s v="outil_bloque"/>
        <s v="mauvais_outil"/>
        <s v="oubli_plasma"/>
        <s v="plasma_hors_zone"/>
        <s v="perte_effet_plasma"/>
        <s v="mauvais_positionnement"/>
        <s v="Endommager_piece"/>
        <s v="oubli_encollage"/>
        <s v="cordon_continu"/>
        <s v="manque_colle"/>
        <s v="encollage_hors_zone"/>
        <s v="colle_seche_pistolet"/>
        <s v="utilisation_colle_perimee"/>
        <s v="oubli_clippage"/>
        <s v="mauvais_clippage"/>
        <s v="mauvaise_mep"/>
        <s v="point_mal_positionne"/>
        <s v="mauvaise_soudure"/>
        <s v="piece_transpercee"/>
        <s v="oubli_vissage"/>
        <s v="mauvaise_reference_vis"/>
        <s v="mauvais_vissage"/>
        <s v="oubli_branchement"/>
        <s v="mauvais_branchement"/>
        <s v="inversion_sens"/>
        <s v="oubli_serrage"/>
        <s v="mauvais_serrage"/>
        <s v="oubli_depose_outil"/>
        <s v="mauvaise_rotation"/>
        <s v="mauvaise_evacuation"/>
        <s v="debridage_incomplet"/>
        <s v="oubli_film_protection"/>
        <m/>
      </sharedItems>
    </cacheField>
    <cacheField name="Effets" numFmtId="0">
      <sharedItems containsBlank="1"/>
    </cacheField>
    <cacheField name="Causes" numFmtId="0">
      <sharedItems containsBlank="1"/>
    </cacheField>
    <cacheField name="Preventions"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74">
  <r>
    <x v="0"/>
    <x v="0"/>
    <s v="mauvaise_adherence_colle1"/>
    <s v="nouvel_operateur_formation_poste"/>
    <s v="habilitation_poste_consignes_application"/>
  </r>
  <r>
    <x v="0"/>
    <x v="1"/>
    <s v="mauvaise_adherence_colle2"/>
    <s v="nouvel_operateur_formation_poste"/>
    <s v="habilitation_poste_consignes_application"/>
  </r>
  <r>
    <x v="0"/>
    <x v="2"/>
    <s v="mauvaise_adherence_colle3"/>
    <s v="nouvel_operateur_formation_poste"/>
    <s v="habilitation_poste_consignes_application"/>
  </r>
  <r>
    <x v="0"/>
    <x v="3"/>
    <s v="mauvaise_adherence_colle4"/>
    <s v="materiel_inadapte"/>
    <s v="qualification_process"/>
  </r>
  <r>
    <x v="0"/>
    <x v="4"/>
    <s v="mauvaise_adherence_colle5"/>
    <s v="nouvel_operateur_formation_poste"/>
    <s v="habilitation_poste_consignes_application"/>
  </r>
  <r>
    <x v="0"/>
    <x v="5"/>
    <s v="mauvaise_adherence_colle6"/>
    <s v="nouvel_operateur_formation_poste"/>
    <s v="habilitation_poste_consignes_application"/>
  </r>
  <r>
    <x v="0"/>
    <x v="6"/>
    <s v="degradation_support"/>
    <s v="conception_validation_essais"/>
    <m/>
  </r>
  <r>
    <x v="0"/>
    <x v="6"/>
    <s v="assemblage_defectueux"/>
    <s v="conception_validation_essais"/>
    <m/>
  </r>
  <r>
    <x v="0"/>
    <x v="7"/>
    <s v="mauvaise_adherence_colle7"/>
    <s v="mauvais_positionnement"/>
    <s v="systeme_galia_respect_dates_peremption"/>
  </r>
  <r>
    <x v="0"/>
    <x v="8"/>
    <s v="mauvaise_adherence_colle8"/>
    <s v="pollution_environnement_exterieur"/>
    <s v="protection_chiffons"/>
  </r>
  <r>
    <x v="0"/>
    <x v="9"/>
    <s v="mauvaise_adherence_colle9"/>
    <s v="ouate_cellulosique_sale"/>
    <s v="changement_ouate_cellulosique"/>
  </r>
  <r>
    <x v="0"/>
    <x v="9"/>
    <s v="mauvaise_adherence_colle10"/>
    <s v="utilisation_autre_moyen_essuyage"/>
    <s v="habilitation_poste_consignes_application"/>
  </r>
  <r>
    <x v="0"/>
    <x v="10"/>
    <s v="mauvaise_adherence_colle11"/>
    <s v="nouvel_operateur_formation_poste"/>
    <s v="habilitation_poste_consignes_application"/>
  </r>
  <r>
    <x v="0"/>
    <x v="10"/>
    <s v="mauvaise_adherence_colle12"/>
    <s v="degraissant_evapore"/>
    <s v="respect_temps_ouverture"/>
  </r>
  <r>
    <x v="1"/>
    <x v="11"/>
    <s v="inversion_teinte"/>
    <s v="erreur_operateur"/>
    <s v="formation_poste"/>
  </r>
  <r>
    <x v="1"/>
    <x v="12"/>
    <s v="blocage_jusqua_validation"/>
    <s v="oubli_operateur"/>
    <s v="rappel_consignes_application"/>
  </r>
  <r>
    <x v="1"/>
    <x v="13"/>
    <s v="FAV_indisponible_zone_technique_suivante"/>
    <s v="oubli_operateur"/>
    <s v="rappel_consignes_application"/>
  </r>
  <r>
    <x v="2"/>
    <x v="14"/>
    <s v="mauvaise_teinte1"/>
    <s v="mauvais_approvisionnement"/>
    <s v="système_galia"/>
  </r>
  <r>
    <x v="2"/>
    <x v="14"/>
    <s v="mauvaise_teinte2"/>
    <s v="erreur_operateur"/>
    <s v="respect_FAV"/>
  </r>
  <r>
    <x v="3"/>
    <x v="15"/>
    <s v="operation_impossible1"/>
    <s v="système_manipulation_grippe"/>
    <s v="entretien"/>
  </r>
  <r>
    <x v="3"/>
    <x v="16"/>
    <s v="operation_impossible2"/>
    <s v="erreur_operateur"/>
    <s v="formation_poste_consignes_application"/>
  </r>
  <r>
    <x v="3"/>
    <x v="16"/>
    <s v="rebut"/>
    <s v="erreur_operateur"/>
    <s v="formation_poste_consignes_application"/>
  </r>
  <r>
    <x v="4"/>
    <x v="17"/>
    <s v="mauvaise_adherence_colle1"/>
    <s v="oubli_operateur"/>
    <s v="validation_FAV"/>
  </r>
  <r>
    <x v="4"/>
    <x v="18"/>
    <s v="mauvaise_adherence_colle2"/>
    <s v="erreur_operateur"/>
    <s v="formation_poste_consignes_application"/>
  </r>
  <r>
    <x v="4"/>
    <x v="19"/>
    <s v="mauvaise_adherence_colle3"/>
    <s v="non_respect_temps_preconise"/>
    <s v="formation_poste_consignes_application"/>
  </r>
  <r>
    <x v="5"/>
    <x v="20"/>
    <s v="non_conformite_assemblage"/>
    <s v="erreur_operateur"/>
    <s v="formation_poste_consignes_application"/>
  </r>
  <r>
    <x v="5"/>
    <x v="21"/>
    <s v="default_aspect"/>
    <s v="erreur_operateur"/>
    <s v="formation_poste_consignes_application"/>
  </r>
  <r>
    <x v="5"/>
    <x v="21"/>
    <s v="Mep_difficile"/>
    <s v="materiel_inadapte"/>
    <s v="qualification_process"/>
  </r>
  <r>
    <x v="6"/>
    <x v="22"/>
    <s v="non_collage"/>
    <s v="oubli_operateur"/>
    <s v="formation_poste"/>
  </r>
  <r>
    <x v="6"/>
    <x v="23"/>
    <s v="non_evacuation_eau"/>
    <s v="oubli_operateur"/>
    <s v="formation_poste"/>
  </r>
  <r>
    <x v="6"/>
    <x v="24"/>
    <s v="mauvaise_adherence_colle01"/>
    <s v="erreur_operateur"/>
    <s v="formation_poste"/>
  </r>
  <r>
    <x v="6"/>
    <x v="24"/>
    <s v="mauvaise_adherence_colle02"/>
    <s v="defaillance_pistolet"/>
    <s v="qualification_process"/>
  </r>
  <r>
    <x v="6"/>
    <x v="25"/>
    <s v="mauvaise_adherence_colle03"/>
    <s v="erreur_operateur"/>
    <s v="formation_poste"/>
  </r>
  <r>
    <x v="6"/>
    <x v="26"/>
    <s v="encollage_impossible"/>
    <s v="polymerisation_air"/>
    <s v="changement_buse"/>
  </r>
  <r>
    <x v="6"/>
    <x v="27"/>
    <s v="mauvaise_adherence_colle04"/>
    <s v="oubli_date"/>
    <s v="respect_date_peremption"/>
  </r>
  <r>
    <x v="7"/>
    <x v="28"/>
    <s v="non_maintien_vibratoire1"/>
    <s v="oubli_operateur"/>
    <s v="formation_poste"/>
  </r>
  <r>
    <x v="7"/>
    <x v="28"/>
    <s v="entree_eau1"/>
    <s v="oubli_operateur"/>
    <s v="formation_poste"/>
  </r>
  <r>
    <x v="7"/>
    <x v="29"/>
    <s v="non_maintien_vibratoire2"/>
    <s v="erreur_operateur"/>
    <s v="formation_poste"/>
  </r>
  <r>
    <x v="7"/>
    <x v="29"/>
    <s v="non_maintien_vibratoire3"/>
    <s v="piece_abimee"/>
    <s v="changement_piece"/>
  </r>
  <r>
    <x v="7"/>
    <x v="29"/>
    <s v="entree_eau2"/>
    <s v="erreur_operateur"/>
    <s v="formation_poste"/>
  </r>
  <r>
    <x v="7"/>
    <x v="29"/>
    <s v="entree_eau3"/>
    <s v="piece_abimee"/>
    <s v="changement_piece"/>
  </r>
  <r>
    <x v="7"/>
    <x v="29"/>
    <s v="risque_pincement"/>
    <s v="erreur_operateur"/>
    <s v="formation_poste"/>
  </r>
  <r>
    <x v="7"/>
    <x v="30"/>
    <s v="clippage_impossible"/>
    <s v="erreur_operateur"/>
    <s v="formation_poste"/>
  </r>
  <r>
    <x v="8"/>
    <x v="31"/>
    <s v="risque_non_tenue_vibratoire1"/>
    <s v="erreur_operateur"/>
    <s v="execution_autre_point"/>
  </r>
  <r>
    <x v="8"/>
    <x v="32"/>
    <s v="risque_non_tenue_vibratoire2"/>
    <s v="non_respect_consignes"/>
    <s v="execution_autre_point"/>
  </r>
  <r>
    <x v="8"/>
    <x v="33"/>
    <s v="defaut_aspect"/>
    <s v="mauvaise_reprise_soudure"/>
    <s v="formation_poste"/>
  </r>
  <r>
    <x v="8"/>
    <x v="33"/>
    <s v="entree_eau"/>
    <s v="mauvaise_reprise_soudure"/>
    <s v="formation_poste"/>
  </r>
  <r>
    <x v="9"/>
    <x v="34"/>
    <s v="mauvais_maintien1"/>
    <s v="erreur_operateur"/>
    <s v="formation_poste"/>
  </r>
  <r>
    <x v="9"/>
    <x v="35"/>
    <s v="vissage_impossible"/>
    <s v="mauvais_approvisionnement"/>
    <m/>
  </r>
  <r>
    <x v="9"/>
    <x v="36"/>
    <s v="mauvais_maintien2"/>
    <s v="erreur_operateur"/>
    <s v="formation_poste"/>
  </r>
  <r>
    <x v="9"/>
    <x v="36"/>
    <s v="mauvais_maintien3"/>
    <s v="difficulte_acces"/>
    <m/>
  </r>
  <r>
    <x v="10"/>
    <x v="37"/>
    <s v="non_fonctionnement1"/>
    <s v="oubli_operateur"/>
    <s v="formation_poste"/>
  </r>
  <r>
    <x v="10"/>
    <x v="38"/>
    <s v="non_fonctionnement2"/>
    <s v="erreur_operateur"/>
    <s v="poka_yoke"/>
  </r>
  <r>
    <x v="10"/>
    <x v="39"/>
    <s v="branchement_impossible"/>
    <s v="erreur_operateur"/>
    <s v="formation_poste"/>
  </r>
  <r>
    <x v="11"/>
    <x v="40"/>
    <s v="mauvaise_adherence_colle001"/>
    <s v="cordon_colle_non_applati"/>
    <s v="formation_poste"/>
  </r>
  <r>
    <x v="11"/>
    <x v="40"/>
    <s v="defaut_aspect01"/>
    <s v="cordon_colle_non_applati"/>
    <s v="formation_poste"/>
  </r>
  <r>
    <x v="11"/>
    <x v="40"/>
    <s v="chute_piece"/>
    <s v="rotation_quart_tour"/>
    <s v="formation_poste"/>
  </r>
  <r>
    <x v="11"/>
    <x v="41"/>
    <s v="mauvais_maintien01"/>
    <s v="mauvaise_mep"/>
    <s v="formation_poste"/>
  </r>
  <r>
    <x v="11"/>
    <x v="41"/>
    <s v="mauvais_maintien02"/>
    <s v="defaillance_systeme_serrage"/>
    <s v="qualification_process"/>
  </r>
  <r>
    <x v="11"/>
    <x v="41"/>
    <s v="mauvaise_adherence_colle002"/>
    <s v="cordon_colle_non_applati"/>
    <s v="formation_poste"/>
  </r>
  <r>
    <x v="12"/>
    <x v="42"/>
    <s v="encombrement_poste"/>
    <s v="oubli_operateur"/>
    <s v="rappel_consignes_application"/>
  </r>
  <r>
    <x v="12"/>
    <x v="42"/>
    <s v="deterioration_materiel"/>
    <s v="erreur_operateur"/>
    <s v="formation_poste"/>
  </r>
  <r>
    <x v="12"/>
    <x v="42"/>
    <s v="blessure_operateur"/>
    <s v="erreur_operateur"/>
    <s v="formation_poste"/>
  </r>
  <r>
    <x v="12"/>
    <x v="43"/>
    <s v="operation_difficile1"/>
    <s v="erreur_operateur"/>
    <s v="indications_machine"/>
  </r>
  <r>
    <x v="12"/>
    <x v="43"/>
    <s v="operation_difficile2"/>
    <s v="defaillance_machine"/>
    <s v="qualification_process"/>
  </r>
  <r>
    <x v="12"/>
    <x v="43"/>
    <s v="operation_impossible01"/>
    <s v="erreur_operateur"/>
    <s v="indications_machine"/>
  </r>
  <r>
    <x v="12"/>
    <x v="43"/>
    <s v="operation_impossible02"/>
    <s v="defaillance_machine"/>
    <s v="qualification_process"/>
  </r>
  <r>
    <x v="12"/>
    <x v="44"/>
    <s v="indisponibilite_piece_ZT_suivante"/>
    <s v="piece_hors_rack_inter_ope"/>
    <s v="formation_poste"/>
  </r>
  <r>
    <x v="12"/>
    <x v="45"/>
    <s v="deterioration_piece1"/>
    <s v="erreur_operateur"/>
    <s v="formation_poste"/>
  </r>
  <r>
    <x v="12"/>
    <x v="45"/>
    <s v="deterioration_piece2"/>
    <s v="defaillance_machine"/>
    <s v="qualification_process"/>
  </r>
  <r>
    <x v="12"/>
    <x v="45"/>
    <s v="evacuation_impossible1"/>
    <s v="erreur_operateur"/>
    <s v="formation_poste"/>
  </r>
  <r>
    <x v="12"/>
    <x v="45"/>
    <s v="evacuation_impossible2"/>
    <s v="defaillance_machine"/>
    <s v="qualification_process"/>
  </r>
  <r>
    <x v="12"/>
    <x v="46"/>
    <s v="defaut_aspect001"/>
    <s v="oubli_operateur"/>
    <s v="rappel_consignes_application"/>
  </r>
  <r>
    <x v="13"/>
    <x v="47"/>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compact="0" compactData="0" multipleFieldFilters="0">
  <location ref="A3:C66" firstHeaderRow="1" firstDataRow="1" firstDataCol="2"/>
  <pivotFields count="5">
    <pivotField axis="axisRow" compact="0" outline="0" showAll="0">
      <items count="15">
        <item x="3"/>
        <item x="2"/>
        <item x="7"/>
        <item x="10"/>
        <item x="6"/>
        <item x="0"/>
        <item x="1"/>
        <item x="12"/>
        <item x="5"/>
        <item x="4"/>
        <item x="11"/>
        <item x="8"/>
        <item x="9"/>
        <item x="13"/>
        <item t="default"/>
      </items>
      <extLst>
        <ext xmlns:x14="http://schemas.microsoft.com/office/spreadsheetml/2009/9/main" uri="{2946ED86-A175-432a-8AC1-64E0C546D7DE}">
          <x14:pivotField fillDownLabels="1"/>
        </ext>
      </extLst>
    </pivotField>
    <pivotField axis="axisRow" dataField="1" compact="0" outline="0" showAll="0">
      <items count="49">
        <item x="6"/>
        <item x="26"/>
        <item x="23"/>
        <item x="45"/>
        <item x="4"/>
        <item x="2"/>
        <item x="25"/>
        <item x="8"/>
        <item x="21"/>
        <item x="5"/>
        <item x="3"/>
        <item x="10"/>
        <item x="39"/>
        <item x="24"/>
        <item x="38"/>
        <item x="29"/>
        <item x="16"/>
        <item x="20"/>
        <item x="41"/>
        <item x="36"/>
        <item x="44"/>
        <item x="11"/>
        <item x="30"/>
        <item x="14"/>
        <item x="35"/>
        <item x="43"/>
        <item x="32"/>
        <item x="37"/>
        <item x="28"/>
        <item x="13"/>
        <item x="0"/>
        <item x="42"/>
        <item x="22"/>
        <item x="1"/>
        <item x="46"/>
        <item x="17"/>
        <item x="40"/>
        <item x="12"/>
        <item x="34"/>
        <item x="15"/>
        <item x="19"/>
        <item x="33"/>
        <item x="18"/>
        <item x="31"/>
        <item x="9"/>
        <item x="27"/>
        <item x="7"/>
        <item x="47"/>
        <item t="default"/>
      </items>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 compact="0" outline="0" showAll="0">
      <extLst>
        <ext xmlns:x14="http://schemas.microsoft.com/office/spreadsheetml/2009/9/main" uri="{2946ED86-A175-432a-8AC1-64E0C546D7DE}">
          <x14:pivotField fillDownLabels="1"/>
        </ext>
      </extLst>
    </pivotField>
  </pivotFields>
  <rowFields count="2">
    <field x="0"/>
    <field x="1"/>
  </rowFields>
  <rowItems count="63">
    <i>
      <x/>
      <x v="16"/>
    </i>
    <i r="1">
      <x v="39"/>
    </i>
    <i t="default">
      <x/>
    </i>
    <i>
      <x v="1"/>
      <x v="23"/>
    </i>
    <i t="default">
      <x v="1"/>
    </i>
    <i>
      <x v="2"/>
      <x v="15"/>
    </i>
    <i r="1">
      <x v="22"/>
    </i>
    <i r="1">
      <x v="28"/>
    </i>
    <i t="default">
      <x v="2"/>
    </i>
    <i>
      <x v="3"/>
      <x v="12"/>
    </i>
    <i r="1">
      <x v="14"/>
    </i>
    <i r="1">
      <x v="27"/>
    </i>
    <i t="default">
      <x v="3"/>
    </i>
    <i>
      <x v="4"/>
      <x v="1"/>
    </i>
    <i r="1">
      <x v="2"/>
    </i>
    <i r="1">
      <x v="6"/>
    </i>
    <i r="1">
      <x v="13"/>
    </i>
    <i r="1">
      <x v="32"/>
    </i>
    <i r="1">
      <x v="45"/>
    </i>
    <i t="default">
      <x v="4"/>
    </i>
    <i>
      <x v="5"/>
      <x/>
    </i>
    <i r="1">
      <x v="4"/>
    </i>
    <i r="1">
      <x v="5"/>
    </i>
    <i r="1">
      <x v="7"/>
    </i>
    <i r="1">
      <x v="9"/>
    </i>
    <i r="1">
      <x v="10"/>
    </i>
    <i r="1">
      <x v="11"/>
    </i>
    <i r="1">
      <x v="30"/>
    </i>
    <i r="1">
      <x v="33"/>
    </i>
    <i r="1">
      <x v="44"/>
    </i>
    <i r="1">
      <x v="46"/>
    </i>
    <i t="default">
      <x v="5"/>
    </i>
    <i>
      <x v="6"/>
      <x v="21"/>
    </i>
    <i r="1">
      <x v="29"/>
    </i>
    <i r="1">
      <x v="37"/>
    </i>
    <i t="default">
      <x v="6"/>
    </i>
    <i>
      <x v="7"/>
      <x v="3"/>
    </i>
    <i r="1">
      <x v="20"/>
    </i>
    <i r="1">
      <x v="25"/>
    </i>
    <i r="1">
      <x v="31"/>
    </i>
    <i r="1">
      <x v="34"/>
    </i>
    <i t="default">
      <x v="7"/>
    </i>
    <i>
      <x v="8"/>
      <x v="8"/>
    </i>
    <i r="1">
      <x v="17"/>
    </i>
    <i t="default">
      <x v="8"/>
    </i>
    <i>
      <x v="9"/>
      <x v="35"/>
    </i>
    <i r="1">
      <x v="40"/>
    </i>
    <i r="1">
      <x v="42"/>
    </i>
    <i t="default">
      <x v="9"/>
    </i>
    <i>
      <x v="10"/>
      <x v="18"/>
    </i>
    <i r="1">
      <x v="36"/>
    </i>
    <i t="default">
      <x v="10"/>
    </i>
    <i>
      <x v="11"/>
      <x v="26"/>
    </i>
    <i r="1">
      <x v="41"/>
    </i>
    <i r="1">
      <x v="43"/>
    </i>
    <i t="default">
      <x v="11"/>
    </i>
    <i>
      <x v="12"/>
      <x v="19"/>
    </i>
    <i r="1">
      <x v="24"/>
    </i>
    <i r="1">
      <x v="38"/>
    </i>
    <i t="default">
      <x v="12"/>
    </i>
    <i>
      <x v="13"/>
      <x v="47"/>
    </i>
    <i t="default">
      <x v="13"/>
    </i>
    <i t="grand">
      <x/>
    </i>
  </rowItems>
  <colItems count="1">
    <i/>
  </colItems>
  <dataFields count="1">
    <dataField name="Nombre de Modes" fld="1"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fillDownLabelsDefault="1"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92D050"/>
  </sheetPr>
  <dimension ref="B1:C2"/>
  <sheetViews>
    <sheetView workbookViewId="0">
      <selection activeCell="A3" sqref="A3"/>
    </sheetView>
  </sheetViews>
  <sheetFormatPr baseColWidth="10" defaultRowHeight="15" x14ac:dyDescent="0.25"/>
  <sheetData>
    <row r="1" spans="2:3" ht="15.75" thickBot="1" x14ac:dyDescent="0.3"/>
    <row r="2" spans="2:3" ht="15.75" thickBot="1" x14ac:dyDescent="0.3">
      <c r="B2" s="3" t="s">
        <v>0</v>
      </c>
      <c r="C2" s="2" t="s">
        <v>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92D050"/>
  </sheetPr>
  <dimension ref="B1:G38"/>
  <sheetViews>
    <sheetView zoomScaleNormal="100" workbookViewId="0">
      <selection activeCell="A3" sqref="A3"/>
    </sheetView>
  </sheetViews>
  <sheetFormatPr baseColWidth="10" defaultRowHeight="15" x14ac:dyDescent="0.25"/>
  <cols>
    <col min="5" max="5" width="108.85546875" bestFit="1" customWidth="1"/>
    <col min="6" max="6" width="12" bestFit="1" customWidth="1"/>
    <col min="7" max="7" width="25.85546875" bestFit="1" customWidth="1"/>
  </cols>
  <sheetData>
    <row r="1" spans="2:7" ht="15.75" thickBot="1" x14ac:dyDescent="0.3"/>
    <row r="2" spans="2:7" ht="21" thickBot="1" x14ac:dyDescent="0.3">
      <c r="B2" s="1" t="s">
        <v>2</v>
      </c>
      <c r="C2" s="3" t="s">
        <v>3</v>
      </c>
      <c r="E2" s="72" t="s">
        <v>4</v>
      </c>
      <c r="F2" s="72"/>
      <c r="G2" s="4"/>
    </row>
    <row r="3" spans="2:7" ht="22.5" x14ac:dyDescent="0.4">
      <c r="E3" s="72" t="s">
        <v>61</v>
      </c>
      <c r="F3" s="72"/>
      <c r="G3" s="5" t="s">
        <v>5</v>
      </c>
    </row>
    <row r="4" spans="2:7" ht="20.25" x14ac:dyDescent="0.25">
      <c r="E4" s="6"/>
      <c r="F4" s="7"/>
      <c r="G4" s="8"/>
    </row>
    <row r="5" spans="2:7" x14ac:dyDescent="0.25">
      <c r="E5" s="9" t="s">
        <v>6</v>
      </c>
      <c r="F5" s="10"/>
      <c r="G5" s="11"/>
    </row>
    <row r="6" spans="2:7" x14ac:dyDescent="0.25">
      <c r="E6" s="12" t="s">
        <v>7</v>
      </c>
      <c r="F6" s="13"/>
      <c r="G6" s="13"/>
    </row>
    <row r="7" spans="2:7" x14ac:dyDescent="0.25">
      <c r="E7" s="13"/>
      <c r="F7" s="13"/>
      <c r="G7" s="13"/>
    </row>
    <row r="8" spans="2:7" x14ac:dyDescent="0.25">
      <c r="E8" s="14" t="s">
        <v>8</v>
      </c>
      <c r="F8" s="15" t="s">
        <v>9</v>
      </c>
      <c r="G8" s="16" t="s">
        <v>10</v>
      </c>
    </row>
    <row r="9" spans="2:7" ht="42" x14ac:dyDescent="0.25">
      <c r="E9" s="17" t="s">
        <v>11</v>
      </c>
      <c r="F9" s="18">
        <v>1</v>
      </c>
      <c r="G9" s="19" t="s">
        <v>12</v>
      </c>
    </row>
    <row r="10" spans="2:7" ht="52.5" x14ac:dyDescent="0.25">
      <c r="E10" s="17" t="s">
        <v>13</v>
      </c>
      <c r="F10" s="18" t="s">
        <v>14</v>
      </c>
      <c r="G10" s="19" t="s">
        <v>15</v>
      </c>
    </row>
    <row r="11" spans="2:7" ht="52.5" x14ac:dyDescent="0.25">
      <c r="E11" s="17" t="s">
        <v>16</v>
      </c>
      <c r="F11" s="20" t="s">
        <v>17</v>
      </c>
      <c r="G11" s="19" t="s">
        <v>18</v>
      </c>
    </row>
    <row r="12" spans="2:7" ht="73.5" x14ac:dyDescent="0.25">
      <c r="E12" s="17" t="s">
        <v>19</v>
      </c>
      <c r="F12" s="20" t="s">
        <v>20</v>
      </c>
      <c r="G12" s="19" t="s">
        <v>21</v>
      </c>
    </row>
    <row r="13" spans="2:7" ht="84" x14ac:dyDescent="0.25">
      <c r="E13" s="17" t="s">
        <v>22</v>
      </c>
      <c r="F13" s="20">
        <v>8</v>
      </c>
      <c r="G13" s="21" t="s">
        <v>23</v>
      </c>
    </row>
    <row r="14" spans="2:7" ht="84" x14ac:dyDescent="0.25">
      <c r="E14" s="17" t="s">
        <v>24</v>
      </c>
      <c r="F14" s="20">
        <v>9</v>
      </c>
      <c r="G14" s="19" t="s">
        <v>25</v>
      </c>
    </row>
    <row r="15" spans="2:7" ht="52.5" x14ac:dyDescent="0.25">
      <c r="E15" s="17" t="s">
        <v>26</v>
      </c>
      <c r="F15" s="20">
        <v>10</v>
      </c>
      <c r="G15" s="19" t="s">
        <v>27</v>
      </c>
    </row>
    <row r="16" spans="2:7" x14ac:dyDescent="0.25">
      <c r="E16" s="8"/>
      <c r="F16" s="8"/>
      <c r="G16" s="8"/>
    </row>
    <row r="17" spans="5:7" x14ac:dyDescent="0.25">
      <c r="E17" s="9" t="s">
        <v>28</v>
      </c>
      <c r="F17" s="10"/>
      <c r="G17" s="13"/>
    </row>
    <row r="18" spans="5:7" x14ac:dyDescent="0.25">
      <c r="E18" s="12" t="s">
        <v>29</v>
      </c>
      <c r="F18" s="13"/>
      <c r="G18" s="13"/>
    </row>
    <row r="19" spans="5:7" x14ac:dyDescent="0.25">
      <c r="E19" s="13"/>
      <c r="F19" s="13"/>
      <c r="G19" s="13"/>
    </row>
    <row r="20" spans="5:7" ht="31.5" x14ac:dyDescent="0.25">
      <c r="E20" s="22" t="s">
        <v>30</v>
      </c>
      <c r="F20" s="23" t="s">
        <v>31</v>
      </c>
      <c r="G20" s="24" t="s">
        <v>32</v>
      </c>
    </row>
    <row r="21" spans="5:7" ht="27" x14ac:dyDescent="0.25">
      <c r="E21" s="17" t="s">
        <v>33</v>
      </c>
      <c r="F21" s="18" t="s">
        <v>34</v>
      </c>
      <c r="G21" s="25" t="s">
        <v>35</v>
      </c>
    </row>
    <row r="22" spans="5:7" ht="27" x14ac:dyDescent="0.25">
      <c r="E22" s="17" t="s">
        <v>36</v>
      </c>
      <c r="F22" s="18" t="s">
        <v>37</v>
      </c>
      <c r="G22" s="25" t="s">
        <v>38</v>
      </c>
    </row>
    <row r="23" spans="5:7" ht="27" x14ac:dyDescent="0.25">
      <c r="E23" s="17" t="s">
        <v>39</v>
      </c>
      <c r="F23" s="18" t="s">
        <v>40</v>
      </c>
      <c r="G23" s="25" t="s">
        <v>41</v>
      </c>
    </row>
    <row r="24" spans="5:7" ht="27" x14ac:dyDescent="0.25">
      <c r="E24" s="17" t="s">
        <v>42</v>
      </c>
      <c r="F24" s="18" t="s">
        <v>43</v>
      </c>
      <c r="G24" s="25" t="s">
        <v>44</v>
      </c>
    </row>
    <row r="25" spans="5:7" ht="27" x14ac:dyDescent="0.25">
      <c r="E25" s="17" t="s">
        <v>45</v>
      </c>
      <c r="F25" s="18" t="s">
        <v>46</v>
      </c>
      <c r="G25" s="25" t="s">
        <v>47</v>
      </c>
    </row>
    <row r="26" spans="5:7" x14ac:dyDescent="0.25">
      <c r="E26" s="13"/>
      <c r="F26" s="13"/>
      <c r="G26" s="13"/>
    </row>
    <row r="27" spans="5:7" x14ac:dyDescent="0.25">
      <c r="E27" s="13"/>
      <c r="F27" s="13"/>
      <c r="G27" s="13"/>
    </row>
    <row r="28" spans="5:7" x14ac:dyDescent="0.25">
      <c r="E28" s="9" t="s">
        <v>48</v>
      </c>
      <c r="F28" s="10"/>
      <c r="G28" s="13"/>
    </row>
    <row r="29" spans="5:7" x14ac:dyDescent="0.25">
      <c r="E29" s="12" t="s">
        <v>49</v>
      </c>
      <c r="F29" s="13"/>
      <c r="G29" s="13"/>
    </row>
    <row r="30" spans="5:7" x14ac:dyDescent="0.25">
      <c r="E30" s="13"/>
      <c r="F30" s="13"/>
      <c r="G30" s="13"/>
    </row>
    <row r="31" spans="5:7" ht="33.75" x14ac:dyDescent="0.25">
      <c r="E31" s="26" t="s">
        <v>30</v>
      </c>
      <c r="F31" s="27" t="s">
        <v>50</v>
      </c>
      <c r="G31" s="28" t="s">
        <v>51</v>
      </c>
    </row>
    <row r="32" spans="5:7" ht="24" x14ac:dyDescent="0.25">
      <c r="E32" s="29" t="s">
        <v>52</v>
      </c>
      <c r="F32" s="30" t="s">
        <v>34</v>
      </c>
      <c r="G32" s="31" t="s">
        <v>53</v>
      </c>
    </row>
    <row r="33" spans="5:7" ht="24" x14ac:dyDescent="0.25">
      <c r="E33" s="32" t="s">
        <v>54</v>
      </c>
      <c r="F33" s="33"/>
      <c r="G33" s="34" t="s">
        <v>55</v>
      </c>
    </row>
    <row r="34" spans="5:7" ht="36" x14ac:dyDescent="0.25">
      <c r="E34" s="35" t="s">
        <v>56</v>
      </c>
      <c r="F34" s="18" t="s">
        <v>37</v>
      </c>
      <c r="G34" s="25" t="s">
        <v>38</v>
      </c>
    </row>
    <row r="35" spans="5:7" ht="27" x14ac:dyDescent="0.25">
      <c r="E35" s="35" t="s">
        <v>57</v>
      </c>
      <c r="F35" s="18" t="s">
        <v>40</v>
      </c>
      <c r="G35" s="25" t="s">
        <v>41</v>
      </c>
    </row>
    <row r="36" spans="5:7" ht="27" x14ac:dyDescent="0.25">
      <c r="E36" s="35" t="s">
        <v>58</v>
      </c>
      <c r="F36" s="18" t="s">
        <v>43</v>
      </c>
      <c r="G36" s="25" t="s">
        <v>44</v>
      </c>
    </row>
    <row r="37" spans="5:7" ht="27" x14ac:dyDescent="0.25">
      <c r="E37" s="35" t="s">
        <v>59</v>
      </c>
      <c r="F37" s="18" t="s">
        <v>60</v>
      </c>
      <c r="G37" s="25" t="s">
        <v>47</v>
      </c>
    </row>
    <row r="38" spans="5:7" x14ac:dyDescent="0.25">
      <c r="E38" s="8"/>
      <c r="F38" s="8"/>
      <c r="G38" s="8"/>
    </row>
  </sheetData>
  <mergeCells count="2">
    <mergeCell ref="E2:F2"/>
    <mergeCell ref="E3:F3"/>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3:C66"/>
  <sheetViews>
    <sheetView workbookViewId="0">
      <selection activeCell="F22" sqref="F22"/>
    </sheetView>
  </sheetViews>
  <sheetFormatPr baseColWidth="10" defaultRowHeight="15" x14ac:dyDescent="0.25"/>
  <cols>
    <col min="1" max="1" width="36.5703125" bestFit="1" customWidth="1"/>
    <col min="2" max="2" width="32.85546875" bestFit="1" customWidth="1"/>
    <col min="3" max="3" width="17.7109375" bestFit="1" customWidth="1"/>
  </cols>
  <sheetData>
    <row r="3" spans="1:3" x14ac:dyDescent="0.25">
      <c r="A3" s="41" t="s">
        <v>159</v>
      </c>
      <c r="B3" s="41" t="s">
        <v>93</v>
      </c>
      <c r="C3" t="s">
        <v>162</v>
      </c>
    </row>
    <row r="4" spans="1:3" x14ac:dyDescent="0.25">
      <c r="A4" t="s">
        <v>82</v>
      </c>
      <c r="B4" t="s">
        <v>103</v>
      </c>
      <c r="C4" s="42">
        <v>2</v>
      </c>
    </row>
    <row r="5" spans="1:3" x14ac:dyDescent="0.25">
      <c r="A5" t="s">
        <v>82</v>
      </c>
      <c r="B5" t="s">
        <v>101</v>
      </c>
      <c r="C5" s="42">
        <v>1</v>
      </c>
    </row>
    <row r="6" spans="1:3" x14ac:dyDescent="0.25">
      <c r="A6" t="s">
        <v>163</v>
      </c>
      <c r="C6" s="42">
        <v>3</v>
      </c>
    </row>
    <row r="7" spans="1:3" x14ac:dyDescent="0.25">
      <c r="A7" t="s">
        <v>81</v>
      </c>
      <c r="B7" t="s">
        <v>100</v>
      </c>
      <c r="C7" s="42">
        <v>2</v>
      </c>
    </row>
    <row r="8" spans="1:3" x14ac:dyDescent="0.25">
      <c r="A8" t="s">
        <v>164</v>
      </c>
      <c r="C8" s="42">
        <v>2</v>
      </c>
    </row>
    <row r="9" spans="1:3" x14ac:dyDescent="0.25">
      <c r="A9" t="s">
        <v>87</v>
      </c>
      <c r="B9" t="s">
        <v>115</v>
      </c>
      <c r="C9" s="42">
        <v>5</v>
      </c>
    </row>
    <row r="10" spans="1:3" x14ac:dyDescent="0.25">
      <c r="A10" t="s">
        <v>87</v>
      </c>
      <c r="B10" t="s">
        <v>116</v>
      </c>
      <c r="C10" s="42">
        <v>1</v>
      </c>
    </row>
    <row r="11" spans="1:3" x14ac:dyDescent="0.25">
      <c r="A11" t="s">
        <v>87</v>
      </c>
      <c r="B11" t="s">
        <v>114</v>
      </c>
      <c r="C11" s="42">
        <v>2</v>
      </c>
    </row>
    <row r="12" spans="1:3" x14ac:dyDescent="0.25">
      <c r="A12" t="s">
        <v>165</v>
      </c>
      <c r="C12" s="42">
        <v>8</v>
      </c>
    </row>
    <row r="13" spans="1:3" x14ac:dyDescent="0.25">
      <c r="A13" t="s">
        <v>90</v>
      </c>
      <c r="B13" t="s">
        <v>125</v>
      </c>
      <c r="C13" s="42">
        <v>1</v>
      </c>
    </row>
    <row r="14" spans="1:3" x14ac:dyDescent="0.25">
      <c r="A14" t="s">
        <v>90</v>
      </c>
      <c r="B14" t="s">
        <v>124</v>
      </c>
      <c r="C14" s="42">
        <v>1</v>
      </c>
    </row>
    <row r="15" spans="1:3" x14ac:dyDescent="0.25">
      <c r="A15" t="s">
        <v>90</v>
      </c>
      <c r="B15" t="s">
        <v>123</v>
      </c>
      <c r="C15" s="42">
        <v>1</v>
      </c>
    </row>
    <row r="16" spans="1:3" x14ac:dyDescent="0.25">
      <c r="A16" t="s">
        <v>166</v>
      </c>
      <c r="C16" s="42">
        <v>3</v>
      </c>
    </row>
    <row r="17" spans="1:3" x14ac:dyDescent="0.25">
      <c r="A17" t="s">
        <v>86</v>
      </c>
      <c r="B17" t="s">
        <v>112</v>
      </c>
      <c r="C17" s="42">
        <v>1</v>
      </c>
    </row>
    <row r="18" spans="1:3" x14ac:dyDescent="0.25">
      <c r="A18" t="s">
        <v>86</v>
      </c>
      <c r="B18" t="s">
        <v>109</v>
      </c>
      <c r="C18" s="42">
        <v>1</v>
      </c>
    </row>
    <row r="19" spans="1:3" x14ac:dyDescent="0.25">
      <c r="A19" t="s">
        <v>86</v>
      </c>
      <c r="B19" t="s">
        <v>111</v>
      </c>
      <c r="C19" s="42">
        <v>1</v>
      </c>
    </row>
    <row r="20" spans="1:3" x14ac:dyDescent="0.25">
      <c r="A20" t="s">
        <v>86</v>
      </c>
      <c r="B20" t="s">
        <v>110</v>
      </c>
      <c r="C20" s="42">
        <v>2</v>
      </c>
    </row>
    <row r="21" spans="1:3" x14ac:dyDescent="0.25">
      <c r="A21" t="s">
        <v>86</v>
      </c>
      <c r="B21" t="s">
        <v>108</v>
      </c>
      <c r="C21" s="42">
        <v>1</v>
      </c>
    </row>
    <row r="22" spans="1:3" x14ac:dyDescent="0.25">
      <c r="A22" t="s">
        <v>86</v>
      </c>
      <c r="B22" t="s">
        <v>113</v>
      </c>
      <c r="C22" s="42">
        <v>1</v>
      </c>
    </row>
    <row r="23" spans="1:3" x14ac:dyDescent="0.25">
      <c r="A23" t="s">
        <v>167</v>
      </c>
      <c r="C23" s="42">
        <v>7</v>
      </c>
    </row>
    <row r="24" spans="1:3" x14ac:dyDescent="0.25">
      <c r="A24" t="s">
        <v>83</v>
      </c>
      <c r="B24" t="s">
        <v>73</v>
      </c>
      <c r="C24" s="42">
        <v>2</v>
      </c>
    </row>
    <row r="25" spans="1:3" x14ac:dyDescent="0.25">
      <c r="A25" t="s">
        <v>83</v>
      </c>
      <c r="B25" t="s">
        <v>94</v>
      </c>
      <c r="C25" s="42">
        <v>1</v>
      </c>
    </row>
    <row r="26" spans="1:3" x14ac:dyDescent="0.25">
      <c r="A26" t="s">
        <v>83</v>
      </c>
      <c r="B26" t="s">
        <v>71</v>
      </c>
      <c r="C26" s="42">
        <v>1</v>
      </c>
    </row>
    <row r="27" spans="1:3" x14ac:dyDescent="0.25">
      <c r="A27" t="s">
        <v>83</v>
      </c>
      <c r="B27" t="s">
        <v>75</v>
      </c>
      <c r="C27" s="42">
        <v>1</v>
      </c>
    </row>
    <row r="28" spans="1:3" x14ac:dyDescent="0.25">
      <c r="A28" t="s">
        <v>83</v>
      </c>
      <c r="B28" t="s">
        <v>95</v>
      </c>
      <c r="C28" s="42">
        <v>1</v>
      </c>
    </row>
    <row r="29" spans="1:3" x14ac:dyDescent="0.25">
      <c r="A29" t="s">
        <v>83</v>
      </c>
      <c r="B29" t="s">
        <v>72</v>
      </c>
      <c r="C29" s="42">
        <v>1</v>
      </c>
    </row>
    <row r="30" spans="1:3" x14ac:dyDescent="0.25">
      <c r="A30" t="s">
        <v>83</v>
      </c>
      <c r="B30" t="s">
        <v>77</v>
      </c>
      <c r="C30" s="42">
        <v>2</v>
      </c>
    </row>
    <row r="31" spans="1:3" x14ac:dyDescent="0.25">
      <c r="A31" t="s">
        <v>83</v>
      </c>
      <c r="B31" t="s">
        <v>69</v>
      </c>
      <c r="C31" s="42">
        <v>1</v>
      </c>
    </row>
    <row r="32" spans="1:3" x14ac:dyDescent="0.25">
      <c r="A32" t="s">
        <v>83</v>
      </c>
      <c r="B32" t="s">
        <v>70</v>
      </c>
      <c r="C32" s="42">
        <v>1</v>
      </c>
    </row>
    <row r="33" spans="1:3" x14ac:dyDescent="0.25">
      <c r="A33" t="s">
        <v>83</v>
      </c>
      <c r="B33" t="s">
        <v>76</v>
      </c>
      <c r="C33" s="42">
        <v>2</v>
      </c>
    </row>
    <row r="34" spans="1:3" x14ac:dyDescent="0.25">
      <c r="A34" t="s">
        <v>83</v>
      </c>
      <c r="B34" t="s">
        <v>74</v>
      </c>
      <c r="C34" s="42">
        <v>1</v>
      </c>
    </row>
    <row r="35" spans="1:3" x14ac:dyDescent="0.25">
      <c r="A35" t="s">
        <v>168</v>
      </c>
      <c r="C35" s="42">
        <v>14</v>
      </c>
    </row>
    <row r="36" spans="1:3" x14ac:dyDescent="0.25">
      <c r="A36" t="s">
        <v>80</v>
      </c>
      <c r="B36" t="s">
        <v>97</v>
      </c>
      <c r="C36" s="42">
        <v>1</v>
      </c>
    </row>
    <row r="37" spans="1:3" x14ac:dyDescent="0.25">
      <c r="A37" t="s">
        <v>80</v>
      </c>
      <c r="B37" t="s">
        <v>99</v>
      </c>
      <c r="C37" s="42">
        <v>1</v>
      </c>
    </row>
    <row r="38" spans="1:3" x14ac:dyDescent="0.25">
      <c r="A38" t="s">
        <v>80</v>
      </c>
      <c r="B38" t="s">
        <v>98</v>
      </c>
      <c r="C38" s="42">
        <v>1</v>
      </c>
    </row>
    <row r="39" spans="1:3" x14ac:dyDescent="0.25">
      <c r="A39" t="s">
        <v>169</v>
      </c>
      <c r="C39" s="42">
        <v>3</v>
      </c>
    </row>
    <row r="40" spans="1:3" x14ac:dyDescent="0.25">
      <c r="A40" t="s">
        <v>92</v>
      </c>
      <c r="B40" t="s">
        <v>131</v>
      </c>
      <c r="C40" s="42">
        <v>4</v>
      </c>
    </row>
    <row r="41" spans="1:3" x14ac:dyDescent="0.25">
      <c r="A41" t="s">
        <v>92</v>
      </c>
      <c r="B41" t="s">
        <v>130</v>
      </c>
      <c r="C41" s="42">
        <v>1</v>
      </c>
    </row>
    <row r="42" spans="1:3" x14ac:dyDescent="0.25">
      <c r="A42" t="s">
        <v>92</v>
      </c>
      <c r="B42" t="s">
        <v>129</v>
      </c>
      <c r="C42" s="42">
        <v>4</v>
      </c>
    </row>
    <row r="43" spans="1:3" x14ac:dyDescent="0.25">
      <c r="A43" t="s">
        <v>92</v>
      </c>
      <c r="B43" t="s">
        <v>128</v>
      </c>
      <c r="C43" s="42">
        <v>3</v>
      </c>
    </row>
    <row r="44" spans="1:3" x14ac:dyDescent="0.25">
      <c r="A44" t="s">
        <v>92</v>
      </c>
      <c r="B44" t="s">
        <v>132</v>
      </c>
      <c r="C44" s="42">
        <v>1</v>
      </c>
    </row>
    <row r="45" spans="1:3" x14ac:dyDescent="0.25">
      <c r="A45" t="s">
        <v>170</v>
      </c>
      <c r="C45" s="42">
        <v>13</v>
      </c>
    </row>
    <row r="46" spans="1:3" x14ac:dyDescent="0.25">
      <c r="A46" t="s">
        <v>85</v>
      </c>
      <c r="B46" t="s">
        <v>107</v>
      </c>
      <c r="C46" s="42">
        <v>2</v>
      </c>
    </row>
    <row r="47" spans="1:3" x14ac:dyDescent="0.25">
      <c r="A47" t="s">
        <v>85</v>
      </c>
      <c r="B47" t="s">
        <v>96</v>
      </c>
      <c r="C47" s="42">
        <v>1</v>
      </c>
    </row>
    <row r="48" spans="1:3" x14ac:dyDescent="0.25">
      <c r="A48" t="s">
        <v>171</v>
      </c>
      <c r="C48" s="42">
        <v>3</v>
      </c>
    </row>
    <row r="49" spans="1:3" x14ac:dyDescent="0.25">
      <c r="A49" t="s">
        <v>84</v>
      </c>
      <c r="B49" t="s">
        <v>78</v>
      </c>
      <c r="C49" s="42">
        <v>1</v>
      </c>
    </row>
    <row r="50" spans="1:3" x14ac:dyDescent="0.25">
      <c r="A50" t="s">
        <v>84</v>
      </c>
      <c r="B50" t="s">
        <v>106</v>
      </c>
      <c r="C50" s="42">
        <v>1</v>
      </c>
    </row>
    <row r="51" spans="1:3" x14ac:dyDescent="0.25">
      <c r="A51" t="s">
        <v>84</v>
      </c>
      <c r="B51" t="s">
        <v>105</v>
      </c>
      <c r="C51" s="42">
        <v>1</v>
      </c>
    </row>
    <row r="52" spans="1:3" x14ac:dyDescent="0.25">
      <c r="A52" t="s">
        <v>172</v>
      </c>
      <c r="C52" s="42">
        <v>3</v>
      </c>
    </row>
    <row r="53" spans="1:3" x14ac:dyDescent="0.25">
      <c r="A53" t="s">
        <v>91</v>
      </c>
      <c r="B53" t="s">
        <v>127</v>
      </c>
      <c r="C53" s="42">
        <v>3</v>
      </c>
    </row>
    <row r="54" spans="1:3" x14ac:dyDescent="0.25">
      <c r="A54" t="s">
        <v>91</v>
      </c>
      <c r="B54" t="s">
        <v>126</v>
      </c>
      <c r="C54" s="42">
        <v>3</v>
      </c>
    </row>
    <row r="55" spans="1:3" x14ac:dyDescent="0.25">
      <c r="A55" t="s">
        <v>173</v>
      </c>
      <c r="C55" s="42">
        <v>6</v>
      </c>
    </row>
    <row r="56" spans="1:3" x14ac:dyDescent="0.25">
      <c r="A56" t="s">
        <v>88</v>
      </c>
      <c r="B56" t="s">
        <v>118</v>
      </c>
      <c r="C56" s="42">
        <v>1</v>
      </c>
    </row>
    <row r="57" spans="1:3" x14ac:dyDescent="0.25">
      <c r="A57" t="s">
        <v>88</v>
      </c>
      <c r="B57" t="s">
        <v>119</v>
      </c>
      <c r="C57" s="42">
        <v>2</v>
      </c>
    </row>
    <row r="58" spans="1:3" x14ac:dyDescent="0.25">
      <c r="A58" t="s">
        <v>88</v>
      </c>
      <c r="B58" t="s">
        <v>117</v>
      </c>
      <c r="C58" s="42">
        <v>1</v>
      </c>
    </row>
    <row r="59" spans="1:3" x14ac:dyDescent="0.25">
      <c r="A59" t="s">
        <v>174</v>
      </c>
      <c r="C59" s="42">
        <v>4</v>
      </c>
    </row>
    <row r="60" spans="1:3" x14ac:dyDescent="0.25">
      <c r="A60" t="s">
        <v>89</v>
      </c>
      <c r="B60" t="s">
        <v>122</v>
      </c>
      <c r="C60" s="42">
        <v>2</v>
      </c>
    </row>
    <row r="61" spans="1:3" x14ac:dyDescent="0.25">
      <c r="A61" t="s">
        <v>89</v>
      </c>
      <c r="B61" t="s">
        <v>121</v>
      </c>
      <c r="C61" s="42">
        <v>1</v>
      </c>
    </row>
    <row r="62" spans="1:3" x14ac:dyDescent="0.25">
      <c r="A62" t="s">
        <v>89</v>
      </c>
      <c r="B62" t="s">
        <v>120</v>
      </c>
      <c r="C62" s="42">
        <v>1</v>
      </c>
    </row>
    <row r="63" spans="1:3" x14ac:dyDescent="0.25">
      <c r="A63" t="s">
        <v>175</v>
      </c>
      <c r="C63" s="42">
        <v>4</v>
      </c>
    </row>
    <row r="64" spans="1:3" x14ac:dyDescent="0.25">
      <c r="A64" t="s">
        <v>160</v>
      </c>
      <c r="B64" t="s">
        <v>160</v>
      </c>
      <c r="C64" s="42"/>
    </row>
    <row r="65" spans="1:3" x14ac:dyDescent="0.25">
      <c r="A65" t="s">
        <v>176</v>
      </c>
      <c r="C65" s="42"/>
    </row>
    <row r="66" spans="1:3" x14ac:dyDescent="0.25">
      <c r="A66" t="s">
        <v>161</v>
      </c>
      <c r="C66" s="42">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C000"/>
  </sheetPr>
  <dimension ref="A1:B14"/>
  <sheetViews>
    <sheetView workbookViewId="0">
      <selection activeCell="A3" sqref="A3"/>
    </sheetView>
  </sheetViews>
  <sheetFormatPr baseColWidth="10" defaultRowHeight="15" x14ac:dyDescent="0.25"/>
  <cols>
    <col min="1" max="1" width="12.28515625" bestFit="1" customWidth="1"/>
  </cols>
  <sheetData>
    <row r="1" spans="1:2" x14ac:dyDescent="0.25">
      <c r="A1" t="s">
        <v>388</v>
      </c>
      <c r="B1" t="s">
        <v>177</v>
      </c>
    </row>
    <row r="2" spans="1:2" x14ac:dyDescent="0.25">
      <c r="A2" s="53" t="s">
        <v>401</v>
      </c>
      <c r="B2" s="53">
        <v>1</v>
      </c>
    </row>
    <row r="3" spans="1:2" x14ac:dyDescent="0.25">
      <c r="A3" s="53" t="s">
        <v>389</v>
      </c>
      <c r="B3" s="53">
        <v>2</v>
      </c>
    </row>
    <row r="4" spans="1:2" x14ac:dyDescent="0.25">
      <c r="A4" s="53" t="s">
        <v>390</v>
      </c>
      <c r="B4" s="53">
        <v>3</v>
      </c>
    </row>
    <row r="5" spans="1:2" x14ac:dyDescent="0.25">
      <c r="A5" s="53" t="s">
        <v>391</v>
      </c>
      <c r="B5" s="53">
        <v>4</v>
      </c>
    </row>
    <row r="6" spans="1:2" x14ac:dyDescent="0.25">
      <c r="A6" s="53" t="s">
        <v>392</v>
      </c>
      <c r="B6" s="53">
        <v>5</v>
      </c>
    </row>
    <row r="7" spans="1:2" x14ac:dyDescent="0.25">
      <c r="A7" s="54" t="s">
        <v>393</v>
      </c>
      <c r="B7" s="54">
        <v>1</v>
      </c>
    </row>
    <row r="8" spans="1:2" x14ac:dyDescent="0.25">
      <c r="A8" s="54" t="s">
        <v>394</v>
      </c>
      <c r="B8" s="54">
        <v>2</v>
      </c>
    </row>
    <row r="9" spans="1:2" x14ac:dyDescent="0.25">
      <c r="A9" s="54" t="s">
        <v>395</v>
      </c>
      <c r="B9" s="54">
        <v>3</v>
      </c>
    </row>
    <row r="10" spans="1:2" x14ac:dyDescent="0.25">
      <c r="A10" s="54" t="s">
        <v>396</v>
      </c>
      <c r="B10" s="54">
        <v>4</v>
      </c>
    </row>
    <row r="11" spans="1:2" x14ac:dyDescent="0.25">
      <c r="A11" s="54" t="s">
        <v>397</v>
      </c>
      <c r="B11" s="54">
        <v>1</v>
      </c>
    </row>
    <row r="12" spans="1:2" x14ac:dyDescent="0.25">
      <c r="A12" s="54" t="s">
        <v>398</v>
      </c>
      <c r="B12" s="54">
        <v>2</v>
      </c>
    </row>
    <row r="13" spans="1:2" x14ac:dyDescent="0.25">
      <c r="A13" s="54" t="s">
        <v>399</v>
      </c>
      <c r="B13" s="54">
        <v>3</v>
      </c>
    </row>
    <row r="14" spans="1:2" x14ac:dyDescent="0.25">
      <c r="A14" s="54" t="s">
        <v>400</v>
      </c>
      <c r="B14" s="54">
        <v>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rgb="FFFFC000"/>
  </sheetPr>
  <dimension ref="A1:J75"/>
  <sheetViews>
    <sheetView workbookViewId="0">
      <selection activeCell="G2" sqref="G2"/>
    </sheetView>
  </sheetViews>
  <sheetFormatPr baseColWidth="10" defaultRowHeight="15" x14ac:dyDescent="0.25"/>
  <cols>
    <col min="1" max="1" width="9.140625" style="44" bestFit="1" customWidth="1"/>
    <col min="2" max="2" width="22.28515625" bestFit="1" customWidth="1"/>
    <col min="3" max="3" width="31" bestFit="1" customWidth="1"/>
    <col min="4" max="4" width="39" bestFit="1" customWidth="1"/>
    <col min="5" max="5" width="36.85546875" bestFit="1" customWidth="1"/>
    <col min="6" max="6" width="65.42578125" customWidth="1"/>
    <col min="7" max="7" width="10.42578125" bestFit="1" customWidth="1"/>
    <col min="8" max="8" width="14.85546875" customWidth="1"/>
    <col min="9" max="9" width="13" customWidth="1"/>
  </cols>
  <sheetData>
    <row r="1" spans="1:10" ht="75.75" thickBot="1" x14ac:dyDescent="0.3">
      <c r="G1" s="45" t="s">
        <v>381</v>
      </c>
      <c r="H1" s="46" t="s">
        <v>382</v>
      </c>
      <c r="I1" s="47" t="s">
        <v>383</v>
      </c>
      <c r="J1" s="48" t="s">
        <v>384</v>
      </c>
    </row>
    <row r="2" spans="1:10" ht="75.75" thickBot="1" x14ac:dyDescent="0.3">
      <c r="A2" s="43" t="s">
        <v>177</v>
      </c>
      <c r="B2" s="36" t="s">
        <v>79</v>
      </c>
      <c r="C2" s="36" t="s">
        <v>93</v>
      </c>
      <c r="D2" s="55" t="s">
        <v>66</v>
      </c>
      <c r="E2" s="36" t="s">
        <v>67</v>
      </c>
      <c r="F2" s="56" t="s">
        <v>68</v>
      </c>
      <c r="G2" s="52" t="s">
        <v>387</v>
      </c>
      <c r="H2" s="49" t="s">
        <v>385</v>
      </c>
      <c r="I2" s="50" t="s">
        <v>386</v>
      </c>
      <c r="J2" s="51"/>
    </row>
    <row r="3" spans="1:10" x14ac:dyDescent="0.25">
      <c r="A3" s="44" t="s">
        <v>179</v>
      </c>
      <c r="B3" t="s">
        <v>253</v>
      </c>
      <c r="C3" t="s">
        <v>254</v>
      </c>
      <c r="D3" t="s">
        <v>252</v>
      </c>
      <c r="E3" t="s">
        <v>274</v>
      </c>
      <c r="F3" t="s">
        <v>284</v>
      </c>
      <c r="G3" t="s">
        <v>389</v>
      </c>
      <c r="H3" t="s">
        <v>393</v>
      </c>
      <c r="I3" t="s">
        <v>398</v>
      </c>
      <c r="J3" t="str">
        <f>IF(VLOOKUP(G3,'Liste Blocs'!$A$2:$B$14,2,FALSE)&gt;=2,"nok",IF(VLOOKUP(G3,'Liste Blocs'!$A$2:$B$14,2,FALSE)*VLOOKUP(H3,'Liste Blocs'!$A$2:$B$14,2,FALSE)*VLOOKUP(I3,'Liste Blocs'!$A$2:$B$14,2,FALSE)&lt;=6,"ok","nok"))</f>
        <v>nok</v>
      </c>
    </row>
    <row r="4" spans="1:10" x14ac:dyDescent="0.25">
      <c r="A4" s="44" t="s">
        <v>180</v>
      </c>
      <c r="B4" t="s">
        <v>253</v>
      </c>
      <c r="C4" t="s">
        <v>255</v>
      </c>
      <c r="D4" t="s">
        <v>252</v>
      </c>
      <c r="E4" t="s">
        <v>274</v>
      </c>
      <c r="F4" t="s">
        <v>284</v>
      </c>
      <c r="G4" t="s">
        <v>389</v>
      </c>
      <c r="H4" t="s">
        <v>393</v>
      </c>
      <c r="I4" t="s">
        <v>398</v>
      </c>
      <c r="J4" t="str">
        <f>IF(VLOOKUP(G4,'Liste Blocs'!$A$2:$B$14,2,FALSE)&gt;=2,"nok",IF(VLOOKUP(G4,'Liste Blocs'!$A$2:$B$14,2,FALSE)*VLOOKUP(H4,'Liste Blocs'!$A$2:$B$14,2,FALSE)*VLOOKUP(I4,'Liste Blocs'!$A$2:$B$14,2,FALSE)&lt;=6,"ok","nok"))</f>
        <v>nok</v>
      </c>
    </row>
    <row r="5" spans="1:10" x14ac:dyDescent="0.25">
      <c r="A5" s="44" t="s">
        <v>181</v>
      </c>
      <c r="B5" t="s">
        <v>253</v>
      </c>
      <c r="C5" t="s">
        <v>256</v>
      </c>
      <c r="D5" t="s">
        <v>252</v>
      </c>
      <c r="E5" t="s">
        <v>274</v>
      </c>
      <c r="F5" t="s">
        <v>284</v>
      </c>
      <c r="G5" t="s">
        <v>401</v>
      </c>
      <c r="H5" t="s">
        <v>394</v>
      </c>
      <c r="I5" t="s">
        <v>399</v>
      </c>
      <c r="J5" t="str">
        <f>IF(VLOOKUP(G5,'Liste Blocs'!$A$2:$B$14,2,FALSE)&gt;=2,"nok",IF(VLOOKUP(G5,'Liste Blocs'!$A$2:$B$14,2,FALSE)*VLOOKUP(H5,'Liste Blocs'!$A$2:$B$14,2,FALSE)*VLOOKUP(I5,'Liste Blocs'!$A$2:$B$14,2,FALSE)&lt;=6,"ok","nok"))</f>
        <v>ok</v>
      </c>
    </row>
    <row r="6" spans="1:10" x14ac:dyDescent="0.25">
      <c r="A6" s="44" t="s">
        <v>182</v>
      </c>
      <c r="B6" t="s">
        <v>253</v>
      </c>
      <c r="C6" t="s">
        <v>257</v>
      </c>
      <c r="D6" t="s">
        <v>252</v>
      </c>
      <c r="E6" t="s">
        <v>275</v>
      </c>
      <c r="F6" t="s">
        <v>285</v>
      </c>
      <c r="G6" t="s">
        <v>401</v>
      </c>
      <c r="H6" t="s">
        <v>394</v>
      </c>
      <c r="I6" t="s">
        <v>398</v>
      </c>
      <c r="J6" t="str">
        <f>IF(VLOOKUP(G6,'Liste Blocs'!$A$2:$B$14,2,FALSE)&gt;=2,"nok",IF(VLOOKUP(G6,'Liste Blocs'!$A$2:$B$14,2,FALSE)*VLOOKUP(H6,'Liste Blocs'!$A$2:$B$14,2,FALSE)*VLOOKUP(I6,'Liste Blocs'!$A$2:$B$14,2,FALSE)&lt;=6,"ok","nok"))</f>
        <v>ok</v>
      </c>
    </row>
    <row r="7" spans="1:10" x14ac:dyDescent="0.25">
      <c r="A7" s="44" t="s">
        <v>183</v>
      </c>
      <c r="B7" t="s">
        <v>253</v>
      </c>
      <c r="C7" t="s">
        <v>258</v>
      </c>
      <c r="D7" t="s">
        <v>252</v>
      </c>
      <c r="E7" t="s">
        <v>274</v>
      </c>
      <c r="F7" t="s">
        <v>284</v>
      </c>
      <c r="G7" t="s">
        <v>389</v>
      </c>
      <c r="H7" t="s">
        <v>393</v>
      </c>
      <c r="I7" t="s">
        <v>398</v>
      </c>
      <c r="J7" t="str">
        <f>IF(VLOOKUP(G7,'Liste Blocs'!$A$2:$B$14,2,FALSE)&gt;=2,"nok",IF(VLOOKUP(G7,'Liste Blocs'!$A$2:$B$14,2,FALSE)*VLOOKUP(H7,'Liste Blocs'!$A$2:$B$14,2,FALSE)*VLOOKUP(I7,'Liste Blocs'!$A$2:$B$14,2,FALSE)&lt;=6,"ok","nok"))</f>
        <v>nok</v>
      </c>
    </row>
    <row r="8" spans="1:10" x14ac:dyDescent="0.25">
      <c r="A8" s="44" t="s">
        <v>184</v>
      </c>
      <c r="B8" t="s">
        <v>253</v>
      </c>
      <c r="C8" t="s">
        <v>259</v>
      </c>
      <c r="D8" t="s">
        <v>252</v>
      </c>
      <c r="E8" t="s">
        <v>274</v>
      </c>
      <c r="F8" t="s">
        <v>284</v>
      </c>
      <c r="G8" t="s">
        <v>389</v>
      </c>
      <c r="H8" t="s">
        <v>393</v>
      </c>
      <c r="I8" t="s">
        <v>398</v>
      </c>
      <c r="J8" t="str">
        <f>IF(VLOOKUP(G8,'Liste Blocs'!$A$2:$B$14,2,FALSE)&gt;=2,"nok",IF(VLOOKUP(G8,'Liste Blocs'!$A$2:$B$14,2,FALSE)*VLOOKUP(H8,'Liste Blocs'!$A$2:$B$14,2,FALSE)*VLOOKUP(I8,'Liste Blocs'!$A$2:$B$14,2,FALSE)&lt;=6,"ok","nok"))</f>
        <v>nok</v>
      </c>
    </row>
    <row r="9" spans="1:10" x14ac:dyDescent="0.25">
      <c r="A9" s="44" t="s">
        <v>185</v>
      </c>
      <c r="B9" t="s">
        <v>253</v>
      </c>
      <c r="C9" t="s">
        <v>260</v>
      </c>
      <c r="D9" t="s">
        <v>268</v>
      </c>
      <c r="E9" t="s">
        <v>276</v>
      </c>
      <c r="G9" t="s">
        <v>390</v>
      </c>
      <c r="H9" t="s">
        <v>393</v>
      </c>
      <c r="I9" t="s">
        <v>397</v>
      </c>
      <c r="J9" t="str">
        <f>IF(VLOOKUP(G9,'Liste Blocs'!$A$2:$B$14,2,FALSE)&gt;=2,"nok",IF(VLOOKUP(G9,'Liste Blocs'!$A$2:$B$14,2,FALSE)*VLOOKUP(H9,'Liste Blocs'!$A$2:$B$14,2,FALSE)*VLOOKUP(I9,'Liste Blocs'!$A$2:$B$14,2,FALSE)&lt;=6,"ok","nok"))</f>
        <v>nok</v>
      </c>
    </row>
    <row r="10" spans="1:10" x14ac:dyDescent="0.25">
      <c r="A10" s="44" t="s">
        <v>186</v>
      </c>
      <c r="B10" t="s">
        <v>253</v>
      </c>
      <c r="C10" t="s">
        <v>260</v>
      </c>
      <c r="D10" t="s">
        <v>269</v>
      </c>
      <c r="E10" t="s">
        <v>276</v>
      </c>
      <c r="G10" t="s">
        <v>390</v>
      </c>
      <c r="H10" t="s">
        <v>393</v>
      </c>
      <c r="I10" t="s">
        <v>397</v>
      </c>
      <c r="J10" t="str">
        <f>IF(VLOOKUP(G10,'Liste Blocs'!$A$2:$B$14,2,FALSE)&gt;=2,"nok",IF(VLOOKUP(G10,'Liste Blocs'!$A$2:$B$14,2,FALSE)*VLOOKUP(H10,'Liste Blocs'!$A$2:$B$14,2,FALSE)*VLOOKUP(I10,'Liste Blocs'!$A$2:$B$14,2,FALSE)&lt;=6,"ok","nok"))</f>
        <v>nok</v>
      </c>
    </row>
    <row r="11" spans="1:10" x14ac:dyDescent="0.25">
      <c r="A11" s="44" t="s">
        <v>187</v>
      </c>
      <c r="B11" t="s">
        <v>253</v>
      </c>
      <c r="C11" t="s">
        <v>261</v>
      </c>
      <c r="D11" t="s">
        <v>252</v>
      </c>
      <c r="E11" t="s">
        <v>277</v>
      </c>
      <c r="F11" t="s">
        <v>286</v>
      </c>
      <c r="G11" t="s">
        <v>389</v>
      </c>
      <c r="H11" t="s">
        <v>394</v>
      </c>
      <c r="I11" t="s">
        <v>399</v>
      </c>
      <c r="J11" t="str">
        <f>IF(VLOOKUP(G11,'Liste Blocs'!$A$2:$B$14,2,FALSE)&gt;=2,"nok",IF(VLOOKUP(G11,'Liste Blocs'!$A$2:$B$14,2,FALSE)*VLOOKUP(H11,'Liste Blocs'!$A$2:$B$14,2,FALSE)*VLOOKUP(I11,'Liste Blocs'!$A$2:$B$14,2,FALSE)&lt;=6,"ok","nok"))</f>
        <v>nok</v>
      </c>
    </row>
    <row r="12" spans="1:10" x14ac:dyDescent="0.25">
      <c r="A12" s="44" t="s">
        <v>188</v>
      </c>
      <c r="B12" t="s">
        <v>253</v>
      </c>
      <c r="C12" t="s">
        <v>262</v>
      </c>
      <c r="D12" t="s">
        <v>252</v>
      </c>
      <c r="E12" t="s">
        <v>278</v>
      </c>
      <c r="F12" t="s">
        <v>287</v>
      </c>
      <c r="G12" t="s">
        <v>401</v>
      </c>
      <c r="H12" t="s">
        <v>394</v>
      </c>
      <c r="I12" t="s">
        <v>397</v>
      </c>
      <c r="J12" t="str">
        <f>IF(VLOOKUP(G12,'Liste Blocs'!$A$2:$B$14,2,FALSE)&gt;=2,"nok",IF(VLOOKUP(G12,'Liste Blocs'!$A$2:$B$14,2,FALSE)*VLOOKUP(H12,'Liste Blocs'!$A$2:$B$14,2,FALSE)*VLOOKUP(I12,'Liste Blocs'!$A$2:$B$14,2,FALSE)&lt;=6,"ok","nok"))</f>
        <v>ok</v>
      </c>
    </row>
    <row r="13" spans="1:10" x14ac:dyDescent="0.25">
      <c r="A13" s="44" t="s">
        <v>189</v>
      </c>
      <c r="B13" t="s">
        <v>253</v>
      </c>
      <c r="C13" t="s">
        <v>263</v>
      </c>
      <c r="D13" t="s">
        <v>252</v>
      </c>
      <c r="E13" t="s">
        <v>279</v>
      </c>
      <c r="F13" t="s">
        <v>288</v>
      </c>
      <c r="G13" t="s">
        <v>401</v>
      </c>
      <c r="H13" t="s">
        <v>395</v>
      </c>
      <c r="I13" t="s">
        <v>398</v>
      </c>
      <c r="J13" t="str">
        <f>IF(VLOOKUP(G13,'Liste Blocs'!$A$2:$B$14,2,FALSE)&gt;=2,"nok",IF(VLOOKUP(G13,'Liste Blocs'!$A$2:$B$14,2,FALSE)*VLOOKUP(H13,'Liste Blocs'!$A$2:$B$14,2,FALSE)*VLOOKUP(I13,'Liste Blocs'!$A$2:$B$14,2,FALSE)&lt;=6,"ok","nok"))</f>
        <v>ok</v>
      </c>
    </row>
    <row r="14" spans="1:10" x14ac:dyDescent="0.25">
      <c r="A14" s="44" t="s">
        <v>190</v>
      </c>
      <c r="B14" t="s">
        <v>253</v>
      </c>
      <c r="C14" t="s">
        <v>263</v>
      </c>
      <c r="D14" t="s">
        <v>252</v>
      </c>
      <c r="E14" t="s">
        <v>280</v>
      </c>
      <c r="F14" t="s">
        <v>284</v>
      </c>
      <c r="G14" t="s">
        <v>401</v>
      </c>
      <c r="H14" t="s">
        <v>393</v>
      </c>
      <c r="I14" t="s">
        <v>398</v>
      </c>
      <c r="J14" t="str">
        <f>IF(VLOOKUP(G14,'Liste Blocs'!$A$2:$B$14,2,FALSE)&gt;=2,"nok",IF(VLOOKUP(G14,'Liste Blocs'!$A$2:$B$14,2,FALSE)*VLOOKUP(H14,'Liste Blocs'!$A$2:$B$14,2,FALSE)*VLOOKUP(I14,'Liste Blocs'!$A$2:$B$14,2,FALSE)&lt;=6,"ok","nok"))</f>
        <v>ok</v>
      </c>
    </row>
    <row r="15" spans="1:10" x14ac:dyDescent="0.25">
      <c r="A15" s="44" t="s">
        <v>191</v>
      </c>
      <c r="B15" t="s">
        <v>253</v>
      </c>
      <c r="C15" t="s">
        <v>264</v>
      </c>
      <c r="D15" t="s">
        <v>252</v>
      </c>
      <c r="E15" t="s">
        <v>274</v>
      </c>
      <c r="F15" t="s">
        <v>284</v>
      </c>
      <c r="G15" t="s">
        <v>389</v>
      </c>
      <c r="H15" t="s">
        <v>394</v>
      </c>
      <c r="I15" t="s">
        <v>399</v>
      </c>
      <c r="J15" t="str">
        <f>IF(VLOOKUP(G15,'Liste Blocs'!$A$2:$B$14,2,FALSE)&gt;=2,"nok",IF(VLOOKUP(G15,'Liste Blocs'!$A$2:$B$14,2,FALSE)*VLOOKUP(H15,'Liste Blocs'!$A$2:$B$14,2,FALSE)*VLOOKUP(I15,'Liste Blocs'!$A$2:$B$14,2,FALSE)&lt;=6,"ok","nok"))</f>
        <v>nok</v>
      </c>
    </row>
    <row r="16" spans="1:10" x14ac:dyDescent="0.25">
      <c r="A16" s="44" t="s">
        <v>192</v>
      </c>
      <c r="B16" t="s">
        <v>253</v>
      </c>
      <c r="C16" t="s">
        <v>264</v>
      </c>
      <c r="D16" t="s">
        <v>252</v>
      </c>
      <c r="E16" t="s">
        <v>281</v>
      </c>
      <c r="F16" t="s">
        <v>289</v>
      </c>
      <c r="G16" t="s">
        <v>389</v>
      </c>
      <c r="H16" t="s">
        <v>394</v>
      </c>
      <c r="I16" t="s">
        <v>398</v>
      </c>
      <c r="J16" t="str">
        <f>IF(VLOOKUP(G16,'Liste Blocs'!$A$2:$B$14,2,FALSE)&gt;=2,"nok",IF(VLOOKUP(G16,'Liste Blocs'!$A$2:$B$14,2,FALSE)*VLOOKUP(H16,'Liste Blocs'!$A$2:$B$14,2,FALSE)*VLOOKUP(I16,'Liste Blocs'!$A$2:$B$14,2,FALSE)&lt;=6,"ok","nok"))</f>
        <v>nok</v>
      </c>
    </row>
    <row r="17" spans="1:10" x14ac:dyDescent="0.25">
      <c r="A17" s="44" t="s">
        <v>193</v>
      </c>
      <c r="B17" t="s">
        <v>273</v>
      </c>
      <c r="C17" t="s">
        <v>265</v>
      </c>
      <c r="D17" t="s">
        <v>270</v>
      </c>
      <c r="E17" t="s">
        <v>282</v>
      </c>
      <c r="F17" t="s">
        <v>290</v>
      </c>
      <c r="G17" t="s">
        <v>389</v>
      </c>
      <c r="H17" t="s">
        <v>393</v>
      </c>
      <c r="I17" t="s">
        <v>397</v>
      </c>
      <c r="J17" t="str">
        <f>IF(VLOOKUP(G17,'Liste Blocs'!$A$2:$B$14,2,FALSE)&gt;=2,"nok",IF(VLOOKUP(G17,'Liste Blocs'!$A$2:$B$14,2,FALSE)*VLOOKUP(H17,'Liste Blocs'!$A$2:$B$14,2,FALSE)*VLOOKUP(I17,'Liste Blocs'!$A$2:$B$14,2,FALSE)&lt;=6,"ok","nok"))</f>
        <v>nok</v>
      </c>
    </row>
    <row r="18" spans="1:10" x14ac:dyDescent="0.25">
      <c r="A18" s="44" t="s">
        <v>194</v>
      </c>
      <c r="B18" t="s">
        <v>273</v>
      </c>
      <c r="C18" t="s">
        <v>266</v>
      </c>
      <c r="D18" t="s">
        <v>271</v>
      </c>
      <c r="E18" t="s">
        <v>283</v>
      </c>
      <c r="F18" t="s">
        <v>291</v>
      </c>
      <c r="G18" t="s">
        <v>389</v>
      </c>
      <c r="H18" t="s">
        <v>394</v>
      </c>
      <c r="I18" t="s">
        <v>398</v>
      </c>
      <c r="J18" t="str">
        <f>IF(VLOOKUP(G18,'Liste Blocs'!$A$2:$B$14,2,FALSE)&gt;=2,"nok",IF(VLOOKUP(G18,'Liste Blocs'!$A$2:$B$14,2,FALSE)*VLOOKUP(H18,'Liste Blocs'!$A$2:$B$14,2,FALSE)*VLOOKUP(I18,'Liste Blocs'!$A$2:$B$14,2,FALSE)&lt;=6,"ok","nok"))</f>
        <v>nok</v>
      </c>
    </row>
    <row r="19" spans="1:10" x14ac:dyDescent="0.25">
      <c r="A19" s="44" t="s">
        <v>195</v>
      </c>
      <c r="B19" t="s">
        <v>273</v>
      </c>
      <c r="C19" t="s">
        <v>267</v>
      </c>
      <c r="D19" t="s">
        <v>272</v>
      </c>
      <c r="E19" t="s">
        <v>283</v>
      </c>
      <c r="F19" t="s">
        <v>291</v>
      </c>
      <c r="G19" t="s">
        <v>389</v>
      </c>
      <c r="H19" t="s">
        <v>394</v>
      </c>
      <c r="I19" t="s">
        <v>399</v>
      </c>
      <c r="J19" t="str">
        <f>IF(VLOOKUP(G19,'Liste Blocs'!$A$2:$B$14,2,FALSE)&gt;=2,"nok",IF(VLOOKUP(G19,'Liste Blocs'!$A$2:$B$14,2,FALSE)*VLOOKUP(H19,'Liste Blocs'!$A$2:$B$14,2,FALSE)*VLOOKUP(I19,'Liste Blocs'!$A$2:$B$14,2,FALSE)&lt;=6,"ok","nok"))</f>
        <v>nok</v>
      </c>
    </row>
    <row r="20" spans="1:10" x14ac:dyDescent="0.25">
      <c r="A20" s="44" t="s">
        <v>196</v>
      </c>
      <c r="B20" t="s">
        <v>292</v>
      </c>
      <c r="C20" t="s">
        <v>294</v>
      </c>
      <c r="D20" t="s">
        <v>297</v>
      </c>
      <c r="E20" t="s">
        <v>299</v>
      </c>
      <c r="F20" t="s">
        <v>300</v>
      </c>
      <c r="G20" t="s">
        <v>389</v>
      </c>
      <c r="H20" t="s">
        <v>394</v>
      </c>
      <c r="I20" t="s">
        <v>397</v>
      </c>
      <c r="J20" t="str">
        <f>IF(VLOOKUP(G20,'Liste Blocs'!$A$2:$B$14,2,FALSE)&gt;=2,"nok",IF(VLOOKUP(G20,'Liste Blocs'!$A$2:$B$14,2,FALSE)*VLOOKUP(H20,'Liste Blocs'!$A$2:$B$14,2,FALSE)*VLOOKUP(I20,'Liste Blocs'!$A$2:$B$14,2,FALSE)&lt;=6,"ok","nok"))</f>
        <v>nok</v>
      </c>
    </row>
    <row r="21" spans="1:10" x14ac:dyDescent="0.25">
      <c r="A21" s="44" t="s">
        <v>197</v>
      </c>
      <c r="B21" t="s">
        <v>292</v>
      </c>
      <c r="C21" t="s">
        <v>294</v>
      </c>
      <c r="D21" t="s">
        <v>297</v>
      </c>
      <c r="E21" t="s">
        <v>282</v>
      </c>
      <c r="F21" t="s">
        <v>301</v>
      </c>
      <c r="G21" t="s">
        <v>389</v>
      </c>
      <c r="H21" t="s">
        <v>393</v>
      </c>
      <c r="I21" t="s">
        <v>397</v>
      </c>
      <c r="J21" t="str">
        <f>IF(VLOOKUP(G21,'Liste Blocs'!$A$2:$B$14,2,FALSE)&gt;=2,"nok",IF(VLOOKUP(G21,'Liste Blocs'!$A$2:$B$14,2,FALSE)*VLOOKUP(H21,'Liste Blocs'!$A$2:$B$14,2,FALSE)*VLOOKUP(I21,'Liste Blocs'!$A$2:$B$14,2,FALSE)&lt;=6,"ok","nok"))</f>
        <v>nok</v>
      </c>
    </row>
    <row r="22" spans="1:10" x14ac:dyDescent="0.25">
      <c r="A22" s="44" t="s">
        <v>198</v>
      </c>
      <c r="B22" t="s">
        <v>293</v>
      </c>
      <c r="C22" t="s">
        <v>295</v>
      </c>
      <c r="D22" t="s">
        <v>298</v>
      </c>
      <c r="E22" t="s">
        <v>302</v>
      </c>
      <c r="F22" t="s">
        <v>102</v>
      </c>
      <c r="G22" t="s">
        <v>390</v>
      </c>
      <c r="H22" t="s">
        <v>393</v>
      </c>
      <c r="I22" t="s">
        <v>397</v>
      </c>
      <c r="J22" t="str">
        <f>IF(VLOOKUP(G22,'Liste Blocs'!$A$2:$B$14,2,FALSE)&gt;=2,"nok",IF(VLOOKUP(G22,'Liste Blocs'!$A$2:$B$14,2,FALSE)*VLOOKUP(H22,'Liste Blocs'!$A$2:$B$14,2,FALSE)*VLOOKUP(I22,'Liste Blocs'!$A$2:$B$14,2,FALSE)&lt;=6,"ok","nok"))</f>
        <v>nok</v>
      </c>
    </row>
    <row r="23" spans="1:10" x14ac:dyDescent="0.25">
      <c r="A23" s="44" t="s">
        <v>199</v>
      </c>
      <c r="B23" t="s">
        <v>293</v>
      </c>
      <c r="C23" t="s">
        <v>296</v>
      </c>
      <c r="D23" t="s">
        <v>298</v>
      </c>
      <c r="E23" t="s">
        <v>282</v>
      </c>
      <c r="F23" t="s">
        <v>303</v>
      </c>
      <c r="G23" t="s">
        <v>389</v>
      </c>
      <c r="H23" t="s">
        <v>393</v>
      </c>
      <c r="I23" t="s">
        <v>397</v>
      </c>
      <c r="J23" t="str">
        <f>IF(VLOOKUP(G23,'Liste Blocs'!$A$2:$B$14,2,FALSE)&gt;=2,"nok",IF(VLOOKUP(G23,'Liste Blocs'!$A$2:$B$14,2,FALSE)*VLOOKUP(H23,'Liste Blocs'!$A$2:$B$14,2,FALSE)*VLOOKUP(I23,'Liste Blocs'!$A$2:$B$14,2,FALSE)&lt;=6,"ok","nok"))</f>
        <v>nok</v>
      </c>
    </row>
    <row r="24" spans="1:10" x14ac:dyDescent="0.25">
      <c r="A24" s="44" t="s">
        <v>200</v>
      </c>
      <c r="B24" t="s">
        <v>293</v>
      </c>
      <c r="C24" t="s">
        <v>296</v>
      </c>
      <c r="D24" t="s">
        <v>104</v>
      </c>
      <c r="E24" t="s">
        <v>282</v>
      </c>
      <c r="F24" t="s">
        <v>303</v>
      </c>
      <c r="G24" t="s">
        <v>389</v>
      </c>
      <c r="H24" t="s">
        <v>393</v>
      </c>
      <c r="I24" t="s">
        <v>397</v>
      </c>
      <c r="J24" t="str">
        <f>IF(VLOOKUP(G24,'Liste Blocs'!$A$2:$B$14,2,FALSE)&gt;=2,"nok",IF(VLOOKUP(G24,'Liste Blocs'!$A$2:$B$14,2,FALSE)*VLOOKUP(H24,'Liste Blocs'!$A$2:$B$14,2,FALSE)*VLOOKUP(I24,'Liste Blocs'!$A$2:$B$14,2,FALSE)&lt;=6,"ok","nok"))</f>
        <v>nok</v>
      </c>
    </row>
    <row r="25" spans="1:10" x14ac:dyDescent="0.25">
      <c r="A25" s="44" t="s">
        <v>201</v>
      </c>
      <c r="B25" t="s">
        <v>84</v>
      </c>
      <c r="C25" t="s">
        <v>352</v>
      </c>
      <c r="D25" t="s">
        <v>333</v>
      </c>
      <c r="E25" t="s">
        <v>283</v>
      </c>
      <c r="F25" t="s">
        <v>361</v>
      </c>
      <c r="G25" t="s">
        <v>389</v>
      </c>
      <c r="H25" t="s">
        <v>393</v>
      </c>
      <c r="I25" t="s">
        <v>399</v>
      </c>
      <c r="J25" t="str">
        <f>IF(VLOOKUP(G25,'Liste Blocs'!$A$2:$B$14,2,FALSE)&gt;=2,"nok",IF(VLOOKUP(G25,'Liste Blocs'!$A$2:$B$14,2,FALSE)*VLOOKUP(H25,'Liste Blocs'!$A$2:$B$14,2,FALSE)*VLOOKUP(I25,'Liste Blocs'!$A$2:$B$14,2,FALSE)&lt;=6,"ok","nok"))</f>
        <v>nok</v>
      </c>
    </row>
    <row r="26" spans="1:10" x14ac:dyDescent="0.25">
      <c r="A26" s="44" t="s">
        <v>202</v>
      </c>
      <c r="B26" t="s">
        <v>84</v>
      </c>
      <c r="C26" t="s">
        <v>353</v>
      </c>
      <c r="D26" t="s">
        <v>333</v>
      </c>
      <c r="E26" t="s">
        <v>282</v>
      </c>
      <c r="F26" t="s">
        <v>303</v>
      </c>
      <c r="G26" t="s">
        <v>389</v>
      </c>
      <c r="H26" t="s">
        <v>394</v>
      </c>
      <c r="I26" t="s">
        <v>399</v>
      </c>
      <c r="J26" t="str">
        <f>IF(VLOOKUP(G26,'Liste Blocs'!$A$2:$B$14,2,FALSE)&gt;=2,"nok",IF(VLOOKUP(G26,'Liste Blocs'!$A$2:$B$14,2,FALSE)*VLOOKUP(H26,'Liste Blocs'!$A$2:$B$14,2,FALSE)*VLOOKUP(I26,'Liste Blocs'!$A$2:$B$14,2,FALSE)&lt;=6,"ok","nok"))</f>
        <v>nok</v>
      </c>
    </row>
    <row r="27" spans="1:10" x14ac:dyDescent="0.25">
      <c r="A27" s="44" t="s">
        <v>203</v>
      </c>
      <c r="B27" t="s">
        <v>84</v>
      </c>
      <c r="C27" t="s">
        <v>354</v>
      </c>
      <c r="D27" t="s">
        <v>333</v>
      </c>
      <c r="E27" t="s">
        <v>359</v>
      </c>
      <c r="F27" t="s">
        <v>303</v>
      </c>
      <c r="G27" t="s">
        <v>389</v>
      </c>
      <c r="H27" t="s">
        <v>393</v>
      </c>
      <c r="I27" t="s">
        <v>400</v>
      </c>
      <c r="J27" t="str">
        <f>IF(VLOOKUP(G27,'Liste Blocs'!$A$2:$B$14,2,FALSE)&gt;=2,"nok",IF(VLOOKUP(G27,'Liste Blocs'!$A$2:$B$14,2,FALSE)*VLOOKUP(H27,'Liste Blocs'!$A$2:$B$14,2,FALSE)*VLOOKUP(I27,'Liste Blocs'!$A$2:$B$14,2,FALSE)&lt;=6,"ok","nok"))</f>
        <v>nok</v>
      </c>
    </row>
    <row r="28" spans="1:10" x14ac:dyDescent="0.25">
      <c r="A28" s="44" t="s">
        <v>204</v>
      </c>
      <c r="B28" t="s">
        <v>351</v>
      </c>
      <c r="C28" t="s">
        <v>277</v>
      </c>
      <c r="D28" t="s">
        <v>356</v>
      </c>
      <c r="E28" t="s">
        <v>282</v>
      </c>
      <c r="F28" t="s">
        <v>303</v>
      </c>
      <c r="G28" t="s">
        <v>389</v>
      </c>
      <c r="H28" t="s">
        <v>393</v>
      </c>
      <c r="I28" t="s">
        <v>398</v>
      </c>
      <c r="J28" t="str">
        <f>IF(VLOOKUP(G28,'Liste Blocs'!$A$2:$B$14,2,FALSE)&gt;=2,"nok",IF(VLOOKUP(G28,'Liste Blocs'!$A$2:$B$14,2,FALSE)*VLOOKUP(H28,'Liste Blocs'!$A$2:$B$14,2,FALSE)*VLOOKUP(I28,'Liste Blocs'!$A$2:$B$14,2,FALSE)&lt;=6,"ok","nok"))</f>
        <v>nok</v>
      </c>
    </row>
    <row r="29" spans="1:10" x14ac:dyDescent="0.25">
      <c r="A29" s="44" t="s">
        <v>205</v>
      </c>
      <c r="B29" t="s">
        <v>351</v>
      </c>
      <c r="C29" t="s">
        <v>355</v>
      </c>
      <c r="D29" t="s">
        <v>357</v>
      </c>
      <c r="E29" t="s">
        <v>282</v>
      </c>
      <c r="F29" t="s">
        <v>303</v>
      </c>
      <c r="G29" t="s">
        <v>401</v>
      </c>
      <c r="H29" t="s">
        <v>394</v>
      </c>
      <c r="I29" t="s">
        <v>398</v>
      </c>
      <c r="J29" t="str">
        <f>IF(VLOOKUP(G29,'Liste Blocs'!$A$2:$B$14,2,FALSE)&gt;=2,"nok",IF(VLOOKUP(G29,'Liste Blocs'!$A$2:$B$14,2,FALSE)*VLOOKUP(H29,'Liste Blocs'!$A$2:$B$14,2,FALSE)*VLOOKUP(I29,'Liste Blocs'!$A$2:$B$14,2,FALSE)&lt;=6,"ok","nok"))</f>
        <v>ok</v>
      </c>
    </row>
    <row r="30" spans="1:10" x14ac:dyDescent="0.25">
      <c r="A30" s="44" t="s">
        <v>206</v>
      </c>
      <c r="B30" t="s">
        <v>351</v>
      </c>
      <c r="C30" t="s">
        <v>355</v>
      </c>
      <c r="D30" t="s">
        <v>358</v>
      </c>
      <c r="E30" t="s">
        <v>360</v>
      </c>
      <c r="F30" t="s">
        <v>285</v>
      </c>
      <c r="G30" t="s">
        <v>401</v>
      </c>
      <c r="H30" t="s">
        <v>394</v>
      </c>
      <c r="I30" t="s">
        <v>397</v>
      </c>
      <c r="J30" t="str">
        <f>IF(VLOOKUP(G30,'Liste Blocs'!$A$2:$B$14,2,FALSE)&gt;=2,"nok",IF(VLOOKUP(G30,'Liste Blocs'!$A$2:$B$14,2,FALSE)*VLOOKUP(H30,'Liste Blocs'!$A$2:$B$14,2,FALSE)*VLOOKUP(I30,'Liste Blocs'!$A$2:$B$14,2,FALSE)&lt;=6,"ok","nok"))</f>
        <v>ok</v>
      </c>
    </row>
    <row r="31" spans="1:10" x14ac:dyDescent="0.25">
      <c r="A31" s="44" t="s">
        <v>207</v>
      </c>
      <c r="B31" t="s">
        <v>86</v>
      </c>
      <c r="C31" t="s">
        <v>320</v>
      </c>
      <c r="D31" t="s">
        <v>331</v>
      </c>
      <c r="E31" t="s">
        <v>283</v>
      </c>
      <c r="F31" t="s">
        <v>303</v>
      </c>
      <c r="G31" t="s">
        <v>389</v>
      </c>
      <c r="H31" t="s">
        <v>393</v>
      </c>
      <c r="I31" t="s">
        <v>397</v>
      </c>
      <c r="J31" t="str">
        <f>IF(VLOOKUP(G31,'Liste Blocs'!$A$2:$B$14,2,FALSE)&gt;=2,"nok",IF(VLOOKUP(G31,'Liste Blocs'!$A$2:$B$14,2,FALSE)*VLOOKUP(H31,'Liste Blocs'!$A$2:$B$14,2,FALSE)*VLOOKUP(I31,'Liste Blocs'!$A$2:$B$14,2,FALSE)&lt;=6,"ok","nok"))</f>
        <v>nok</v>
      </c>
    </row>
    <row r="32" spans="1:10" x14ac:dyDescent="0.25">
      <c r="A32" s="44" t="s">
        <v>208</v>
      </c>
      <c r="B32" t="s">
        <v>86</v>
      </c>
      <c r="C32" t="s">
        <v>321</v>
      </c>
      <c r="D32" t="s">
        <v>332</v>
      </c>
      <c r="E32" t="s">
        <v>283</v>
      </c>
      <c r="F32" t="s">
        <v>303</v>
      </c>
      <c r="G32" t="s">
        <v>401</v>
      </c>
      <c r="H32" t="s">
        <v>394</v>
      </c>
      <c r="I32" t="s">
        <v>398</v>
      </c>
      <c r="J32" t="str">
        <f>IF(VLOOKUP(G32,'Liste Blocs'!$A$2:$B$14,2,FALSE)&gt;=2,"nok",IF(VLOOKUP(G32,'Liste Blocs'!$A$2:$B$14,2,FALSE)*VLOOKUP(H32,'Liste Blocs'!$A$2:$B$14,2,FALSE)*VLOOKUP(I32,'Liste Blocs'!$A$2:$B$14,2,FALSE)&lt;=6,"ok","nok"))</f>
        <v>ok</v>
      </c>
    </row>
    <row r="33" spans="1:10" x14ac:dyDescent="0.25">
      <c r="A33" s="44" t="s">
        <v>209</v>
      </c>
      <c r="B33" t="s">
        <v>86</v>
      </c>
      <c r="C33" t="s">
        <v>322</v>
      </c>
      <c r="D33" t="s">
        <v>333</v>
      </c>
      <c r="E33" t="s">
        <v>282</v>
      </c>
      <c r="F33" t="s">
        <v>303</v>
      </c>
      <c r="G33" t="s">
        <v>401</v>
      </c>
      <c r="H33" t="s">
        <v>395</v>
      </c>
      <c r="I33" t="s">
        <v>398</v>
      </c>
      <c r="J33" t="str">
        <f>IF(VLOOKUP(G33,'Liste Blocs'!$A$2:$B$14,2,FALSE)&gt;=2,"nok",IF(VLOOKUP(G33,'Liste Blocs'!$A$2:$B$14,2,FALSE)*VLOOKUP(H33,'Liste Blocs'!$A$2:$B$14,2,FALSE)*VLOOKUP(I33,'Liste Blocs'!$A$2:$B$14,2,FALSE)&lt;=6,"ok","nok"))</f>
        <v>ok</v>
      </c>
    </row>
    <row r="34" spans="1:10" x14ac:dyDescent="0.25">
      <c r="A34" s="44" t="s">
        <v>210</v>
      </c>
      <c r="B34" t="s">
        <v>86</v>
      </c>
      <c r="C34" t="s">
        <v>322</v>
      </c>
      <c r="D34" t="s">
        <v>333</v>
      </c>
      <c r="E34" t="s">
        <v>343</v>
      </c>
      <c r="F34" t="s">
        <v>285</v>
      </c>
      <c r="G34" t="s">
        <v>401</v>
      </c>
      <c r="H34" t="s">
        <v>393</v>
      </c>
      <c r="I34" t="s">
        <v>399</v>
      </c>
      <c r="J34" t="str">
        <f>IF(VLOOKUP(G34,'Liste Blocs'!$A$2:$B$14,2,FALSE)&gt;=2,"nok",IF(VLOOKUP(G34,'Liste Blocs'!$A$2:$B$14,2,FALSE)*VLOOKUP(H34,'Liste Blocs'!$A$2:$B$14,2,FALSE)*VLOOKUP(I34,'Liste Blocs'!$A$2:$B$14,2,FALSE)&lt;=6,"ok","nok"))</f>
        <v>ok</v>
      </c>
    </row>
    <row r="35" spans="1:10" x14ac:dyDescent="0.25">
      <c r="A35" s="44" t="s">
        <v>211</v>
      </c>
      <c r="B35" t="s">
        <v>86</v>
      </c>
      <c r="C35" t="s">
        <v>323</v>
      </c>
      <c r="D35" t="s">
        <v>333</v>
      </c>
      <c r="E35" t="s">
        <v>282</v>
      </c>
      <c r="F35" t="s">
        <v>303</v>
      </c>
      <c r="G35" t="s">
        <v>401</v>
      </c>
      <c r="H35" t="s">
        <v>394</v>
      </c>
      <c r="I35" t="s">
        <v>397</v>
      </c>
      <c r="J35" t="str">
        <f>IF(VLOOKUP(G35,'Liste Blocs'!$A$2:$B$14,2,FALSE)&gt;=2,"nok",IF(VLOOKUP(G35,'Liste Blocs'!$A$2:$B$14,2,FALSE)*VLOOKUP(H35,'Liste Blocs'!$A$2:$B$14,2,FALSE)*VLOOKUP(I35,'Liste Blocs'!$A$2:$B$14,2,FALSE)&lt;=6,"ok","nok"))</f>
        <v>ok</v>
      </c>
    </row>
    <row r="36" spans="1:10" x14ac:dyDescent="0.25">
      <c r="A36" s="44" t="s">
        <v>212</v>
      </c>
      <c r="B36" t="s">
        <v>86</v>
      </c>
      <c r="C36" t="s">
        <v>324</v>
      </c>
      <c r="D36" t="s">
        <v>334</v>
      </c>
      <c r="E36" t="s">
        <v>344</v>
      </c>
      <c r="F36" t="s">
        <v>348</v>
      </c>
      <c r="G36" t="s">
        <v>389</v>
      </c>
      <c r="H36" t="s">
        <v>393</v>
      </c>
      <c r="I36" t="s">
        <v>397</v>
      </c>
      <c r="J36" t="str">
        <f>IF(VLOOKUP(G36,'Liste Blocs'!$A$2:$B$14,2,FALSE)&gt;=2,"nok",IF(VLOOKUP(G36,'Liste Blocs'!$A$2:$B$14,2,FALSE)*VLOOKUP(H36,'Liste Blocs'!$A$2:$B$14,2,FALSE)*VLOOKUP(I36,'Liste Blocs'!$A$2:$B$14,2,FALSE)&lt;=6,"ok","nok"))</f>
        <v>nok</v>
      </c>
    </row>
    <row r="37" spans="1:10" x14ac:dyDescent="0.25">
      <c r="A37" s="44" t="s">
        <v>213</v>
      </c>
      <c r="B37" t="s">
        <v>86</v>
      </c>
      <c r="C37" t="s">
        <v>325</v>
      </c>
      <c r="D37" t="s">
        <v>333</v>
      </c>
      <c r="E37" t="s">
        <v>345</v>
      </c>
      <c r="F37" t="s">
        <v>349</v>
      </c>
      <c r="G37" t="s">
        <v>389</v>
      </c>
      <c r="H37" t="s">
        <v>393</v>
      </c>
      <c r="I37" t="s">
        <v>398</v>
      </c>
      <c r="J37" t="str">
        <f>IF(VLOOKUP(G37,'Liste Blocs'!$A$2:$B$14,2,FALSE)&gt;=2,"nok",IF(VLOOKUP(G37,'Liste Blocs'!$A$2:$B$14,2,FALSE)*VLOOKUP(H37,'Liste Blocs'!$A$2:$B$14,2,FALSE)*VLOOKUP(I37,'Liste Blocs'!$A$2:$B$14,2,FALSE)&lt;=6,"ok","nok"))</f>
        <v>nok</v>
      </c>
    </row>
    <row r="38" spans="1:10" x14ac:dyDescent="0.25">
      <c r="A38" s="44" t="s">
        <v>214</v>
      </c>
      <c r="B38" t="s">
        <v>87</v>
      </c>
      <c r="C38" t="s">
        <v>305</v>
      </c>
      <c r="D38" t="s">
        <v>311</v>
      </c>
      <c r="E38" t="s">
        <v>283</v>
      </c>
      <c r="F38" t="s">
        <v>303</v>
      </c>
      <c r="G38" t="s">
        <v>401</v>
      </c>
      <c r="H38" t="s">
        <v>394</v>
      </c>
      <c r="I38" t="s">
        <v>398</v>
      </c>
      <c r="J38" t="str">
        <f>IF(VLOOKUP(G38,'Liste Blocs'!$A$2:$B$14,2,FALSE)&gt;=2,"nok",IF(VLOOKUP(G38,'Liste Blocs'!$A$2:$B$14,2,FALSE)*VLOOKUP(H38,'Liste Blocs'!$A$2:$B$14,2,FALSE)*VLOOKUP(I38,'Liste Blocs'!$A$2:$B$14,2,FALSE)&lt;=6,"ok","nok"))</f>
        <v>ok</v>
      </c>
    </row>
    <row r="39" spans="1:10" x14ac:dyDescent="0.25">
      <c r="A39" s="44" t="s">
        <v>215</v>
      </c>
      <c r="B39" t="s">
        <v>87</v>
      </c>
      <c r="C39" t="s">
        <v>305</v>
      </c>
      <c r="D39" t="s">
        <v>312</v>
      </c>
      <c r="E39" t="s">
        <v>283</v>
      </c>
      <c r="F39" t="s">
        <v>303</v>
      </c>
      <c r="G39" t="s">
        <v>401</v>
      </c>
      <c r="H39" t="s">
        <v>394</v>
      </c>
      <c r="I39" t="s">
        <v>398</v>
      </c>
      <c r="J39" t="str">
        <f>IF(VLOOKUP(G39,'Liste Blocs'!$A$2:$B$14,2,FALSE)&gt;=2,"nok",IF(VLOOKUP(G39,'Liste Blocs'!$A$2:$B$14,2,FALSE)*VLOOKUP(H39,'Liste Blocs'!$A$2:$B$14,2,FALSE)*VLOOKUP(I39,'Liste Blocs'!$A$2:$B$14,2,FALSE)&lt;=6,"ok","nok"))</f>
        <v>ok</v>
      </c>
    </row>
    <row r="40" spans="1:10" x14ac:dyDescent="0.25">
      <c r="A40" s="44" t="s">
        <v>216</v>
      </c>
      <c r="B40" t="s">
        <v>87</v>
      </c>
      <c r="C40" t="s">
        <v>306</v>
      </c>
      <c r="D40" t="s">
        <v>311</v>
      </c>
      <c r="E40" t="s">
        <v>282</v>
      </c>
      <c r="F40" t="s">
        <v>303</v>
      </c>
      <c r="G40" t="s">
        <v>401</v>
      </c>
      <c r="H40" t="s">
        <v>394</v>
      </c>
      <c r="I40" t="s">
        <v>398</v>
      </c>
      <c r="J40" t="str">
        <f>IF(VLOOKUP(G40,'Liste Blocs'!$A$2:$B$14,2,FALSE)&gt;=2,"nok",IF(VLOOKUP(G40,'Liste Blocs'!$A$2:$B$14,2,FALSE)*VLOOKUP(H40,'Liste Blocs'!$A$2:$B$14,2,FALSE)*VLOOKUP(I40,'Liste Blocs'!$A$2:$B$14,2,FALSE)&lt;=6,"ok","nok"))</f>
        <v>ok</v>
      </c>
    </row>
    <row r="41" spans="1:10" x14ac:dyDescent="0.25">
      <c r="A41" s="44" t="s">
        <v>217</v>
      </c>
      <c r="B41" t="s">
        <v>87</v>
      </c>
      <c r="C41" t="s">
        <v>306</v>
      </c>
      <c r="D41" t="s">
        <v>311</v>
      </c>
      <c r="E41" t="s">
        <v>317</v>
      </c>
      <c r="F41" t="s">
        <v>318</v>
      </c>
      <c r="G41" t="s">
        <v>401</v>
      </c>
      <c r="H41" t="s">
        <v>394</v>
      </c>
      <c r="I41" t="s">
        <v>398</v>
      </c>
      <c r="J41" t="str">
        <f>IF(VLOOKUP(G41,'Liste Blocs'!$A$2:$B$14,2,FALSE)&gt;=2,"nok",IF(VLOOKUP(G41,'Liste Blocs'!$A$2:$B$14,2,FALSE)*VLOOKUP(H41,'Liste Blocs'!$A$2:$B$14,2,FALSE)*VLOOKUP(I41,'Liste Blocs'!$A$2:$B$14,2,FALSE)&lt;=6,"ok","nok"))</f>
        <v>ok</v>
      </c>
    </row>
    <row r="42" spans="1:10" x14ac:dyDescent="0.25">
      <c r="A42" s="44" t="s">
        <v>218</v>
      </c>
      <c r="B42" t="s">
        <v>87</v>
      </c>
      <c r="C42" t="s">
        <v>306</v>
      </c>
      <c r="D42" t="s">
        <v>312</v>
      </c>
      <c r="E42" t="s">
        <v>282</v>
      </c>
      <c r="F42" t="s">
        <v>303</v>
      </c>
      <c r="G42" t="s">
        <v>401</v>
      </c>
      <c r="H42" t="s">
        <v>394</v>
      </c>
      <c r="I42" t="s">
        <v>398</v>
      </c>
      <c r="J42" t="str">
        <f>IF(VLOOKUP(G42,'Liste Blocs'!$A$2:$B$14,2,FALSE)&gt;=2,"nok",IF(VLOOKUP(G42,'Liste Blocs'!$A$2:$B$14,2,FALSE)*VLOOKUP(H42,'Liste Blocs'!$A$2:$B$14,2,FALSE)*VLOOKUP(I42,'Liste Blocs'!$A$2:$B$14,2,FALSE)&lt;=6,"ok","nok"))</f>
        <v>ok</v>
      </c>
    </row>
    <row r="43" spans="1:10" x14ac:dyDescent="0.25">
      <c r="A43" s="44" t="s">
        <v>219</v>
      </c>
      <c r="B43" t="s">
        <v>87</v>
      </c>
      <c r="C43" t="s">
        <v>306</v>
      </c>
      <c r="D43" t="s">
        <v>312</v>
      </c>
      <c r="E43" t="s">
        <v>317</v>
      </c>
      <c r="F43" t="s">
        <v>318</v>
      </c>
      <c r="G43" t="s">
        <v>401</v>
      </c>
      <c r="H43" t="s">
        <v>394</v>
      </c>
      <c r="I43" t="s">
        <v>398</v>
      </c>
      <c r="J43" t="str">
        <f>IF(VLOOKUP(G43,'Liste Blocs'!$A$2:$B$14,2,FALSE)&gt;=2,"nok",IF(VLOOKUP(G43,'Liste Blocs'!$A$2:$B$14,2,FALSE)*VLOOKUP(H43,'Liste Blocs'!$A$2:$B$14,2,FALSE)*VLOOKUP(I43,'Liste Blocs'!$A$2:$B$14,2,FALSE)&lt;=6,"ok","nok"))</f>
        <v>ok</v>
      </c>
    </row>
    <row r="44" spans="1:10" x14ac:dyDescent="0.25">
      <c r="A44" s="44" t="s">
        <v>220</v>
      </c>
      <c r="B44" t="s">
        <v>87</v>
      </c>
      <c r="C44" t="s">
        <v>306</v>
      </c>
      <c r="D44" t="s">
        <v>313</v>
      </c>
      <c r="E44" t="s">
        <v>282</v>
      </c>
      <c r="F44" t="s">
        <v>303</v>
      </c>
      <c r="G44" t="s">
        <v>401</v>
      </c>
      <c r="H44" t="s">
        <v>394</v>
      </c>
      <c r="I44" t="s">
        <v>398</v>
      </c>
      <c r="J44" t="str">
        <f>IF(VLOOKUP(G44,'Liste Blocs'!$A$2:$B$14,2,FALSE)&gt;=2,"nok",IF(VLOOKUP(G44,'Liste Blocs'!$A$2:$B$14,2,FALSE)*VLOOKUP(H44,'Liste Blocs'!$A$2:$B$14,2,FALSE)*VLOOKUP(I44,'Liste Blocs'!$A$2:$B$14,2,FALSE)&lt;=6,"ok","nok"))</f>
        <v>ok</v>
      </c>
    </row>
    <row r="45" spans="1:10" x14ac:dyDescent="0.25">
      <c r="A45" s="44" t="s">
        <v>221</v>
      </c>
      <c r="B45" t="s">
        <v>87</v>
      </c>
      <c r="C45" t="s">
        <v>307</v>
      </c>
      <c r="D45" t="s">
        <v>314</v>
      </c>
      <c r="E45" t="s">
        <v>282</v>
      </c>
      <c r="F45" t="s">
        <v>303</v>
      </c>
      <c r="G45" t="s">
        <v>389</v>
      </c>
      <c r="H45" t="s">
        <v>394</v>
      </c>
      <c r="I45" t="s">
        <v>397</v>
      </c>
      <c r="J45" t="str">
        <f>IF(VLOOKUP(G45,'Liste Blocs'!$A$2:$B$14,2,FALSE)&gt;=2,"nok",IF(VLOOKUP(G45,'Liste Blocs'!$A$2:$B$14,2,FALSE)*VLOOKUP(H45,'Liste Blocs'!$A$2:$B$14,2,FALSE)*VLOOKUP(I45,'Liste Blocs'!$A$2:$B$14,2,FALSE)&lt;=6,"ok","nok"))</f>
        <v>nok</v>
      </c>
    </row>
    <row r="46" spans="1:10" x14ac:dyDescent="0.25">
      <c r="A46" s="44" t="s">
        <v>222</v>
      </c>
      <c r="B46" t="s">
        <v>88</v>
      </c>
      <c r="C46" t="s">
        <v>362</v>
      </c>
      <c r="D46" t="s">
        <v>370</v>
      </c>
      <c r="E46" t="s">
        <v>282</v>
      </c>
      <c r="F46" t="s">
        <v>380</v>
      </c>
      <c r="G46" t="s">
        <v>401</v>
      </c>
      <c r="H46" t="s">
        <v>393</v>
      </c>
      <c r="I46" t="s">
        <v>399</v>
      </c>
      <c r="J46" t="str">
        <f>IF(VLOOKUP(G46,'Liste Blocs'!$A$2:$B$14,2,FALSE)&gt;=2,"nok",IF(VLOOKUP(G46,'Liste Blocs'!$A$2:$B$14,2,FALSE)*VLOOKUP(H46,'Liste Blocs'!$A$2:$B$14,2,FALSE)*VLOOKUP(I46,'Liste Blocs'!$A$2:$B$14,2,FALSE)&lt;=6,"ok","nok"))</f>
        <v>ok</v>
      </c>
    </row>
    <row r="47" spans="1:10" x14ac:dyDescent="0.25">
      <c r="A47" s="44" t="s">
        <v>223</v>
      </c>
      <c r="B47" t="s">
        <v>88</v>
      </c>
      <c r="C47" t="s">
        <v>363</v>
      </c>
      <c r="D47" t="s">
        <v>370</v>
      </c>
      <c r="E47" t="s">
        <v>374</v>
      </c>
      <c r="F47" t="s">
        <v>380</v>
      </c>
      <c r="G47" t="s">
        <v>401</v>
      </c>
      <c r="H47" t="s">
        <v>393</v>
      </c>
      <c r="I47" t="s">
        <v>399</v>
      </c>
      <c r="J47" t="str">
        <f>IF(VLOOKUP(G47,'Liste Blocs'!$A$2:$B$14,2,FALSE)&gt;=2,"nok",IF(VLOOKUP(G47,'Liste Blocs'!$A$2:$B$14,2,FALSE)*VLOOKUP(H47,'Liste Blocs'!$A$2:$B$14,2,FALSE)*VLOOKUP(I47,'Liste Blocs'!$A$2:$B$14,2,FALSE)&lt;=6,"ok","nok"))</f>
        <v>ok</v>
      </c>
    </row>
    <row r="48" spans="1:10" x14ac:dyDescent="0.25">
      <c r="A48" s="44" t="s">
        <v>224</v>
      </c>
      <c r="B48" t="s">
        <v>88</v>
      </c>
      <c r="C48" t="s">
        <v>364</v>
      </c>
      <c r="D48" t="s">
        <v>342</v>
      </c>
      <c r="E48" t="s">
        <v>375</v>
      </c>
      <c r="F48" t="s">
        <v>303</v>
      </c>
      <c r="G48" t="s">
        <v>401</v>
      </c>
      <c r="H48" t="s">
        <v>393</v>
      </c>
      <c r="I48" t="s">
        <v>398</v>
      </c>
      <c r="J48" t="str">
        <f>IF(VLOOKUP(G48,'Liste Blocs'!$A$2:$B$14,2,FALSE)&gt;=2,"nok",IF(VLOOKUP(G48,'Liste Blocs'!$A$2:$B$14,2,FALSE)*VLOOKUP(H48,'Liste Blocs'!$A$2:$B$14,2,FALSE)*VLOOKUP(I48,'Liste Blocs'!$A$2:$B$14,2,FALSE)&lt;=6,"ok","nok"))</f>
        <v>ok</v>
      </c>
    </row>
    <row r="49" spans="1:10" x14ac:dyDescent="0.25">
      <c r="A49" s="44" t="s">
        <v>225</v>
      </c>
      <c r="B49" t="s">
        <v>88</v>
      </c>
      <c r="C49" t="s">
        <v>364</v>
      </c>
      <c r="D49" t="s">
        <v>312</v>
      </c>
      <c r="E49" t="s">
        <v>375</v>
      </c>
      <c r="F49" t="s">
        <v>303</v>
      </c>
      <c r="G49" t="s">
        <v>401</v>
      </c>
      <c r="H49" t="s">
        <v>393</v>
      </c>
      <c r="I49" t="s">
        <v>398</v>
      </c>
      <c r="J49" t="str">
        <f>IF(VLOOKUP(G49,'Liste Blocs'!$A$2:$B$14,2,FALSE)&gt;=2,"nok",IF(VLOOKUP(G49,'Liste Blocs'!$A$2:$B$14,2,FALSE)*VLOOKUP(H49,'Liste Blocs'!$A$2:$B$14,2,FALSE)*VLOOKUP(I49,'Liste Blocs'!$A$2:$B$14,2,FALSE)&lt;=6,"ok","nok"))</f>
        <v>ok</v>
      </c>
    </row>
    <row r="50" spans="1:10" x14ac:dyDescent="0.25">
      <c r="A50" s="44" t="s">
        <v>226</v>
      </c>
      <c r="B50" t="s">
        <v>89</v>
      </c>
      <c r="C50" t="s">
        <v>365</v>
      </c>
      <c r="D50" t="s">
        <v>371</v>
      </c>
      <c r="E50" t="s">
        <v>282</v>
      </c>
      <c r="F50" t="s">
        <v>303</v>
      </c>
      <c r="G50" t="s">
        <v>389</v>
      </c>
      <c r="H50" t="s">
        <v>393</v>
      </c>
      <c r="I50" t="s">
        <v>399</v>
      </c>
      <c r="J50" t="str">
        <f>IF(VLOOKUP(G50,'Liste Blocs'!$A$2:$B$14,2,FALSE)&gt;=2,"nok",IF(VLOOKUP(G50,'Liste Blocs'!$A$2:$B$14,2,FALSE)*VLOOKUP(H50,'Liste Blocs'!$A$2:$B$14,2,FALSE)*VLOOKUP(I50,'Liste Blocs'!$A$2:$B$14,2,FALSE)&lt;=6,"ok","nok"))</f>
        <v>nok</v>
      </c>
    </row>
    <row r="51" spans="1:10" x14ac:dyDescent="0.25">
      <c r="A51" s="44" t="s">
        <v>227</v>
      </c>
      <c r="B51" t="s">
        <v>89</v>
      </c>
      <c r="C51" t="s">
        <v>366</v>
      </c>
      <c r="D51" t="s">
        <v>372</v>
      </c>
      <c r="E51" t="s">
        <v>299</v>
      </c>
      <c r="G51" t="s">
        <v>389</v>
      </c>
      <c r="H51" t="s">
        <v>393</v>
      </c>
      <c r="I51" t="s">
        <v>397</v>
      </c>
      <c r="J51" t="str">
        <f>IF(VLOOKUP(G51,'Liste Blocs'!$A$2:$B$14,2,FALSE)&gt;=2,"nok",IF(VLOOKUP(G51,'Liste Blocs'!$A$2:$B$14,2,FALSE)*VLOOKUP(H51,'Liste Blocs'!$A$2:$B$14,2,FALSE)*VLOOKUP(I51,'Liste Blocs'!$A$2:$B$14,2,FALSE)&lt;=6,"ok","nok"))</f>
        <v>nok</v>
      </c>
    </row>
    <row r="52" spans="1:10" x14ac:dyDescent="0.25">
      <c r="A52" s="44" t="s">
        <v>228</v>
      </c>
      <c r="B52" t="s">
        <v>89</v>
      </c>
      <c r="C52" t="s">
        <v>367</v>
      </c>
      <c r="D52" t="s">
        <v>371</v>
      </c>
      <c r="E52" t="s">
        <v>282</v>
      </c>
      <c r="F52" t="s">
        <v>303</v>
      </c>
      <c r="G52" t="s">
        <v>401</v>
      </c>
      <c r="H52" t="s">
        <v>394</v>
      </c>
      <c r="I52" t="s">
        <v>398</v>
      </c>
      <c r="J52" t="str">
        <f>IF(VLOOKUP(G52,'Liste Blocs'!$A$2:$B$14,2,FALSE)&gt;=2,"nok",IF(VLOOKUP(G52,'Liste Blocs'!$A$2:$B$14,2,FALSE)*VLOOKUP(H52,'Liste Blocs'!$A$2:$B$14,2,FALSE)*VLOOKUP(I52,'Liste Blocs'!$A$2:$B$14,2,FALSE)&lt;=6,"ok","nok"))</f>
        <v>ok</v>
      </c>
    </row>
    <row r="53" spans="1:10" x14ac:dyDescent="0.25">
      <c r="A53" s="44" t="s">
        <v>229</v>
      </c>
      <c r="B53" t="s">
        <v>89</v>
      </c>
      <c r="C53" t="s">
        <v>367</v>
      </c>
      <c r="D53" t="s">
        <v>371</v>
      </c>
      <c r="E53" t="s">
        <v>376</v>
      </c>
      <c r="G53" t="s">
        <v>401</v>
      </c>
      <c r="H53" t="s">
        <v>394</v>
      </c>
      <c r="I53" t="s">
        <v>398</v>
      </c>
      <c r="J53" t="str">
        <f>IF(VLOOKUP(G53,'Liste Blocs'!$A$2:$B$14,2,FALSE)&gt;=2,"nok",IF(VLOOKUP(G53,'Liste Blocs'!$A$2:$B$14,2,FALSE)*VLOOKUP(H53,'Liste Blocs'!$A$2:$B$14,2,FALSE)*VLOOKUP(I53,'Liste Blocs'!$A$2:$B$14,2,FALSE)&lt;=6,"ok","nok"))</f>
        <v>ok</v>
      </c>
    </row>
    <row r="54" spans="1:10" x14ac:dyDescent="0.25">
      <c r="A54" s="44" t="s">
        <v>230</v>
      </c>
      <c r="B54" t="s">
        <v>304</v>
      </c>
      <c r="C54" t="s">
        <v>308</v>
      </c>
      <c r="D54" t="s">
        <v>315</v>
      </c>
      <c r="E54" t="s">
        <v>283</v>
      </c>
      <c r="F54" t="s">
        <v>303</v>
      </c>
      <c r="G54" t="s">
        <v>389</v>
      </c>
      <c r="H54" t="s">
        <v>394</v>
      </c>
      <c r="I54" t="s">
        <v>400</v>
      </c>
      <c r="J54" t="str">
        <f>IF(VLOOKUP(G54,'Liste Blocs'!$A$2:$B$14,2,FALSE)&gt;=2,"nok",IF(VLOOKUP(G54,'Liste Blocs'!$A$2:$B$14,2,FALSE)*VLOOKUP(H54,'Liste Blocs'!$A$2:$B$14,2,FALSE)*VLOOKUP(I54,'Liste Blocs'!$A$2:$B$14,2,FALSE)&lt;=6,"ok","nok"))</f>
        <v>nok</v>
      </c>
    </row>
    <row r="55" spans="1:10" x14ac:dyDescent="0.25">
      <c r="A55" s="44" t="s">
        <v>231</v>
      </c>
      <c r="B55" t="s">
        <v>304</v>
      </c>
      <c r="C55" t="s">
        <v>309</v>
      </c>
      <c r="D55" t="s">
        <v>315</v>
      </c>
      <c r="E55" t="s">
        <v>282</v>
      </c>
      <c r="F55" t="s">
        <v>319</v>
      </c>
      <c r="G55" t="s">
        <v>389</v>
      </c>
      <c r="H55" t="s">
        <v>393</v>
      </c>
      <c r="I55" t="s">
        <v>400</v>
      </c>
      <c r="J55" t="str">
        <f>IF(VLOOKUP(G55,'Liste Blocs'!$A$2:$B$14,2,FALSE)&gt;=2,"nok",IF(VLOOKUP(G55,'Liste Blocs'!$A$2:$B$14,2,FALSE)*VLOOKUP(H55,'Liste Blocs'!$A$2:$B$14,2,FALSE)*VLOOKUP(I55,'Liste Blocs'!$A$2:$B$14,2,FALSE)&lt;=6,"ok","nok"))</f>
        <v>nok</v>
      </c>
    </row>
    <row r="56" spans="1:10" x14ac:dyDescent="0.25">
      <c r="A56" s="44" t="s">
        <v>232</v>
      </c>
      <c r="B56" t="s">
        <v>304</v>
      </c>
      <c r="C56" t="s">
        <v>310</v>
      </c>
      <c r="D56" t="s">
        <v>316</v>
      </c>
      <c r="E56" t="s">
        <v>282</v>
      </c>
      <c r="F56" t="s">
        <v>303</v>
      </c>
      <c r="G56" t="s">
        <v>389</v>
      </c>
      <c r="H56" t="s">
        <v>393</v>
      </c>
      <c r="I56" t="s">
        <v>398</v>
      </c>
      <c r="J56" t="str">
        <f>IF(VLOOKUP(G56,'Liste Blocs'!$A$2:$B$14,2,FALSE)&gt;=2,"nok",IF(VLOOKUP(G56,'Liste Blocs'!$A$2:$B$14,2,FALSE)*VLOOKUP(H56,'Liste Blocs'!$A$2:$B$14,2,FALSE)*VLOOKUP(I56,'Liste Blocs'!$A$2:$B$14,2,FALSE)&lt;=6,"ok","nok"))</f>
        <v>nok</v>
      </c>
    </row>
    <row r="57" spans="1:10" x14ac:dyDescent="0.25">
      <c r="A57" s="44" t="s">
        <v>233</v>
      </c>
      <c r="B57" t="s">
        <v>91</v>
      </c>
      <c r="C57" t="s">
        <v>368</v>
      </c>
      <c r="D57" t="s">
        <v>333</v>
      </c>
      <c r="E57" t="s">
        <v>377</v>
      </c>
      <c r="F57" t="s">
        <v>303</v>
      </c>
      <c r="G57" t="s">
        <v>401</v>
      </c>
      <c r="H57" t="s">
        <v>394</v>
      </c>
      <c r="I57" t="s">
        <v>399</v>
      </c>
      <c r="J57" t="str">
        <f>IF(VLOOKUP(G57,'Liste Blocs'!$A$2:$B$14,2,FALSE)&gt;=2,"nok",IF(VLOOKUP(G57,'Liste Blocs'!$A$2:$B$14,2,FALSE)*VLOOKUP(H57,'Liste Blocs'!$A$2:$B$14,2,FALSE)*VLOOKUP(I57,'Liste Blocs'!$A$2:$B$14,2,FALSE)&lt;=6,"ok","nok"))</f>
        <v>ok</v>
      </c>
    </row>
    <row r="58" spans="1:10" x14ac:dyDescent="0.25">
      <c r="A58" s="44" t="s">
        <v>234</v>
      </c>
      <c r="B58" t="s">
        <v>91</v>
      </c>
      <c r="C58" t="s">
        <v>368</v>
      </c>
      <c r="D58" t="s">
        <v>342</v>
      </c>
      <c r="E58" t="s">
        <v>377</v>
      </c>
      <c r="F58" t="s">
        <v>303</v>
      </c>
      <c r="G58" t="s">
        <v>401</v>
      </c>
      <c r="H58" t="s">
        <v>394</v>
      </c>
      <c r="I58" t="s">
        <v>398</v>
      </c>
      <c r="J58" t="str">
        <f>IF(VLOOKUP(G58,'Liste Blocs'!$A$2:$B$14,2,FALSE)&gt;=2,"nok",IF(VLOOKUP(G58,'Liste Blocs'!$A$2:$B$14,2,FALSE)*VLOOKUP(H58,'Liste Blocs'!$A$2:$B$14,2,FALSE)*VLOOKUP(I58,'Liste Blocs'!$A$2:$B$14,2,FALSE)&lt;=6,"ok","nok"))</f>
        <v>ok</v>
      </c>
    </row>
    <row r="59" spans="1:10" x14ac:dyDescent="0.25">
      <c r="A59" s="44" t="s">
        <v>235</v>
      </c>
      <c r="B59" t="s">
        <v>91</v>
      </c>
      <c r="C59" t="s">
        <v>368</v>
      </c>
      <c r="D59" t="s">
        <v>373</v>
      </c>
      <c r="E59" t="s">
        <v>378</v>
      </c>
      <c r="F59" t="s">
        <v>303</v>
      </c>
      <c r="G59" t="s">
        <v>401</v>
      </c>
      <c r="H59" t="s">
        <v>394</v>
      </c>
      <c r="I59" t="s">
        <v>397</v>
      </c>
      <c r="J59" t="str">
        <f>IF(VLOOKUP(G59,'Liste Blocs'!$A$2:$B$14,2,FALSE)&gt;=2,"nok",IF(VLOOKUP(G59,'Liste Blocs'!$A$2:$B$14,2,FALSE)*VLOOKUP(H59,'Liste Blocs'!$A$2:$B$14,2,FALSE)*VLOOKUP(I59,'Liste Blocs'!$A$2:$B$14,2,FALSE)&lt;=6,"ok","nok"))</f>
        <v>ok</v>
      </c>
    </row>
    <row r="60" spans="1:10" x14ac:dyDescent="0.25">
      <c r="A60" s="44" t="s">
        <v>236</v>
      </c>
      <c r="B60" t="s">
        <v>91</v>
      </c>
      <c r="C60" t="s">
        <v>369</v>
      </c>
      <c r="D60" t="s">
        <v>371</v>
      </c>
      <c r="E60" t="s">
        <v>307</v>
      </c>
      <c r="F60" t="s">
        <v>303</v>
      </c>
      <c r="G60" t="s">
        <v>401</v>
      </c>
      <c r="H60" t="s">
        <v>395</v>
      </c>
      <c r="I60" t="s">
        <v>398</v>
      </c>
      <c r="J60" t="str">
        <f>IF(VLOOKUP(G60,'Liste Blocs'!$A$2:$B$14,2,FALSE)&gt;=2,"nok",IF(VLOOKUP(G60,'Liste Blocs'!$A$2:$B$14,2,FALSE)*VLOOKUP(H60,'Liste Blocs'!$A$2:$B$14,2,FALSE)*VLOOKUP(I60,'Liste Blocs'!$A$2:$B$14,2,FALSE)&lt;=6,"ok","nok"))</f>
        <v>ok</v>
      </c>
    </row>
    <row r="61" spans="1:10" x14ac:dyDescent="0.25">
      <c r="A61" s="44" t="s">
        <v>237</v>
      </c>
      <c r="B61" t="s">
        <v>91</v>
      </c>
      <c r="C61" t="s">
        <v>369</v>
      </c>
      <c r="D61" t="s">
        <v>371</v>
      </c>
      <c r="E61" t="s">
        <v>379</v>
      </c>
      <c r="F61" t="s">
        <v>285</v>
      </c>
      <c r="G61" t="s">
        <v>401</v>
      </c>
      <c r="H61" t="s">
        <v>395</v>
      </c>
      <c r="I61" t="s">
        <v>398</v>
      </c>
      <c r="J61" t="str">
        <f>IF(VLOOKUP(G61,'Liste Blocs'!$A$2:$B$14,2,FALSE)&gt;=2,"nok",IF(VLOOKUP(G61,'Liste Blocs'!$A$2:$B$14,2,FALSE)*VLOOKUP(H61,'Liste Blocs'!$A$2:$B$14,2,FALSE)*VLOOKUP(I61,'Liste Blocs'!$A$2:$B$14,2,FALSE)&lt;=6,"ok","nok"))</f>
        <v>ok</v>
      </c>
    </row>
    <row r="62" spans="1:10" x14ac:dyDescent="0.25">
      <c r="A62" s="44" t="s">
        <v>238</v>
      </c>
      <c r="B62" t="s">
        <v>91</v>
      </c>
      <c r="C62" t="s">
        <v>369</v>
      </c>
      <c r="D62" t="s">
        <v>333</v>
      </c>
      <c r="E62" t="s">
        <v>377</v>
      </c>
      <c r="F62" t="s">
        <v>303</v>
      </c>
      <c r="G62" t="s">
        <v>401</v>
      </c>
      <c r="H62" t="s">
        <v>395</v>
      </c>
      <c r="I62" t="s">
        <v>398</v>
      </c>
      <c r="J62" t="str">
        <f>IF(VLOOKUP(G62,'Liste Blocs'!$A$2:$B$14,2,FALSE)&gt;=2,"nok",IF(VLOOKUP(G62,'Liste Blocs'!$A$2:$B$14,2,FALSE)*VLOOKUP(H62,'Liste Blocs'!$A$2:$B$14,2,FALSE)*VLOOKUP(I62,'Liste Blocs'!$A$2:$B$14,2,FALSE)&lt;=6,"ok","nok"))</f>
        <v>ok</v>
      </c>
    </row>
    <row r="63" spans="1:10" x14ac:dyDescent="0.25">
      <c r="A63" s="44" t="s">
        <v>239</v>
      </c>
      <c r="B63" t="s">
        <v>92</v>
      </c>
      <c r="C63" t="s">
        <v>326</v>
      </c>
      <c r="D63" t="s">
        <v>335</v>
      </c>
      <c r="E63" t="s">
        <v>283</v>
      </c>
      <c r="F63" t="s">
        <v>291</v>
      </c>
      <c r="G63" t="s">
        <v>401</v>
      </c>
      <c r="H63" t="s">
        <v>395</v>
      </c>
      <c r="I63" t="s">
        <v>397</v>
      </c>
      <c r="J63" t="str">
        <f>IF(VLOOKUP(G63,'Liste Blocs'!$A$2:$B$14,2,FALSE)&gt;=2,"nok",IF(VLOOKUP(G63,'Liste Blocs'!$A$2:$B$14,2,FALSE)*VLOOKUP(H63,'Liste Blocs'!$A$2:$B$14,2,FALSE)*VLOOKUP(I63,'Liste Blocs'!$A$2:$B$14,2,FALSE)&lt;=6,"ok","nok"))</f>
        <v>ok</v>
      </c>
    </row>
    <row r="64" spans="1:10" x14ac:dyDescent="0.25">
      <c r="A64" s="44" t="s">
        <v>240</v>
      </c>
      <c r="B64" t="s">
        <v>92</v>
      </c>
      <c r="C64" t="s">
        <v>326</v>
      </c>
      <c r="D64" t="s">
        <v>339</v>
      </c>
      <c r="E64" t="s">
        <v>282</v>
      </c>
      <c r="F64" t="s">
        <v>303</v>
      </c>
      <c r="G64" t="s">
        <v>401</v>
      </c>
      <c r="H64" t="s">
        <v>394</v>
      </c>
      <c r="I64" t="s">
        <v>397</v>
      </c>
      <c r="J64" t="str">
        <f>IF(VLOOKUP(G64,'Liste Blocs'!$A$2:$B$14,2,FALSE)&gt;=2,"nok",IF(VLOOKUP(G64,'Liste Blocs'!$A$2:$B$14,2,FALSE)*VLOOKUP(H64,'Liste Blocs'!$A$2:$B$14,2,FALSE)*VLOOKUP(I64,'Liste Blocs'!$A$2:$B$14,2,FALSE)&lt;=6,"ok","nok"))</f>
        <v>ok</v>
      </c>
    </row>
    <row r="65" spans="1:10" x14ac:dyDescent="0.25">
      <c r="A65" s="44" t="s">
        <v>241</v>
      </c>
      <c r="B65" t="s">
        <v>92</v>
      </c>
      <c r="C65" t="s">
        <v>326</v>
      </c>
      <c r="D65" t="s">
        <v>336</v>
      </c>
      <c r="E65" t="s">
        <v>282</v>
      </c>
      <c r="F65" t="s">
        <v>303</v>
      </c>
      <c r="G65" t="s">
        <v>392</v>
      </c>
      <c r="H65" t="s">
        <v>393</v>
      </c>
      <c r="I65" t="s">
        <v>397</v>
      </c>
      <c r="J65" t="str">
        <f>IF(VLOOKUP(G65,'Liste Blocs'!$A$2:$B$14,2,FALSE)&gt;=2,"nok",IF(VLOOKUP(G65,'Liste Blocs'!$A$2:$B$14,2,FALSE)*VLOOKUP(H65,'Liste Blocs'!$A$2:$B$14,2,FALSE)*VLOOKUP(I65,'Liste Blocs'!$A$2:$B$14,2,FALSE)&lt;=6,"ok","nok"))</f>
        <v>nok</v>
      </c>
    </row>
    <row r="66" spans="1:10" x14ac:dyDescent="0.25">
      <c r="A66" s="44" t="s">
        <v>242</v>
      </c>
      <c r="B66" t="s">
        <v>92</v>
      </c>
      <c r="C66" t="s">
        <v>327</v>
      </c>
      <c r="D66" t="s">
        <v>337</v>
      </c>
      <c r="E66" t="s">
        <v>282</v>
      </c>
      <c r="F66" t="s">
        <v>350</v>
      </c>
      <c r="G66" t="s">
        <v>401</v>
      </c>
      <c r="H66" t="s">
        <v>395</v>
      </c>
      <c r="I66" t="s">
        <v>397</v>
      </c>
      <c r="J66" t="str">
        <f>IF(VLOOKUP(G66,'Liste Blocs'!$A$2:$B$14,2,FALSE)&gt;=2,"nok",IF(VLOOKUP(G66,'Liste Blocs'!$A$2:$B$14,2,FALSE)*VLOOKUP(H66,'Liste Blocs'!$A$2:$B$14,2,FALSE)*VLOOKUP(I66,'Liste Blocs'!$A$2:$B$14,2,FALSE)&lt;=6,"ok","nok"))</f>
        <v>ok</v>
      </c>
    </row>
    <row r="67" spans="1:10" x14ac:dyDescent="0.25">
      <c r="A67" s="44" t="s">
        <v>243</v>
      </c>
      <c r="B67" t="s">
        <v>92</v>
      </c>
      <c r="C67" t="s">
        <v>327</v>
      </c>
      <c r="D67" t="s">
        <v>337</v>
      </c>
      <c r="E67" t="s">
        <v>346</v>
      </c>
      <c r="F67" t="s">
        <v>285</v>
      </c>
      <c r="G67" t="s">
        <v>401</v>
      </c>
      <c r="H67" t="s">
        <v>395</v>
      </c>
      <c r="I67" t="s">
        <v>397</v>
      </c>
      <c r="J67" t="str">
        <f>IF(VLOOKUP(G67,'Liste Blocs'!$A$2:$B$14,2,FALSE)&gt;=2,"nok",IF(VLOOKUP(G67,'Liste Blocs'!$A$2:$B$14,2,FALSE)*VLOOKUP(H67,'Liste Blocs'!$A$2:$B$14,2,FALSE)*VLOOKUP(I67,'Liste Blocs'!$A$2:$B$14,2,FALSE)&lt;=6,"ok","nok"))</f>
        <v>ok</v>
      </c>
    </row>
    <row r="68" spans="1:10" x14ac:dyDescent="0.25">
      <c r="A68" s="44" t="s">
        <v>244</v>
      </c>
      <c r="B68" t="s">
        <v>92</v>
      </c>
      <c r="C68" t="s">
        <v>327</v>
      </c>
      <c r="D68" t="s">
        <v>298</v>
      </c>
      <c r="E68" t="s">
        <v>282</v>
      </c>
      <c r="F68" t="s">
        <v>350</v>
      </c>
      <c r="G68" t="s">
        <v>389</v>
      </c>
      <c r="H68" t="s">
        <v>394</v>
      </c>
      <c r="I68" t="s">
        <v>397</v>
      </c>
      <c r="J68" t="str">
        <f>IF(VLOOKUP(G68,'Liste Blocs'!$A$2:$B$14,2,FALSE)&gt;=2,"nok",IF(VLOOKUP(G68,'Liste Blocs'!$A$2:$B$14,2,FALSE)*VLOOKUP(H68,'Liste Blocs'!$A$2:$B$14,2,FALSE)*VLOOKUP(I68,'Liste Blocs'!$A$2:$B$14,2,FALSE)&lt;=6,"ok","nok"))</f>
        <v>nok</v>
      </c>
    </row>
    <row r="69" spans="1:10" x14ac:dyDescent="0.25">
      <c r="A69" s="44" t="s">
        <v>245</v>
      </c>
      <c r="B69" t="s">
        <v>92</v>
      </c>
      <c r="C69" t="s">
        <v>327</v>
      </c>
      <c r="D69" t="s">
        <v>298</v>
      </c>
      <c r="E69" t="s">
        <v>346</v>
      </c>
      <c r="F69" t="s">
        <v>285</v>
      </c>
      <c r="G69" t="s">
        <v>389</v>
      </c>
      <c r="H69" t="s">
        <v>393</v>
      </c>
      <c r="I69" t="s">
        <v>397</v>
      </c>
      <c r="J69" t="str">
        <f>IF(VLOOKUP(G69,'Liste Blocs'!$A$2:$B$14,2,FALSE)&gt;=2,"nok",IF(VLOOKUP(G69,'Liste Blocs'!$A$2:$B$14,2,FALSE)*VLOOKUP(H69,'Liste Blocs'!$A$2:$B$14,2,FALSE)*VLOOKUP(I69,'Liste Blocs'!$A$2:$B$14,2,FALSE)&lt;=6,"ok","nok"))</f>
        <v>nok</v>
      </c>
    </row>
    <row r="70" spans="1:10" x14ac:dyDescent="0.25">
      <c r="A70" s="44" t="s">
        <v>246</v>
      </c>
      <c r="B70" t="s">
        <v>92</v>
      </c>
      <c r="C70" t="s">
        <v>328</v>
      </c>
      <c r="D70" t="s">
        <v>338</v>
      </c>
      <c r="E70" t="s">
        <v>347</v>
      </c>
      <c r="F70" t="s">
        <v>303</v>
      </c>
      <c r="G70" t="s">
        <v>389</v>
      </c>
      <c r="H70" t="s">
        <v>394</v>
      </c>
      <c r="I70" t="s">
        <v>398</v>
      </c>
      <c r="J70" t="str">
        <f>IF(VLOOKUP(G70,'Liste Blocs'!$A$2:$B$14,2,FALSE)&gt;=2,"nok",IF(VLOOKUP(G70,'Liste Blocs'!$A$2:$B$14,2,FALSE)*VLOOKUP(H70,'Liste Blocs'!$A$2:$B$14,2,FALSE)*VLOOKUP(I70,'Liste Blocs'!$A$2:$B$14,2,FALSE)&lt;=6,"ok","nok"))</f>
        <v>nok</v>
      </c>
    </row>
    <row r="71" spans="1:10" x14ac:dyDescent="0.25">
      <c r="A71" s="44" t="s">
        <v>247</v>
      </c>
      <c r="B71" t="s">
        <v>92</v>
      </c>
      <c r="C71" t="s">
        <v>329</v>
      </c>
      <c r="D71" t="s">
        <v>340</v>
      </c>
      <c r="E71" t="s">
        <v>282</v>
      </c>
      <c r="F71" t="s">
        <v>303</v>
      </c>
      <c r="G71" t="s">
        <v>401</v>
      </c>
      <c r="H71" t="s">
        <v>394</v>
      </c>
      <c r="I71" t="s">
        <v>398</v>
      </c>
      <c r="J71" t="str">
        <f>IF(VLOOKUP(G71,'Liste Blocs'!$A$2:$B$14,2,FALSE)&gt;=2,"nok",IF(VLOOKUP(G71,'Liste Blocs'!$A$2:$B$14,2,FALSE)*VLOOKUP(H71,'Liste Blocs'!$A$2:$B$14,2,FALSE)*VLOOKUP(I71,'Liste Blocs'!$A$2:$B$14,2,FALSE)&lt;=6,"ok","nok"))</f>
        <v>ok</v>
      </c>
    </row>
    <row r="72" spans="1:10" x14ac:dyDescent="0.25">
      <c r="A72" s="44" t="s">
        <v>248</v>
      </c>
      <c r="B72" t="s">
        <v>92</v>
      </c>
      <c r="C72" t="s">
        <v>329</v>
      </c>
      <c r="D72" t="s">
        <v>340</v>
      </c>
      <c r="E72" t="s">
        <v>346</v>
      </c>
      <c r="F72" t="s">
        <v>285</v>
      </c>
      <c r="G72" t="s">
        <v>401</v>
      </c>
      <c r="H72" t="s">
        <v>393</v>
      </c>
      <c r="I72" t="s">
        <v>399</v>
      </c>
      <c r="J72" t="str">
        <f>IF(VLOOKUP(G72,'Liste Blocs'!$A$2:$B$14,2,FALSE)&gt;=2,"nok",IF(VLOOKUP(G72,'Liste Blocs'!$A$2:$B$14,2,FALSE)*VLOOKUP(H72,'Liste Blocs'!$A$2:$B$14,2,FALSE)*VLOOKUP(I72,'Liste Blocs'!$A$2:$B$14,2,FALSE)&lt;=6,"ok","nok"))</f>
        <v>ok</v>
      </c>
    </row>
    <row r="73" spans="1:10" x14ac:dyDescent="0.25">
      <c r="A73" s="44" t="s">
        <v>249</v>
      </c>
      <c r="B73" t="s">
        <v>92</v>
      </c>
      <c r="C73" t="s">
        <v>329</v>
      </c>
      <c r="D73" t="s">
        <v>341</v>
      </c>
      <c r="E73" t="s">
        <v>282</v>
      </c>
      <c r="F73" t="s">
        <v>303</v>
      </c>
      <c r="G73" t="s">
        <v>389</v>
      </c>
      <c r="H73" t="s">
        <v>393</v>
      </c>
      <c r="I73" t="s">
        <v>397</v>
      </c>
      <c r="J73" t="str">
        <f>IF(VLOOKUP(G73,'Liste Blocs'!$A$2:$B$14,2,FALSE)&gt;=2,"nok",IF(VLOOKUP(G73,'Liste Blocs'!$A$2:$B$14,2,FALSE)*VLOOKUP(H73,'Liste Blocs'!$A$2:$B$14,2,FALSE)*VLOOKUP(I73,'Liste Blocs'!$A$2:$B$14,2,FALSE)&lt;=6,"ok","nok"))</f>
        <v>nok</v>
      </c>
    </row>
    <row r="74" spans="1:10" x14ac:dyDescent="0.25">
      <c r="A74" s="44" t="s">
        <v>250</v>
      </c>
      <c r="B74" t="s">
        <v>92</v>
      </c>
      <c r="C74" t="s">
        <v>329</v>
      </c>
      <c r="D74" t="s">
        <v>341</v>
      </c>
      <c r="E74" t="s">
        <v>346</v>
      </c>
      <c r="F74" t="s">
        <v>285</v>
      </c>
      <c r="G74" t="s">
        <v>389</v>
      </c>
      <c r="H74" t="s">
        <v>393</v>
      </c>
      <c r="I74" t="s">
        <v>397</v>
      </c>
      <c r="J74" t="str">
        <f>IF(VLOOKUP(G74,'Liste Blocs'!$A$2:$B$14,2,FALSE)&gt;=2,"nok",IF(VLOOKUP(G74,'Liste Blocs'!$A$2:$B$14,2,FALSE)*VLOOKUP(H74,'Liste Blocs'!$A$2:$B$14,2,FALSE)*VLOOKUP(I74,'Liste Blocs'!$A$2:$B$14,2,FALSE)&lt;=6,"ok","nok"))</f>
        <v>nok</v>
      </c>
    </row>
    <row r="75" spans="1:10" x14ac:dyDescent="0.25">
      <c r="A75" s="44" t="s">
        <v>251</v>
      </c>
      <c r="B75" t="s">
        <v>92</v>
      </c>
      <c r="C75" t="s">
        <v>330</v>
      </c>
      <c r="D75" t="s">
        <v>342</v>
      </c>
      <c r="E75" t="s">
        <v>283</v>
      </c>
      <c r="F75" t="s">
        <v>291</v>
      </c>
      <c r="G75" t="s">
        <v>401</v>
      </c>
      <c r="H75" t="s">
        <v>394</v>
      </c>
      <c r="I75" t="s">
        <v>397</v>
      </c>
      <c r="J75" t="str">
        <f>IF(VLOOKUP(G75,'Liste Blocs'!$A$2:$B$14,2,FALSE)&gt;=2,"nok",IF(VLOOKUP(G75,'Liste Blocs'!$A$2:$B$14,2,FALSE)*VLOOKUP(H75,'Liste Blocs'!$A$2:$B$14,2,FALSE)*VLOOKUP(I75,'Liste Blocs'!$A$2:$B$14,2,FALSE)&lt;=6,"ok","nok"))</f>
        <v>ok</v>
      </c>
    </row>
  </sheetData>
  <autoFilter ref="B2:F75"/>
  <conditionalFormatting sqref="J1:J1048576">
    <cfRule type="containsText" dxfId="1" priority="2" operator="containsText" text="nok">
      <formula>NOT(ISERROR(SEARCH("nok",J1)))</formula>
    </cfRule>
  </conditionalFormatting>
  <dataValidations count="3">
    <dataValidation type="list" allowBlank="1" showInputMessage="1" showErrorMessage="1" sqref="G3:G102">
      <formula1>"SCS,CS3,CS2,CS1,S/R"</formula1>
    </dataValidation>
    <dataValidation type="list" allowBlank="1" showInputMessage="1" showErrorMessage="1" sqref="H3:H102">
      <formula1>"tres peu,occasionnels,frequents,certains"</formula1>
    </dataValidation>
    <dataValidation type="list" allowBlank="1" showInputMessage="1" showErrorMessage="1" sqref="I3:I102">
      <formula1>"faible,moderee,elevee,tres elevee"</formula1>
    </dataValidation>
  </dataValidations>
  <pageMargins left="0.7" right="0.7" top="0.75" bottom="0.75" header="0.3" footer="0.3"/>
  <pageSetup paperSize="9" orientation="portrait" r:id="rId1"/>
  <legacy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00B050"/>
  </sheetPr>
  <dimension ref="A1:X63"/>
  <sheetViews>
    <sheetView tabSelected="1" workbookViewId="0">
      <selection activeCell="B29" sqref="A29:B29"/>
    </sheetView>
  </sheetViews>
  <sheetFormatPr baseColWidth="10" defaultRowHeight="15" x14ac:dyDescent="0.25"/>
  <cols>
    <col min="1" max="1" width="30" style="60" bestFit="1" customWidth="1"/>
    <col min="2" max="2" width="11" style="60" bestFit="1" customWidth="1"/>
    <col min="3" max="3" width="99.140625" style="60" bestFit="1" customWidth="1"/>
    <col min="4" max="4" width="24.42578125" style="60" bestFit="1" customWidth="1"/>
    <col min="5" max="5" width="22.28515625" style="61" customWidth="1"/>
    <col min="6" max="6" width="31" style="58" bestFit="1" customWidth="1"/>
    <col min="7" max="7" width="22.28515625" style="58" bestFit="1" customWidth="1"/>
    <col min="8" max="8" width="34.28515625" style="58" bestFit="1" customWidth="1"/>
    <col min="9" max="9" width="51" style="58" bestFit="1" customWidth="1"/>
    <col min="10" max="10" width="7.5703125" style="58" bestFit="1" customWidth="1"/>
    <col min="11" max="11" width="12.28515625" style="58" bestFit="1" customWidth="1"/>
    <col min="12" max="12" width="9.7109375" style="58" bestFit="1" customWidth="1"/>
    <col min="13" max="13" width="8" style="58" bestFit="1" customWidth="1"/>
    <col min="14" max="14" width="10.42578125" customWidth="1"/>
    <col min="15" max="15" width="19.42578125" bestFit="1" customWidth="1"/>
    <col min="16" max="16" width="10.140625" bestFit="1" customWidth="1"/>
    <col min="18" max="18" width="7.42578125" bestFit="1" customWidth="1"/>
    <col min="19" max="19" width="5.140625" bestFit="1" customWidth="1"/>
    <col min="20" max="20" width="2" bestFit="1" customWidth="1"/>
    <col min="21" max="21" width="3" bestFit="1" customWidth="1"/>
    <col min="22" max="22" width="2.85546875" bestFit="1" customWidth="1"/>
    <col min="23" max="23" width="2.7109375" bestFit="1" customWidth="1"/>
    <col min="24" max="24" width="4.42578125" bestFit="1" customWidth="1"/>
  </cols>
  <sheetData>
    <row r="1" spans="1:24" ht="15.75" thickBot="1" x14ac:dyDescent="0.3"/>
    <row r="2" spans="1:24" s="69" customFormat="1" ht="16.5" thickTop="1" thickBot="1" x14ac:dyDescent="0.3">
      <c r="A2" s="37" t="s">
        <v>133</v>
      </c>
      <c r="B2" s="38" t="s">
        <v>134</v>
      </c>
      <c r="C2" s="39" t="s">
        <v>135</v>
      </c>
      <c r="D2" s="38" t="s">
        <v>79</v>
      </c>
      <c r="E2" s="38" t="s">
        <v>178</v>
      </c>
      <c r="F2" s="57" t="s">
        <v>63</v>
      </c>
      <c r="G2" s="57" t="s">
        <v>62</v>
      </c>
      <c r="H2" s="57" t="s">
        <v>64</v>
      </c>
      <c r="I2" s="57" t="s">
        <v>65</v>
      </c>
      <c r="J2" s="57" t="s">
        <v>402</v>
      </c>
      <c r="K2" s="57" t="s">
        <v>403</v>
      </c>
      <c r="L2" s="57" t="s">
        <v>404</v>
      </c>
      <c r="M2" s="57" t="s">
        <v>384</v>
      </c>
      <c r="N2" s="57"/>
      <c r="O2" s="57"/>
      <c r="Q2" s="57"/>
      <c r="R2" s="57"/>
      <c r="S2" s="57"/>
      <c r="T2" s="57"/>
      <c r="U2" s="57"/>
      <c r="V2" s="57"/>
      <c r="W2" s="57"/>
    </row>
    <row r="3" spans="1:24" ht="15.75" thickTop="1" x14ac:dyDescent="0.25">
      <c r="A3" s="73"/>
      <c r="B3" s="74"/>
      <c r="C3" s="63"/>
      <c r="D3" s="66"/>
      <c r="E3" s="67"/>
      <c r="F3" s="58" t="str">
        <f>IF(ISNA(VLOOKUP($E3,Blocs!$A:$F,4,FALSE))," ",VLOOKUP($E3,Blocs!$A:$F,4,FALSE))</f>
        <v xml:space="preserve"> </v>
      </c>
      <c r="G3" s="58" t="str">
        <f>IF(ISNA(VLOOKUP($E3,Blocs!$A:$F,5,FALSE))," ",VLOOKUP($E3,Blocs!$A:$F,5,FALSE))</f>
        <v xml:space="preserve"> </v>
      </c>
      <c r="H3" s="58" t="str">
        <f>IF(ISNA(VLOOKUP($E3,Blocs!$A:$F,6,FALSE))," ",VLOOKUP($E3,Blocs!$A:$F,6,FALSE))</f>
        <v xml:space="preserve"> </v>
      </c>
      <c r="I3" s="58" t="str">
        <f>IF(ISNA(VLOOKUP($E3,Blocs!$A:$F,7,FALSE))," ",VLOOKUP($E3,Blocs!$A:$F,7,FALSE))</f>
        <v xml:space="preserve"> </v>
      </c>
      <c r="N3" s="40"/>
      <c r="O3" s="40"/>
      <c r="P3" s="40"/>
      <c r="Q3" s="40"/>
      <c r="R3" s="40"/>
      <c r="S3" s="40"/>
      <c r="T3" s="40"/>
      <c r="U3" s="40"/>
      <c r="V3" s="40"/>
      <c r="W3" s="40"/>
      <c r="X3" s="40"/>
    </row>
    <row r="4" spans="1:24" x14ac:dyDescent="0.25">
      <c r="A4" s="68"/>
      <c r="B4" s="62"/>
      <c r="C4" s="64" t="s">
        <v>136</v>
      </c>
      <c r="D4" s="60" t="s">
        <v>434</v>
      </c>
      <c r="E4" s="67" t="s">
        <v>195</v>
      </c>
      <c r="F4" s="58" t="str">
        <f>IF(ISNA(VLOOKUP($E4,Blocs!$A:$J,3,FALSE))," ",VLOOKUP($E4,Blocs!$A:$J,3,FALSE))</f>
        <v>oubli collage sur pièce</v>
      </c>
      <c r="G4" s="58" t="str">
        <f>IF(ISNA(VLOOKUP($E4,Blocs!$A:$J,4,FALSE))," ",VLOOKUP($E4,Blocs!$A:$J,4,FALSE))</f>
        <v>FAV indisponible zone technique suivante</v>
      </c>
      <c r="H4" s="58" t="str">
        <f>IF(ISNA(VLOOKUP($E4,Blocs!$A:$J,5,FALSE))," ",VLOOKUP($E4,Blocs!$A:$J,5,FALSE))</f>
        <v>oubli de l'opérateur</v>
      </c>
      <c r="I4" s="58" t="str">
        <f>IF(ISNA(VLOOKUP($E4,Blocs!$A:$J,6,FALSE))," ",VLOOKUP($E4,Blocs!$A:$J,6,FALSE))</f>
        <v>rappel des consignes d'application</v>
      </c>
      <c r="J4" s="58" t="str">
        <f>IF(ISNA(VLOOKUP($E4,Blocs!$A:$J,7,FALSE))," ",VLOOKUP($E4,Blocs!$A:$J,7,FALSE))</f>
        <v>CS3</v>
      </c>
      <c r="K4" s="58" t="str">
        <f>IF(ISNA(VLOOKUP($E4,Blocs!$A:$J,8,FALSE))," ",VLOOKUP($E4,Blocs!$A:$J,8,FALSE))</f>
        <v>occasionnels</v>
      </c>
      <c r="L4" s="58" t="str">
        <f>IF(ISNA(VLOOKUP($E4,Blocs!$A:$J,9,FALSE))," ",VLOOKUP($E4,Blocs!$A:$J,9,FALSE))</f>
        <v>elevee</v>
      </c>
      <c r="M4" s="58" t="str">
        <f>IF(ISNA(VLOOKUP($E4,Blocs!$A:$J,10,FALSE))," ",VLOOKUP($E4,Blocs!$A:$J,10,FALSE))</f>
        <v>nok</v>
      </c>
      <c r="N4" s="40"/>
      <c r="P4" s="40"/>
      <c r="Q4" s="40"/>
      <c r="R4" s="40"/>
      <c r="S4" s="40"/>
      <c r="T4" s="40"/>
      <c r="U4" s="40"/>
      <c r="V4" s="40"/>
      <c r="W4" s="40"/>
      <c r="X4" s="40"/>
    </row>
    <row r="5" spans="1:24" x14ac:dyDescent="0.25">
      <c r="A5" s="68"/>
      <c r="B5" s="62"/>
      <c r="C5" s="64" t="s">
        <v>405</v>
      </c>
      <c r="D5" s="60" t="s">
        <v>435</v>
      </c>
      <c r="E5" s="67" t="s">
        <v>196</v>
      </c>
      <c r="F5" s="58" t="str">
        <f>IF(ISNA(VLOOKUP($E5,Blocs!$A:$J,3,FALSE))," ",VLOOKUP($E5,Blocs!$A:$J,3,FALSE))</f>
        <v>mauvaise pièce</v>
      </c>
      <c r="G5" s="58" t="str">
        <f>IF(ISNA(VLOOKUP($E5,Blocs!$A:$J,4,FALSE))," ",VLOOKUP($E5,Blocs!$A:$J,4,FALSE))</f>
        <v>mauvaise teinte</v>
      </c>
      <c r="H5" s="58" t="str">
        <f>IF(ISNA(VLOOKUP($E5,Blocs!$A:$J,5,FALSE))," ",VLOOKUP($E5,Blocs!$A:$J,5,FALSE))</f>
        <v>mauvais approvisionnement</v>
      </c>
      <c r="I5" s="58" t="str">
        <f>IF(ISNA(VLOOKUP($E5,Blocs!$A:$J,6,FALSE))," ",VLOOKUP($E5,Blocs!$A:$J,6,FALSE))</f>
        <v>système galia et références</v>
      </c>
      <c r="J5" s="58" t="str">
        <f>IF(ISNA(VLOOKUP($E5,Blocs!$A:$J,7,FALSE))," ",VLOOKUP($E5,Blocs!$A:$J,7,FALSE))</f>
        <v>CS3</v>
      </c>
      <c r="K5" s="58" t="str">
        <f>IF(ISNA(VLOOKUP($E5,Blocs!$A:$J,8,FALSE))," ",VLOOKUP($E5,Blocs!$A:$J,8,FALSE))</f>
        <v>occasionnels</v>
      </c>
      <c r="L5" s="58" t="str">
        <f>IF(ISNA(VLOOKUP($E5,Blocs!$A:$J,9,FALSE))," ",VLOOKUP($E5,Blocs!$A:$J,9,FALSE))</f>
        <v>faible</v>
      </c>
      <c r="M5" s="58" t="str">
        <f>IF(ISNA(VLOOKUP($E5,Blocs!$A:$J,10,FALSE))," ",VLOOKUP($E5,Blocs!$A:$J,10,FALSE))</f>
        <v>nok</v>
      </c>
      <c r="N5" s="40"/>
      <c r="O5" s="40"/>
      <c r="P5" s="40"/>
      <c r="Q5" s="40"/>
      <c r="R5" s="40"/>
      <c r="S5" s="40"/>
      <c r="T5" s="40"/>
      <c r="U5" s="40"/>
      <c r="V5" s="40"/>
      <c r="W5" s="40"/>
      <c r="X5" s="40"/>
    </row>
    <row r="6" spans="1:24" x14ac:dyDescent="0.25">
      <c r="A6" s="68"/>
      <c r="B6" s="62"/>
      <c r="C6" s="64" t="s">
        <v>137</v>
      </c>
      <c r="D6" s="60" t="s">
        <v>437</v>
      </c>
      <c r="E6" s="67" t="s">
        <v>237</v>
      </c>
      <c r="F6" s="58" t="str">
        <f>IF(ISNA(VLOOKUP($E6,Blocs!$A:$J,3,FALSE))," ",VLOOKUP($E6,Blocs!$A:$J,3,FALSE))</f>
        <v>mauvais serrage</v>
      </c>
      <c r="G6" s="58" t="str">
        <f>IF(ISNA(VLOOKUP($E6,Blocs!$A:$J,4,FALSE))," ",VLOOKUP($E6,Blocs!$A:$J,4,FALSE))</f>
        <v>mauvais maintien</v>
      </c>
      <c r="H6" s="58" t="str">
        <f>IF(ISNA(VLOOKUP($E6,Blocs!$A:$J,5,FALSE))," ",VLOOKUP($E6,Blocs!$A:$J,5,FALSE))</f>
        <v>défaillance du système de serrage</v>
      </c>
      <c r="I6" s="58" t="str">
        <f>IF(ISNA(VLOOKUP($E6,Blocs!$A:$J,6,FALSE))," ",VLOOKUP($E6,Blocs!$A:$J,6,FALSE))</f>
        <v>qualification du process</v>
      </c>
      <c r="J6" s="58" t="str">
        <f>IF(ISNA(VLOOKUP($E6,Blocs!$A:$J,7,FALSE))," ",VLOOKUP($E6,Blocs!$A:$J,7,FALSE))</f>
        <v>SCS</v>
      </c>
      <c r="K6" s="58" t="str">
        <f>IF(ISNA(VLOOKUP($E6,Blocs!$A:$J,8,FALSE))," ",VLOOKUP($E6,Blocs!$A:$J,8,FALSE))</f>
        <v>frequents</v>
      </c>
      <c r="L6" s="58" t="str">
        <f>IF(ISNA(VLOOKUP($E6,Blocs!$A:$J,9,FALSE))," ",VLOOKUP($E6,Blocs!$A:$J,9,FALSE))</f>
        <v>moderee</v>
      </c>
      <c r="M6" s="58" t="str">
        <f>IF(ISNA(VLOOKUP($E6,Blocs!$A:$J,10,FALSE))," ",VLOOKUP($E6,Blocs!$A:$J,10,FALSE))</f>
        <v>ok</v>
      </c>
      <c r="N6" s="40"/>
      <c r="O6" s="40"/>
      <c r="P6" s="40"/>
      <c r="Q6" s="40"/>
      <c r="R6" s="40"/>
      <c r="S6" s="40"/>
      <c r="T6" s="40"/>
      <c r="U6" s="40"/>
      <c r="V6" s="40"/>
      <c r="W6" s="40"/>
      <c r="X6" s="40"/>
    </row>
    <row r="7" spans="1:24" x14ac:dyDescent="0.25">
      <c r="A7" s="68"/>
      <c r="B7" s="62"/>
      <c r="C7" s="64" t="s">
        <v>138</v>
      </c>
      <c r="D7" s="60" t="s">
        <v>435</v>
      </c>
      <c r="E7" s="67" t="s">
        <v>196</v>
      </c>
      <c r="F7" s="58" t="str">
        <f>IF(ISNA(VLOOKUP($E7,Blocs!$A:$J,3,FALSE))," ",VLOOKUP($E7,Blocs!$A:$J,3,FALSE))</f>
        <v>mauvaise pièce</v>
      </c>
      <c r="G7" s="58" t="str">
        <f>IF(ISNA(VLOOKUP($E7,Blocs!$A:$J,4,FALSE))," ",VLOOKUP($E7,Blocs!$A:$J,4,FALSE))</f>
        <v>mauvaise teinte</v>
      </c>
      <c r="H7" s="58" t="str">
        <f>IF(ISNA(VLOOKUP($E7,Blocs!$A:$J,5,FALSE))," ",VLOOKUP($E7,Blocs!$A:$J,5,FALSE))</f>
        <v>mauvais approvisionnement</v>
      </c>
      <c r="I7" s="58" t="str">
        <f>IF(ISNA(VLOOKUP($E7,Blocs!$A:$J,6,FALSE))," ",VLOOKUP($E7,Blocs!$A:$J,6,FALSE))</f>
        <v>système galia et références</v>
      </c>
      <c r="J7" s="58" t="str">
        <f>IF(ISNA(VLOOKUP($E7,Blocs!$A:$J,7,FALSE))," ",VLOOKUP($E7,Blocs!$A:$J,7,FALSE))</f>
        <v>CS3</v>
      </c>
      <c r="K7" s="58" t="str">
        <f>IF(ISNA(VLOOKUP($E7,Blocs!$A:$J,8,FALSE))," ",VLOOKUP($E7,Blocs!$A:$J,8,FALSE))</f>
        <v>occasionnels</v>
      </c>
      <c r="L7" s="58" t="str">
        <f>IF(ISNA(VLOOKUP($E7,Blocs!$A:$J,9,FALSE))," ",VLOOKUP($E7,Blocs!$A:$J,9,FALSE))</f>
        <v>faible</v>
      </c>
      <c r="M7" s="58" t="str">
        <f>IF(ISNA(VLOOKUP($E7,Blocs!$A:$J,10,FALSE))," ",VLOOKUP($E7,Blocs!$A:$J,10,FALSE))</f>
        <v>nok</v>
      </c>
      <c r="N7" s="40"/>
      <c r="O7" s="40"/>
      <c r="P7" s="40"/>
      <c r="Q7" s="40"/>
      <c r="R7" s="40"/>
      <c r="S7" s="40"/>
      <c r="T7" s="40"/>
      <c r="U7" s="40"/>
      <c r="V7" s="40"/>
      <c r="W7" s="40"/>
      <c r="X7" s="40"/>
    </row>
    <row r="8" spans="1:24" x14ac:dyDescent="0.25">
      <c r="A8" s="68"/>
      <c r="B8" s="62"/>
      <c r="C8" s="65" t="s">
        <v>139</v>
      </c>
      <c r="D8" s="60" t="s">
        <v>438</v>
      </c>
      <c r="E8" s="67" t="s">
        <v>205</v>
      </c>
      <c r="F8" s="58" t="str">
        <f>IF(ISNA(VLOOKUP($E8,Blocs!$A:$J,3,FALSE))," ",VLOOKUP($E8,Blocs!$A:$J,3,FALSE))</f>
        <v>Endommager la pièce</v>
      </c>
      <c r="G8" s="58" t="str">
        <f>IF(ISNA(VLOOKUP($E8,Blocs!$A:$J,4,FALSE))," ",VLOOKUP($E8,Blocs!$A:$J,4,FALSE))</f>
        <v>défault d'aspect</v>
      </c>
      <c r="H8" s="58" t="str">
        <f>IF(ISNA(VLOOKUP($E8,Blocs!$A:$J,5,FALSE))," ",VLOOKUP($E8,Blocs!$A:$J,5,FALSE))</f>
        <v>erreur de l'opérateur</v>
      </c>
      <c r="I8" s="58" t="str">
        <f>IF(ISNA(VLOOKUP($E8,Blocs!$A:$J,6,FALSE))," ",VLOOKUP($E8,Blocs!$A:$J,6,FALSE))</f>
        <v>formation au poste rappel des consignes d'application</v>
      </c>
      <c r="J8" s="58" t="str">
        <f>IF(ISNA(VLOOKUP($E8,Blocs!$A:$J,7,FALSE))," ",VLOOKUP($E8,Blocs!$A:$J,7,FALSE))</f>
        <v>SCS</v>
      </c>
      <c r="K8" s="58" t="str">
        <f>IF(ISNA(VLOOKUP($E8,Blocs!$A:$J,8,FALSE))," ",VLOOKUP($E8,Blocs!$A:$J,8,FALSE))</f>
        <v>occasionnels</v>
      </c>
      <c r="L8" s="58" t="str">
        <f>IF(ISNA(VLOOKUP($E8,Blocs!$A:$J,9,FALSE))," ",VLOOKUP($E8,Blocs!$A:$J,9,FALSE))</f>
        <v>moderee</v>
      </c>
      <c r="M8" s="58" t="str">
        <f>IF(ISNA(VLOOKUP($E8,Blocs!$A:$J,10,FALSE))," ",VLOOKUP($E8,Blocs!$A:$J,10,FALSE))</f>
        <v>ok</v>
      </c>
      <c r="N8" s="40"/>
      <c r="O8" s="40"/>
      <c r="P8" s="40"/>
      <c r="Q8" s="40"/>
      <c r="R8" s="40"/>
      <c r="S8" s="40"/>
      <c r="T8" s="40"/>
      <c r="U8" s="40"/>
      <c r="V8" s="40"/>
      <c r="W8" s="40"/>
      <c r="X8" s="40"/>
    </row>
    <row r="9" spans="1:24" x14ac:dyDescent="0.25">
      <c r="A9" s="68"/>
      <c r="C9" s="64" t="s">
        <v>140</v>
      </c>
      <c r="D9" s="60" t="s">
        <v>439</v>
      </c>
      <c r="E9" s="67" t="s">
        <v>191</v>
      </c>
      <c r="F9" s="58" t="str">
        <f>IF(ISNA(VLOOKUP($E9,Blocs!$A:$J,3,FALSE))," ",VLOOKUP($E9,Blocs!$A:$J,3,FALSE))</f>
        <v>essuyage tardif</v>
      </c>
      <c r="G9" s="58" t="str">
        <f>IF(ISNA(VLOOKUP($E9,Blocs!$A:$J,4,FALSE))," ",VLOOKUP($E9,Blocs!$A:$J,4,FALSE))</f>
        <v>mauvaise adherence colle</v>
      </c>
      <c r="H9" s="58" t="str">
        <f>IF(ISNA(VLOOKUP($E9,Blocs!$A:$J,5,FALSE))," ",VLOOKUP($E9,Blocs!$A:$J,5,FALSE))</f>
        <v>nouvel opérateur formation au poste</v>
      </c>
      <c r="I9" s="58" t="str">
        <f>IF(ISNA(VLOOKUP($E9,Blocs!$A:$J,6,FALSE))," ",VLOOKUP($E9,Blocs!$A:$J,6,FALSE))</f>
        <v>habilitation au poste rappel des consignes d'application</v>
      </c>
      <c r="J9" s="58" t="str">
        <f>IF(ISNA(VLOOKUP($E9,Blocs!$A:$J,7,FALSE))," ",VLOOKUP($E9,Blocs!$A:$J,7,FALSE))</f>
        <v>CS3</v>
      </c>
      <c r="K9" s="58" t="str">
        <f>IF(ISNA(VLOOKUP($E9,Blocs!$A:$J,8,FALSE))," ",VLOOKUP($E9,Blocs!$A:$J,8,FALSE))</f>
        <v>occasionnels</v>
      </c>
      <c r="L9" s="58" t="str">
        <f>IF(ISNA(VLOOKUP($E9,Blocs!$A:$J,9,FALSE))," ",VLOOKUP($E9,Blocs!$A:$J,9,FALSE))</f>
        <v>elevee</v>
      </c>
      <c r="M9" s="58" t="str">
        <f>IF(ISNA(VLOOKUP($E9,Blocs!$A:$J,10,FALSE))," ",VLOOKUP($E9,Blocs!$A:$J,10,FALSE))</f>
        <v>nok</v>
      </c>
      <c r="N9" s="40"/>
      <c r="O9" s="40"/>
      <c r="P9" s="40"/>
      <c r="Q9" s="40"/>
      <c r="R9" s="40"/>
      <c r="S9" s="40"/>
      <c r="T9" s="40"/>
      <c r="U9" s="40"/>
      <c r="V9" s="40"/>
      <c r="W9" s="40"/>
      <c r="X9" s="40"/>
    </row>
    <row r="10" spans="1:24" x14ac:dyDescent="0.25">
      <c r="A10" s="68"/>
      <c r="C10" s="64"/>
      <c r="D10" s="60" t="s">
        <v>439</v>
      </c>
      <c r="E10" s="67" t="s">
        <v>185</v>
      </c>
      <c r="F10" s="58" t="str">
        <f>IF(ISNA(VLOOKUP($E10,Blocs!$A:$J,3,FALSE))," ",VLOOKUP($E10,Blocs!$A:$J,3,FALSE))</f>
        <v>agression support par dégraissant</v>
      </c>
      <c r="G10" s="58" t="str">
        <f>IF(ISNA(VLOOKUP($E10,Blocs!$A:$J,4,FALSE))," ",VLOOKUP($E10,Blocs!$A:$J,4,FALSE))</f>
        <v>dégradation support</v>
      </c>
      <c r="H10" s="58" t="str">
        <f>IF(ISNA(VLOOKUP($E10,Blocs!$A:$J,5,FALSE))," ",VLOOKUP($E10,Blocs!$A:$J,5,FALSE))</f>
        <v>conception et validation en essais</v>
      </c>
      <c r="I10" s="58">
        <f>IF(ISNA(VLOOKUP($E10,Blocs!$A:$J,6,FALSE))," ",VLOOKUP($E10,Blocs!$A:$J,6,FALSE))</f>
        <v>0</v>
      </c>
      <c r="J10" s="58" t="str">
        <f>IF(ISNA(VLOOKUP($E10,Blocs!$A:$J,7,FALSE))," ",VLOOKUP($E10,Blocs!$A:$J,7,FALSE))</f>
        <v>CS2</v>
      </c>
      <c r="K10" s="58" t="str">
        <f>IF(ISNA(VLOOKUP($E10,Blocs!$A:$J,8,FALSE))," ",VLOOKUP($E10,Blocs!$A:$J,8,FALSE))</f>
        <v>tres peu</v>
      </c>
      <c r="L10" s="58" t="str">
        <f>IF(ISNA(VLOOKUP($E10,Blocs!$A:$J,9,FALSE))," ",VLOOKUP($E10,Blocs!$A:$J,9,FALSE))</f>
        <v>faible</v>
      </c>
      <c r="M10" s="58" t="str">
        <f>IF(ISNA(VLOOKUP($E10,Blocs!$A:$J,10,FALSE))," ",VLOOKUP($E10,Blocs!$A:$J,10,FALSE))</f>
        <v>nok</v>
      </c>
      <c r="N10" s="40"/>
      <c r="O10" s="40"/>
      <c r="P10" s="40"/>
      <c r="Q10" s="40"/>
      <c r="R10" s="40"/>
      <c r="S10" s="40"/>
      <c r="T10" s="40"/>
      <c r="U10" s="40"/>
      <c r="V10" s="40"/>
      <c r="W10" s="40"/>
      <c r="X10" s="40"/>
    </row>
    <row r="11" spans="1:24" x14ac:dyDescent="0.25">
      <c r="A11" s="68"/>
      <c r="C11" s="64" t="s">
        <v>141</v>
      </c>
      <c r="D11" s="60" t="s">
        <v>440</v>
      </c>
      <c r="E11" s="67" t="s">
        <v>201</v>
      </c>
      <c r="F11" s="58" t="str">
        <f>IF(ISNA(VLOOKUP($E11,Blocs!$A:$J,3,FALSE))," ",VLOOKUP($E11,Blocs!$A:$J,3,FALSE))</f>
        <v>oubli du plasma</v>
      </c>
      <c r="G11" s="58" t="str">
        <f>IF(ISNA(VLOOKUP($E11,Blocs!$A:$J,4,FALSE))," ",VLOOKUP($E11,Blocs!$A:$J,4,FALSE))</f>
        <v>mauvaise adhérence de la colle</v>
      </c>
      <c r="H11" s="58" t="str">
        <f>IF(ISNA(VLOOKUP($E11,Blocs!$A:$J,5,FALSE))," ",VLOOKUP($E11,Blocs!$A:$J,5,FALSE))</f>
        <v>oubli de l'opérateur</v>
      </c>
      <c r="I11" s="58" t="str">
        <f>IF(ISNA(VLOOKUP($E11,Blocs!$A:$J,6,FALSE))," ",VLOOKUP($E11,Blocs!$A:$J,6,FALSE))</f>
        <v>validation de la FAV</v>
      </c>
      <c r="J11" s="58" t="str">
        <f>IF(ISNA(VLOOKUP($E11,Blocs!$A:$J,7,FALSE))," ",VLOOKUP($E11,Blocs!$A:$J,7,FALSE))</f>
        <v>CS3</v>
      </c>
      <c r="K11" s="58" t="str">
        <f>IF(ISNA(VLOOKUP($E11,Blocs!$A:$J,8,FALSE))," ",VLOOKUP($E11,Blocs!$A:$J,8,FALSE))</f>
        <v>tres peu</v>
      </c>
      <c r="L11" s="58" t="str">
        <f>IF(ISNA(VLOOKUP($E11,Blocs!$A:$J,9,FALSE))," ",VLOOKUP($E11,Blocs!$A:$J,9,FALSE))</f>
        <v>elevee</v>
      </c>
      <c r="M11" s="58" t="str">
        <f>IF(ISNA(VLOOKUP($E11,Blocs!$A:$J,10,FALSE))," ",VLOOKUP($E11,Blocs!$A:$J,10,FALSE))</f>
        <v>nok</v>
      </c>
      <c r="N11" s="40"/>
      <c r="O11" s="40"/>
      <c r="P11" s="40"/>
      <c r="Q11" s="40"/>
      <c r="R11" s="40"/>
      <c r="S11" s="40"/>
      <c r="T11" s="40"/>
      <c r="U11" s="40"/>
      <c r="V11" s="40"/>
      <c r="W11" s="40"/>
      <c r="X11" s="40"/>
    </row>
    <row r="12" spans="1:24" x14ac:dyDescent="0.25">
      <c r="A12" s="68"/>
      <c r="C12" s="64" t="s">
        <v>142</v>
      </c>
      <c r="D12" s="60" t="s">
        <v>441</v>
      </c>
      <c r="E12" s="67" t="s">
        <v>200</v>
      </c>
      <c r="F12" s="58" t="str">
        <f>IF(ISNA(VLOOKUP($E12,Blocs!$A:$J,3,FALSE))," ",VLOOKUP($E12,Blocs!$A:$J,3,FALSE))</f>
        <v>mauvais outil</v>
      </c>
      <c r="G12" s="58" t="str">
        <f>IF(ISNA(VLOOKUP($E12,Blocs!$A:$J,4,FALSE))," ",VLOOKUP($E12,Blocs!$A:$J,4,FALSE))</f>
        <v>rebut</v>
      </c>
      <c r="H12" s="58" t="str">
        <f>IF(ISNA(VLOOKUP($E12,Blocs!$A:$J,5,FALSE))," ",VLOOKUP($E12,Blocs!$A:$J,5,FALSE))</f>
        <v>erreur de l'opérateur</v>
      </c>
      <c r="I12" s="58" t="str">
        <f>IF(ISNA(VLOOKUP($E12,Blocs!$A:$J,6,FALSE))," ",VLOOKUP($E12,Blocs!$A:$J,6,FALSE))</f>
        <v>formation au poste rappel des consignes d'application</v>
      </c>
      <c r="J12" s="58" t="str">
        <f>IF(ISNA(VLOOKUP($E12,Blocs!$A:$J,7,FALSE))," ",VLOOKUP($E12,Blocs!$A:$J,7,FALSE))</f>
        <v>CS3</v>
      </c>
      <c r="K12" s="58" t="str">
        <f>IF(ISNA(VLOOKUP($E12,Blocs!$A:$J,8,FALSE))," ",VLOOKUP($E12,Blocs!$A:$J,8,FALSE))</f>
        <v>tres peu</v>
      </c>
      <c r="L12" s="58" t="str">
        <f>IF(ISNA(VLOOKUP($E12,Blocs!$A:$J,9,FALSE))," ",VLOOKUP($E12,Blocs!$A:$J,9,FALSE))</f>
        <v>faible</v>
      </c>
      <c r="M12" s="58" t="str">
        <f>IF(ISNA(VLOOKUP($E12,Blocs!$A:$J,10,FALSE))," ",VLOOKUP($E12,Blocs!$A:$J,10,FALSE))</f>
        <v>nok</v>
      </c>
      <c r="N12" s="40"/>
      <c r="O12" s="40"/>
      <c r="P12" s="40"/>
      <c r="Q12" s="40"/>
      <c r="R12" s="40"/>
      <c r="S12" s="40"/>
      <c r="T12" s="40"/>
      <c r="U12" s="40"/>
      <c r="V12" s="40"/>
      <c r="W12" s="40"/>
      <c r="X12" s="40"/>
    </row>
    <row r="13" spans="1:24" x14ac:dyDescent="0.25">
      <c r="A13" s="68"/>
      <c r="B13" s="62"/>
      <c r="C13" s="64" t="s">
        <v>143</v>
      </c>
      <c r="D13" s="60" t="s">
        <v>442</v>
      </c>
      <c r="E13" s="67" t="s">
        <v>211</v>
      </c>
      <c r="F13" s="58" t="str">
        <f>IF(ISNA(VLOOKUP($E13,Blocs!$A:$J,3,FALSE))," ",VLOOKUP($E13,Blocs!$A:$J,3,FALSE))</f>
        <v>encollage hors zone</v>
      </c>
      <c r="G13" s="58" t="str">
        <f>IF(ISNA(VLOOKUP($E13,Blocs!$A:$J,4,FALSE))," ",VLOOKUP($E13,Blocs!$A:$J,4,FALSE))</f>
        <v>mauvaise adhérence de la colle</v>
      </c>
      <c r="H13" s="58" t="str">
        <f>IF(ISNA(VLOOKUP($E13,Blocs!$A:$J,5,FALSE))," ",VLOOKUP($E13,Blocs!$A:$J,5,FALSE))</f>
        <v>erreur de l'opérateur</v>
      </c>
      <c r="I13" s="58" t="str">
        <f>IF(ISNA(VLOOKUP($E13,Blocs!$A:$J,6,FALSE))," ",VLOOKUP($E13,Blocs!$A:$J,6,FALSE))</f>
        <v>formation au poste rappel des consignes d'application</v>
      </c>
      <c r="J13" s="58" t="str">
        <f>IF(ISNA(VLOOKUP($E13,Blocs!$A:$J,7,FALSE))," ",VLOOKUP($E13,Blocs!$A:$J,7,FALSE))</f>
        <v>SCS</v>
      </c>
      <c r="K13" s="58" t="str">
        <f>IF(ISNA(VLOOKUP($E13,Blocs!$A:$J,8,FALSE))," ",VLOOKUP($E13,Blocs!$A:$J,8,FALSE))</f>
        <v>occasionnels</v>
      </c>
      <c r="L13" s="58" t="str">
        <f>IF(ISNA(VLOOKUP($E13,Blocs!$A:$J,9,FALSE))," ",VLOOKUP($E13,Blocs!$A:$J,9,FALSE))</f>
        <v>faible</v>
      </c>
      <c r="M13" s="58" t="str">
        <f>IF(ISNA(VLOOKUP($E13,Blocs!$A:$J,10,FALSE))," ",VLOOKUP($E13,Blocs!$A:$J,10,FALSE))</f>
        <v>ok</v>
      </c>
      <c r="N13" s="40"/>
      <c r="O13" s="40"/>
      <c r="P13" s="40"/>
      <c r="Q13" s="40"/>
      <c r="R13" s="40"/>
      <c r="S13" s="40"/>
      <c r="T13" s="40"/>
      <c r="U13" s="40"/>
      <c r="V13" s="40"/>
      <c r="W13" s="40"/>
      <c r="X13" s="40"/>
    </row>
    <row r="14" spans="1:24" x14ac:dyDescent="0.25">
      <c r="A14" s="68"/>
      <c r="B14" s="62"/>
      <c r="C14" s="64" t="s">
        <v>144</v>
      </c>
      <c r="D14" s="60" t="s">
        <v>443</v>
      </c>
      <c r="E14" s="67"/>
      <c r="F14" s="58" t="str">
        <f>IF(ISNA(VLOOKUP($E14,Blocs!$A:$J,3,FALSE))," ",VLOOKUP($E14,Blocs!$A:$J,3,FALSE))</f>
        <v xml:space="preserve"> </v>
      </c>
      <c r="G14" s="58" t="str">
        <f>IF(ISNA(VLOOKUP($E14,Blocs!$A:$J,4,FALSE))," ",VLOOKUP($E14,Blocs!$A:$J,4,FALSE))</f>
        <v xml:space="preserve"> </v>
      </c>
      <c r="H14" s="58" t="str">
        <f>IF(ISNA(VLOOKUP($E14,Blocs!$A:$J,5,FALSE))," ",VLOOKUP($E14,Blocs!$A:$J,5,FALSE))</f>
        <v xml:space="preserve"> </v>
      </c>
      <c r="I14" s="58" t="str">
        <f>IF(ISNA(VLOOKUP($E14,Blocs!$A:$J,6,FALSE))," ",VLOOKUP($E14,Blocs!$A:$J,6,FALSE))</f>
        <v xml:space="preserve"> </v>
      </c>
      <c r="J14" s="58" t="str">
        <f>IF(ISNA(VLOOKUP($E14,Blocs!$A:$J,7,FALSE))," ",VLOOKUP($E14,Blocs!$A:$J,7,FALSE))</f>
        <v xml:space="preserve"> </v>
      </c>
      <c r="K14" s="58" t="str">
        <f>IF(ISNA(VLOOKUP($E14,Blocs!$A:$J,8,FALSE))," ",VLOOKUP($E14,Blocs!$A:$J,8,FALSE))</f>
        <v xml:space="preserve"> </v>
      </c>
      <c r="L14" s="58" t="str">
        <f>IF(ISNA(VLOOKUP($E14,Blocs!$A:$J,9,FALSE))," ",VLOOKUP($E14,Blocs!$A:$J,9,FALSE))</f>
        <v xml:space="preserve"> </v>
      </c>
      <c r="M14" s="58" t="str">
        <f>IF(ISNA(VLOOKUP($E14,Blocs!$A:$J,10,FALSE))," ",VLOOKUP($E14,Blocs!$A:$J,10,FALSE))</f>
        <v xml:space="preserve"> </v>
      </c>
      <c r="N14" s="40"/>
      <c r="O14" s="40"/>
      <c r="P14" s="40"/>
      <c r="Q14" s="40"/>
      <c r="R14" s="40"/>
      <c r="S14" s="40"/>
      <c r="T14" s="40"/>
      <c r="U14" s="40"/>
      <c r="V14" s="40"/>
      <c r="W14" s="40"/>
      <c r="X14" s="40"/>
    </row>
    <row r="15" spans="1:24" x14ac:dyDescent="0.25">
      <c r="A15" s="68"/>
      <c r="B15" s="62"/>
      <c r="C15" s="64" t="s">
        <v>145</v>
      </c>
      <c r="D15" s="60" t="s">
        <v>437</v>
      </c>
      <c r="E15" s="67"/>
      <c r="F15" s="58" t="str">
        <f>IF(ISNA(VLOOKUP($E15,Blocs!$A:$J,3,FALSE))," ",VLOOKUP($E15,Blocs!$A:$J,3,FALSE))</f>
        <v xml:space="preserve"> </v>
      </c>
      <c r="G15" s="58" t="str">
        <f>IF(ISNA(VLOOKUP($E15,Blocs!$A:$J,4,FALSE))," ",VLOOKUP($E15,Blocs!$A:$J,4,FALSE))</f>
        <v xml:space="preserve"> </v>
      </c>
      <c r="H15" s="58" t="str">
        <f>IF(ISNA(VLOOKUP($E15,Blocs!$A:$J,5,FALSE))," ",VLOOKUP($E15,Blocs!$A:$J,5,FALSE))</f>
        <v xml:space="preserve"> </v>
      </c>
      <c r="I15" s="58" t="str">
        <f>IF(ISNA(VLOOKUP($E15,Blocs!$A:$J,6,FALSE))," ",VLOOKUP($E15,Blocs!$A:$J,6,FALSE))</f>
        <v xml:space="preserve"> </v>
      </c>
      <c r="J15" s="58" t="str">
        <f>IF(ISNA(VLOOKUP($E15,Blocs!$A:$J,7,FALSE))," ",VLOOKUP($E15,Blocs!$A:$J,7,FALSE))</f>
        <v xml:space="preserve"> </v>
      </c>
      <c r="K15" s="58" t="str">
        <f>IF(ISNA(VLOOKUP($E15,Blocs!$A:$J,8,FALSE))," ",VLOOKUP($E15,Blocs!$A:$J,8,FALSE))</f>
        <v xml:space="preserve"> </v>
      </c>
      <c r="L15" s="58" t="str">
        <f>IF(ISNA(VLOOKUP($E15,Blocs!$A:$J,9,FALSE))," ",VLOOKUP($E15,Blocs!$A:$J,9,FALSE))</f>
        <v xml:space="preserve"> </v>
      </c>
      <c r="M15" s="58" t="str">
        <f>IF(ISNA(VLOOKUP($E15,Blocs!$A:$J,10,FALSE))," ",VLOOKUP($E15,Blocs!$A:$J,10,FALSE))</f>
        <v xml:space="preserve"> </v>
      </c>
      <c r="N15" s="40"/>
      <c r="O15" s="40"/>
      <c r="P15" s="40"/>
      <c r="Q15" s="40"/>
      <c r="R15" s="40"/>
      <c r="S15" s="40"/>
      <c r="T15" s="40"/>
      <c r="U15" s="40"/>
      <c r="V15" s="40"/>
      <c r="W15" s="40"/>
      <c r="X15" s="40"/>
    </row>
    <row r="16" spans="1:24" x14ac:dyDescent="0.25">
      <c r="A16" s="68"/>
      <c r="B16" s="62"/>
      <c r="C16" s="64" t="s">
        <v>146</v>
      </c>
      <c r="D16" s="60" t="s">
        <v>435</v>
      </c>
      <c r="E16" s="67"/>
      <c r="F16" s="58" t="str">
        <f>IF(ISNA(VLOOKUP($E16,Blocs!$A:$J,3,FALSE))," ",VLOOKUP($E16,Blocs!$A:$J,3,FALSE))</f>
        <v xml:space="preserve"> </v>
      </c>
      <c r="G16" s="58" t="str">
        <f>IF(ISNA(VLOOKUP($E16,Blocs!$A:$J,4,FALSE))," ",VLOOKUP($E16,Blocs!$A:$J,4,FALSE))</f>
        <v xml:space="preserve"> </v>
      </c>
      <c r="H16" s="58" t="str">
        <f>IF(ISNA(VLOOKUP($E16,Blocs!$A:$J,5,FALSE))," ",VLOOKUP($E16,Blocs!$A:$J,5,FALSE))</f>
        <v xml:space="preserve"> </v>
      </c>
      <c r="I16" s="58" t="str">
        <f>IF(ISNA(VLOOKUP($E16,Blocs!$A:$J,6,FALSE))," ",VLOOKUP($E16,Blocs!$A:$J,6,FALSE))</f>
        <v xml:space="preserve"> </v>
      </c>
      <c r="J16" s="58" t="str">
        <f>IF(ISNA(VLOOKUP($E16,Blocs!$A:$J,7,FALSE))," ",VLOOKUP($E16,Blocs!$A:$J,7,FALSE))</f>
        <v xml:space="preserve"> </v>
      </c>
      <c r="K16" s="58" t="str">
        <f>IF(ISNA(VLOOKUP($E16,Blocs!$A:$J,8,FALSE))," ",VLOOKUP($E16,Blocs!$A:$J,8,FALSE))</f>
        <v xml:space="preserve"> </v>
      </c>
      <c r="L16" s="58" t="str">
        <f>IF(ISNA(VLOOKUP($E16,Blocs!$A:$J,9,FALSE))," ",VLOOKUP($E16,Blocs!$A:$J,9,FALSE))</f>
        <v xml:space="preserve"> </v>
      </c>
      <c r="M16" s="58" t="str">
        <f>IF(ISNA(VLOOKUP($E16,Blocs!$A:$J,10,FALSE))," ",VLOOKUP($E16,Blocs!$A:$J,10,FALSE))</f>
        <v xml:space="preserve"> </v>
      </c>
      <c r="N16" s="40"/>
      <c r="O16" s="40"/>
      <c r="P16" s="40"/>
      <c r="Q16" s="40"/>
      <c r="R16" s="40"/>
      <c r="S16" s="40"/>
      <c r="T16" s="40"/>
      <c r="U16" s="40"/>
      <c r="V16" s="40"/>
      <c r="W16" s="40"/>
      <c r="X16" s="40"/>
    </row>
    <row r="17" spans="1:24" x14ac:dyDescent="0.25">
      <c r="A17" s="68"/>
      <c r="B17" s="62"/>
      <c r="C17" s="64" t="s">
        <v>147</v>
      </c>
      <c r="D17" s="60" t="s">
        <v>444</v>
      </c>
      <c r="E17" s="67"/>
      <c r="F17" s="58" t="str">
        <f>IF(ISNA(VLOOKUP($E17,Blocs!$A:$J,3,FALSE))," ",VLOOKUP($E17,Blocs!$A:$J,3,FALSE))</f>
        <v xml:space="preserve"> </v>
      </c>
      <c r="G17" s="58" t="str">
        <f>IF(ISNA(VLOOKUP($E17,Blocs!$A:$J,4,FALSE))," ",VLOOKUP($E17,Blocs!$A:$J,4,FALSE))</f>
        <v xml:space="preserve"> </v>
      </c>
      <c r="H17" s="58" t="str">
        <f>IF(ISNA(VLOOKUP($E17,Blocs!$A:$J,5,FALSE))," ",VLOOKUP($E17,Blocs!$A:$J,5,FALSE))</f>
        <v xml:space="preserve"> </v>
      </c>
      <c r="I17" s="58" t="str">
        <f>IF(ISNA(VLOOKUP($E17,Blocs!$A:$J,6,FALSE))," ",VLOOKUP($E17,Blocs!$A:$J,6,FALSE))</f>
        <v xml:space="preserve"> </v>
      </c>
      <c r="J17" s="58" t="str">
        <f>IF(ISNA(VLOOKUP($E17,Blocs!$A:$J,7,FALSE))," ",VLOOKUP($E17,Blocs!$A:$J,7,FALSE))</f>
        <v xml:space="preserve"> </v>
      </c>
      <c r="K17" s="58" t="str">
        <f>IF(ISNA(VLOOKUP($E17,Blocs!$A:$J,8,FALSE))," ",VLOOKUP($E17,Blocs!$A:$J,8,FALSE))</f>
        <v xml:space="preserve"> </v>
      </c>
      <c r="L17" s="58" t="str">
        <f>IF(ISNA(VLOOKUP($E17,Blocs!$A:$J,9,FALSE))," ",VLOOKUP($E17,Blocs!$A:$J,9,FALSE))</f>
        <v xml:space="preserve"> </v>
      </c>
      <c r="M17" s="58" t="str">
        <f>IF(ISNA(VLOOKUP($E17,Blocs!$A:$J,10,FALSE))," ",VLOOKUP($E17,Blocs!$A:$J,10,FALSE))</f>
        <v xml:space="preserve"> </v>
      </c>
      <c r="N17" s="40"/>
      <c r="O17" s="40"/>
      <c r="P17" s="40"/>
      <c r="Q17" s="40"/>
      <c r="R17" s="40"/>
      <c r="S17" s="40"/>
      <c r="T17" s="40"/>
      <c r="U17" s="40"/>
      <c r="V17" s="40"/>
      <c r="W17" s="40"/>
      <c r="X17" s="40"/>
    </row>
    <row r="18" spans="1:24" x14ac:dyDescent="0.25">
      <c r="A18" s="68"/>
      <c r="B18" s="62"/>
      <c r="C18" s="64" t="s">
        <v>148</v>
      </c>
      <c r="D18" s="60" t="s">
        <v>444</v>
      </c>
      <c r="E18" s="67"/>
      <c r="F18" s="58" t="str">
        <f>IF(ISNA(VLOOKUP($E18,Blocs!$A:$J,3,FALSE))," ",VLOOKUP($E18,Blocs!$A:$J,3,FALSE))</f>
        <v xml:space="preserve"> </v>
      </c>
      <c r="G18" s="58" t="str">
        <f>IF(ISNA(VLOOKUP($E18,Blocs!$A:$J,4,FALSE))," ",VLOOKUP($E18,Blocs!$A:$J,4,FALSE))</f>
        <v xml:space="preserve"> </v>
      </c>
      <c r="H18" s="58" t="str">
        <f>IF(ISNA(VLOOKUP($E18,Blocs!$A:$J,5,FALSE))," ",VLOOKUP($E18,Blocs!$A:$J,5,FALSE))</f>
        <v xml:space="preserve"> </v>
      </c>
      <c r="I18" s="58" t="str">
        <f>IF(ISNA(VLOOKUP($E18,Blocs!$A:$J,6,FALSE))," ",VLOOKUP($E18,Blocs!$A:$J,6,FALSE))</f>
        <v xml:space="preserve"> </v>
      </c>
      <c r="J18" s="58" t="str">
        <f>IF(ISNA(VLOOKUP($E18,Blocs!$A:$J,7,FALSE))," ",VLOOKUP($E18,Blocs!$A:$J,7,FALSE))</f>
        <v xml:space="preserve"> </v>
      </c>
      <c r="K18" s="58" t="str">
        <f>IF(ISNA(VLOOKUP($E18,Blocs!$A:$J,8,FALSE))," ",VLOOKUP($E18,Blocs!$A:$J,8,FALSE))</f>
        <v xml:space="preserve"> </v>
      </c>
      <c r="L18" s="58" t="str">
        <f>IF(ISNA(VLOOKUP($E18,Blocs!$A:$J,9,FALSE))," ",VLOOKUP($E18,Blocs!$A:$J,9,FALSE))</f>
        <v xml:space="preserve"> </v>
      </c>
      <c r="M18" s="58" t="str">
        <f>IF(ISNA(VLOOKUP($E18,Blocs!$A:$J,10,FALSE))," ",VLOOKUP($E18,Blocs!$A:$J,10,FALSE))</f>
        <v xml:space="preserve"> </v>
      </c>
      <c r="N18" s="40"/>
      <c r="O18" s="40"/>
      <c r="P18" s="40"/>
      <c r="Q18" s="40"/>
      <c r="R18" s="40"/>
      <c r="S18" s="40"/>
      <c r="T18" s="40"/>
      <c r="U18" s="40"/>
      <c r="V18" s="40"/>
      <c r="W18" s="40"/>
      <c r="X18" s="40"/>
    </row>
    <row r="19" spans="1:24" x14ac:dyDescent="0.25">
      <c r="A19" s="68"/>
      <c r="B19" s="62"/>
      <c r="C19" s="64" t="s">
        <v>149</v>
      </c>
      <c r="D19" s="60" t="s">
        <v>443</v>
      </c>
      <c r="E19" s="67"/>
      <c r="F19" s="58" t="str">
        <f>IF(ISNA(VLOOKUP($E19,Blocs!$A:$J,3,FALSE))," ",VLOOKUP($E19,Blocs!$A:$J,3,FALSE))</f>
        <v xml:space="preserve"> </v>
      </c>
      <c r="G19" s="58" t="str">
        <f>IF(ISNA(VLOOKUP($E19,Blocs!$A:$J,4,FALSE))," ",VLOOKUP($E19,Blocs!$A:$J,4,FALSE))</f>
        <v xml:space="preserve"> </v>
      </c>
      <c r="H19" s="58" t="str">
        <f>IF(ISNA(VLOOKUP($E19,Blocs!$A:$J,5,FALSE))," ",VLOOKUP($E19,Blocs!$A:$J,5,FALSE))</f>
        <v xml:space="preserve"> </v>
      </c>
      <c r="I19" s="58" t="str">
        <f>IF(ISNA(VLOOKUP($E19,Blocs!$A:$J,6,FALSE))," ",VLOOKUP($E19,Blocs!$A:$J,6,FALSE))</f>
        <v xml:space="preserve"> </v>
      </c>
      <c r="J19" s="58" t="str">
        <f>IF(ISNA(VLOOKUP($E19,Blocs!$A:$J,7,FALSE))," ",VLOOKUP($E19,Blocs!$A:$J,7,FALSE))</f>
        <v xml:space="preserve"> </v>
      </c>
      <c r="K19" s="58" t="str">
        <f>IF(ISNA(VLOOKUP($E19,Blocs!$A:$J,8,FALSE))," ",VLOOKUP($E19,Blocs!$A:$J,8,FALSE))</f>
        <v xml:space="preserve"> </v>
      </c>
      <c r="L19" s="58" t="str">
        <f>IF(ISNA(VLOOKUP($E19,Blocs!$A:$J,9,FALSE))," ",VLOOKUP($E19,Blocs!$A:$J,9,FALSE))</f>
        <v xml:space="preserve"> </v>
      </c>
      <c r="M19" s="58" t="str">
        <f>IF(ISNA(VLOOKUP($E19,Blocs!$A:$J,10,FALSE))," ",VLOOKUP($E19,Blocs!$A:$J,10,FALSE))</f>
        <v xml:space="preserve"> </v>
      </c>
      <c r="N19" s="40"/>
      <c r="O19" s="40"/>
      <c r="P19" s="40"/>
      <c r="Q19" s="40"/>
      <c r="R19" s="40"/>
      <c r="S19" s="40"/>
      <c r="T19" s="40"/>
      <c r="U19" s="40"/>
      <c r="V19" s="40"/>
      <c r="W19" s="40"/>
      <c r="X19" s="40"/>
    </row>
    <row r="20" spans="1:24" x14ac:dyDescent="0.25">
      <c r="A20" s="68"/>
      <c r="B20" s="62"/>
      <c r="C20" s="64" t="s">
        <v>150</v>
      </c>
      <c r="D20" s="60" t="s">
        <v>441</v>
      </c>
      <c r="E20" s="67"/>
      <c r="F20" s="58" t="str">
        <f>IF(ISNA(VLOOKUP($E20,Blocs!$A:$J,3,FALSE))," ",VLOOKUP($E20,Blocs!$A:$J,3,FALSE))</f>
        <v xml:space="preserve"> </v>
      </c>
      <c r="G20" s="58" t="str">
        <f>IF(ISNA(VLOOKUP($E20,Blocs!$A:$J,4,FALSE))," ",VLOOKUP($E20,Blocs!$A:$J,4,FALSE))</f>
        <v xml:space="preserve"> </v>
      </c>
      <c r="H20" s="58" t="str">
        <f>IF(ISNA(VLOOKUP($E20,Blocs!$A:$J,5,FALSE))," ",VLOOKUP($E20,Blocs!$A:$J,5,FALSE))</f>
        <v xml:space="preserve"> </v>
      </c>
      <c r="I20" s="58" t="str">
        <f>IF(ISNA(VLOOKUP($E20,Blocs!$A:$J,6,FALSE))," ",VLOOKUP($E20,Blocs!$A:$J,6,FALSE))</f>
        <v xml:space="preserve"> </v>
      </c>
      <c r="J20" s="58" t="str">
        <f>IF(ISNA(VLOOKUP($E20,Blocs!$A:$J,7,FALSE))," ",VLOOKUP($E20,Blocs!$A:$J,7,FALSE))</f>
        <v xml:space="preserve"> </v>
      </c>
      <c r="K20" s="58" t="str">
        <f>IF(ISNA(VLOOKUP($E20,Blocs!$A:$J,8,FALSE))," ",VLOOKUP($E20,Blocs!$A:$J,8,FALSE))</f>
        <v xml:space="preserve"> </v>
      </c>
      <c r="L20" s="58" t="str">
        <f>IF(ISNA(VLOOKUP($E20,Blocs!$A:$J,9,FALSE))," ",VLOOKUP($E20,Blocs!$A:$J,9,FALSE))</f>
        <v xml:space="preserve"> </v>
      </c>
      <c r="M20" s="58" t="str">
        <f>IF(ISNA(VLOOKUP($E20,Blocs!$A:$J,10,FALSE))," ",VLOOKUP($E20,Blocs!$A:$J,10,FALSE))</f>
        <v xml:space="preserve"> </v>
      </c>
      <c r="N20" s="40"/>
      <c r="O20" s="40"/>
      <c r="P20" s="40"/>
      <c r="Q20" s="40"/>
      <c r="R20" s="40"/>
      <c r="S20" s="40"/>
      <c r="T20" s="40"/>
      <c r="U20" s="40"/>
      <c r="V20" s="40"/>
      <c r="W20" s="40"/>
      <c r="X20" s="40"/>
    </row>
    <row r="21" spans="1:24" x14ac:dyDescent="0.25">
      <c r="A21" s="68"/>
      <c r="B21" s="62"/>
      <c r="C21" s="64" t="s">
        <v>151</v>
      </c>
      <c r="D21" s="60" t="s">
        <v>445</v>
      </c>
      <c r="E21" s="67"/>
      <c r="F21" s="58" t="str">
        <f>IF(ISNA(VLOOKUP($E21,Blocs!$A:$J,3,FALSE))," ",VLOOKUP($E21,Blocs!$A:$J,3,FALSE))</f>
        <v xml:space="preserve"> </v>
      </c>
      <c r="G21" s="58" t="str">
        <f>IF(ISNA(VLOOKUP($E21,Blocs!$A:$J,4,FALSE))," ",VLOOKUP($E21,Blocs!$A:$J,4,FALSE))</f>
        <v xml:space="preserve"> </v>
      </c>
      <c r="H21" s="58" t="str">
        <f>IF(ISNA(VLOOKUP($E21,Blocs!$A:$J,5,FALSE))," ",VLOOKUP($E21,Blocs!$A:$J,5,FALSE))</f>
        <v xml:space="preserve"> </v>
      </c>
      <c r="I21" s="58" t="str">
        <f>IF(ISNA(VLOOKUP($E21,Blocs!$A:$J,6,FALSE))," ",VLOOKUP($E21,Blocs!$A:$J,6,FALSE))</f>
        <v xml:space="preserve"> </v>
      </c>
      <c r="J21" s="58" t="str">
        <f>IF(ISNA(VLOOKUP($E21,Blocs!$A:$J,7,FALSE))," ",VLOOKUP($E21,Blocs!$A:$J,7,FALSE))</f>
        <v xml:space="preserve"> </v>
      </c>
      <c r="K21" s="58" t="str">
        <f>IF(ISNA(VLOOKUP($E21,Blocs!$A:$J,8,FALSE))," ",VLOOKUP($E21,Blocs!$A:$J,8,FALSE))</f>
        <v xml:space="preserve"> </v>
      </c>
      <c r="L21" s="58" t="str">
        <f>IF(ISNA(VLOOKUP($E21,Blocs!$A:$J,9,FALSE))," ",VLOOKUP($E21,Blocs!$A:$J,9,FALSE))</f>
        <v xml:space="preserve"> </v>
      </c>
      <c r="M21" s="58" t="str">
        <f>IF(ISNA(VLOOKUP($E21,Blocs!$A:$J,10,FALSE))," ",VLOOKUP($E21,Blocs!$A:$J,10,FALSE))</f>
        <v xml:space="preserve"> </v>
      </c>
      <c r="N21" s="40"/>
      <c r="O21" s="40"/>
      <c r="P21" s="40"/>
      <c r="Q21" s="40"/>
      <c r="R21" s="40"/>
      <c r="S21" s="40"/>
      <c r="T21" s="40"/>
      <c r="U21" s="40"/>
      <c r="V21" s="40"/>
      <c r="W21" s="40"/>
      <c r="X21" s="40"/>
    </row>
    <row r="22" spans="1:24" x14ac:dyDescent="0.25">
      <c r="A22" s="68"/>
      <c r="B22" s="62"/>
      <c r="C22" s="64" t="s">
        <v>152</v>
      </c>
      <c r="D22" s="60" t="s">
        <v>443</v>
      </c>
      <c r="E22" s="67"/>
      <c r="F22" s="58" t="str">
        <f>IF(ISNA(VLOOKUP($E22,Blocs!$A:$J,3,FALSE))," ",VLOOKUP($E22,Blocs!$A:$J,3,FALSE))</f>
        <v xml:space="preserve"> </v>
      </c>
      <c r="G22" s="58" t="str">
        <f>IF(ISNA(VLOOKUP($E22,Blocs!$A:$J,4,FALSE))," ",VLOOKUP($E22,Blocs!$A:$J,4,FALSE))</f>
        <v xml:space="preserve"> </v>
      </c>
      <c r="H22" s="58" t="str">
        <f>IF(ISNA(VLOOKUP($E22,Blocs!$A:$J,5,FALSE))," ",VLOOKUP($E22,Blocs!$A:$J,5,FALSE))</f>
        <v xml:space="preserve"> </v>
      </c>
      <c r="I22" s="58" t="str">
        <f>IF(ISNA(VLOOKUP($E22,Blocs!$A:$J,6,FALSE))," ",VLOOKUP($E22,Blocs!$A:$J,6,FALSE))</f>
        <v xml:space="preserve"> </v>
      </c>
      <c r="J22" s="58" t="str">
        <f>IF(ISNA(VLOOKUP($E22,Blocs!$A:$J,7,FALSE))," ",VLOOKUP($E22,Blocs!$A:$J,7,FALSE))</f>
        <v xml:space="preserve"> </v>
      </c>
      <c r="K22" s="58" t="str">
        <f>IF(ISNA(VLOOKUP($E22,Blocs!$A:$J,8,FALSE))," ",VLOOKUP($E22,Blocs!$A:$J,8,FALSE))</f>
        <v xml:space="preserve"> </v>
      </c>
      <c r="L22" s="58" t="str">
        <f>IF(ISNA(VLOOKUP($E22,Blocs!$A:$J,9,FALSE))," ",VLOOKUP($E22,Blocs!$A:$J,9,FALSE))</f>
        <v xml:space="preserve"> </v>
      </c>
      <c r="M22" s="58" t="str">
        <f>IF(ISNA(VLOOKUP($E22,Blocs!$A:$J,10,FALSE))," ",VLOOKUP($E22,Blocs!$A:$J,10,FALSE))</f>
        <v xml:space="preserve"> </v>
      </c>
      <c r="N22" s="40"/>
      <c r="O22" s="40"/>
      <c r="P22" s="40"/>
      <c r="Q22" s="40"/>
      <c r="R22" s="40"/>
      <c r="S22" s="40"/>
      <c r="T22" s="40"/>
      <c r="U22" s="40"/>
      <c r="V22" s="40"/>
      <c r="W22" s="40"/>
      <c r="X22" s="40"/>
    </row>
    <row r="23" spans="1:24" x14ac:dyDescent="0.25">
      <c r="A23" s="68"/>
      <c r="B23" s="62"/>
      <c r="C23" s="64" t="s">
        <v>153</v>
      </c>
      <c r="D23" s="60" t="s">
        <v>435</v>
      </c>
      <c r="E23" s="67"/>
      <c r="F23" s="58" t="str">
        <f>IF(ISNA(VLOOKUP($E23,Blocs!$A:$J,3,FALSE))," ",VLOOKUP($E23,Blocs!$A:$J,3,FALSE))</f>
        <v xml:space="preserve"> </v>
      </c>
      <c r="G23" s="58" t="str">
        <f>IF(ISNA(VLOOKUP($E23,Blocs!$A:$J,4,FALSE))," ",VLOOKUP($E23,Blocs!$A:$J,4,FALSE))</f>
        <v xml:space="preserve"> </v>
      </c>
      <c r="H23" s="58" t="str">
        <f>IF(ISNA(VLOOKUP($E23,Blocs!$A:$J,5,FALSE))," ",VLOOKUP($E23,Blocs!$A:$J,5,FALSE))</f>
        <v xml:space="preserve"> </v>
      </c>
      <c r="I23" s="58" t="str">
        <f>IF(ISNA(VLOOKUP($E23,Blocs!$A:$J,6,FALSE))," ",VLOOKUP($E23,Blocs!$A:$J,6,FALSE))</f>
        <v xml:space="preserve"> </v>
      </c>
      <c r="J23" s="58" t="str">
        <f>IF(ISNA(VLOOKUP($E23,Blocs!$A:$J,7,FALSE))," ",VLOOKUP($E23,Blocs!$A:$J,7,FALSE))</f>
        <v xml:space="preserve"> </v>
      </c>
      <c r="K23" s="58" t="str">
        <f>IF(ISNA(VLOOKUP($E23,Blocs!$A:$J,8,FALSE))," ",VLOOKUP($E23,Blocs!$A:$J,8,FALSE))</f>
        <v xml:space="preserve"> </v>
      </c>
      <c r="L23" s="58" t="str">
        <f>IF(ISNA(VLOOKUP($E23,Blocs!$A:$J,9,FALSE))," ",VLOOKUP($E23,Blocs!$A:$J,9,FALSE))</f>
        <v xml:space="preserve"> </v>
      </c>
      <c r="M23" s="58" t="str">
        <f>IF(ISNA(VLOOKUP($E23,Blocs!$A:$J,10,FALSE))," ",VLOOKUP($E23,Blocs!$A:$J,10,FALSE))</f>
        <v xml:space="preserve"> </v>
      </c>
      <c r="N23" s="40"/>
      <c r="O23" s="40"/>
      <c r="P23" s="40"/>
      <c r="Q23" s="40"/>
      <c r="R23" s="40"/>
      <c r="S23" s="40"/>
      <c r="T23" s="40"/>
      <c r="U23" s="40"/>
      <c r="V23" s="40"/>
      <c r="W23" s="40"/>
      <c r="X23" s="40"/>
    </row>
    <row r="24" spans="1:24" x14ac:dyDescent="0.25">
      <c r="A24" s="68"/>
      <c r="B24" s="62"/>
      <c r="C24" s="65" t="s">
        <v>154</v>
      </c>
      <c r="D24" s="60" t="s">
        <v>438</v>
      </c>
      <c r="E24" s="67"/>
      <c r="F24" s="58" t="str">
        <f>IF(ISNA(VLOOKUP($E24,Blocs!$A:$J,3,FALSE))," ",VLOOKUP($E24,Blocs!$A:$J,3,FALSE))</f>
        <v xml:space="preserve"> </v>
      </c>
      <c r="G24" s="58" t="str">
        <f>IF(ISNA(VLOOKUP($E24,Blocs!$A:$J,4,FALSE))," ",VLOOKUP($E24,Blocs!$A:$J,4,FALSE))</f>
        <v xml:space="preserve"> </v>
      </c>
      <c r="H24" s="58" t="str">
        <f>IF(ISNA(VLOOKUP($E24,Blocs!$A:$J,5,FALSE))," ",VLOOKUP($E24,Blocs!$A:$J,5,FALSE))</f>
        <v xml:space="preserve"> </v>
      </c>
      <c r="I24" s="58" t="str">
        <f>IF(ISNA(VLOOKUP($E24,Blocs!$A:$J,6,FALSE))," ",VLOOKUP($E24,Blocs!$A:$J,6,FALSE))</f>
        <v xml:space="preserve"> </v>
      </c>
      <c r="J24" s="58" t="str">
        <f>IF(ISNA(VLOOKUP($E24,Blocs!$A:$J,7,FALSE))," ",VLOOKUP($E24,Blocs!$A:$J,7,FALSE))</f>
        <v xml:space="preserve"> </v>
      </c>
      <c r="K24" s="58" t="str">
        <f>IF(ISNA(VLOOKUP($E24,Blocs!$A:$J,8,FALSE))," ",VLOOKUP($E24,Blocs!$A:$J,8,FALSE))</f>
        <v xml:space="preserve"> </v>
      </c>
      <c r="L24" s="58" t="str">
        <f>IF(ISNA(VLOOKUP($E24,Blocs!$A:$J,9,FALSE))," ",VLOOKUP($E24,Blocs!$A:$J,9,FALSE))</f>
        <v xml:space="preserve"> </v>
      </c>
      <c r="M24" s="58" t="str">
        <f>IF(ISNA(VLOOKUP($E24,Blocs!$A:$J,10,FALSE))," ",VLOOKUP($E24,Blocs!$A:$J,10,FALSE))</f>
        <v xml:space="preserve"> </v>
      </c>
      <c r="N24" s="40"/>
      <c r="O24" s="40"/>
      <c r="P24" s="40"/>
      <c r="Q24" s="40"/>
      <c r="R24" s="40"/>
      <c r="S24" s="40"/>
      <c r="T24" s="40"/>
      <c r="U24" s="40"/>
      <c r="V24" s="40"/>
      <c r="W24" s="40"/>
      <c r="X24" s="40"/>
    </row>
    <row r="25" spans="1:24" x14ac:dyDescent="0.25">
      <c r="A25" s="68"/>
      <c r="B25" s="62"/>
      <c r="C25" s="64" t="s">
        <v>155</v>
      </c>
      <c r="D25" s="60" t="s">
        <v>443</v>
      </c>
      <c r="E25" s="67"/>
      <c r="F25" s="58" t="str">
        <f>IF(ISNA(VLOOKUP($E25,Blocs!$A:$J,3,FALSE))," ",VLOOKUP($E25,Blocs!$A:$J,3,FALSE))</f>
        <v xml:space="preserve"> </v>
      </c>
      <c r="G25" s="58" t="str">
        <f>IF(ISNA(VLOOKUP($E25,Blocs!$A:$J,4,FALSE))," ",VLOOKUP($E25,Blocs!$A:$J,4,FALSE))</f>
        <v xml:space="preserve"> </v>
      </c>
      <c r="H25" s="58" t="str">
        <f>IF(ISNA(VLOOKUP($E25,Blocs!$A:$J,5,FALSE))," ",VLOOKUP($E25,Blocs!$A:$J,5,FALSE))</f>
        <v xml:space="preserve"> </v>
      </c>
      <c r="I25" s="58" t="str">
        <f>IF(ISNA(VLOOKUP($E25,Blocs!$A:$J,6,FALSE))," ",VLOOKUP($E25,Blocs!$A:$J,6,FALSE))</f>
        <v xml:space="preserve"> </v>
      </c>
      <c r="J25" s="58" t="str">
        <f>IF(ISNA(VLOOKUP($E25,Blocs!$A:$J,7,FALSE))," ",VLOOKUP($E25,Blocs!$A:$J,7,FALSE))</f>
        <v xml:space="preserve"> </v>
      </c>
      <c r="K25" s="58" t="str">
        <f>IF(ISNA(VLOOKUP($E25,Blocs!$A:$J,8,FALSE))," ",VLOOKUP($E25,Blocs!$A:$J,8,FALSE))</f>
        <v xml:space="preserve"> </v>
      </c>
      <c r="L25" s="58" t="str">
        <f>IF(ISNA(VLOOKUP($E25,Blocs!$A:$J,9,FALSE))," ",VLOOKUP($E25,Blocs!$A:$J,9,FALSE))</f>
        <v xml:space="preserve"> </v>
      </c>
      <c r="M25" s="58" t="str">
        <f>IF(ISNA(VLOOKUP($E25,Blocs!$A:$J,10,FALSE))," ",VLOOKUP($E25,Blocs!$A:$J,10,FALSE))</f>
        <v xml:space="preserve"> </v>
      </c>
      <c r="N25" s="40"/>
      <c r="O25" s="40"/>
      <c r="P25" s="40"/>
      <c r="Q25" s="40"/>
      <c r="R25" s="40"/>
      <c r="S25" s="40"/>
      <c r="T25" s="40"/>
      <c r="U25" s="40"/>
      <c r="V25" s="40"/>
      <c r="W25" s="40"/>
      <c r="X25" s="40"/>
    </row>
    <row r="26" spans="1:24" x14ac:dyDescent="0.25">
      <c r="A26" s="68"/>
      <c r="B26" s="62"/>
      <c r="C26" s="64" t="s">
        <v>156</v>
      </c>
      <c r="D26" s="60" t="s">
        <v>434</v>
      </c>
      <c r="E26" s="67"/>
      <c r="F26" s="58" t="str">
        <f>IF(ISNA(VLOOKUP($E26,Blocs!$A:$J,3,FALSE))," ",VLOOKUP($E26,Blocs!$A:$J,3,FALSE))</f>
        <v xml:space="preserve"> </v>
      </c>
      <c r="G26" s="58" t="str">
        <f>IF(ISNA(VLOOKUP($E26,Blocs!$A:$J,4,FALSE))," ",VLOOKUP($E26,Blocs!$A:$J,4,FALSE))</f>
        <v xml:space="preserve"> </v>
      </c>
      <c r="H26" s="58" t="str">
        <f>IF(ISNA(VLOOKUP($E26,Blocs!$A:$J,5,FALSE))," ",VLOOKUP($E26,Blocs!$A:$J,5,FALSE))</f>
        <v xml:space="preserve"> </v>
      </c>
      <c r="I26" s="58" t="str">
        <f>IF(ISNA(VLOOKUP($E26,Blocs!$A:$J,6,FALSE))," ",VLOOKUP($E26,Blocs!$A:$J,6,FALSE))</f>
        <v xml:space="preserve"> </v>
      </c>
      <c r="J26" s="58" t="str">
        <f>IF(ISNA(VLOOKUP($E26,Blocs!$A:$J,7,FALSE))," ",VLOOKUP($E26,Blocs!$A:$J,7,FALSE))</f>
        <v xml:space="preserve"> </v>
      </c>
      <c r="K26" s="58" t="str">
        <f>IF(ISNA(VLOOKUP($E26,Blocs!$A:$J,8,FALSE))," ",VLOOKUP($E26,Blocs!$A:$J,8,FALSE))</f>
        <v xml:space="preserve"> </v>
      </c>
      <c r="L26" s="58" t="str">
        <f>IF(ISNA(VLOOKUP($E26,Blocs!$A:$J,9,FALSE))," ",VLOOKUP($E26,Blocs!$A:$J,9,FALSE))</f>
        <v xml:space="preserve"> </v>
      </c>
      <c r="M26" s="58" t="str">
        <f>IF(ISNA(VLOOKUP($E26,Blocs!$A:$J,10,FALSE))," ",VLOOKUP($E26,Blocs!$A:$J,10,FALSE))</f>
        <v xml:space="preserve"> </v>
      </c>
      <c r="N26" s="40"/>
      <c r="O26" s="40"/>
      <c r="P26" s="40"/>
      <c r="Q26" s="40"/>
      <c r="R26" s="40"/>
      <c r="S26" s="40"/>
      <c r="T26" s="40"/>
      <c r="U26" s="40"/>
      <c r="V26" s="40"/>
      <c r="W26" s="40"/>
      <c r="X26" s="40"/>
    </row>
    <row r="27" spans="1:24" x14ac:dyDescent="0.25">
      <c r="A27" s="68"/>
      <c r="B27" s="62"/>
      <c r="C27" s="64" t="s">
        <v>157</v>
      </c>
      <c r="D27" s="60" t="s">
        <v>443</v>
      </c>
      <c r="E27" s="67"/>
      <c r="F27" s="58" t="str">
        <f>IF(ISNA(VLOOKUP($E27,Blocs!$A:$J,3,FALSE))," ",VLOOKUP($E27,Blocs!$A:$J,3,FALSE))</f>
        <v xml:space="preserve"> </v>
      </c>
      <c r="G27" s="58" t="str">
        <f>IF(ISNA(VLOOKUP($E27,Blocs!$A:$J,4,FALSE))," ",VLOOKUP($E27,Blocs!$A:$J,4,FALSE))</f>
        <v xml:space="preserve"> </v>
      </c>
      <c r="H27" s="58" t="str">
        <f>IF(ISNA(VLOOKUP($E27,Blocs!$A:$J,5,FALSE))," ",VLOOKUP($E27,Blocs!$A:$J,5,FALSE))</f>
        <v xml:space="preserve"> </v>
      </c>
      <c r="I27" s="58" t="str">
        <f>IF(ISNA(VLOOKUP($E27,Blocs!$A:$J,6,FALSE))," ",VLOOKUP($E27,Blocs!$A:$J,6,FALSE))</f>
        <v xml:space="preserve"> </v>
      </c>
      <c r="J27" s="58" t="str">
        <f>IF(ISNA(VLOOKUP($E27,Blocs!$A:$J,7,FALSE))," ",VLOOKUP($E27,Blocs!$A:$J,7,FALSE))</f>
        <v xml:space="preserve"> </v>
      </c>
      <c r="K27" s="58" t="str">
        <f>IF(ISNA(VLOOKUP($E27,Blocs!$A:$J,8,FALSE))," ",VLOOKUP($E27,Blocs!$A:$J,8,FALSE))</f>
        <v xml:space="preserve"> </v>
      </c>
      <c r="L27" s="58" t="str">
        <f>IF(ISNA(VLOOKUP($E27,Blocs!$A:$J,9,FALSE))," ",VLOOKUP($E27,Blocs!$A:$J,9,FALSE))</f>
        <v xml:space="preserve"> </v>
      </c>
      <c r="M27" s="58" t="str">
        <f>IF(ISNA(VLOOKUP($E27,Blocs!$A:$J,10,FALSE))," ",VLOOKUP($E27,Blocs!$A:$J,10,FALSE))</f>
        <v xml:space="preserve"> </v>
      </c>
      <c r="N27" s="40"/>
      <c r="O27" s="40"/>
      <c r="P27" s="40"/>
      <c r="Q27" s="40"/>
      <c r="R27" s="40"/>
      <c r="S27" s="40"/>
      <c r="T27" s="40"/>
      <c r="U27" s="40"/>
      <c r="V27" s="40"/>
      <c r="W27" s="40"/>
      <c r="X27" s="40"/>
    </row>
    <row r="28" spans="1:24" x14ac:dyDescent="0.25">
      <c r="A28" s="68"/>
      <c r="B28" s="62"/>
      <c r="C28" s="64" t="s">
        <v>158</v>
      </c>
      <c r="D28" s="60" t="s">
        <v>443</v>
      </c>
      <c r="E28" s="67"/>
      <c r="F28" s="58" t="str">
        <f>IF(ISNA(VLOOKUP($E28,Blocs!$A:$J,3,FALSE))," ",VLOOKUP($E28,Blocs!$A:$J,3,FALSE))</f>
        <v xml:space="preserve"> </v>
      </c>
      <c r="G28" s="58" t="str">
        <f>IF(ISNA(VLOOKUP($E28,Blocs!$A:$J,4,FALSE))," ",VLOOKUP($E28,Blocs!$A:$J,4,FALSE))</f>
        <v xml:space="preserve"> </v>
      </c>
      <c r="H28" s="58" t="str">
        <f>IF(ISNA(VLOOKUP($E28,Blocs!$A:$J,5,FALSE))," ",VLOOKUP($E28,Blocs!$A:$J,5,FALSE))</f>
        <v xml:space="preserve"> </v>
      </c>
      <c r="I28" s="58" t="str">
        <f>IF(ISNA(VLOOKUP($E28,Blocs!$A:$J,6,FALSE))," ",VLOOKUP($E28,Blocs!$A:$J,6,FALSE))</f>
        <v xml:space="preserve"> </v>
      </c>
      <c r="J28" s="58" t="str">
        <f>IF(ISNA(VLOOKUP($E28,Blocs!$A:$J,7,FALSE))," ",VLOOKUP($E28,Blocs!$A:$J,7,FALSE))</f>
        <v xml:space="preserve"> </v>
      </c>
      <c r="K28" s="58" t="str">
        <f>IF(ISNA(VLOOKUP($E28,Blocs!$A:$J,8,FALSE))," ",VLOOKUP($E28,Blocs!$A:$J,8,FALSE))</f>
        <v xml:space="preserve"> </v>
      </c>
      <c r="L28" s="58" t="str">
        <f>IF(ISNA(VLOOKUP($E28,Blocs!$A:$J,9,FALSE))," ",VLOOKUP($E28,Blocs!$A:$J,9,FALSE))</f>
        <v xml:space="preserve"> </v>
      </c>
      <c r="M28" s="58" t="str">
        <f>IF(ISNA(VLOOKUP($E28,Blocs!$A:$J,10,FALSE))," ",VLOOKUP($E28,Blocs!$A:$J,10,FALSE))</f>
        <v xml:space="preserve"> </v>
      </c>
      <c r="N28" s="40"/>
      <c r="O28" s="40"/>
      <c r="P28" s="40"/>
      <c r="Q28" s="40"/>
      <c r="R28" s="40"/>
      <c r="S28" s="40"/>
      <c r="T28" s="40"/>
      <c r="U28" s="40"/>
      <c r="V28" s="40"/>
      <c r="W28" s="40"/>
      <c r="X28" s="40"/>
    </row>
    <row r="29" spans="1:24" x14ac:dyDescent="0.25">
      <c r="A29" s="73"/>
      <c r="B29" s="75"/>
    </row>
    <row r="30" spans="1:24" x14ac:dyDescent="0.25">
      <c r="C30" s="62" t="s">
        <v>136</v>
      </c>
      <c r="D30" s="62" t="s">
        <v>434</v>
      </c>
      <c r="E30" s="70"/>
      <c r="H30" s="71"/>
      <c r="I30" s="71"/>
      <c r="J30" s="71"/>
    </row>
    <row r="31" spans="1:24" x14ac:dyDescent="0.25">
      <c r="C31" s="62" t="s">
        <v>409</v>
      </c>
      <c r="D31" s="62" t="s">
        <v>435</v>
      </c>
      <c r="H31" s="71"/>
      <c r="I31" s="71"/>
      <c r="J31" s="71"/>
    </row>
    <row r="32" spans="1:24" x14ac:dyDescent="0.25">
      <c r="C32" s="60" t="s">
        <v>406</v>
      </c>
      <c r="D32" s="62" t="s">
        <v>438</v>
      </c>
      <c r="H32" s="71"/>
      <c r="I32" s="71"/>
      <c r="J32" s="71"/>
    </row>
    <row r="33" spans="3:8" x14ac:dyDescent="0.25">
      <c r="C33" s="62" t="s">
        <v>408</v>
      </c>
      <c r="D33" s="60" t="s">
        <v>435</v>
      </c>
      <c r="G33" s="59"/>
      <c r="H33" s="59"/>
    </row>
    <row r="34" spans="3:8" x14ac:dyDescent="0.25">
      <c r="C34" s="60" t="s">
        <v>407</v>
      </c>
      <c r="D34" s="60" t="s">
        <v>438</v>
      </c>
      <c r="G34" s="59"/>
      <c r="H34" s="59"/>
    </row>
    <row r="35" spans="3:8" x14ac:dyDescent="0.25">
      <c r="C35" s="62" t="s">
        <v>140</v>
      </c>
      <c r="D35" s="62" t="s">
        <v>439</v>
      </c>
      <c r="E35" s="70"/>
      <c r="F35" s="71"/>
      <c r="G35" s="71"/>
    </row>
    <row r="36" spans="3:8" x14ac:dyDescent="0.25">
      <c r="C36" s="62" t="s">
        <v>410</v>
      </c>
      <c r="D36" s="62" t="s">
        <v>440</v>
      </c>
      <c r="E36" s="70"/>
      <c r="F36" s="71"/>
      <c r="G36" s="71"/>
    </row>
    <row r="37" spans="3:8" x14ac:dyDescent="0.25">
      <c r="C37" s="62" t="s">
        <v>142</v>
      </c>
      <c r="D37" s="62" t="s">
        <v>441</v>
      </c>
      <c r="E37" s="70"/>
      <c r="F37" s="71"/>
      <c r="G37" s="71"/>
    </row>
    <row r="38" spans="3:8" x14ac:dyDescent="0.25">
      <c r="C38" s="62" t="s">
        <v>411</v>
      </c>
      <c r="D38" s="62" t="s">
        <v>442</v>
      </c>
      <c r="E38" s="70"/>
      <c r="F38" s="71"/>
      <c r="G38" s="71"/>
    </row>
    <row r="39" spans="3:8" x14ac:dyDescent="0.25">
      <c r="C39" s="62" t="s">
        <v>412</v>
      </c>
      <c r="D39" s="60" t="s">
        <v>441</v>
      </c>
    </row>
    <row r="40" spans="3:8" x14ac:dyDescent="0.25">
      <c r="C40" s="62" t="s">
        <v>413</v>
      </c>
      <c r="D40" s="62" t="s">
        <v>437</v>
      </c>
      <c r="E40" s="70"/>
      <c r="F40" s="71"/>
      <c r="G40" s="71"/>
    </row>
    <row r="41" spans="3:8" x14ac:dyDescent="0.25">
      <c r="C41" s="62" t="s">
        <v>432</v>
      </c>
      <c r="D41" s="62" t="s">
        <v>435</v>
      </c>
      <c r="E41" s="70"/>
      <c r="F41" s="71"/>
      <c r="G41" s="71"/>
    </row>
    <row r="42" spans="3:8" x14ac:dyDescent="0.25">
      <c r="C42" s="62" t="s">
        <v>414</v>
      </c>
      <c r="D42" s="60" t="s">
        <v>443</v>
      </c>
      <c r="G42" s="71"/>
    </row>
    <row r="43" spans="3:8" x14ac:dyDescent="0.25">
      <c r="C43" s="62" t="s">
        <v>415</v>
      </c>
      <c r="D43" s="60" t="s">
        <v>446</v>
      </c>
      <c r="G43" s="71"/>
    </row>
    <row r="44" spans="3:8" x14ac:dyDescent="0.25">
      <c r="C44" s="62" t="s">
        <v>416</v>
      </c>
      <c r="D44" s="62" t="s">
        <v>443</v>
      </c>
      <c r="E44" s="70"/>
      <c r="F44" s="71"/>
      <c r="G44" s="71"/>
    </row>
    <row r="45" spans="3:8" x14ac:dyDescent="0.25">
      <c r="C45" s="62" t="s">
        <v>417</v>
      </c>
      <c r="D45" s="62" t="s">
        <v>446</v>
      </c>
      <c r="E45" s="70"/>
      <c r="F45" s="71"/>
    </row>
    <row r="46" spans="3:8" x14ac:dyDescent="0.25">
      <c r="C46" s="62" t="s">
        <v>418</v>
      </c>
      <c r="D46" s="60" t="s">
        <v>435</v>
      </c>
    </row>
    <row r="47" spans="3:8" x14ac:dyDescent="0.25">
      <c r="C47" s="62" t="s">
        <v>419</v>
      </c>
      <c r="D47" s="60" t="s">
        <v>444</v>
      </c>
    </row>
    <row r="48" spans="3:8" x14ac:dyDescent="0.25">
      <c r="C48" s="62" t="s">
        <v>420</v>
      </c>
      <c r="D48" s="60" t="s">
        <v>443</v>
      </c>
    </row>
    <row r="49" spans="3:8" x14ac:dyDescent="0.25">
      <c r="C49" s="62" t="s">
        <v>421</v>
      </c>
      <c r="D49" s="60" t="s">
        <v>441</v>
      </c>
    </row>
    <row r="50" spans="3:8" x14ac:dyDescent="0.25">
      <c r="C50" s="62" t="s">
        <v>422</v>
      </c>
      <c r="D50" s="60" t="s">
        <v>445</v>
      </c>
    </row>
    <row r="51" spans="3:8" x14ac:dyDescent="0.25">
      <c r="C51" s="62" t="s">
        <v>423</v>
      </c>
      <c r="D51" s="60" t="s">
        <v>441</v>
      </c>
    </row>
    <row r="52" spans="3:8" x14ac:dyDescent="0.25">
      <c r="C52" s="62" t="s">
        <v>424</v>
      </c>
      <c r="D52" s="60" t="s">
        <v>435</v>
      </c>
    </row>
    <row r="53" spans="3:8" x14ac:dyDescent="0.25">
      <c r="C53" s="62" t="s">
        <v>425</v>
      </c>
      <c r="D53" s="60" t="s">
        <v>434</v>
      </c>
    </row>
    <row r="54" spans="3:8" x14ac:dyDescent="0.25">
      <c r="C54" s="62" t="s">
        <v>426</v>
      </c>
      <c r="D54" s="60" t="s">
        <v>434</v>
      </c>
    </row>
    <row r="55" spans="3:8" x14ac:dyDescent="0.25">
      <c r="C55" s="62" t="s">
        <v>433</v>
      </c>
      <c r="D55" s="60" t="s">
        <v>444</v>
      </c>
    </row>
    <row r="56" spans="3:8" x14ac:dyDescent="0.25">
      <c r="C56" s="62" t="s">
        <v>427</v>
      </c>
      <c r="D56" s="60" t="s">
        <v>436</v>
      </c>
    </row>
    <row r="57" spans="3:8" x14ac:dyDescent="0.25">
      <c r="C57" s="62" t="s">
        <v>428</v>
      </c>
      <c r="D57" s="60" t="s">
        <v>443</v>
      </c>
    </row>
    <row r="58" spans="3:8" x14ac:dyDescent="0.25">
      <c r="C58" s="62" t="s">
        <v>429</v>
      </c>
      <c r="D58" s="60" t="s">
        <v>443</v>
      </c>
    </row>
    <row r="59" spans="3:8" x14ac:dyDescent="0.25">
      <c r="C59" s="62" t="s">
        <v>430</v>
      </c>
      <c r="D59" s="60" t="s">
        <v>443</v>
      </c>
    </row>
    <row r="60" spans="3:8" x14ac:dyDescent="0.25">
      <c r="C60" s="60" t="s">
        <v>431</v>
      </c>
      <c r="D60" s="60" t="s">
        <v>434</v>
      </c>
    </row>
    <row r="63" spans="3:8" x14ac:dyDescent="0.25">
      <c r="D63" s="62"/>
      <c r="E63" s="70"/>
      <c r="F63" s="71"/>
      <c r="G63" s="71"/>
      <c r="H63" s="71"/>
    </row>
  </sheetData>
  <conditionalFormatting sqref="M1:M1048576">
    <cfRule type="containsText" dxfId="0" priority="1" operator="containsText" text="nok">
      <formula>NOT(ISERROR(SEARCH("nok",M1)))</formula>
    </cfRule>
  </conditionalFormatting>
  <dataValidations count="4">
    <dataValidation type="list" allowBlank="1" showInputMessage="1" showErrorMessage="1" sqref="F29:H29">
      <formula1>INDIRECT(#REF!)</formula1>
    </dataValidation>
    <dataValidation type="list" allowBlank="1" showInputMessage="1" showErrorMessage="1" sqref="D1:D1048576">
      <formula1>"A_Essuyage_degraissage,B_Lecture_validation_FAV,C_Appro_piece,D_Appro_outil,E_Plasma,F_Mep_piece,G_Encollage,H_Clippage,I_Soudure,J_Vissage,K_Electricite,L_Serrage,M_Manutention"</formula1>
    </dataValidation>
    <dataValidation type="list" allowBlank="1" showInputMessage="1" showErrorMessage="1" sqref="Q4:R4 T3:V28">
      <formula1>#REF!</formula1>
    </dataValidation>
    <dataValidation type="list" allowBlank="1" showInputMessage="1" showErrorMessage="1" sqref="E1:E1048576">
      <formula1>INDIRECT($D1)</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13</vt:i4>
      </vt:variant>
    </vt:vector>
  </HeadingPairs>
  <TitlesOfParts>
    <vt:vector size="19" baseType="lpstr">
      <vt:lpstr>Hypothèses</vt:lpstr>
      <vt:lpstr>Processus</vt:lpstr>
      <vt:lpstr>Feuil2</vt:lpstr>
      <vt:lpstr>Liste Blocs</vt:lpstr>
      <vt:lpstr>Blocs</vt:lpstr>
      <vt:lpstr>ADR</vt:lpstr>
      <vt:lpstr>A_Essuyage_degraissage</vt:lpstr>
      <vt:lpstr>B_Lecture_validation_FAV</vt:lpstr>
      <vt:lpstr>C_Appro_piece</vt:lpstr>
      <vt:lpstr>D_Appro_outil</vt:lpstr>
      <vt:lpstr>E_Plasma</vt:lpstr>
      <vt:lpstr>F_Mep_piece</vt:lpstr>
      <vt:lpstr>G_Encollage</vt:lpstr>
      <vt:lpstr>H_Clippage</vt:lpstr>
      <vt:lpstr>I_Soudure</vt:lpstr>
      <vt:lpstr>J_Vissage</vt:lpstr>
      <vt:lpstr>K_Electricite</vt:lpstr>
      <vt:lpstr>L_Serrage</vt:lpstr>
      <vt:lpstr>M_Manutention</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service methodes</dc:creator>
  <cp:lastModifiedBy>service methodes</cp:lastModifiedBy>
  <dcterms:created xsi:type="dcterms:W3CDTF">2012-04-12T07:19:42Z</dcterms:created>
  <dcterms:modified xsi:type="dcterms:W3CDTF">2012-05-31T08:33:55Z</dcterms:modified>
</cp:coreProperties>
</file>