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comments2.xml" ContentType="application/vnd.openxmlformats-officedocument.spreadsheetml.comments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270" windowWidth="11340" windowHeight="6600" tabRatio="800"/>
  </bookViews>
  <sheets>
    <sheet name="calendrier" sheetId="19" r:id="rId1"/>
    <sheet name="Imprime" sheetId="20" r:id="rId2"/>
    <sheet name="Date" sheetId="21" r:id="rId3"/>
  </sheets>
  <definedNames>
    <definedName name="Print_Area" localSheetId="0">calendrier!$A$1:$AG$32</definedName>
    <definedName name="Print_Area" localSheetId="1">Imprime!$A$1:$AG$32</definedName>
  </definedNames>
  <calcPr calcId="145621"/>
</workbook>
</file>

<file path=xl/calcChain.xml><?xml version="1.0" encoding="utf-8"?>
<calcChain xmlns="http://schemas.openxmlformats.org/spreadsheetml/2006/main">
  <c r="B32" i="19" l="1"/>
  <c r="A1" i="20" l="1"/>
  <c r="D26" i="21" l="1"/>
  <c r="I26" i="21" l="1"/>
  <c r="H26" i="21"/>
  <c r="G26" i="21"/>
  <c r="F26" i="21"/>
  <c r="C26" i="21"/>
  <c r="B26" i="21"/>
  <c r="A26" i="21"/>
  <c r="L32" i="20" l="1"/>
  <c r="K32" i="20"/>
  <c r="M32" i="19"/>
  <c r="L32" i="19"/>
  <c r="K32" i="19"/>
  <c r="J32" i="19"/>
  <c r="I32" i="19"/>
  <c r="H32" i="19"/>
  <c r="G32" i="19"/>
  <c r="F32" i="19"/>
  <c r="E32" i="19"/>
  <c r="D32" i="19"/>
  <c r="C32" i="19"/>
  <c r="AD7" i="20" l="1"/>
  <c r="Z7" i="20"/>
  <c r="V7" i="20"/>
  <c r="N7" i="20"/>
  <c r="K7" i="20"/>
  <c r="H7" i="20"/>
  <c r="E7" i="20"/>
  <c r="B31" i="19" l="1"/>
  <c r="O32" i="19" l="1"/>
  <c r="AD4" i="20"/>
  <c r="T5" i="20" l="1"/>
  <c r="B5" i="20"/>
  <c r="AE18" i="20" l="1"/>
  <c r="AC11" i="20"/>
  <c r="B11" i="20"/>
  <c r="E11" i="20"/>
  <c r="F11" i="20"/>
  <c r="G11" i="20"/>
  <c r="H11" i="20"/>
  <c r="I11" i="20"/>
  <c r="L11" i="20"/>
  <c r="M11" i="20"/>
  <c r="N11" i="20"/>
  <c r="O11" i="20"/>
  <c r="P11" i="20"/>
  <c r="S11" i="20"/>
  <c r="T11" i="20"/>
  <c r="U11" i="20"/>
  <c r="V11" i="20"/>
  <c r="W11" i="20"/>
  <c r="Z11" i="20"/>
  <c r="AA11" i="20"/>
  <c r="AB11" i="20"/>
  <c r="B12" i="20"/>
  <c r="E12" i="20"/>
  <c r="F12" i="20"/>
  <c r="G12" i="20"/>
  <c r="H12" i="20"/>
  <c r="I12" i="20"/>
  <c r="L12" i="20"/>
  <c r="M12" i="20"/>
  <c r="N12" i="20"/>
  <c r="O12" i="20"/>
  <c r="P12" i="20"/>
  <c r="S12" i="20"/>
  <c r="T12" i="20"/>
  <c r="U12" i="20"/>
  <c r="D32" i="20" s="1"/>
  <c r="V12" i="20"/>
  <c r="W12" i="20"/>
  <c r="Z12" i="20"/>
  <c r="AA12" i="20"/>
  <c r="AB12" i="20"/>
  <c r="AC12" i="20"/>
  <c r="AD12" i="20"/>
  <c r="B13" i="20"/>
  <c r="C13" i="20"/>
  <c r="D13" i="20"/>
  <c r="E13" i="20"/>
  <c r="F13" i="20"/>
  <c r="I13" i="20"/>
  <c r="J13" i="20"/>
  <c r="K13" i="20"/>
  <c r="L13" i="20"/>
  <c r="M13" i="20"/>
  <c r="P13" i="20"/>
  <c r="Q13" i="20"/>
  <c r="R13" i="20"/>
  <c r="E32" i="20" s="1"/>
  <c r="S13" i="20"/>
  <c r="T13" i="20"/>
  <c r="W13" i="20"/>
  <c r="X13" i="20"/>
  <c r="Y13" i="20"/>
  <c r="Z13" i="20"/>
  <c r="AA13" i="20"/>
  <c r="AD13" i="20"/>
  <c r="AE13" i="20"/>
  <c r="AF13" i="20"/>
  <c r="B14" i="20"/>
  <c r="C14" i="20"/>
  <c r="D14" i="20"/>
  <c r="G14" i="20"/>
  <c r="H14" i="20"/>
  <c r="I14" i="20"/>
  <c r="J14" i="20"/>
  <c r="K14" i="20"/>
  <c r="N14" i="20"/>
  <c r="O14" i="20"/>
  <c r="P14" i="20"/>
  <c r="Q14" i="20"/>
  <c r="R14" i="20"/>
  <c r="U14" i="20"/>
  <c r="V14" i="20"/>
  <c r="W14" i="20"/>
  <c r="F32" i="20" s="1"/>
  <c r="X14" i="20"/>
  <c r="Y14" i="20"/>
  <c r="AB14" i="20"/>
  <c r="AC14" i="20"/>
  <c r="AD14" i="20"/>
  <c r="AE14" i="20"/>
  <c r="AF14" i="20"/>
  <c r="D15" i="20"/>
  <c r="E15" i="20"/>
  <c r="F15" i="20"/>
  <c r="G15" i="20"/>
  <c r="H15" i="20"/>
  <c r="K15" i="20"/>
  <c r="L15" i="20"/>
  <c r="M15" i="20"/>
  <c r="N15" i="20"/>
  <c r="G32" i="20" s="1"/>
  <c r="O15" i="20"/>
  <c r="R15" i="20"/>
  <c r="S15" i="20"/>
  <c r="T15" i="20"/>
  <c r="U15" i="20"/>
  <c r="V15" i="20"/>
  <c r="Y15" i="20"/>
  <c r="Z15" i="20"/>
  <c r="AA15" i="20"/>
  <c r="AB15" i="20"/>
  <c r="AC15" i="20"/>
  <c r="AF15" i="20"/>
  <c r="B16" i="20"/>
  <c r="C16" i="20"/>
  <c r="D16" i="20"/>
  <c r="E16" i="20"/>
  <c r="F16" i="20"/>
  <c r="I16" i="20"/>
  <c r="J16" i="20"/>
  <c r="K16" i="20"/>
  <c r="L16" i="20"/>
  <c r="M16" i="20"/>
  <c r="P16" i="20"/>
  <c r="Q16" i="20"/>
  <c r="R16" i="20"/>
  <c r="H32" i="20" s="1"/>
  <c r="S16" i="20"/>
  <c r="T16" i="20"/>
  <c r="W16" i="20"/>
  <c r="X16" i="20"/>
  <c r="Y16" i="20"/>
  <c r="Z16" i="20"/>
  <c r="AA16" i="20"/>
  <c r="AD16" i="20"/>
  <c r="AE16" i="20"/>
  <c r="AF16" i="20"/>
  <c r="B17" i="20"/>
  <c r="C17" i="20"/>
  <c r="F17" i="20"/>
  <c r="I32" i="20" s="1"/>
  <c r="G17" i="20"/>
  <c r="H17" i="20"/>
  <c r="I17" i="20"/>
  <c r="J17" i="20"/>
  <c r="M17" i="20"/>
  <c r="N17" i="20"/>
  <c r="O17" i="20"/>
  <c r="P17" i="20"/>
  <c r="Q17" i="20"/>
  <c r="T17" i="20"/>
  <c r="U17" i="20"/>
  <c r="V17" i="20"/>
  <c r="W17" i="20"/>
  <c r="X17" i="20"/>
  <c r="AA17" i="20"/>
  <c r="AB17" i="20"/>
  <c r="AC17" i="20"/>
  <c r="AD17" i="20"/>
  <c r="AE17" i="20"/>
  <c r="C18" i="20"/>
  <c r="D18" i="20"/>
  <c r="E18" i="20"/>
  <c r="F18" i="20"/>
  <c r="G18" i="20"/>
  <c r="J18" i="20"/>
  <c r="K18" i="20"/>
  <c r="L18" i="20"/>
  <c r="M18" i="20"/>
  <c r="N18" i="20"/>
  <c r="Q18" i="20"/>
  <c r="R18" i="20"/>
  <c r="S18" i="20"/>
  <c r="J32" i="20" s="1"/>
  <c r="T18" i="20"/>
  <c r="U18" i="20"/>
  <c r="X18" i="20"/>
  <c r="Y18" i="20"/>
  <c r="Z18" i="20"/>
  <c r="AA18" i="20"/>
  <c r="AB18" i="20"/>
  <c r="AF18" i="20"/>
  <c r="B19" i="20"/>
  <c r="C19" i="20"/>
  <c r="D19" i="20"/>
  <c r="E19" i="20"/>
  <c r="H19" i="20"/>
  <c r="I19" i="20"/>
  <c r="J19" i="20"/>
  <c r="K19" i="20"/>
  <c r="L19" i="20"/>
  <c r="O19" i="20"/>
  <c r="P19" i="20"/>
  <c r="Q19" i="20"/>
  <c r="R19" i="20"/>
  <c r="S19" i="20"/>
  <c r="V19" i="20"/>
  <c r="W19" i="20"/>
  <c r="X19" i="20"/>
  <c r="Y19" i="20"/>
  <c r="Z19" i="20"/>
  <c r="AC19" i="20"/>
  <c r="AD19" i="20"/>
  <c r="AE19" i="20"/>
  <c r="AF19" i="20"/>
  <c r="B20" i="20"/>
  <c r="L30" i="20" s="1"/>
  <c r="E20" i="20"/>
  <c r="F20" i="20"/>
  <c r="G20" i="20"/>
  <c r="H20" i="20"/>
  <c r="I20" i="20"/>
  <c r="L20" i="20"/>
  <c r="M20" i="20"/>
  <c r="N20" i="20"/>
  <c r="O20" i="20"/>
  <c r="P20" i="20"/>
  <c r="S20" i="20"/>
  <c r="T20" i="20"/>
  <c r="U20" i="20"/>
  <c r="V20" i="20"/>
  <c r="W20" i="20"/>
  <c r="Z20" i="20"/>
  <c r="AA20" i="20"/>
  <c r="AB20" i="20"/>
  <c r="AC20" i="20"/>
  <c r="AD20" i="20"/>
  <c r="AF20" i="20"/>
  <c r="C21" i="20"/>
  <c r="D21" i="20"/>
  <c r="E21" i="20"/>
  <c r="F21" i="20"/>
  <c r="G21" i="20"/>
  <c r="J21" i="20"/>
  <c r="K21" i="20"/>
  <c r="L21" i="20"/>
  <c r="M21" i="20"/>
  <c r="N21" i="20"/>
  <c r="Q21" i="20"/>
  <c r="R21" i="20"/>
  <c r="S21" i="20"/>
  <c r="M32" i="20" s="1"/>
  <c r="T21" i="20"/>
  <c r="U21" i="20"/>
  <c r="X21" i="20"/>
  <c r="Y21" i="20"/>
  <c r="Z21" i="20"/>
  <c r="AA21" i="20"/>
  <c r="AB21" i="20"/>
  <c r="AE21" i="20"/>
  <c r="AF21" i="20"/>
  <c r="C10" i="20"/>
  <c r="D10" i="20"/>
  <c r="E10" i="20"/>
  <c r="H10" i="20"/>
  <c r="I10" i="20"/>
  <c r="J10" i="20"/>
  <c r="K10" i="20"/>
  <c r="L10" i="20"/>
  <c r="O10" i="20"/>
  <c r="P10" i="20"/>
  <c r="Q10" i="20"/>
  <c r="R10" i="20"/>
  <c r="S10" i="20"/>
  <c r="V10" i="20"/>
  <c r="W10" i="20"/>
  <c r="X10" i="20"/>
  <c r="Y10" i="20"/>
  <c r="Z10" i="20"/>
  <c r="AC10" i="20"/>
  <c r="AD10" i="20"/>
  <c r="AE10" i="20"/>
  <c r="AF10" i="20"/>
  <c r="B10" i="20"/>
  <c r="H31" i="20"/>
  <c r="G31" i="20"/>
  <c r="E31" i="20"/>
  <c r="C31" i="20"/>
  <c r="M30" i="20"/>
  <c r="K30" i="20"/>
  <c r="J30" i="20"/>
  <c r="H30" i="20"/>
  <c r="G30" i="20"/>
  <c r="E30" i="20"/>
  <c r="D30" i="20"/>
  <c r="C30" i="20"/>
  <c r="M29" i="20"/>
  <c r="K29" i="20"/>
  <c r="J29" i="20"/>
  <c r="H29" i="20"/>
  <c r="G29" i="20"/>
  <c r="E29" i="20"/>
  <c r="D29" i="20"/>
  <c r="C29" i="20"/>
  <c r="M28" i="20"/>
  <c r="K28" i="20"/>
  <c r="H28" i="20"/>
  <c r="G28" i="20"/>
  <c r="E28" i="20"/>
  <c r="D28" i="20"/>
  <c r="C28" i="20"/>
  <c r="M27" i="20"/>
  <c r="K27" i="20"/>
  <c r="H27" i="20"/>
  <c r="G27" i="20"/>
  <c r="F27" i="20"/>
  <c r="E27" i="20"/>
  <c r="D27" i="20"/>
  <c r="C27" i="20"/>
  <c r="M26" i="20"/>
  <c r="K26" i="20"/>
  <c r="J26" i="20"/>
  <c r="H26" i="20"/>
  <c r="G26" i="20"/>
  <c r="E26" i="20"/>
  <c r="D26" i="20"/>
  <c r="C26" i="20"/>
  <c r="M25" i="20"/>
  <c r="K25" i="20"/>
  <c r="J25" i="20"/>
  <c r="H25" i="20"/>
  <c r="G25" i="20"/>
  <c r="E25" i="20"/>
  <c r="D25" i="20"/>
  <c r="C25" i="20"/>
  <c r="M24" i="20"/>
  <c r="L24" i="20"/>
  <c r="K24" i="20"/>
  <c r="H24" i="20"/>
  <c r="G24" i="20"/>
  <c r="E24" i="20"/>
  <c r="D24" i="20"/>
  <c r="C24" i="20"/>
  <c r="F29" i="20" l="1"/>
  <c r="F31" i="20"/>
  <c r="F30" i="20"/>
  <c r="D31" i="20"/>
  <c r="J24" i="20"/>
  <c r="J27" i="20"/>
  <c r="J28" i="20"/>
  <c r="J31" i="20"/>
  <c r="B32" i="20"/>
  <c r="C32" i="20"/>
  <c r="B28" i="20"/>
  <c r="F25" i="20"/>
  <c r="F24" i="20"/>
  <c r="F26" i="20"/>
  <c r="F28" i="20"/>
  <c r="L25" i="20"/>
  <c r="L26" i="20"/>
  <c r="L27" i="20"/>
  <c r="L28" i="20"/>
  <c r="L29" i="20"/>
  <c r="B24" i="20"/>
  <c r="B26" i="20"/>
  <c r="L31" i="20"/>
  <c r="M31" i="20"/>
  <c r="K31" i="20"/>
  <c r="I31" i="20"/>
  <c r="B31" i="20"/>
  <c r="B30" i="20"/>
  <c r="B25" i="20"/>
  <c r="B27" i="20"/>
  <c r="B29" i="20"/>
  <c r="I24" i="20"/>
  <c r="I25" i="20"/>
  <c r="I26" i="20"/>
  <c r="I27" i="20"/>
  <c r="I28" i="20"/>
  <c r="I29" i="20"/>
  <c r="I30" i="20"/>
  <c r="C24" i="19"/>
  <c r="B24" i="19"/>
  <c r="O30" i="20" l="1"/>
  <c r="X30" i="20" s="1"/>
  <c r="O32" i="20"/>
  <c r="O28" i="20"/>
  <c r="U30" i="20" s="1"/>
  <c r="O24" i="20"/>
  <c r="Q27" i="20" s="1"/>
  <c r="O27" i="20"/>
  <c r="U27" i="20" s="1"/>
  <c r="O26" i="20"/>
  <c r="X24" i="20" s="1"/>
  <c r="O31" i="20"/>
  <c r="O29" i="20"/>
  <c r="X27" i="20" s="1"/>
  <c r="O25" i="20"/>
  <c r="U24" i="20" s="1"/>
  <c r="C31" i="19"/>
  <c r="B25" i="19"/>
  <c r="E25" i="19"/>
  <c r="F25" i="19"/>
  <c r="I25" i="19"/>
  <c r="L25" i="19"/>
  <c r="M25" i="19"/>
  <c r="D25" i="19"/>
  <c r="C25" i="19"/>
  <c r="G25" i="19"/>
  <c r="H25" i="19"/>
  <c r="J25" i="19"/>
  <c r="K25" i="19"/>
  <c r="B26" i="19"/>
  <c r="E26" i="19"/>
  <c r="F26" i="19"/>
  <c r="I26" i="19"/>
  <c r="L26" i="19"/>
  <c r="M26" i="19"/>
  <c r="D26" i="19"/>
  <c r="C26" i="19"/>
  <c r="G26" i="19"/>
  <c r="H26" i="19"/>
  <c r="J26" i="19"/>
  <c r="K26" i="19"/>
  <c r="B27" i="19"/>
  <c r="E27" i="19"/>
  <c r="F27" i="19"/>
  <c r="I27" i="19"/>
  <c r="L27" i="19"/>
  <c r="M27" i="19"/>
  <c r="D27" i="19"/>
  <c r="C27" i="19"/>
  <c r="G27" i="19"/>
  <c r="H27" i="19"/>
  <c r="J27" i="19"/>
  <c r="K27" i="19"/>
  <c r="B28" i="19"/>
  <c r="E28" i="19"/>
  <c r="F28" i="19"/>
  <c r="I28" i="19"/>
  <c r="L28" i="19"/>
  <c r="M28" i="19"/>
  <c r="D28" i="19"/>
  <c r="C28" i="19"/>
  <c r="G28" i="19"/>
  <c r="H28" i="19"/>
  <c r="J28" i="19"/>
  <c r="K28" i="19"/>
  <c r="B29" i="19"/>
  <c r="E29" i="19"/>
  <c r="F29" i="19"/>
  <c r="I29" i="19"/>
  <c r="L29" i="19"/>
  <c r="M29" i="19"/>
  <c r="D29" i="19"/>
  <c r="C29" i="19"/>
  <c r="G29" i="19"/>
  <c r="H29" i="19"/>
  <c r="J29" i="19"/>
  <c r="K29" i="19"/>
  <c r="E31" i="19"/>
  <c r="F31" i="19"/>
  <c r="I31" i="19"/>
  <c r="L31" i="19"/>
  <c r="M31" i="19"/>
  <c r="D31" i="19"/>
  <c r="G31" i="19"/>
  <c r="H31" i="19"/>
  <c r="J31" i="19"/>
  <c r="K31" i="19"/>
  <c r="E24" i="19"/>
  <c r="F24" i="19"/>
  <c r="I24" i="19"/>
  <c r="L24" i="19"/>
  <c r="M24" i="19"/>
  <c r="D24" i="19"/>
  <c r="G24" i="19"/>
  <c r="H24" i="19"/>
  <c r="J24" i="19"/>
  <c r="K24" i="19"/>
  <c r="B30" i="19"/>
  <c r="C30" i="19"/>
  <c r="D30" i="19"/>
  <c r="E30" i="19"/>
  <c r="F30" i="19"/>
  <c r="G30" i="19"/>
  <c r="H30" i="19"/>
  <c r="I30" i="19"/>
  <c r="J30" i="19"/>
  <c r="K30" i="19"/>
  <c r="L30" i="19"/>
  <c r="M30" i="19"/>
  <c r="Q24" i="20" l="1"/>
  <c r="Q30" i="20" s="1"/>
  <c r="R31" i="20" s="1"/>
  <c r="AB4" i="20" s="1"/>
  <c r="O24" i="19"/>
  <c r="Q27" i="19" s="1"/>
  <c r="O28" i="19"/>
  <c r="U30" i="19" s="1"/>
  <c r="O30" i="19"/>
  <c r="X30" i="19" s="1"/>
  <c r="O29" i="19"/>
  <c r="X27" i="19" s="1"/>
  <c r="O25" i="19"/>
  <c r="U24" i="19" s="1"/>
  <c r="O26" i="19"/>
  <c r="X24" i="19" s="1"/>
  <c r="O27" i="19"/>
  <c r="U27" i="19" s="1"/>
  <c r="O31" i="19"/>
  <c r="Q24" i="19" l="1"/>
  <c r="Q30" i="19" s="1"/>
  <c r="R31" i="19" s="1"/>
  <c r="AB4" i="19" s="1"/>
</calcChain>
</file>

<file path=xl/comments1.xml><?xml version="1.0" encoding="utf-8"?>
<comments xmlns="http://schemas.openxmlformats.org/spreadsheetml/2006/main">
  <authors>
    <author>Thierry</author>
  </authors>
  <commentList>
    <comment ref="E7" authorId="0">
      <text>
        <r>
          <rPr>
            <sz val="11"/>
            <color indexed="63"/>
            <rFont val="Tahoma"/>
            <family val="2"/>
          </rPr>
          <t xml:space="preserve">Veuillez rentré le nombre de VA ici </t>
        </r>
      </text>
    </comment>
    <comment ref="H7" authorId="0">
      <text>
        <r>
          <rPr>
            <sz val="11"/>
            <color indexed="63"/>
            <rFont val="Tahoma"/>
            <family val="2"/>
          </rPr>
          <t>Veuillez rentré le nombre de CC ici</t>
        </r>
      </text>
    </comment>
    <comment ref="K7" authorId="0">
      <text>
        <r>
          <rPr>
            <sz val="11"/>
            <color indexed="63"/>
            <rFont val="Tahoma"/>
            <family val="2"/>
          </rPr>
          <t>Veuillez rentré le nombre de CS ici</t>
        </r>
      </text>
    </comment>
    <comment ref="N7" authorId="0">
      <text>
        <r>
          <rPr>
            <sz val="11"/>
            <color indexed="63"/>
            <rFont val="Tahoma"/>
            <family val="2"/>
          </rPr>
          <t>Veuillez rentré le nombre de CA ici</t>
        </r>
      </text>
    </comment>
    <comment ref="P7" authorId="0">
      <text>
        <r>
          <rPr>
            <sz val="11"/>
            <color indexed="63"/>
            <rFont val="Tahoma"/>
            <family val="2"/>
          </rPr>
          <t>Veuillez rentré le nombre de CC;CS;CA de l'année 2012  ici</t>
        </r>
      </text>
    </comment>
  </commentList>
</comments>
</file>

<file path=xl/comments2.xml><?xml version="1.0" encoding="utf-8"?>
<comments xmlns="http://schemas.openxmlformats.org/spreadsheetml/2006/main">
  <authors>
    <author>Thierry</author>
  </authors>
  <commentList>
    <comment ref="A5" authorId="0">
      <text>
        <r>
          <rPr>
            <b/>
            <sz val="14"/>
            <color indexed="10"/>
            <rFont val="Tahoma"/>
            <family val="2"/>
          </rPr>
          <t>Ne rien inscrire sur cette page</t>
        </r>
      </text>
    </comment>
  </commentList>
</comments>
</file>

<file path=xl/sharedStrings.xml><?xml version="1.0" encoding="utf-8"?>
<sst xmlns="http://schemas.openxmlformats.org/spreadsheetml/2006/main" count="133" uniqueCount="43">
  <si>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</si>
  <si>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</si>
  <si>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</si>
  <si>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</si>
  <si>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</si>
  <si>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</si>
  <si>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</si>
  <si>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</si>
  <si>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</si>
  <si>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</si>
  <si>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</si>
  <si>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</si>
  <si>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VA</t>
  </si>
  <si>
    <t>CC</t>
  </si>
  <si>
    <t>CS</t>
  </si>
  <si>
    <t>Jours à prendre:       VA</t>
  </si>
  <si>
    <t>CALENDRIER VALIDE EN CONSEIL D'ENTREPRISE</t>
  </si>
  <si>
    <t>P</t>
  </si>
  <si>
    <t>CA</t>
  </si>
  <si>
    <t>M</t>
  </si>
  <si>
    <t>CT</t>
  </si>
  <si>
    <t>J</t>
  </si>
  <si>
    <t>F</t>
  </si>
  <si>
    <t>A</t>
  </si>
  <si>
    <t>S</t>
  </si>
  <si>
    <t>O</t>
  </si>
  <si>
    <t>N</t>
  </si>
  <si>
    <t>D</t>
  </si>
  <si>
    <t>Total P</t>
  </si>
  <si>
    <t xml:space="preserve">Prénom: </t>
  </si>
  <si>
    <t>Nom:</t>
  </si>
  <si>
    <t>Total C</t>
  </si>
  <si>
    <t>Total G</t>
  </si>
  <si>
    <t>%</t>
  </si>
  <si>
    <t>14-22</t>
  </si>
  <si>
    <t>T</t>
  </si>
  <si>
    <t>Forma</t>
  </si>
  <si>
    <t>Mal</t>
  </si>
  <si>
    <t>Report 2012</t>
  </si>
  <si>
    <t>06-14</t>
  </si>
  <si>
    <t>JF</t>
  </si>
  <si>
    <t>Chomage</t>
  </si>
  <si>
    <t>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</si>
</sst>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.00\ _F_-;\-* #,##0.00\ _F_-;_-* &quot;-&quot;??\ _F_-;_-@_-"/>
    <numFmt numFmtId="165" formatCode="0.000"/>
    <numFmt numFmtId="166" formatCode="[$-80C]d\ mmmm\ yyyy;@"/>
  </numFmts>
  <fonts count="40" x14ac:knownFonts="1">
    <font>
      <sz val="10"/>
      <name val="Arial"/>
    </font>
    <font>
      <b/>
      <sz val="12"/>
      <color indexed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color indexed="22"/>
      <name val="Arial"/>
      <family val="2"/>
    </font>
    <font>
      <sz val="12"/>
      <name val="Arial"/>
      <family val="2"/>
    </font>
    <font>
      <sz val="10"/>
      <color indexed="41"/>
      <name val="Arial"/>
      <family val="2"/>
    </font>
    <font>
      <b/>
      <sz val="18"/>
      <name val="Arial"/>
      <family val="2"/>
    </font>
    <font>
      <sz val="11"/>
      <color indexed="22"/>
      <name val="Arial"/>
      <family val="2"/>
    </font>
    <font>
      <sz val="11"/>
      <color indexed="8"/>
      <name val="Arial"/>
      <family val="2"/>
    </font>
    <font>
      <b/>
      <sz val="12"/>
      <name val="Arial"/>
      <family val="2"/>
    </font>
    <font>
      <sz val="10"/>
      <color indexed="9"/>
      <name val="Arial"/>
      <family val="2"/>
    </font>
    <font>
      <sz val="11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11"/>
      <color indexed="9"/>
      <name val="Arial"/>
      <family val="2"/>
    </font>
    <font>
      <b/>
      <u/>
      <sz val="18"/>
      <color indexed="23"/>
      <name val="Arial"/>
      <family val="2"/>
    </font>
    <font>
      <b/>
      <sz val="11"/>
      <color indexed="8"/>
      <name val="Arial"/>
      <family val="2"/>
    </font>
    <font>
      <sz val="10"/>
      <color indexed="9"/>
      <name val="Arial"/>
      <family val="2"/>
    </font>
    <font>
      <b/>
      <sz val="9"/>
      <name val="Arial"/>
      <family val="2"/>
    </font>
    <font>
      <sz val="11"/>
      <color theme="1"/>
      <name val="Arial"/>
      <family val="2"/>
    </font>
    <font>
      <sz val="12"/>
      <color theme="0"/>
      <name val="Arial"/>
      <family val="2"/>
    </font>
    <font>
      <b/>
      <sz val="12"/>
      <color theme="0"/>
      <name val="Arial"/>
      <family val="2"/>
    </font>
    <font>
      <b/>
      <sz val="11"/>
      <color theme="0"/>
      <name val="Arial"/>
      <family val="2"/>
    </font>
    <font>
      <b/>
      <u/>
      <sz val="18"/>
      <name val="Arial"/>
      <family val="2"/>
    </font>
    <font>
      <sz val="11"/>
      <color theme="0"/>
      <name val="Arial"/>
      <family val="2"/>
    </font>
    <font>
      <b/>
      <sz val="16"/>
      <color theme="0"/>
      <name val="Arial"/>
      <family val="2"/>
    </font>
    <font>
      <sz val="10"/>
      <color theme="1"/>
      <name val="Arial"/>
      <family val="2"/>
    </font>
    <font>
      <b/>
      <sz val="22"/>
      <name val="Arial"/>
      <family val="2"/>
    </font>
    <font>
      <sz val="12"/>
      <color theme="1"/>
      <name val="Arial"/>
      <family val="2"/>
    </font>
    <font>
      <b/>
      <sz val="11"/>
      <color theme="1"/>
      <name val="Arial"/>
      <family val="2"/>
    </font>
    <font>
      <sz val="9"/>
      <color theme="0"/>
      <name val="Arial"/>
      <family val="2"/>
    </font>
    <font>
      <b/>
      <sz val="9"/>
      <color rgb="FF0000FF"/>
      <name val="Arial"/>
      <family val="2"/>
    </font>
    <font>
      <b/>
      <sz val="12"/>
      <color indexed="8"/>
      <name val="Arial"/>
      <family val="2"/>
    </font>
    <font>
      <b/>
      <sz val="12"/>
      <color rgb="FFFF0000"/>
      <name val="Arial"/>
      <family val="2"/>
    </font>
    <font>
      <sz val="11"/>
      <color indexed="63"/>
      <name val="Tahoma"/>
      <family val="2"/>
    </font>
    <font>
      <b/>
      <sz val="14"/>
      <color indexed="10"/>
      <name val="Tahoma"/>
      <family val="2"/>
    </font>
    <font>
      <b/>
      <sz val="11"/>
      <color rgb="FF0000FF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999999"/>
        <bgColor indexed="64"/>
      </patternFill>
    </fill>
    <fill>
      <patternFill patternType="solid">
        <fgColor theme="0" tint="-0.14999847407452621"/>
        <bgColor indexed="64"/>
      </patternFill>
    </fill>
    <fill>
      <gradientFill degree="90">
        <stop position="0">
          <color rgb="FFFFFFCC"/>
        </stop>
        <stop position="1">
          <color rgb="FFFFFF00"/>
        </stop>
      </gradientFill>
    </fill>
    <fill>
      <patternFill patternType="solid">
        <fgColor theme="1" tint="4.9989318521683403E-2"/>
        <bgColor indexed="64"/>
      </patternFill>
    </fill>
    <fill>
      <gradientFill degree="90">
        <stop position="0">
          <color theme="3" tint="0.40000610370189521"/>
        </stop>
        <stop position="1">
          <color theme="3" tint="-0.25098422193060094"/>
        </stop>
      </gradientFill>
    </fill>
    <fill>
      <gradientFill degree="90">
        <stop position="0">
          <color theme="0" tint="-0.1490218817712943"/>
        </stop>
        <stop position="1">
          <color theme="0" tint="-0.34900967436750391"/>
        </stop>
      </gradientFill>
    </fill>
    <fill>
      <gradientFill degree="90">
        <stop position="0">
          <color theme="6" tint="0.59999389629810485"/>
        </stop>
        <stop position="1">
          <color theme="6" tint="-0.25098422193060094"/>
        </stop>
      </gradientFill>
    </fill>
    <fill>
      <gradientFill degree="90">
        <stop position="0">
          <color theme="9" tint="0.80001220740379042"/>
        </stop>
        <stop position="1">
          <color theme="9" tint="0.40000610370189521"/>
        </stop>
      </gradientFill>
    </fill>
    <fill>
      <gradientFill degree="90">
        <stop position="0">
          <color theme="9" tint="0.59999389629810485"/>
        </stop>
        <stop position="1">
          <color theme="9" tint="-0.25098422193060094"/>
        </stop>
      </gradientFill>
    </fill>
    <fill>
      <gradientFill degree="90">
        <stop position="0">
          <color theme="7" tint="0.40000610370189521"/>
        </stop>
        <stop position="1">
          <color theme="7" tint="-0.49803155613879818"/>
        </stop>
      </gradientFill>
    </fill>
    <fill>
      <gradientFill degree="90">
        <stop position="0">
          <color theme="3" tint="0.80001220740379042"/>
        </stop>
        <stop position="1">
          <color theme="3" tint="0.40000610370189521"/>
        </stop>
      </gradientFill>
    </fill>
    <fill>
      <gradientFill degree="90">
        <stop position="0">
          <color theme="9" tint="0.40000610370189521"/>
        </stop>
        <stop position="1">
          <color theme="9" tint="-0.49803155613879818"/>
        </stop>
      </gradientFill>
    </fill>
    <fill>
      <gradientFill degree="90">
        <stop position="0">
          <color theme="6" tint="0.40000610370189521"/>
        </stop>
        <stop position="1">
          <color rgb="FF00B050"/>
        </stop>
      </gradientFill>
    </fill>
    <fill>
      <gradientFill degree="90">
        <stop position="0">
          <color rgb="FFFF0000"/>
        </stop>
        <stop position="1">
          <color rgb="FFC00000"/>
        </stop>
      </gradientFill>
    </fill>
    <fill>
      <gradientFill degree="90">
        <stop position="0">
          <color theme="6" tint="0.40000610370189521"/>
        </stop>
        <stop position="1">
          <color theme="6" tint="-0.49803155613879818"/>
        </stop>
      </gradientFill>
    </fill>
    <fill>
      <gradientFill degree="90">
        <stop position="0">
          <color theme="1" tint="0.34900967436750391"/>
        </stop>
        <stop position="1">
          <color theme="1" tint="5.0965910824915313E-2"/>
        </stop>
      </gradientFill>
    </fill>
    <fill>
      <gradientFill degree="90">
        <stop position="0">
          <color rgb="FFFFC000"/>
        </stop>
        <stop position="1">
          <color theme="9" tint="-0.25098422193060094"/>
        </stop>
      </gradientFill>
    </fill>
    <fill>
      <patternFill patternType="solid">
        <fgColor theme="0" tint="-0.14996795556505021"/>
        <bgColor auto="1"/>
      </patternFill>
    </fill>
  </fills>
  <borders count="10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23"/>
      </left>
      <right/>
      <top style="medium">
        <color indexed="64"/>
      </top>
      <bottom style="medium">
        <color indexed="23"/>
      </bottom>
      <diagonal/>
    </border>
    <border>
      <left/>
      <right style="medium">
        <color indexed="23"/>
      </right>
      <top style="medium">
        <color indexed="64"/>
      </top>
      <bottom style="medium">
        <color indexed="23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rgb="FFFF0000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FF0000"/>
      </right>
      <top/>
      <bottom style="thin">
        <color indexed="64"/>
      </bottom>
      <diagonal/>
    </border>
    <border>
      <left style="thin">
        <color indexed="64"/>
      </left>
      <right style="medium">
        <color rgb="FFFF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FF0000"/>
      </right>
      <top/>
      <bottom/>
      <diagonal/>
    </border>
    <border>
      <left style="thin">
        <color indexed="64"/>
      </left>
      <right style="medium">
        <color rgb="FFFF0000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rgb="FFFF0000"/>
      </right>
      <top/>
      <bottom style="medium">
        <color indexed="64"/>
      </bottom>
      <diagonal/>
    </border>
    <border>
      <left style="double">
        <color theme="0" tint="-0.34998626667073579"/>
      </left>
      <right/>
      <top style="double">
        <color theme="0" tint="-0.34998626667073579"/>
      </top>
      <bottom style="double">
        <color theme="0" tint="-0.34998626667073579"/>
      </bottom>
      <diagonal/>
    </border>
    <border>
      <left/>
      <right/>
      <top style="double">
        <color theme="0" tint="-0.34998626667073579"/>
      </top>
      <bottom style="double">
        <color theme="0" tint="-0.34998626667073579"/>
      </bottom>
      <diagonal/>
    </border>
    <border>
      <left/>
      <right style="double">
        <color theme="0" tint="-0.34998626667073579"/>
      </right>
      <top style="double">
        <color theme="0" tint="-0.34998626667073579"/>
      </top>
      <bottom style="double">
        <color theme="0" tint="-0.34998626667073579"/>
      </bottom>
      <diagonal/>
    </border>
    <border>
      <left style="double">
        <color theme="0" tint="-0.24994659260841701"/>
      </left>
      <right/>
      <top style="double">
        <color theme="0" tint="-0.24994659260841701"/>
      </top>
      <bottom style="double">
        <color theme="0" tint="-0.24994659260841701"/>
      </bottom>
      <diagonal/>
    </border>
    <border>
      <left/>
      <right/>
      <top style="double">
        <color theme="0" tint="-0.24994659260841701"/>
      </top>
      <bottom style="double">
        <color theme="0" tint="-0.24994659260841701"/>
      </bottom>
      <diagonal/>
    </border>
    <border>
      <left/>
      <right style="double">
        <color theme="0" tint="-0.24994659260841701"/>
      </right>
      <top style="double">
        <color theme="0" tint="-0.24994659260841701"/>
      </top>
      <bottom style="double">
        <color theme="0" tint="-0.24994659260841701"/>
      </bottom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 style="double">
        <color auto="1"/>
      </right>
      <top/>
      <bottom/>
      <diagonal/>
    </border>
    <border>
      <left style="medium">
        <color indexed="64"/>
      </left>
      <right style="double">
        <color auto="1"/>
      </right>
      <top style="medium">
        <color indexed="64"/>
      </top>
      <bottom style="medium">
        <color indexed="64"/>
      </bottom>
      <diagonal/>
    </border>
    <border>
      <left style="double">
        <color auto="1"/>
      </left>
      <right style="double">
        <color auto="1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auto="1"/>
      </left>
      <right style="double">
        <color auto="1"/>
      </right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theme="6" tint="-0.24994659260841701"/>
      </left>
      <right/>
      <top style="thin">
        <color theme="6" tint="-0.24994659260841701"/>
      </top>
      <bottom style="thin">
        <color theme="6" tint="-0.24994659260841701"/>
      </bottom>
      <diagonal/>
    </border>
    <border>
      <left/>
      <right style="thin">
        <color theme="6" tint="-0.24994659260841701"/>
      </right>
      <top style="thin">
        <color theme="6" tint="-0.24994659260841701"/>
      </top>
      <bottom style="thin">
        <color theme="6" tint="-0.24994659260841701"/>
      </bottom>
      <diagonal/>
    </border>
    <border>
      <left style="thin">
        <color theme="9" tint="0.59996337778862885"/>
      </left>
      <right/>
      <top style="thin">
        <color theme="9" tint="0.59996337778862885"/>
      </top>
      <bottom style="thin">
        <color theme="9" tint="0.59996337778862885"/>
      </bottom>
      <diagonal/>
    </border>
    <border>
      <left/>
      <right style="thin">
        <color theme="9" tint="0.59996337778862885"/>
      </right>
      <top style="thin">
        <color theme="9" tint="0.59996337778862885"/>
      </top>
      <bottom style="thin">
        <color theme="9" tint="0.59996337778862885"/>
      </bottom>
      <diagonal/>
    </border>
    <border>
      <left style="thin">
        <color theme="9" tint="-0.24994659260841701"/>
      </left>
      <right/>
      <top style="thin">
        <color theme="9" tint="-0.24994659260841701"/>
      </top>
      <bottom style="thin">
        <color theme="9" tint="-0.24994659260841701"/>
      </bottom>
      <diagonal/>
    </border>
    <border>
      <left/>
      <right style="thin">
        <color theme="9" tint="-0.24994659260841701"/>
      </right>
      <top style="thin">
        <color theme="9" tint="-0.24994659260841701"/>
      </top>
      <bottom style="thin">
        <color theme="9" tint="-0.24994659260841701"/>
      </bottom>
      <diagonal/>
    </border>
    <border>
      <left style="thin">
        <color theme="7" tint="-0.499984740745262"/>
      </left>
      <right/>
      <top style="thin">
        <color theme="7" tint="-0.499984740745262"/>
      </top>
      <bottom style="thin">
        <color theme="7" tint="-0.499984740745262"/>
      </bottom>
      <diagonal/>
    </border>
    <border>
      <left/>
      <right style="thin">
        <color theme="7" tint="-0.499984740745262"/>
      </right>
      <top style="thin">
        <color theme="7" tint="-0.499984740745262"/>
      </top>
      <bottom style="thin">
        <color theme="7" tint="-0.499984740745262"/>
      </bottom>
      <diagonal/>
    </border>
    <border>
      <left style="thin">
        <color theme="8" tint="-0.24994659260841701"/>
      </left>
      <right/>
      <top style="thin">
        <color theme="8" tint="-0.24994659260841701"/>
      </top>
      <bottom style="thin">
        <color theme="8" tint="-0.24994659260841701"/>
      </bottom>
      <diagonal/>
    </border>
    <border>
      <left/>
      <right/>
      <top style="thin">
        <color theme="8" tint="-0.24994659260841701"/>
      </top>
      <bottom style="thin">
        <color theme="8" tint="-0.24994659260841701"/>
      </bottom>
      <diagonal/>
    </border>
    <border>
      <left/>
      <right style="thin">
        <color theme="8" tint="-0.24994659260841701"/>
      </right>
      <top style="thin">
        <color theme="8" tint="-0.24994659260841701"/>
      </top>
      <bottom style="thin">
        <color theme="8" tint="-0.24994659260841701"/>
      </bottom>
      <diagonal/>
    </border>
    <border>
      <left style="thin">
        <color rgb="FFFFC000"/>
      </left>
      <right/>
      <top style="thin">
        <color rgb="FFFFC000"/>
      </top>
      <bottom style="thin">
        <color rgb="FFFFC000"/>
      </bottom>
      <diagonal/>
    </border>
    <border>
      <left/>
      <right/>
      <top style="thin">
        <color rgb="FFFFC000"/>
      </top>
      <bottom style="thin">
        <color rgb="FFFFC000"/>
      </bottom>
      <diagonal/>
    </border>
    <border>
      <left/>
      <right style="thin">
        <color rgb="FFFFC000"/>
      </right>
      <top style="thin">
        <color rgb="FFFFC000"/>
      </top>
      <bottom style="thin">
        <color rgb="FFFFC000"/>
      </bottom>
      <diagonal/>
    </border>
    <border>
      <left style="thin">
        <color theme="9" tint="-0.499984740745262"/>
      </left>
      <right/>
      <top style="thin">
        <color theme="9" tint="-0.499984740745262"/>
      </top>
      <bottom style="thin">
        <color theme="9" tint="-0.499984740745262"/>
      </bottom>
      <diagonal/>
    </border>
    <border>
      <left/>
      <right style="thin">
        <color theme="9" tint="-0.499984740745262"/>
      </right>
      <top style="thin">
        <color theme="9" tint="-0.499984740745262"/>
      </top>
      <bottom style="thin">
        <color theme="9" tint="-0.499984740745262"/>
      </bottom>
      <diagonal/>
    </border>
    <border>
      <left style="thin">
        <color theme="6" tint="-0.499984740745262"/>
      </left>
      <right/>
      <top style="thin">
        <color theme="6" tint="-0.499984740745262"/>
      </top>
      <bottom/>
      <diagonal/>
    </border>
    <border>
      <left/>
      <right style="thin">
        <color theme="6" tint="-0.499984740745262"/>
      </right>
      <top style="thin">
        <color theme="6" tint="-0.499984740745262"/>
      </top>
      <bottom/>
      <diagonal/>
    </border>
    <border>
      <left style="thin">
        <color theme="9" tint="0.39994506668294322"/>
      </left>
      <right/>
      <top style="thin">
        <color theme="9" tint="0.399945066682943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/>
      <diagonal/>
    </border>
    <border>
      <left style="thin">
        <color rgb="FF7030A0"/>
      </left>
      <right/>
      <top style="thin">
        <color rgb="FF7030A0"/>
      </top>
      <bottom/>
      <diagonal/>
    </border>
    <border>
      <left/>
      <right style="thin">
        <color rgb="FF7030A0"/>
      </right>
      <top style="thin">
        <color rgb="FF7030A0"/>
      </top>
      <bottom/>
      <diagonal/>
    </border>
    <border>
      <left style="thin">
        <color theme="9" tint="-0.499984740745262"/>
      </left>
      <right/>
      <top style="thin">
        <color theme="9" tint="-0.499984740745262"/>
      </top>
      <bottom/>
      <diagonal/>
    </border>
    <border>
      <left/>
      <right style="thin">
        <color theme="9" tint="-0.499984740745262"/>
      </right>
      <top style="thin">
        <color theme="9" tint="-0.499984740745262"/>
      </top>
      <bottom/>
      <diagonal/>
    </border>
    <border>
      <left style="thin">
        <color rgb="FFC00000"/>
      </left>
      <right/>
      <top style="thin">
        <color rgb="FFC00000"/>
      </top>
      <bottom/>
      <diagonal/>
    </border>
    <border>
      <left/>
      <right style="thin">
        <color rgb="FFC00000"/>
      </right>
      <top style="thin">
        <color rgb="FFC00000"/>
      </top>
      <bottom/>
      <diagonal/>
    </border>
  </borders>
  <cellStyleXfs count="1">
    <xf numFmtId="0" fontId="0" fillId="0" borderId="0"/>
  </cellStyleXfs>
  <cellXfs count="321">
    <xf numFmtId="0" fontId="0" fillId="0" borderId="0" xfId="0"/>
    <xf numFmtId="0" fontId="0" fillId="2" borderId="0" xfId="0" applyFill="1"/>
    <xf numFmtId="0" fontId="0" fillId="0" borderId="0" xfId="0" applyFill="1"/>
    <xf numFmtId="0" fontId="0" fillId="0" borderId="0" xfId="0" applyFill="1" applyBorder="1"/>
    <xf numFmtId="0" fontId="0" fillId="2" borderId="4" xfId="0" applyFill="1" applyBorder="1" applyAlignment="1">
      <alignment horizontal="center" vertical="center"/>
    </xf>
    <xf numFmtId="0" fontId="8" fillId="0" borderId="0" xfId="0" applyFont="1" applyFill="1"/>
    <xf numFmtId="164" fontId="4" fillId="0" borderId="0" xfId="0" applyNumberFormat="1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vertical="center" textRotation="90"/>
    </xf>
    <xf numFmtId="0" fontId="0" fillId="0" borderId="0" xfId="0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textRotation="90"/>
    </xf>
    <xf numFmtId="0" fontId="0" fillId="0" borderId="0" xfId="0" applyFill="1" applyAlignment="1"/>
    <xf numFmtId="0" fontId="0" fillId="0" borderId="0" xfId="0" applyAlignment="1"/>
    <xf numFmtId="0" fontId="0" fillId="0" borderId="0" xfId="0" applyFill="1" applyBorder="1" applyAlignment="1"/>
    <xf numFmtId="0" fontId="6" fillId="0" borderId="0" xfId="0" applyFont="1" applyFill="1"/>
    <xf numFmtId="0" fontId="2" fillId="0" borderId="0" xfId="0" applyFont="1" applyFill="1" applyBorder="1" applyAlignment="1">
      <alignment horizontal="center"/>
    </xf>
    <xf numFmtId="0" fontId="0" fillId="2" borderId="0" xfId="0" applyFill="1" applyBorder="1" applyAlignment="1">
      <alignment horizontal="center" vertical="center"/>
    </xf>
    <xf numFmtId="0" fontId="3" fillId="2" borderId="0" xfId="0" applyFont="1" applyFill="1"/>
    <xf numFmtId="0" fontId="0" fillId="2" borderId="0" xfId="0" applyFill="1" applyBorder="1"/>
    <xf numFmtId="0" fontId="5" fillId="2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6" fillId="2" borderId="0" xfId="0" applyFont="1" applyFill="1" applyBorder="1"/>
    <xf numFmtId="0" fontId="7" fillId="2" borderId="0" xfId="0" applyFont="1" applyFill="1" applyBorder="1" applyAlignment="1">
      <alignment horizontal="center" vertical="center"/>
    </xf>
    <xf numFmtId="0" fontId="5" fillId="2" borderId="0" xfId="0" applyFont="1" applyFill="1"/>
    <xf numFmtId="0" fontId="7" fillId="2" borderId="0" xfId="0" applyFont="1" applyFill="1" applyAlignment="1">
      <alignment horizontal="left" vertical="center"/>
    </xf>
    <xf numFmtId="0" fontId="7" fillId="2" borderId="0" xfId="0" applyFont="1" applyFill="1" applyAlignment="1"/>
    <xf numFmtId="0" fontId="7" fillId="2" borderId="5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3" fillId="0" borderId="0" xfId="0" applyFont="1"/>
    <xf numFmtId="0" fontId="10" fillId="2" borderId="0" xfId="0" applyFont="1" applyFill="1" applyBorder="1"/>
    <xf numFmtId="0" fontId="3" fillId="0" borderId="0" xfId="0" applyFont="1" applyFill="1"/>
    <xf numFmtId="0" fontId="7" fillId="2" borderId="0" xfId="0" applyFont="1" applyFill="1" applyBorder="1" applyAlignment="1">
      <alignment horizontal="left" vertical="center"/>
    </xf>
    <xf numFmtId="0" fontId="5" fillId="2" borderId="0" xfId="0" applyFont="1" applyFill="1" applyBorder="1" applyAlignment="1"/>
    <xf numFmtId="0" fontId="14" fillId="0" borderId="0" xfId="0" applyFont="1" applyFill="1" applyBorder="1" applyAlignment="1">
      <alignment horizontal="center" vertical="center"/>
    </xf>
    <xf numFmtId="12" fontId="14" fillId="0" borderId="0" xfId="0" applyNumberFormat="1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/>
    </xf>
    <xf numFmtId="0" fontId="12" fillId="3" borderId="14" xfId="0" applyFont="1" applyFill="1" applyBorder="1" applyAlignment="1">
      <alignment horizontal="center" vertical="center"/>
    </xf>
    <xf numFmtId="0" fontId="12" fillId="3" borderId="15" xfId="0" applyFont="1" applyFill="1" applyBorder="1" applyAlignment="1">
      <alignment horizontal="center" vertical="center"/>
    </xf>
    <xf numFmtId="0" fontId="12" fillId="3" borderId="16" xfId="0" applyFont="1" applyFill="1" applyBorder="1" applyAlignment="1">
      <alignment horizontal="center" vertical="center"/>
    </xf>
    <xf numFmtId="0" fontId="12" fillId="3" borderId="2" xfId="0" applyFont="1" applyFill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/>
    </xf>
    <xf numFmtId="0" fontId="14" fillId="3" borderId="2" xfId="0" applyFont="1" applyFill="1" applyBorder="1" applyAlignment="1">
      <alignment horizontal="center" vertical="center"/>
    </xf>
    <xf numFmtId="0" fontId="14" fillId="3" borderId="3" xfId="0" applyFont="1" applyFill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5" fillId="2" borderId="17" xfId="0" applyFont="1" applyFill="1" applyBorder="1"/>
    <xf numFmtId="0" fontId="5" fillId="2" borderId="17" xfId="0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/>
    </xf>
    <xf numFmtId="0" fontId="7" fillId="2" borderId="17" xfId="0" applyFont="1" applyFill="1" applyBorder="1" applyAlignment="1"/>
    <xf numFmtId="0" fontId="7" fillId="2" borderId="17" xfId="0" applyFont="1" applyFill="1" applyBorder="1" applyAlignment="1">
      <alignment horizontal="left" vertical="center"/>
    </xf>
    <xf numFmtId="0" fontId="5" fillId="4" borderId="0" xfId="0" applyFont="1" applyFill="1"/>
    <xf numFmtId="0" fontId="7" fillId="4" borderId="0" xfId="0" applyFont="1" applyFill="1" applyBorder="1" applyAlignment="1">
      <alignment horizontal="center" vertical="center"/>
    </xf>
    <xf numFmtId="0" fontId="7" fillId="4" borderId="0" xfId="0" applyFont="1" applyFill="1" applyBorder="1" applyAlignment="1">
      <alignment horizontal="left" vertical="center"/>
    </xf>
    <xf numFmtId="0" fontId="5" fillId="4" borderId="0" xfId="0" applyFont="1" applyFill="1" applyBorder="1" applyAlignment="1">
      <alignment horizontal="center" vertical="center"/>
    </xf>
    <xf numFmtId="0" fontId="3" fillId="4" borderId="0" xfId="0" applyFont="1" applyFill="1" applyBorder="1" applyAlignment="1">
      <alignment horizontal="center" vertical="center"/>
    </xf>
    <xf numFmtId="0" fontId="5" fillId="4" borderId="0" xfId="0" applyFont="1" applyFill="1" applyBorder="1" applyAlignment="1"/>
    <xf numFmtId="0" fontId="13" fillId="4" borderId="0" xfId="0" applyFont="1" applyFill="1" applyBorder="1" applyAlignment="1"/>
    <xf numFmtId="0" fontId="0" fillId="4" borderId="0" xfId="0" applyFill="1"/>
    <xf numFmtId="0" fontId="9" fillId="2" borderId="0" xfId="0" applyFont="1" applyFill="1" applyAlignment="1">
      <alignment vertical="center"/>
    </xf>
    <xf numFmtId="0" fontId="9" fillId="2" borderId="0" xfId="0" applyFont="1" applyFill="1" applyAlignment="1">
      <alignment horizontal="right" vertical="center"/>
    </xf>
    <xf numFmtId="0" fontId="5" fillId="2" borderId="0" xfId="0" applyFont="1" applyFill="1" applyBorder="1"/>
    <xf numFmtId="0" fontId="13" fillId="2" borderId="0" xfId="0" applyFont="1" applyFill="1" applyBorder="1" applyAlignment="1"/>
    <xf numFmtId="0" fontId="2" fillId="2" borderId="0" xfId="0" applyFont="1" applyFill="1" applyBorder="1" applyAlignment="1">
      <alignment vertical="center"/>
    </xf>
    <xf numFmtId="0" fontId="5" fillId="2" borderId="0" xfId="0" applyFont="1" applyFill="1" applyBorder="1" applyAlignment="1">
      <alignment vertical="center"/>
    </xf>
    <xf numFmtId="0" fontId="3" fillId="2" borderId="0" xfId="0" applyFont="1" applyFill="1" applyBorder="1" applyAlignment="1">
      <alignment vertical="center"/>
    </xf>
    <xf numFmtId="0" fontId="17" fillId="2" borderId="0" xfId="0" applyFont="1" applyFill="1" applyBorder="1" applyAlignment="1">
      <alignment vertical="center"/>
    </xf>
    <xf numFmtId="0" fontId="13" fillId="2" borderId="0" xfId="0" applyFont="1" applyFill="1" applyBorder="1" applyAlignment="1">
      <alignment vertical="center"/>
    </xf>
    <xf numFmtId="0" fontId="0" fillId="2" borderId="21" xfId="0" applyFill="1" applyBorder="1"/>
    <xf numFmtId="0" fontId="2" fillId="2" borderId="21" xfId="0" applyFont="1" applyFill="1" applyBorder="1" applyAlignment="1">
      <alignment vertical="center"/>
    </xf>
    <xf numFmtId="0" fontId="3" fillId="2" borderId="21" xfId="0" applyFont="1" applyFill="1" applyBorder="1" applyAlignment="1">
      <alignment vertical="center"/>
    </xf>
    <xf numFmtId="0" fontId="5" fillId="2" borderId="21" xfId="0" applyFont="1" applyFill="1" applyBorder="1" applyAlignment="1">
      <alignment vertical="center"/>
    </xf>
    <xf numFmtId="165" fontId="13" fillId="2" borderId="0" xfId="0" applyNumberFormat="1" applyFont="1" applyFill="1"/>
    <xf numFmtId="0" fontId="13" fillId="2" borderId="0" xfId="0" applyFont="1" applyFill="1"/>
    <xf numFmtId="0" fontId="11" fillId="2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4" fillId="3" borderId="15" xfId="0" applyFont="1" applyFill="1" applyBorder="1" applyAlignment="1">
      <alignment horizontal="center" vertical="center"/>
    </xf>
    <xf numFmtId="0" fontId="20" fillId="2" borderId="0" xfId="0" applyFont="1" applyFill="1" applyBorder="1" applyAlignment="1">
      <alignment horizontal="center" vertical="center"/>
    </xf>
    <xf numFmtId="0" fontId="3" fillId="4" borderId="0" xfId="0" applyFont="1" applyFill="1" applyBorder="1" applyAlignment="1">
      <alignment horizontal="center" vertical="center"/>
    </xf>
    <xf numFmtId="0" fontId="9" fillId="2" borderId="0" xfId="0" applyFont="1" applyFill="1" applyAlignment="1">
      <alignment horizontal="right" vertical="center"/>
    </xf>
    <xf numFmtId="0" fontId="7" fillId="2" borderId="0" xfId="0" applyFont="1" applyFill="1" applyAlignment="1">
      <alignment horizontal="left" vertical="center"/>
    </xf>
    <xf numFmtId="0" fontId="22" fillId="6" borderId="8" xfId="0" applyFont="1" applyFill="1" applyBorder="1" applyAlignment="1">
      <alignment horizontal="center" vertical="center"/>
    </xf>
    <xf numFmtId="0" fontId="17" fillId="0" borderId="26" xfId="0" applyFont="1" applyFill="1" applyBorder="1" applyAlignment="1">
      <alignment horizontal="center" vertical="center"/>
    </xf>
    <xf numFmtId="0" fontId="17" fillId="0" borderId="25" xfId="0" applyFont="1" applyFill="1" applyBorder="1" applyAlignment="1">
      <alignment horizontal="center" vertical="center"/>
    </xf>
    <xf numFmtId="0" fontId="17" fillId="5" borderId="28" xfId="0" applyFont="1" applyFill="1" applyBorder="1" applyAlignment="1">
      <alignment horizontal="center" vertical="center"/>
    </xf>
    <xf numFmtId="0" fontId="17" fillId="5" borderId="17" xfId="0" applyFont="1" applyFill="1" applyBorder="1" applyAlignment="1">
      <alignment horizontal="center" vertical="center"/>
    </xf>
    <xf numFmtId="0" fontId="17" fillId="5" borderId="13" xfId="0" applyFont="1" applyFill="1" applyBorder="1" applyAlignment="1">
      <alignment horizontal="center" vertical="center"/>
    </xf>
    <xf numFmtId="0" fontId="17" fillId="5" borderId="37" xfId="0" applyFont="1" applyFill="1" applyBorder="1" applyAlignment="1">
      <alignment horizontal="center" vertical="center"/>
    </xf>
    <xf numFmtId="0" fontId="17" fillId="5" borderId="22" xfId="0" applyFont="1" applyFill="1" applyBorder="1" applyAlignment="1">
      <alignment horizontal="center" vertical="center"/>
    </xf>
    <xf numFmtId="0" fontId="17" fillId="5" borderId="38" xfId="0" applyFont="1" applyFill="1" applyBorder="1" applyAlignment="1">
      <alignment horizontal="center" vertical="center"/>
    </xf>
    <xf numFmtId="0" fontId="22" fillId="11" borderId="29" xfId="0" applyFont="1" applyFill="1" applyBorder="1" applyAlignment="1">
      <alignment horizontal="center" vertical="center"/>
    </xf>
    <xf numFmtId="0" fontId="22" fillId="0" borderId="28" xfId="0" applyFont="1" applyFill="1" applyBorder="1" applyAlignment="1">
      <alignment horizontal="center" vertical="center"/>
    </xf>
    <xf numFmtId="0" fontId="22" fillId="6" borderId="9" xfId="0" applyFont="1" applyFill="1" applyBorder="1" applyAlignment="1">
      <alignment horizontal="center" vertical="center"/>
    </xf>
    <xf numFmtId="0" fontId="22" fillId="0" borderId="17" xfId="0" applyFont="1" applyFill="1" applyBorder="1" applyAlignment="1">
      <alignment horizontal="center" vertical="center"/>
    </xf>
    <xf numFmtId="0" fontId="22" fillId="0" borderId="37" xfId="0" applyFont="1" applyFill="1" applyBorder="1" applyAlignment="1">
      <alignment horizontal="center" vertical="center"/>
    </xf>
    <xf numFmtId="0" fontId="22" fillId="0" borderId="40" xfId="0" applyFont="1" applyFill="1" applyBorder="1" applyAlignment="1">
      <alignment horizontal="center" vertical="center"/>
    </xf>
    <xf numFmtId="0" fontId="22" fillId="0" borderId="38" xfId="0" applyFont="1" applyFill="1" applyBorder="1" applyAlignment="1">
      <alignment horizontal="center" vertical="center"/>
    </xf>
    <xf numFmtId="0" fontId="22" fillId="0" borderId="39" xfId="0" applyFont="1" applyFill="1" applyBorder="1" applyAlignment="1">
      <alignment horizontal="center" vertical="center"/>
    </xf>
    <xf numFmtId="0" fontId="22" fillId="11" borderId="9" xfId="0" applyFont="1" applyFill="1" applyBorder="1" applyAlignment="1">
      <alignment horizontal="center" vertical="center"/>
    </xf>
    <xf numFmtId="0" fontId="22" fillId="6" borderId="10" xfId="0" applyFont="1" applyFill="1" applyBorder="1" applyAlignment="1">
      <alignment horizontal="center" vertical="center"/>
    </xf>
    <xf numFmtId="0" fontId="22" fillId="11" borderId="8" xfId="0" applyFont="1" applyFill="1" applyBorder="1" applyAlignment="1">
      <alignment horizontal="center" vertical="center"/>
    </xf>
    <xf numFmtId="0" fontId="22" fillId="6" borderId="11" xfId="0" applyFont="1" applyFill="1" applyBorder="1" applyAlignment="1">
      <alignment horizontal="center" vertical="center"/>
    </xf>
    <xf numFmtId="0" fontId="22" fillId="6" borderId="30" xfId="0" applyFont="1" applyFill="1" applyBorder="1" applyAlignment="1">
      <alignment horizontal="center" vertical="center"/>
    </xf>
    <xf numFmtId="0" fontId="22" fillId="0" borderId="25" xfId="0" applyFont="1" applyFill="1" applyBorder="1" applyAlignment="1">
      <alignment horizontal="center" vertical="center"/>
    </xf>
    <xf numFmtId="0" fontId="22" fillId="0" borderId="26" xfId="0" applyFont="1" applyFill="1" applyBorder="1" applyAlignment="1">
      <alignment horizontal="center" vertical="center"/>
    </xf>
    <xf numFmtId="0" fontId="22" fillId="11" borderId="10" xfId="0" applyFont="1" applyFill="1" applyBorder="1" applyAlignment="1">
      <alignment horizontal="center" vertical="center"/>
    </xf>
    <xf numFmtId="0" fontId="22" fillId="6" borderId="29" xfId="0" applyFont="1" applyFill="1" applyBorder="1" applyAlignment="1">
      <alignment horizontal="center" vertical="center"/>
    </xf>
    <xf numFmtId="0" fontId="22" fillId="11" borderId="30" xfId="0" applyFont="1" applyFill="1" applyBorder="1" applyAlignment="1">
      <alignment horizontal="center" vertical="center"/>
    </xf>
    <xf numFmtId="0" fontId="22" fillId="0" borderId="27" xfId="0" applyFont="1" applyFill="1" applyBorder="1" applyAlignment="1">
      <alignment horizontal="center" vertical="center"/>
    </xf>
    <xf numFmtId="0" fontId="22" fillId="6" borderId="12" xfId="0" applyFont="1" applyFill="1" applyBorder="1" applyAlignment="1">
      <alignment horizontal="center" vertical="center"/>
    </xf>
    <xf numFmtId="0" fontId="22" fillId="11" borderId="12" xfId="0" applyFont="1" applyFill="1" applyBorder="1" applyAlignment="1">
      <alignment horizontal="center" vertical="center"/>
    </xf>
    <xf numFmtId="0" fontId="22" fillId="6" borderId="13" xfId="0" applyFont="1" applyFill="1" applyBorder="1" applyAlignment="1">
      <alignment horizontal="center" vertical="center"/>
    </xf>
    <xf numFmtId="0" fontId="0" fillId="0" borderId="0" xfId="0" applyFill="1" applyAlignment="1">
      <alignment horizontal="center"/>
    </xf>
    <xf numFmtId="0" fontId="22" fillId="14" borderId="28" xfId="0" applyFont="1" applyFill="1" applyBorder="1" applyAlignment="1">
      <alignment horizontal="center" vertical="center"/>
    </xf>
    <xf numFmtId="0" fontId="22" fillId="0" borderId="0" xfId="0" applyFont="1" applyFill="1" applyBorder="1" applyAlignment="1">
      <alignment horizontal="center" vertical="center"/>
    </xf>
    <xf numFmtId="0" fontId="22" fillId="14" borderId="8" xfId="0" applyFont="1" applyFill="1" applyBorder="1" applyAlignment="1">
      <alignment horizontal="center" vertical="center"/>
    </xf>
    <xf numFmtId="0" fontId="22" fillId="14" borderId="29" xfId="0" applyFont="1" applyFill="1" applyBorder="1" applyAlignment="1">
      <alignment horizontal="center" vertical="center"/>
    </xf>
    <xf numFmtId="0" fontId="22" fillId="14" borderId="12" xfId="0" applyFont="1" applyFill="1" applyBorder="1" applyAlignment="1">
      <alignment horizontal="center" vertical="center"/>
    </xf>
    <xf numFmtId="0" fontId="27" fillId="14" borderId="29" xfId="0" applyFont="1" applyFill="1" applyBorder="1" applyAlignment="1">
      <alignment horizontal="center" vertical="center"/>
    </xf>
    <xf numFmtId="0" fontId="27" fillId="14" borderId="9" xfId="0" applyFont="1" applyFill="1" applyBorder="1" applyAlignment="1">
      <alignment horizontal="center" vertical="center"/>
    </xf>
    <xf numFmtId="0" fontId="27" fillId="14" borderId="28" xfId="0" applyFont="1" applyFill="1" applyBorder="1" applyAlignment="1">
      <alignment horizontal="center" vertical="center"/>
    </xf>
    <xf numFmtId="0" fontId="2" fillId="0" borderId="44" xfId="0" applyFont="1" applyFill="1" applyBorder="1" applyAlignment="1">
      <alignment horizontal="center"/>
    </xf>
    <xf numFmtId="0" fontId="2" fillId="0" borderId="45" xfId="0" applyFont="1" applyFill="1" applyBorder="1" applyAlignment="1">
      <alignment horizontal="center"/>
    </xf>
    <xf numFmtId="0" fontId="2" fillId="0" borderId="46" xfId="0" applyFont="1" applyFill="1" applyBorder="1" applyAlignment="1">
      <alignment horizontal="center"/>
    </xf>
    <xf numFmtId="0" fontId="22" fillId="6" borderId="28" xfId="0" applyFont="1" applyFill="1" applyBorder="1" applyAlignment="1">
      <alignment horizontal="center" vertical="center"/>
    </xf>
    <xf numFmtId="0" fontId="22" fillId="11" borderId="53" xfId="0" applyFont="1" applyFill="1" applyBorder="1" applyAlignment="1">
      <alignment horizontal="center" vertical="center"/>
    </xf>
    <xf numFmtId="0" fontId="22" fillId="11" borderId="28" xfId="0" applyFont="1" applyFill="1" applyBorder="1" applyAlignment="1">
      <alignment horizontal="center" vertical="center"/>
    </xf>
    <xf numFmtId="0" fontId="22" fillId="6" borderId="54" xfId="0" applyFont="1" applyFill="1" applyBorder="1" applyAlignment="1">
      <alignment horizontal="center" vertical="center"/>
    </xf>
    <xf numFmtId="0" fontId="22" fillId="6" borderId="53" xfId="0" applyFont="1" applyFill="1" applyBorder="1" applyAlignment="1">
      <alignment horizontal="center" vertical="center"/>
    </xf>
    <xf numFmtId="0" fontId="22" fillId="6" borderId="55" xfId="0" applyFont="1" applyFill="1" applyBorder="1" applyAlignment="1">
      <alignment horizontal="center" vertical="center"/>
    </xf>
    <xf numFmtId="0" fontId="22" fillId="6" borderId="56" xfId="0" applyFont="1" applyFill="1" applyBorder="1" applyAlignment="1">
      <alignment horizontal="center" vertical="center"/>
    </xf>
    <xf numFmtId="0" fontId="22" fillId="6" borderId="57" xfId="0" applyFont="1" applyFill="1" applyBorder="1" applyAlignment="1">
      <alignment horizontal="center" vertical="center"/>
    </xf>
    <xf numFmtId="0" fontId="22" fillId="11" borderId="57" xfId="0" applyFont="1" applyFill="1" applyBorder="1" applyAlignment="1">
      <alignment horizontal="center" vertical="center"/>
    </xf>
    <xf numFmtId="0" fontId="22" fillId="11" borderId="58" xfId="0" applyFont="1" applyFill="1" applyBorder="1" applyAlignment="1">
      <alignment horizontal="center" vertical="center"/>
    </xf>
    <xf numFmtId="0" fontId="22" fillId="6" borderId="59" xfId="0" applyFont="1" applyFill="1" applyBorder="1" applyAlignment="1">
      <alignment horizontal="center" vertical="center"/>
    </xf>
    <xf numFmtId="0" fontId="22" fillId="14" borderId="58" xfId="0" applyFont="1" applyFill="1" applyBorder="1" applyAlignment="1">
      <alignment horizontal="center" vertical="center"/>
    </xf>
    <xf numFmtId="0" fontId="22" fillId="11" borderId="59" xfId="0" applyFont="1" applyFill="1" applyBorder="1" applyAlignment="1">
      <alignment horizontal="center" vertical="center"/>
    </xf>
    <xf numFmtId="0" fontId="22" fillId="0" borderId="56" xfId="0" applyFont="1" applyFill="1" applyBorder="1" applyAlignment="1">
      <alignment horizontal="center" vertical="center"/>
    </xf>
    <xf numFmtId="0" fontId="22" fillId="0" borderId="57" xfId="0" applyFont="1" applyFill="1" applyBorder="1" applyAlignment="1">
      <alignment horizontal="center" vertical="center"/>
    </xf>
    <xf numFmtId="0" fontId="17" fillId="5" borderId="57" xfId="0" applyFont="1" applyFill="1" applyBorder="1" applyAlignment="1">
      <alignment horizontal="center" vertical="center"/>
    </xf>
    <xf numFmtId="0" fontId="17" fillId="5" borderId="61" xfId="0" applyFont="1" applyFill="1" applyBorder="1" applyAlignment="1">
      <alignment horizontal="center" vertical="center"/>
    </xf>
    <xf numFmtId="0" fontId="2" fillId="15" borderId="24" xfId="0" applyFont="1" applyFill="1" applyBorder="1" applyAlignment="1">
      <alignment horizontal="center"/>
    </xf>
    <xf numFmtId="164" fontId="2" fillId="16" borderId="3" xfId="0" applyNumberFormat="1" applyFont="1" applyFill="1" applyBorder="1" applyAlignment="1">
      <alignment horizontal="center" vertical="center"/>
    </xf>
    <xf numFmtId="0" fontId="28" fillId="2" borderId="0" xfId="0" applyFont="1" applyFill="1"/>
    <xf numFmtId="0" fontId="7" fillId="17" borderId="66" xfId="0" applyFont="1" applyFill="1" applyBorder="1" applyAlignment="1">
      <alignment horizontal="left" vertical="center"/>
    </xf>
    <xf numFmtId="0" fontId="7" fillId="17" borderId="66" xfId="0" applyFont="1" applyFill="1" applyBorder="1" applyAlignment="1">
      <alignment vertical="center"/>
    </xf>
    <xf numFmtId="0" fontId="16" fillId="17" borderId="66" xfId="0" applyFont="1" applyFill="1" applyBorder="1" applyAlignment="1">
      <alignment horizontal="center" vertical="center"/>
    </xf>
    <xf numFmtId="0" fontId="7" fillId="17" borderId="66" xfId="0" applyFont="1" applyFill="1" applyBorder="1" applyAlignment="1"/>
    <xf numFmtId="0" fontId="12" fillId="17" borderId="66" xfId="0" applyFont="1" applyFill="1" applyBorder="1" applyAlignment="1">
      <alignment horizontal="center" vertical="center"/>
    </xf>
    <xf numFmtId="0" fontId="7" fillId="17" borderId="67" xfId="0" applyFont="1" applyFill="1" applyBorder="1" applyAlignment="1">
      <alignment horizontal="left" vertical="center"/>
    </xf>
    <xf numFmtId="0" fontId="2" fillId="12" borderId="0" xfId="0" applyFont="1" applyFill="1" applyBorder="1" applyAlignment="1">
      <alignment horizontal="center"/>
    </xf>
    <xf numFmtId="0" fontId="0" fillId="12" borderId="0" xfId="0" applyFill="1" applyBorder="1"/>
    <xf numFmtId="0" fontId="6" fillId="12" borderId="0" xfId="0" applyFont="1" applyFill="1"/>
    <xf numFmtId="0" fontId="7" fillId="10" borderId="11" xfId="0" applyFont="1" applyFill="1" applyBorder="1" applyAlignment="1">
      <alignment horizontal="center" vertical="center"/>
    </xf>
    <xf numFmtId="0" fontId="12" fillId="10" borderId="53" xfId="0" applyFont="1" applyFill="1" applyBorder="1" applyAlignment="1">
      <alignment horizontal="center" vertical="center"/>
    </xf>
    <xf numFmtId="0" fontId="7" fillId="8" borderId="11" xfId="0" applyFont="1" applyFill="1" applyBorder="1" applyAlignment="1">
      <alignment horizontal="left" vertical="center"/>
    </xf>
    <xf numFmtId="0" fontId="12" fillId="8" borderId="53" xfId="0" applyFont="1" applyFill="1" applyBorder="1" applyAlignment="1">
      <alignment horizontal="center" vertical="center"/>
    </xf>
    <xf numFmtId="0" fontId="7" fillId="9" borderId="11" xfId="0" applyFont="1" applyFill="1" applyBorder="1" applyAlignment="1">
      <alignment horizontal="left" vertical="center"/>
    </xf>
    <xf numFmtId="0" fontId="12" fillId="9" borderId="53" xfId="0" applyFont="1" applyFill="1" applyBorder="1" applyAlignment="1">
      <alignment horizontal="center" vertical="center"/>
    </xf>
    <xf numFmtId="0" fontId="23" fillId="7" borderId="11" xfId="0" applyFont="1" applyFill="1" applyBorder="1" applyAlignment="1">
      <alignment horizontal="left" vertical="center"/>
    </xf>
    <xf numFmtId="0" fontId="24" fillId="7" borderId="53" xfId="0" applyFont="1" applyFill="1" applyBorder="1" applyAlignment="1">
      <alignment horizontal="center" vertical="center"/>
    </xf>
    <xf numFmtId="0" fontId="31" fillId="17" borderId="41" xfId="0" applyFont="1" applyFill="1" applyBorder="1" applyAlignment="1">
      <alignment horizontal="center" vertical="center"/>
    </xf>
    <xf numFmtId="0" fontId="31" fillId="12" borderId="51" xfId="0" applyFont="1" applyFill="1" applyBorder="1" applyAlignment="1">
      <alignment horizontal="center" vertical="center"/>
    </xf>
    <xf numFmtId="0" fontId="31" fillId="12" borderId="52" xfId="0" applyFont="1" applyFill="1" applyBorder="1" applyAlignment="1">
      <alignment horizontal="center" vertical="center"/>
    </xf>
    <xf numFmtId="0" fontId="31" fillId="12" borderId="47" xfId="0" applyFont="1" applyFill="1" applyBorder="1" applyAlignment="1">
      <alignment horizontal="center" vertical="center"/>
    </xf>
    <xf numFmtId="0" fontId="31" fillId="17" borderId="42" xfId="0" applyFont="1" applyFill="1" applyBorder="1" applyAlignment="1">
      <alignment horizontal="center" vertical="center"/>
    </xf>
    <xf numFmtId="0" fontId="31" fillId="17" borderId="43" xfId="0" applyFont="1" applyFill="1" applyBorder="1" applyAlignment="1">
      <alignment horizontal="center" vertical="center"/>
    </xf>
    <xf numFmtId="0" fontId="31" fillId="12" borderId="41" xfId="0" applyFont="1" applyFill="1" applyBorder="1" applyAlignment="1">
      <alignment horizontal="center" vertical="center"/>
    </xf>
    <xf numFmtId="0" fontId="31" fillId="12" borderId="42" xfId="0" applyFont="1" applyFill="1" applyBorder="1" applyAlignment="1">
      <alignment horizontal="center" vertical="center"/>
    </xf>
    <xf numFmtId="0" fontId="31" fillId="12" borderId="43" xfId="0" applyFont="1" applyFill="1" applyBorder="1" applyAlignment="1">
      <alignment horizontal="center" vertical="center"/>
    </xf>
    <xf numFmtId="0" fontId="32" fillId="0" borderId="44" xfId="0" applyFont="1" applyFill="1" applyBorder="1" applyAlignment="1">
      <alignment horizontal="center" vertical="center"/>
    </xf>
    <xf numFmtId="0" fontId="32" fillId="0" borderId="45" xfId="0" applyFont="1" applyFill="1" applyBorder="1" applyAlignment="1">
      <alignment horizontal="center" vertical="center"/>
    </xf>
    <xf numFmtId="0" fontId="32" fillId="0" borderId="46" xfId="0" applyFont="1" applyFill="1" applyBorder="1" applyAlignment="1">
      <alignment horizontal="center" vertical="center"/>
    </xf>
    <xf numFmtId="166" fontId="0" fillId="0" borderId="68" xfId="0" applyNumberFormat="1" applyBorder="1" applyAlignment="1">
      <alignment horizontal="center" vertical="center"/>
    </xf>
    <xf numFmtId="166" fontId="5" fillId="0" borderId="69" xfId="0" applyNumberFormat="1" applyFont="1" applyBorder="1" applyAlignment="1">
      <alignment horizontal="center" vertical="center"/>
    </xf>
    <xf numFmtId="166" fontId="0" fillId="0" borderId="69" xfId="0" applyNumberFormat="1" applyBorder="1" applyAlignment="1">
      <alignment horizontal="center" vertical="center"/>
    </xf>
    <xf numFmtId="166" fontId="5" fillId="0" borderId="0" xfId="0" applyNumberFormat="1" applyFont="1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0" fontId="0" fillId="0" borderId="70" xfId="0" applyBorder="1" applyAlignment="1">
      <alignment horizontal="center" vertical="center"/>
    </xf>
    <xf numFmtId="0" fontId="0" fillId="0" borderId="71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2" borderId="2" xfId="0" applyFont="1" applyFill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5" fillId="12" borderId="0" xfId="0" applyFont="1" applyFill="1" applyBorder="1"/>
    <xf numFmtId="0" fontId="5" fillId="12" borderId="0" xfId="0" applyFont="1" applyFill="1"/>
    <xf numFmtId="165" fontId="13" fillId="12" borderId="0" xfId="0" applyNumberFormat="1" applyFont="1" applyFill="1"/>
    <xf numFmtId="0" fontId="27" fillId="20" borderId="1" xfId="0" applyFont="1" applyFill="1" applyBorder="1" applyAlignment="1">
      <alignment horizontal="left" vertical="center"/>
    </xf>
    <xf numFmtId="0" fontId="27" fillId="20" borderId="2" xfId="0" applyFont="1" applyFill="1" applyBorder="1" applyAlignment="1">
      <alignment horizontal="left" vertical="center"/>
    </xf>
    <xf numFmtId="0" fontId="27" fillId="20" borderId="3" xfId="0" applyFont="1" applyFill="1" applyBorder="1" applyAlignment="1">
      <alignment horizontal="left" vertical="center"/>
    </xf>
    <xf numFmtId="0" fontId="23" fillId="20" borderId="5" xfId="0" applyFont="1" applyFill="1" applyBorder="1" applyAlignment="1">
      <alignment horizontal="center" vertical="center"/>
    </xf>
    <xf numFmtId="0" fontId="23" fillId="20" borderId="6" xfId="0" applyFont="1" applyFill="1" applyBorder="1" applyAlignment="1">
      <alignment horizontal="center" vertical="center"/>
    </xf>
    <xf numFmtId="0" fontId="23" fillId="20" borderId="7" xfId="0" applyFont="1" applyFill="1" applyBorder="1" applyAlignment="1">
      <alignment horizontal="center" vertical="center"/>
    </xf>
    <xf numFmtId="0" fontId="27" fillId="20" borderId="5" xfId="0" applyFont="1" applyFill="1" applyBorder="1" applyAlignment="1">
      <alignment horizontal="center" vertical="center"/>
    </xf>
    <xf numFmtId="0" fontId="27" fillId="20" borderId="6" xfId="0" applyFont="1" applyFill="1" applyBorder="1" applyAlignment="1">
      <alignment horizontal="center" vertical="center"/>
    </xf>
    <xf numFmtId="0" fontId="27" fillId="20" borderId="13" xfId="0" applyFont="1" applyFill="1" applyBorder="1" applyAlignment="1">
      <alignment horizontal="center" vertical="center"/>
    </xf>
    <xf numFmtId="0" fontId="27" fillId="20" borderId="24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66" fontId="0" fillId="0" borderId="73" xfId="0" applyNumberFormat="1" applyBorder="1" applyAlignment="1">
      <alignment horizontal="center" vertical="center"/>
    </xf>
    <xf numFmtId="0" fontId="0" fillId="19" borderId="74" xfId="0" applyFill="1" applyBorder="1" applyAlignment="1">
      <alignment horizontal="center" vertical="center"/>
    </xf>
    <xf numFmtId="0" fontId="12" fillId="2" borderId="19" xfId="0" applyFont="1" applyFill="1" applyBorder="1" applyAlignment="1">
      <alignment horizontal="center" vertical="center"/>
    </xf>
    <xf numFmtId="0" fontId="12" fillId="2" borderId="18" xfId="0" applyFont="1" applyFill="1" applyBorder="1" applyAlignment="1">
      <alignment horizontal="center" vertical="center"/>
    </xf>
    <xf numFmtId="0" fontId="12" fillId="2" borderId="20" xfId="0" applyFont="1" applyFill="1" applyBorder="1" applyAlignment="1">
      <alignment horizontal="center" vertical="center"/>
    </xf>
    <xf numFmtId="0" fontId="12" fillId="12" borderId="41" xfId="0" applyFont="1" applyFill="1" applyBorder="1" applyAlignment="1">
      <alignment horizontal="center" vertical="center"/>
    </xf>
    <xf numFmtId="0" fontId="12" fillId="12" borderId="42" xfId="0" applyFont="1" applyFill="1" applyBorder="1" applyAlignment="1">
      <alignment horizontal="center" vertical="center"/>
    </xf>
    <xf numFmtId="0" fontId="12" fillId="12" borderId="43" xfId="0" applyFont="1" applyFill="1" applyBorder="1" applyAlignment="1">
      <alignment horizontal="center" vertical="center"/>
    </xf>
    <xf numFmtId="0" fontId="35" fillId="12" borderId="42" xfId="0" applyFont="1" applyFill="1" applyBorder="1" applyAlignment="1">
      <alignment horizontal="center" vertical="center"/>
    </xf>
    <xf numFmtId="0" fontId="35" fillId="12" borderId="43" xfId="0" applyFont="1" applyFill="1" applyBorder="1" applyAlignment="1">
      <alignment horizontal="center" vertical="center"/>
    </xf>
    <xf numFmtId="0" fontId="12" fillId="12" borderId="48" xfId="0" applyFont="1" applyFill="1" applyBorder="1" applyAlignment="1">
      <alignment horizontal="center" vertical="center"/>
    </xf>
    <xf numFmtId="0" fontId="12" fillId="12" borderId="49" xfId="0" applyFont="1" applyFill="1" applyBorder="1" applyAlignment="1">
      <alignment horizontal="center" vertical="center"/>
    </xf>
    <xf numFmtId="0" fontId="12" fillId="12" borderId="50" xfId="0" applyFont="1" applyFill="1" applyBorder="1" applyAlignment="1">
      <alignment horizontal="center" vertical="center"/>
    </xf>
    <xf numFmtId="0" fontId="7" fillId="21" borderId="63" xfId="0" applyFont="1" applyFill="1" applyBorder="1" applyAlignment="1">
      <alignment horizontal="left" vertical="center"/>
    </xf>
    <xf numFmtId="0" fontId="7" fillId="21" borderId="63" xfId="0" applyFont="1" applyFill="1" applyBorder="1" applyAlignment="1">
      <alignment vertical="center"/>
    </xf>
    <xf numFmtId="0" fontId="16" fillId="21" borderId="63" xfId="0" applyFont="1" applyFill="1" applyBorder="1" applyAlignment="1">
      <alignment horizontal="center" vertical="center"/>
    </xf>
    <xf numFmtId="0" fontId="7" fillId="21" borderId="63" xfId="0" applyFont="1" applyFill="1" applyBorder="1" applyAlignment="1"/>
    <xf numFmtId="0" fontId="12" fillId="21" borderId="63" xfId="0" applyFont="1" applyFill="1" applyBorder="1" applyAlignment="1">
      <alignment horizontal="center" vertical="center"/>
    </xf>
    <xf numFmtId="0" fontId="7" fillId="21" borderId="64" xfId="0" applyFont="1" applyFill="1" applyBorder="1" applyAlignment="1">
      <alignment horizontal="left" vertical="center"/>
    </xf>
    <xf numFmtId="0" fontId="7" fillId="22" borderId="75" xfId="0" applyFont="1" applyFill="1" applyBorder="1" applyAlignment="1">
      <alignment horizontal="center" vertical="center"/>
    </xf>
    <xf numFmtId="0" fontId="12" fillId="22" borderId="76" xfId="0" applyFont="1" applyFill="1" applyBorder="1" applyAlignment="1">
      <alignment horizontal="center" vertical="center"/>
    </xf>
    <xf numFmtId="0" fontId="7" fillId="23" borderId="77" xfId="0" applyFont="1" applyFill="1" applyBorder="1" applyAlignment="1">
      <alignment horizontal="left" vertical="center"/>
    </xf>
    <xf numFmtId="0" fontId="12" fillId="23" borderId="78" xfId="0" applyFont="1" applyFill="1" applyBorder="1" applyAlignment="1">
      <alignment horizontal="center" vertical="center"/>
    </xf>
    <xf numFmtId="0" fontId="7" fillId="24" borderId="79" xfId="0" applyFont="1" applyFill="1" applyBorder="1" applyAlignment="1">
      <alignment horizontal="left" vertical="center"/>
    </xf>
    <xf numFmtId="0" fontId="12" fillId="24" borderId="80" xfId="0" applyFont="1" applyFill="1" applyBorder="1" applyAlignment="1">
      <alignment horizontal="center" vertical="center"/>
    </xf>
    <xf numFmtId="0" fontId="23" fillId="25" borderId="81" xfId="0" applyFont="1" applyFill="1" applyBorder="1" applyAlignment="1">
      <alignment horizontal="left" vertical="center"/>
    </xf>
    <xf numFmtId="0" fontId="24" fillId="25" borderId="82" xfId="0" applyFont="1" applyFill="1" applyBorder="1" applyAlignment="1">
      <alignment horizontal="center" vertical="center"/>
    </xf>
    <xf numFmtId="0" fontId="29" fillId="30" borderId="25" xfId="0" applyFont="1" applyFill="1" applyBorder="1" applyAlignment="1">
      <alignment horizontal="center" vertical="center"/>
    </xf>
    <xf numFmtId="0" fontId="29" fillId="23" borderId="26" xfId="0" applyFont="1" applyFill="1" applyBorder="1" applyAlignment="1">
      <alignment horizontal="center" vertical="center"/>
    </xf>
    <xf numFmtId="0" fontId="29" fillId="27" borderId="26" xfId="0" applyFont="1" applyFill="1" applyBorder="1" applyAlignment="1">
      <alignment horizontal="center" vertical="center"/>
    </xf>
    <xf numFmtId="0" fontId="5" fillId="25" borderId="26" xfId="0" applyFont="1" applyFill="1" applyBorder="1" applyAlignment="1">
      <alignment horizontal="center" vertical="center"/>
    </xf>
    <xf numFmtId="0" fontId="5" fillId="20" borderId="26" xfId="0" applyFont="1" applyFill="1" applyBorder="1" applyAlignment="1">
      <alignment horizontal="center" vertical="center"/>
    </xf>
    <xf numFmtId="0" fontId="5" fillId="29" borderId="26" xfId="0" applyFont="1" applyFill="1" applyBorder="1" applyAlignment="1">
      <alignment horizontal="center" vertical="center"/>
    </xf>
    <xf numFmtId="0" fontId="29" fillId="28" borderId="35" xfId="0" applyFont="1" applyFill="1" applyBorder="1" applyAlignment="1">
      <alignment horizontal="center" vertical="center"/>
    </xf>
    <xf numFmtId="0" fontId="5" fillId="31" borderId="26" xfId="0" applyFont="1" applyFill="1" applyBorder="1" applyAlignment="1">
      <alignment horizontal="center" vertical="center"/>
    </xf>
    <xf numFmtId="0" fontId="29" fillId="32" borderId="72" xfId="0" applyFont="1" applyFill="1" applyBorder="1" applyAlignment="1">
      <alignment horizontal="center" vertical="center"/>
    </xf>
    <xf numFmtId="0" fontId="7" fillId="26" borderId="14" xfId="0" applyFont="1" applyFill="1" applyBorder="1" applyAlignment="1">
      <alignment horizontal="center" vertical="center"/>
    </xf>
    <xf numFmtId="0" fontId="7" fillId="22" borderId="15" xfId="0" applyFont="1" applyFill="1" applyBorder="1" applyAlignment="1">
      <alignment horizontal="center" vertical="center"/>
    </xf>
    <xf numFmtId="0" fontId="7" fillId="23" borderId="15" xfId="0" applyFont="1" applyFill="1" applyBorder="1" applyAlignment="1">
      <alignment horizontal="center" vertical="center"/>
    </xf>
    <xf numFmtId="0" fontId="7" fillId="24" borderId="2" xfId="0" applyFont="1" applyFill="1" applyBorder="1" applyAlignment="1">
      <alignment horizontal="center" vertical="center"/>
    </xf>
    <xf numFmtId="0" fontId="7" fillId="32" borderId="16" xfId="0" applyFont="1" applyFill="1" applyBorder="1" applyAlignment="1">
      <alignment horizontal="center" vertical="center"/>
    </xf>
    <xf numFmtId="0" fontId="23" fillId="25" borderId="16" xfId="0" applyFont="1" applyFill="1" applyBorder="1" applyAlignment="1">
      <alignment horizontal="center" vertical="center"/>
    </xf>
    <xf numFmtId="0" fontId="23" fillId="29" borderId="2" xfId="0" applyFont="1" applyFill="1" applyBorder="1" applyAlignment="1">
      <alignment horizontal="center" vertical="center"/>
    </xf>
    <xf numFmtId="0" fontId="23" fillId="20" borderId="15" xfId="0" applyFont="1" applyFill="1" applyBorder="1" applyAlignment="1">
      <alignment horizontal="center" vertical="center"/>
    </xf>
    <xf numFmtId="164" fontId="3" fillId="28" borderId="3" xfId="0" applyNumberFormat="1" applyFont="1" applyFill="1" applyBorder="1" applyAlignment="1">
      <alignment horizontal="center" vertical="center"/>
    </xf>
    <xf numFmtId="0" fontId="22" fillId="15" borderId="9" xfId="0" applyFont="1" applyFill="1" applyBorder="1" applyAlignment="1">
      <alignment horizontal="center" vertical="center"/>
    </xf>
    <xf numFmtId="0" fontId="27" fillId="15" borderId="13" xfId="0" applyFont="1" applyFill="1" applyBorder="1" applyAlignment="1">
      <alignment horizontal="center" vertical="center"/>
    </xf>
    <xf numFmtId="0" fontId="22" fillId="15" borderId="57" xfId="0" applyFont="1" applyFill="1" applyBorder="1" applyAlignment="1">
      <alignment horizontal="center" vertical="center"/>
    </xf>
    <xf numFmtId="0" fontId="22" fillId="15" borderId="28" xfId="0" applyFont="1" applyFill="1" applyBorder="1" applyAlignment="1">
      <alignment horizontal="center" vertical="center"/>
    </xf>
    <xf numFmtId="0" fontId="22" fillId="15" borderId="10" xfId="0" applyFont="1" applyFill="1" applyBorder="1" applyAlignment="1">
      <alignment horizontal="center" vertical="center"/>
    </xf>
    <xf numFmtId="0" fontId="22" fillId="15" borderId="8" xfId="0" applyFont="1" applyFill="1" applyBorder="1" applyAlignment="1">
      <alignment horizontal="center" vertical="center"/>
    </xf>
    <xf numFmtId="0" fontId="22" fillId="15" borderId="23" xfId="0" applyFont="1" applyFill="1" applyBorder="1" applyAlignment="1">
      <alignment horizontal="center" vertical="center"/>
    </xf>
    <xf numFmtId="0" fontId="22" fillId="15" borderId="12" xfId="0" applyFont="1" applyFill="1" applyBorder="1" applyAlignment="1">
      <alignment horizontal="center" vertical="center"/>
    </xf>
    <xf numFmtId="0" fontId="22" fillId="15" borderId="60" xfId="0" applyFont="1" applyFill="1" applyBorder="1" applyAlignment="1">
      <alignment horizontal="center" vertical="center"/>
    </xf>
    <xf numFmtId="0" fontId="22" fillId="15" borderId="17" xfId="0" applyFont="1" applyFill="1" applyBorder="1" applyAlignment="1">
      <alignment horizontal="center" vertical="center"/>
    </xf>
    <xf numFmtId="0" fontId="30" fillId="2" borderId="0" xfId="0" applyFont="1" applyFill="1" applyAlignment="1">
      <alignment horizontal="center" vertical="center"/>
    </xf>
    <xf numFmtId="49" fontId="15" fillId="2" borderId="0" xfId="0" applyNumberFormat="1" applyFont="1" applyFill="1" applyBorder="1" applyAlignment="1">
      <alignment horizontal="center"/>
    </xf>
    <xf numFmtId="2" fontId="28" fillId="2" borderId="0" xfId="0" applyNumberFormat="1" applyFont="1" applyFill="1" applyAlignment="1">
      <alignment horizontal="center"/>
    </xf>
    <xf numFmtId="0" fontId="9" fillId="21" borderId="0" xfId="0" applyFont="1" applyFill="1" applyAlignment="1">
      <alignment horizontal="center" vertical="center"/>
    </xf>
    <xf numFmtId="0" fontId="5" fillId="6" borderId="83" xfId="0" applyFont="1" applyFill="1" applyBorder="1" applyAlignment="1">
      <alignment horizontal="center"/>
    </xf>
    <xf numFmtId="0" fontId="5" fillId="6" borderId="84" xfId="0" applyFont="1" applyFill="1" applyBorder="1" applyAlignment="1">
      <alignment horizontal="center"/>
    </xf>
    <xf numFmtId="0" fontId="5" fillId="6" borderId="85" xfId="0" applyFont="1" applyFill="1" applyBorder="1" applyAlignment="1">
      <alignment horizontal="center"/>
    </xf>
    <xf numFmtId="0" fontId="15" fillId="2" borderId="0" xfId="0" applyFont="1" applyFill="1" applyBorder="1" applyAlignment="1">
      <alignment horizontal="center"/>
    </xf>
    <xf numFmtId="0" fontId="5" fillId="11" borderId="86" xfId="0" applyFont="1" applyFill="1" applyBorder="1" applyAlignment="1">
      <alignment horizontal="center"/>
    </xf>
    <xf numFmtId="0" fontId="5" fillId="11" borderId="87" xfId="0" applyFont="1" applyFill="1" applyBorder="1" applyAlignment="1">
      <alignment horizontal="center"/>
    </xf>
    <xf numFmtId="0" fontId="5" fillId="11" borderId="88" xfId="0" applyFont="1" applyFill="1" applyBorder="1" applyAlignment="1">
      <alignment horizontal="center"/>
    </xf>
    <xf numFmtId="0" fontId="5" fillId="2" borderId="0" xfId="0" applyFont="1" applyFill="1" applyAlignment="1">
      <alignment horizontal="left" vertical="center"/>
    </xf>
    <xf numFmtId="0" fontId="9" fillId="2" borderId="0" xfId="0" applyFont="1" applyFill="1" applyAlignment="1">
      <alignment horizontal="right" vertical="center"/>
    </xf>
    <xf numFmtId="0" fontId="18" fillId="2" borderId="0" xfId="0" applyFont="1" applyFill="1" applyAlignment="1">
      <alignment horizontal="left" vertical="center"/>
    </xf>
    <xf numFmtId="0" fontId="2" fillId="22" borderId="91" xfId="0" applyFont="1" applyFill="1" applyBorder="1" applyAlignment="1">
      <alignment horizontal="center" vertical="center"/>
    </xf>
    <xf numFmtId="0" fontId="2" fillId="22" borderId="92" xfId="0" applyFont="1" applyFill="1" applyBorder="1" applyAlignment="1">
      <alignment horizontal="center" vertical="center"/>
    </xf>
    <xf numFmtId="0" fontId="12" fillId="21" borderId="62" xfId="0" applyFont="1" applyFill="1" applyBorder="1" applyAlignment="1">
      <alignment horizontal="center" vertical="center"/>
    </xf>
    <xf numFmtId="0" fontId="12" fillId="21" borderId="63" xfId="0" applyFont="1" applyFill="1" applyBorder="1" applyAlignment="1">
      <alignment horizontal="center" vertical="center"/>
    </xf>
    <xf numFmtId="0" fontId="2" fillId="23" borderId="93" xfId="0" applyFont="1" applyFill="1" applyBorder="1" applyAlignment="1">
      <alignment horizontal="center" vertical="center"/>
    </xf>
    <xf numFmtId="0" fontId="2" fillId="23" borderId="94" xfId="0" applyFont="1" applyFill="1" applyBorder="1" applyAlignment="1">
      <alignment horizontal="center" vertical="center"/>
    </xf>
    <xf numFmtId="0" fontId="33" fillId="20" borderId="25" xfId="0" applyFont="1" applyFill="1" applyBorder="1" applyAlignment="1">
      <alignment horizontal="center" vertical="center"/>
    </xf>
    <xf numFmtId="0" fontId="33" fillId="20" borderId="35" xfId="0" applyFont="1" applyFill="1" applyBorder="1" applyAlignment="1">
      <alignment horizontal="center" vertical="center"/>
    </xf>
    <xf numFmtId="0" fontId="3" fillId="2" borderId="30" xfId="0" applyFont="1" applyFill="1" applyBorder="1" applyAlignment="1">
      <alignment horizontal="center" vertical="center"/>
    </xf>
    <xf numFmtId="0" fontId="3" fillId="2" borderId="28" xfId="0" applyFont="1" applyFill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4" fillId="0" borderId="53" xfId="0" applyFont="1" applyBorder="1" applyAlignment="1">
      <alignment horizontal="center" vertical="center"/>
    </xf>
    <xf numFmtId="0" fontId="11" fillId="2" borderId="11" xfId="0" applyFont="1" applyFill="1" applyBorder="1" applyAlignment="1">
      <alignment horizontal="center" vertical="center"/>
    </xf>
    <xf numFmtId="0" fontId="11" fillId="2" borderId="53" xfId="0" applyFont="1" applyFill="1" applyBorder="1" applyAlignment="1">
      <alignment horizontal="center" vertical="center"/>
    </xf>
    <xf numFmtId="0" fontId="36" fillId="18" borderId="33" xfId="0" applyFont="1" applyFill="1" applyBorder="1" applyAlignment="1">
      <alignment horizontal="center" vertical="center"/>
    </xf>
    <xf numFmtId="0" fontId="36" fillId="18" borderId="34" xfId="0" applyFont="1" applyFill="1" applyBorder="1" applyAlignment="1">
      <alignment horizontal="center" vertical="center"/>
    </xf>
    <xf numFmtId="0" fontId="25" fillId="29" borderId="99" xfId="0" applyFont="1" applyFill="1" applyBorder="1" applyAlignment="1">
      <alignment horizontal="center" vertical="center"/>
    </xf>
    <xf numFmtId="0" fontId="25" fillId="29" borderId="10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53" xfId="0" applyFont="1" applyFill="1" applyBorder="1" applyAlignment="1">
      <alignment horizontal="center" vertical="center"/>
    </xf>
    <xf numFmtId="0" fontId="2" fillId="32" borderId="97" xfId="0" applyFont="1" applyFill="1" applyBorder="1" applyAlignment="1">
      <alignment horizontal="center" vertical="center"/>
    </xf>
    <xf numFmtId="0" fontId="2" fillId="32" borderId="98" xfId="0" applyFont="1" applyFill="1" applyBorder="1" applyAlignment="1">
      <alignment horizontal="center" vertical="center"/>
    </xf>
    <xf numFmtId="0" fontId="3" fillId="4" borderId="0" xfId="0" applyFont="1" applyFill="1" applyBorder="1" applyAlignment="1">
      <alignment horizontal="center" vertical="center"/>
    </xf>
    <xf numFmtId="0" fontId="2" fillId="24" borderId="89" xfId="0" applyFont="1" applyFill="1" applyBorder="1" applyAlignment="1">
      <alignment horizontal="center" vertical="center"/>
    </xf>
    <xf numFmtId="0" fontId="2" fillId="24" borderId="90" xfId="0" applyFont="1" applyFill="1" applyBorder="1" applyAlignment="1">
      <alignment horizontal="center" vertical="center"/>
    </xf>
    <xf numFmtId="0" fontId="25" fillId="25" borderId="95" xfId="0" applyFont="1" applyFill="1" applyBorder="1" applyAlignment="1">
      <alignment horizontal="center" vertical="center"/>
    </xf>
    <xf numFmtId="0" fontId="25" fillId="25" borderId="96" xfId="0" applyFont="1" applyFill="1" applyBorder="1" applyAlignment="1">
      <alignment horizontal="center" vertical="center"/>
    </xf>
    <xf numFmtId="0" fontId="9" fillId="33" borderId="0" xfId="0" applyFont="1" applyFill="1" applyAlignment="1">
      <alignment horizontal="center" vertical="center"/>
    </xf>
    <xf numFmtId="49" fontId="15" fillId="12" borderId="0" xfId="0" applyNumberFormat="1" applyFont="1" applyFill="1" applyBorder="1" applyAlignment="1">
      <alignment horizontal="center"/>
    </xf>
    <xf numFmtId="0" fontId="5" fillId="12" borderId="0" xfId="0" applyFont="1" applyFill="1" applyBorder="1" applyAlignment="1">
      <alignment horizontal="center"/>
    </xf>
    <xf numFmtId="0" fontId="15" fillId="12" borderId="0" xfId="0" applyFont="1" applyFill="1" applyBorder="1" applyAlignment="1">
      <alignment horizontal="center"/>
    </xf>
    <xf numFmtId="0" fontId="26" fillId="2" borderId="0" xfId="0" applyFont="1" applyFill="1" applyAlignment="1">
      <alignment horizontal="left" vertical="center"/>
    </xf>
    <xf numFmtId="0" fontId="12" fillId="17" borderId="65" xfId="0" applyFont="1" applyFill="1" applyBorder="1" applyAlignment="1">
      <alignment horizontal="center" vertical="center"/>
    </xf>
    <xf numFmtId="0" fontId="12" fillId="17" borderId="66" xfId="0" applyFont="1" applyFill="1" applyBorder="1" applyAlignment="1">
      <alignment horizontal="center" vertical="center"/>
    </xf>
    <xf numFmtId="0" fontId="21" fillId="2" borderId="25" xfId="0" applyFont="1" applyFill="1" applyBorder="1" applyAlignment="1">
      <alignment horizontal="center" vertical="center"/>
    </xf>
    <xf numFmtId="0" fontId="21" fillId="2" borderId="35" xfId="0" applyFont="1" applyFill="1" applyBorder="1" applyAlignment="1">
      <alignment horizontal="center" vertical="center"/>
    </xf>
    <xf numFmtId="0" fontId="2" fillId="3" borderId="27" xfId="0" applyFont="1" applyFill="1" applyBorder="1" applyAlignment="1">
      <alignment horizontal="center" vertical="center"/>
    </xf>
    <xf numFmtId="0" fontId="2" fillId="3" borderId="36" xfId="0" applyFont="1" applyFill="1" applyBorder="1" applyAlignment="1">
      <alignment horizontal="center" vertical="center"/>
    </xf>
    <xf numFmtId="0" fontId="14" fillId="0" borderId="31" xfId="0" applyFont="1" applyBorder="1" applyAlignment="1">
      <alignment horizontal="center" vertical="center"/>
    </xf>
    <xf numFmtId="0" fontId="14" fillId="0" borderId="32" xfId="0" applyFont="1" applyBorder="1" applyAlignment="1">
      <alignment horizontal="center" vertical="center"/>
    </xf>
    <xf numFmtId="0" fontId="2" fillId="3" borderId="25" xfId="0" applyFont="1" applyFill="1" applyBorder="1" applyAlignment="1">
      <alignment horizontal="center" vertical="center"/>
    </xf>
    <xf numFmtId="0" fontId="2" fillId="3" borderId="35" xfId="0" applyFont="1" applyFill="1" applyBorder="1" applyAlignment="1">
      <alignment horizontal="center" vertical="center"/>
    </xf>
    <xf numFmtId="0" fontId="19" fillId="3" borderId="25" xfId="0" applyFont="1" applyFill="1" applyBorder="1" applyAlignment="1">
      <alignment horizontal="center" vertical="center"/>
    </xf>
    <xf numFmtId="0" fontId="19" fillId="3" borderId="35" xfId="0" applyFont="1" applyFill="1" applyBorder="1" applyAlignment="1">
      <alignment horizontal="center" vertical="center"/>
    </xf>
    <xf numFmtId="0" fontId="11" fillId="2" borderId="31" xfId="0" applyFont="1" applyFill="1" applyBorder="1" applyAlignment="1">
      <alignment horizontal="center" vertical="center"/>
    </xf>
    <xf numFmtId="0" fontId="11" fillId="2" borderId="32" xfId="0" applyFont="1" applyFill="1" applyBorder="1" applyAlignment="1">
      <alignment horizontal="center" vertical="center"/>
    </xf>
    <xf numFmtId="0" fontId="36" fillId="13" borderId="33" xfId="0" applyFont="1" applyFill="1" applyBorder="1" applyAlignment="1">
      <alignment horizontal="center" vertical="center"/>
    </xf>
    <xf numFmtId="0" fontId="36" fillId="13" borderId="34" xfId="0" applyFont="1" applyFill="1" applyBorder="1" applyAlignment="1">
      <alignment horizontal="center" vertical="center"/>
    </xf>
  </cellXfs>
  <cellStyles count="1">
    <cellStyle name="Normal" xfId="0" builtinId="0"/>
  </cellStyles>
  <dxfs count="151">
    <dxf>
      <alignment horizontal="center" vertical="center" textRotation="0" wrapText="0" indent="0" justifyLastLine="0" shrinkToFit="0" readingOrder="0"/>
      <border diagonalUp="0" diagonalDown="0" outline="0">
        <left/>
        <right/>
        <top style="medium">
          <color indexed="64"/>
        </top>
        <bottom style="medium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double">
          <color auto="1"/>
        </right>
        <top style="medium">
          <color indexed="64"/>
        </top>
        <bottom style="medium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double">
          <color auto="1"/>
        </left>
        <right style="double">
          <color auto="1"/>
        </right>
        <top style="medium">
          <color indexed="64"/>
        </top>
        <bottom style="medium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/>
        <right/>
        <top style="medium">
          <color indexed="64"/>
        </top>
        <bottom style="medium">
          <color indexed="64"/>
        </bottom>
      </border>
    </dxf>
    <dxf>
      <fill>
        <patternFill patternType="solid">
          <fgColor indexed="64"/>
          <bgColor theme="1" tint="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/>
        <right/>
        <top style="medium">
          <color indexed="64"/>
        </top>
        <bottom style="medium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/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numFmt numFmtId="166" formatCode="[$-80C]d\ mmmm\ yyyy;@"/>
      <alignment horizontal="center" vertical="center" textRotation="0" wrapText="0" indent="0" justifyLastLine="0" shrinkToFit="0" readingOrder="0"/>
    </dxf>
    <dxf>
      <border>
        <top style="medium">
          <color indexed="64"/>
        </top>
      </border>
    </dxf>
    <dxf>
      <numFmt numFmtId="166" formatCode="[$-80C]d\ mmmm\ yyyy;@"/>
    </dxf>
    <dxf>
      <border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gradientFill degree="90">
          <stop position="0">
            <color theme="6" tint="0.40000610370189521"/>
          </stop>
          <stop position="1">
            <color rgb="FF00B050"/>
          </stop>
        </gradientFill>
      </fill>
      <alignment horizontal="center" vertical="center" textRotation="0" wrapText="0" indent="0" justifyLastLine="0" shrinkToFit="0" readingOrder="0"/>
      <border diagonalUp="0" diagonalDown="0">
        <left/>
        <right/>
        <top/>
        <bottom/>
        <vertical/>
        <horizontal/>
      </border>
    </dxf>
    <dxf>
      <numFmt numFmtId="166" formatCode="[$-80C]d\ mmmm\ yyyy;@"/>
      <alignment horizontal="center" vertical="center" textRotation="0" wrapText="0" indent="0" justifyLastLine="0" shrinkToFit="0" readingOrder="0"/>
      <border diagonalUp="0" diagonalDown="0">
        <left style="double">
          <color auto="1"/>
        </left>
        <right style="double">
          <color auto="1"/>
        </right>
        <top/>
        <bottom/>
        <vertical/>
        <horizontal/>
      </border>
    </dxf>
    <dxf>
      <border>
        <top style="medium">
          <color indexed="64"/>
        </top>
      </border>
    </dxf>
    <dxf>
      <numFmt numFmtId="166" formatCode="[$-80C]d\ mmmm\ yyyy;@"/>
    </dxf>
    <dxf>
      <border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gradientFill degree="90">
          <stop position="0">
            <color rgb="FFFF0000"/>
          </stop>
          <stop position="1">
            <color rgb="FFC00000"/>
          </stop>
        </gradientFill>
      </fill>
      <alignment horizontal="center" vertical="center" textRotation="0" wrapText="0" indent="0" justifyLastLine="0" shrinkToFit="0" readingOrder="0"/>
      <border diagonalUp="0" diagonalDown="0">
        <left/>
        <right/>
        <top/>
        <bottom/>
        <vertical/>
        <horizontal/>
      </border>
    </dxf>
    <dxf>
      <numFmt numFmtId="166" formatCode="[$-80C]d\ mmmm\ yyyy;@"/>
      <alignment horizontal="center" vertical="center" textRotation="0" wrapText="0" indent="0" justifyLastLine="0" shrinkToFit="0" readingOrder="0"/>
      <border diagonalUp="0" diagonalDown="0">
        <left style="double">
          <color auto="1"/>
        </left>
        <right style="double">
          <color auto="1"/>
        </right>
        <top/>
        <bottom/>
        <vertical/>
        <horizontal/>
      </border>
    </dxf>
    <dxf>
      <border>
        <top style="medium">
          <color indexed="64"/>
        </top>
      </border>
    </dxf>
    <dxf>
      <numFmt numFmtId="166" formatCode="[$-80C]d\ mmmm\ yyyy;@"/>
    </dxf>
    <dxf>
      <border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gradientFill degree="90">
          <stop position="0">
            <color theme="1" tint="0.34900967436750391"/>
          </stop>
          <stop position="1">
            <color theme="1" tint="5.0965910824915313E-2"/>
          </stop>
        </gradientFill>
      </fill>
      <alignment horizontal="center" vertical="center" textRotation="0" wrapText="0" indent="0" justifyLastLine="0" shrinkToFit="0" readingOrder="0"/>
      <border diagonalUp="0" diagonalDown="0">
        <left/>
        <right/>
        <top/>
        <bottom/>
        <vertical/>
        <horizontal/>
      </border>
    </dxf>
    <dxf>
      <numFmt numFmtId="166" formatCode="[$-80C]d\ mmmm\ yyyy;@"/>
      <alignment horizontal="center" vertical="center" textRotation="0" wrapText="0" indent="0" justifyLastLine="0" shrinkToFit="0" readingOrder="0"/>
      <border diagonalUp="0" diagonalDown="0">
        <left style="double">
          <color auto="1"/>
        </left>
        <right style="double">
          <color auto="1"/>
        </right>
        <top/>
        <bottom/>
        <vertical/>
        <horizontal/>
      </border>
    </dxf>
    <dxf>
      <border>
        <top style="medium">
          <color indexed="64"/>
        </top>
      </border>
    </dxf>
    <dxf>
      <numFmt numFmtId="166" formatCode="[$-80C]d\ mmmm\ yyyy;@"/>
    </dxf>
    <dxf>
      <border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gradientFill degree="90">
          <stop position="0">
            <color theme="3" tint="0.40000610370189521"/>
          </stop>
          <stop position="1">
            <color theme="3" tint="-0.25098422193060094"/>
          </stop>
        </gradientFill>
      </fill>
      <alignment horizontal="center" vertical="center" textRotation="0" wrapText="0" indent="0" justifyLastLine="0" shrinkToFit="0" readingOrder="0"/>
      <border diagonalUp="0" diagonalDown="0">
        <left/>
        <right/>
        <top/>
        <bottom/>
        <vertical/>
        <horizontal/>
      </border>
    </dxf>
    <dxf>
      <numFmt numFmtId="166" formatCode="[$-80C]d\ mmmm\ yyyy;@"/>
      <alignment horizontal="center" vertical="center" textRotation="0" wrapText="0" indent="0" justifyLastLine="0" shrinkToFit="0" readingOrder="0"/>
      <border diagonalUp="0" diagonalDown="0">
        <left style="double">
          <color auto="1"/>
        </left>
        <right style="double">
          <color auto="1"/>
        </right>
        <top/>
        <bottom/>
        <vertical/>
        <horizontal/>
      </border>
    </dxf>
    <dxf>
      <border>
        <top style="medium">
          <color indexed="64"/>
        </top>
      </border>
    </dxf>
    <dxf>
      <numFmt numFmtId="166" formatCode="[$-80C]d\ mmmm\ yyyy;@"/>
    </dxf>
    <dxf>
      <border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/>
        <bottom/>
        <vertical/>
        <horizontal/>
      </border>
    </dxf>
    <dxf>
      <numFmt numFmtId="166" formatCode="[$-80C]d\ mmmm\ yyyy;@"/>
      <alignment horizontal="center" vertical="center" textRotation="0" wrapText="0" indent="0" justifyLastLine="0" shrinkToFit="0" readingOrder="0"/>
      <border diagonalUp="0" diagonalDown="0">
        <left style="double">
          <color auto="1"/>
        </left>
        <right style="double">
          <color auto="1"/>
        </right>
        <top/>
        <bottom/>
        <vertical style="double">
          <color auto="1"/>
        </vertical>
        <horizontal/>
      </border>
    </dxf>
    <dxf>
      <border>
        <top style="medium">
          <color indexed="64"/>
        </top>
      </border>
    </dxf>
    <dxf>
      <numFmt numFmtId="166" formatCode="[$-80C]d\ mmmm\ yyyy;@"/>
    </dxf>
    <dxf>
      <border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gradientFill degree="90">
          <stop position="0">
            <color theme="9" tint="0.40000610370189521"/>
          </stop>
          <stop position="1">
            <color theme="9" tint="-0.49803155613879818"/>
          </stop>
        </gradientFill>
      </fill>
      <alignment horizontal="center" vertical="center" textRotation="0" wrapText="0" indent="0" justifyLastLine="0" shrinkToFit="0" readingOrder="0"/>
      <border diagonalUp="0" diagonalDown="0">
        <left/>
        <right/>
        <top/>
        <bottom/>
        <vertical/>
        <horizontal/>
      </border>
    </dxf>
    <dxf>
      <numFmt numFmtId="166" formatCode="[$-80C]d\ mmmm\ yyyy;@"/>
      <alignment horizontal="center" vertical="center" textRotation="0" wrapText="0" indent="0" justifyLastLine="0" shrinkToFit="0" readingOrder="0"/>
      <border diagonalUp="0" diagonalDown="0">
        <left style="double">
          <color auto="1"/>
        </left>
        <right style="double">
          <color auto="1"/>
        </right>
        <top/>
        <bottom/>
        <vertical/>
        <horizontal/>
      </border>
    </dxf>
    <dxf>
      <border>
        <top style="medium">
          <color indexed="64"/>
        </top>
      </border>
    </dxf>
    <dxf>
      <numFmt numFmtId="166" formatCode="[$-80C]d\ mmmm\ yyyy;@"/>
    </dxf>
    <dxf>
      <border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gradientFill degree="90">
          <stop position="0">
            <color theme="9" tint="0.80001220740379042"/>
          </stop>
          <stop position="1">
            <color theme="9" tint="0.40000610370189521"/>
          </stop>
        </gradientFill>
      </fill>
      <alignment horizontal="center" vertical="center" textRotation="0" wrapText="0" indent="0" justifyLastLine="0" shrinkToFit="0" readingOrder="0"/>
      <border diagonalUp="0" diagonalDown="0">
        <left/>
        <right/>
        <top/>
        <bottom/>
        <vertical/>
        <horizontal/>
      </border>
    </dxf>
    <dxf>
      <numFmt numFmtId="166" formatCode="[$-80C]d\ mmmm\ yyyy;@"/>
      <alignment horizontal="center" vertical="center" textRotation="0" wrapText="0" indent="0" justifyLastLine="0" shrinkToFit="0" readingOrder="0"/>
      <border diagonalUp="0" diagonalDown="0">
        <left/>
        <right style="double">
          <color auto="1"/>
        </right>
        <top/>
        <bottom/>
        <vertical/>
        <horizontal/>
      </border>
    </dxf>
    <dxf>
      <border>
        <top style="medium">
          <color indexed="64"/>
        </top>
      </border>
    </dxf>
    <dxf>
      <border diagonalUp="0" diagonalDown="0">
        <left style="double">
          <color auto="1"/>
        </left>
        <right style="double">
          <color auto="1"/>
        </right>
        <top/>
        <bottom/>
        <vertical style="double">
          <color auto="1"/>
        </vertical>
        <horizontal/>
      </border>
    </dxf>
    <dxf>
      <numFmt numFmtId="166" formatCode="[$-80C]d\ mmmm\ yyyy;@"/>
    </dxf>
    <dxf>
      <border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gradientFill degree="90">
          <stop position="0">
            <color theme="6" tint="0.40000610370189521"/>
          </stop>
          <stop position="1">
            <color theme="6" tint="-0.49803155613879818"/>
          </stop>
        </gradientFill>
      </fill>
      <alignment horizontal="center" vertical="center" textRotation="0" wrapText="0" indent="0" justifyLastLine="0" shrinkToFit="0" readingOrder="0"/>
      <border diagonalUp="0" diagonalDown="0">
        <left/>
        <right/>
        <top/>
        <bottom/>
        <vertical/>
        <horizontal/>
      </border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gradientFill>
          <stop position="0">
            <color theme="0"/>
          </stop>
          <stop position="1">
            <color theme="0" tint="-0.25098422193060094"/>
          </stop>
        </gradientFill>
      </fill>
    </dxf>
    <dxf>
      <fill>
        <gradientFill>
          <stop position="0">
            <color theme="0"/>
          </stop>
          <stop position="1">
            <color theme="0" tint="-0.25098422193060094"/>
          </stop>
        </gradientFill>
      </fill>
    </dxf>
    <dxf>
      <fill>
        <gradientFill>
          <stop position="0">
            <color theme="0"/>
          </stop>
          <stop position="1">
            <color theme="0" tint="-0.25098422193060094"/>
          </stop>
        </gradient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</dxf>
    <dxf>
      <font>
        <b val="0"/>
        <i val="0"/>
        <color theme="0"/>
      </font>
      <fill>
        <patternFill>
          <bgColor theme="1"/>
        </patternFill>
      </fill>
    </dxf>
    <dxf>
      <font>
        <b val="0"/>
        <i val="0"/>
        <color theme="0"/>
      </font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color theme="0"/>
      </font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ill>
        <patternFill>
          <bgColor rgb="FFFFC00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50"/>
        </patternFill>
      </fill>
    </dxf>
    <dxf>
      <font>
        <b/>
        <i val="0"/>
        <condense val="0"/>
        <extend val="0"/>
        <color indexed="9"/>
      </font>
      <fill>
        <patternFill>
          <bgColor indexed="5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5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50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condense val="0"/>
        <extend val="0"/>
        <u/>
        <color indexed="22"/>
      </font>
    </dxf>
    <dxf>
      <font>
        <condense val="0"/>
        <extend val="0"/>
        <u/>
        <color indexed="9"/>
      </font>
    </dxf>
    <dxf>
      <fill>
        <patternFill>
          <bgColor indexed="13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42"/>
        </patternFill>
      </fill>
    </dxf>
    <dxf>
      <font>
        <b/>
        <i val="0"/>
        <condense val="0"/>
        <extend val="0"/>
        <color indexed="9"/>
      </font>
      <fill>
        <patternFill>
          <bgColor indexed="8"/>
        </patternFill>
      </fill>
    </dxf>
    <dxf>
      <fill>
        <patternFill>
          <bgColor indexed="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gradientFill degree="90">
          <stop position="0">
            <color rgb="FFFFFFFF"/>
          </stop>
          <stop position="1">
            <color rgb="FFFFFF66"/>
          </stop>
        </gradientFill>
      </fill>
    </dxf>
    <dxf>
      <fill>
        <gradientFill degree="90">
          <stop position="0">
            <color theme="4" tint="0.80001220740379042"/>
          </stop>
          <stop position="1">
            <color theme="4" tint="0.40000610370189521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4" tint="0.40000610370189521"/>
          </stop>
        </gradientFill>
      </fill>
    </dxf>
    <dxf>
      <fill>
        <gradientFill degree="90">
          <stop position="0">
            <color theme="4" tint="0.80001220740379042"/>
          </stop>
          <stop position="1">
            <color theme="4" tint="0.40000610370189521"/>
          </stop>
        </gradientFill>
      </fill>
    </dxf>
    <dxf>
      <font>
        <b val="0"/>
        <i val="0"/>
        <color theme="0"/>
      </font>
    </dxf>
    <dxf>
      <fill>
        <patternFill>
          <bgColor rgb="FF00B050"/>
        </patternFill>
      </fill>
    </dxf>
    <dxf>
      <font>
        <b val="0"/>
        <i val="0"/>
        <color theme="0"/>
      </font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rgb="FFFFC000"/>
        </patternFill>
      </fill>
    </dxf>
    <dxf>
      <font>
        <color theme="0"/>
      </font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rgb="FFFFC000"/>
        </patternFill>
      </fill>
    </dxf>
    <dxf>
      <font>
        <b val="0"/>
        <i val="0"/>
        <color auto="1"/>
      </font>
      <fill>
        <patternFill>
          <bgColor rgb="FFFFFF00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DDDDDD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FFCC"/>
      <color rgb="FFFFFF99"/>
      <color rgb="FFFFFFFF"/>
      <color rgb="FFFFFF66"/>
      <color rgb="FF9999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B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75"/>
      <c:hPercent val="128"/>
      <c:rotY val="20"/>
      <c:depthPercent val="100"/>
      <c:rAngAx val="1"/>
    </c:view3D>
    <c:floor>
      <c:thickness val="0"/>
      <c:spPr>
        <a:solidFill>
          <a:srgbClr val="DDDDDD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solidFill>
          <a:srgbClr val="FFCC99"/>
        </a:solidFill>
        <a:ln w="12700">
          <a:solidFill>
            <a:srgbClr val="808080"/>
          </a:solidFill>
          <a:prstDash val="solid"/>
        </a:ln>
      </c:spPr>
    </c:sideWall>
    <c:backWall>
      <c:thickness val="0"/>
      <c:spPr>
        <a:solidFill>
          <a:srgbClr val="FFCC99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8.7044236347886286E-2"/>
          <c:y val="2.9643732671700132E-2"/>
          <c:w val="0.91295548885663513"/>
          <c:h val="0.92606685276964751"/>
        </c:manualLayout>
      </c:layout>
      <c:bar3DChart>
        <c:barDir val="col"/>
        <c:grouping val="clustered"/>
        <c:varyColors val="0"/>
        <c:ser>
          <c:idx val="0"/>
          <c:order val="0"/>
          <c:tx>
            <c:v>présence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calendrier!$AB$4</c:f>
              <c:numCache>
                <c:formatCode>0.000</c:formatCode>
                <c:ptCount val="1"/>
                <c:pt idx="0">
                  <c:v>0.4</c:v>
                </c:pt>
              </c:numCache>
            </c:numRef>
          </c:val>
        </c:ser>
        <c:ser>
          <c:idx val="1"/>
          <c:order val="1"/>
          <c:tx>
            <c:v>absence</c:v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calendrier!$X$30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cylinder"/>
        <c:axId val="86379136"/>
        <c:axId val="86413696"/>
        <c:axId val="0"/>
      </c:bar3DChart>
      <c:catAx>
        <c:axId val="86379136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2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86413696"/>
        <c:crosses val="autoZero"/>
        <c:auto val="1"/>
        <c:lblAlgn val="ctr"/>
        <c:lblOffset val="100"/>
        <c:noMultiLvlLbl val="0"/>
      </c:catAx>
      <c:valAx>
        <c:axId val="86413696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.0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2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86379136"/>
        <c:crosses val="autoZero"/>
        <c:crossBetween val="between"/>
      </c:valAx>
      <c:spPr>
        <a:gradFill>
          <a:gsLst>
            <a:gs pos="0">
              <a:srgbClr val="FFEFD1"/>
            </a:gs>
            <a:gs pos="74174">
              <a:srgbClr val="DCD1B2"/>
            </a:gs>
            <a:gs pos="26000">
              <a:srgbClr val="F0EBD5"/>
            </a:gs>
            <a:gs pos="100000">
              <a:srgbClr val="D1C39F"/>
            </a:gs>
          </a:gsLst>
          <a:lin ang="5400000" scaled="0"/>
        </a:gradFill>
        <a:effectLst>
          <a:glow rad="228600">
            <a:schemeClr val="accent6">
              <a:satMod val="175000"/>
              <a:alpha val="40000"/>
            </a:schemeClr>
          </a:glow>
        </a:effectLst>
      </c:spPr>
    </c:plotArea>
    <c:legend>
      <c:legendPos val="r"/>
      <c:layout>
        <c:manualLayout>
          <c:xMode val="edge"/>
          <c:yMode val="edge"/>
          <c:x val="0.79199225096862891"/>
          <c:y val="0.39943495270638341"/>
          <c:w val="0.19213473315835525"/>
          <c:h val="0.150815629178428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 rtl="0">
            <a:defRPr sz="18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  <a:effectLst>
      <a:outerShdw blurRad="50800" dist="38100" dir="2700000" algn="tl" rotWithShape="0">
        <a:prstClr val="black">
          <a:alpha val="40000"/>
        </a:prstClr>
      </a:outerShdw>
    </a:effectLst>
  </c:spPr>
  <c:txPr>
    <a:bodyPr/>
    <a:lstStyle/>
    <a:p>
      <a:pPr>
        <a:defRPr sz="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B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75"/>
      <c:hPercent val="128"/>
      <c:rotY val="20"/>
      <c:depthPercent val="100"/>
      <c:rAngAx val="1"/>
    </c:view3D>
    <c:floor>
      <c:thickness val="0"/>
      <c:spPr>
        <a:solidFill>
          <a:srgbClr val="DDDDDD"/>
        </a:solidFill>
        <a:ln w="3175">
          <a:solidFill>
            <a:srgbClr val="000000"/>
          </a:solidFill>
          <a:prstDash val="solid"/>
        </a:ln>
      </c:spPr>
    </c:floor>
    <c:sideWall>
      <c:thickness val="0"/>
      <c:spPr>
        <a:solidFill>
          <a:srgbClr val="FFCC99"/>
        </a:solidFill>
        <a:ln w="12700">
          <a:solidFill>
            <a:srgbClr val="808080"/>
          </a:solidFill>
          <a:prstDash val="solid"/>
        </a:ln>
      </c:spPr>
    </c:sideWall>
    <c:backWall>
      <c:thickness val="0"/>
      <c:spPr>
        <a:solidFill>
          <a:srgbClr val="FFCC99"/>
        </a:soli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8.4042679553165731E-2"/>
          <c:y val="1.8838420074691394E-2"/>
          <c:w val="0.91595732044683431"/>
          <c:h val="0.93721648077091702"/>
        </c:manualLayout>
      </c:layout>
      <c:bar3DChart>
        <c:barDir val="col"/>
        <c:grouping val="clustered"/>
        <c:varyColors val="0"/>
        <c:ser>
          <c:idx val="0"/>
          <c:order val="0"/>
          <c:tx>
            <c:v>présence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Imprime!$AB$4</c:f>
              <c:numCache>
                <c:formatCode>0.000</c:formatCode>
                <c:ptCount val="1"/>
                <c:pt idx="0">
                  <c:v>0.4</c:v>
                </c:pt>
              </c:numCache>
            </c:numRef>
          </c:val>
        </c:ser>
        <c:ser>
          <c:idx val="1"/>
          <c:order val="1"/>
          <c:tx>
            <c:v>absence</c:v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Imprime!$X$30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cylinder"/>
        <c:axId val="97799168"/>
        <c:axId val="97800960"/>
        <c:axId val="0"/>
      </c:bar3DChart>
      <c:catAx>
        <c:axId val="97799168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2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97800960"/>
        <c:crosses val="autoZero"/>
        <c:auto val="1"/>
        <c:lblAlgn val="ctr"/>
        <c:lblOffset val="100"/>
        <c:noMultiLvlLbl val="0"/>
      </c:catAx>
      <c:valAx>
        <c:axId val="97800960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.0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2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97799168"/>
        <c:crosses val="autoZero"/>
        <c:crossBetween val="between"/>
      </c:valAx>
    </c:plotArea>
    <c:legend>
      <c:legendPos val="r"/>
      <c:layout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 rtl="0">
            <a:defRPr sz="18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.xml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chart" Target="../charts/chart2.xml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26</xdr:col>
      <xdr:colOff>165100</xdr:colOff>
      <xdr:row>0</xdr:row>
      <xdr:rowOff>76199</xdr:rowOff>
    </xdr:from>
    <xdr:to>
      <xdr:col>31</xdr:col>
      <xdr:colOff>114300</xdr:colOff>
      <xdr:row>4</xdr:row>
      <xdr:rowOff>284186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26400" y="76199"/>
          <a:ext cx="1346200" cy="1275347"/>
        </a:xfrm>
        <a:prstGeom prst="round2DiagRect">
          <a:avLst>
            <a:gd name="adj1" fmla="val 16667"/>
            <a:gd name="adj2" fmla="val 0"/>
          </a:avLst>
        </a:prstGeom>
        <a:ln w="88900" cap="sq">
          <a:solidFill>
            <a:srgbClr val="FFFFFF"/>
          </a:solidFill>
          <a:miter lim="800000"/>
        </a:ln>
        <a:effectLst>
          <a:outerShdw blurRad="254000" algn="tl" rotWithShape="0">
            <a:srgbClr val="000000">
              <a:alpha val="43000"/>
            </a:srgbClr>
          </a:outerShdw>
        </a:effectLst>
      </xdr:spPr>
    </xdr:pic>
    <xdr:clientData/>
  </xdr:twoCellAnchor>
  <xdr:twoCellAnchor>
    <xdr:from>
      <xdr:col>25</xdr:col>
      <xdr:colOff>168088</xdr:colOff>
      <xdr:row>22</xdr:row>
      <xdr:rowOff>0</xdr:rowOff>
    </xdr:from>
    <xdr:to>
      <xdr:col>31</xdr:col>
      <xdr:colOff>238125</xdr:colOff>
      <xdr:row>29</xdr:row>
      <xdr:rowOff>219075</xdr:rowOff>
    </xdr:to>
    <xdr:graphicFrame macro="">
      <xdr:nvGraphicFramePr>
        <xdr:cNvPr id="5131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</xdr:colOff>
          <xdr:row>0</xdr:row>
          <xdr:rowOff>19050</xdr:rowOff>
        </xdr:from>
        <xdr:to>
          <xdr:col>3</xdr:col>
          <xdr:colOff>85725</xdr:colOff>
          <xdr:row>1</xdr:row>
          <xdr:rowOff>123825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1" i="0" u="none" strike="noStrike" baseline="0">
                  <a:solidFill>
                    <a:srgbClr val="0000FF"/>
                  </a:solidFill>
                  <a:latin typeface="Arial"/>
                  <a:cs typeface="Arial"/>
                </a:rPr>
                <a:t>Allé à l'onglet Imprimé</a:t>
              </a: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152400</xdr:colOff>
          <xdr:row>0</xdr:row>
          <xdr:rowOff>19050</xdr:rowOff>
        </xdr:from>
        <xdr:to>
          <xdr:col>9</xdr:col>
          <xdr:colOff>9525</xdr:colOff>
          <xdr:row>1</xdr:row>
          <xdr:rowOff>123825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1" i="0" u="none" strike="noStrike" baseline="0">
                  <a:solidFill>
                    <a:srgbClr val="0000FF"/>
                  </a:solidFill>
                  <a:latin typeface="Arial"/>
                  <a:cs typeface="Arial"/>
                </a:rPr>
                <a:t>Allé à l'onglet Date</a:t>
              </a:r>
              <a:endParaRPr lang="fr-BE"/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26</xdr:col>
      <xdr:colOff>0</xdr:colOff>
      <xdr:row>21</xdr:row>
      <xdr:rowOff>210110</xdr:rowOff>
    </xdr:from>
    <xdr:to>
      <xdr:col>31</xdr:col>
      <xdr:colOff>266140</xdr:colOff>
      <xdr:row>29</xdr:row>
      <xdr:rowOff>219075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26</xdr:col>
      <xdr:colOff>169022</xdr:colOff>
      <xdr:row>0</xdr:row>
      <xdr:rowOff>74892</xdr:rowOff>
    </xdr:from>
    <xdr:to>
      <xdr:col>31</xdr:col>
      <xdr:colOff>118222</xdr:colOff>
      <xdr:row>4</xdr:row>
      <xdr:rowOff>282879</xdr:rowOff>
    </xdr:to>
    <xdr:pic>
      <xdr:nvPicPr>
        <xdr:cNvPr id="15" name="Image 14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55162" y="74892"/>
          <a:ext cx="1349935" cy="1258538"/>
        </a:xfrm>
        <a:prstGeom prst="round2DiagRect">
          <a:avLst>
            <a:gd name="adj1" fmla="val 16667"/>
            <a:gd name="adj2" fmla="val 0"/>
          </a:avLst>
        </a:prstGeom>
        <a:ln w="88900" cap="sq">
          <a:solidFill>
            <a:srgbClr val="FFFFFF"/>
          </a:solidFill>
          <a:miter lim="800000"/>
        </a:ln>
        <a:effectLst>
          <a:outerShdw blurRad="254000" algn="tl" rotWithShape="0">
            <a:srgbClr val="000000">
              <a:alpha val="43000"/>
            </a:srgbClr>
          </a:outerShdw>
        </a:effec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47625</xdr:colOff>
          <xdr:row>0</xdr:row>
          <xdr:rowOff>38100</xdr:rowOff>
        </xdr:from>
        <xdr:to>
          <xdr:col>3</xdr:col>
          <xdr:colOff>104775</xdr:colOff>
          <xdr:row>1</xdr:row>
          <xdr:rowOff>123825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1" i="0" u="none" strike="noStrike" baseline="0">
                  <a:solidFill>
                    <a:srgbClr val="0000FF"/>
                  </a:solidFill>
                  <a:latin typeface="Arial"/>
                  <a:cs typeface="Arial"/>
                </a:rPr>
                <a:t>Allé à l'onglet calendrier</a:t>
              </a: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171450</xdr:colOff>
          <xdr:row>0</xdr:row>
          <xdr:rowOff>38100</xdr:rowOff>
        </xdr:from>
        <xdr:to>
          <xdr:col>8</xdr:col>
          <xdr:colOff>276225</xdr:colOff>
          <xdr:row>1</xdr:row>
          <xdr:rowOff>123825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1" i="0" u="none" strike="noStrike" baseline="0">
                  <a:solidFill>
                    <a:srgbClr val="0000FF"/>
                  </a:solidFill>
                  <a:latin typeface="Arial"/>
                  <a:cs typeface="Arial"/>
                </a:rPr>
                <a:t>Allé à l'onglet Date</a:t>
              </a:r>
              <a:endParaRPr lang="fr-BE"/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28575</xdr:colOff>
          <xdr:row>26</xdr:row>
          <xdr:rowOff>47625</xdr:rowOff>
        </xdr:from>
        <xdr:to>
          <xdr:col>1</xdr:col>
          <xdr:colOff>276225</xdr:colOff>
          <xdr:row>28</xdr:row>
          <xdr:rowOff>114300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BE" sz="900" b="1" i="0" u="none" strike="noStrike" baseline="0">
                  <a:solidFill>
                    <a:srgbClr val="0000FF"/>
                  </a:solidFill>
                  <a:latin typeface="Arial"/>
                  <a:cs typeface="Arial"/>
                </a:rPr>
                <a:t>Allé à l'onglet calendrier</a:t>
              </a:r>
              <a:endParaRPr lang="fr-BE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381000</xdr:colOff>
          <xdr:row>26</xdr:row>
          <xdr:rowOff>57150</xdr:rowOff>
        </xdr:from>
        <xdr:to>
          <xdr:col>2</xdr:col>
          <xdr:colOff>628650</xdr:colOff>
          <xdr:row>28</xdr:row>
          <xdr:rowOff>114300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BE" sz="900" b="1" i="0" u="none" strike="noStrike" baseline="0">
                  <a:solidFill>
                    <a:srgbClr val="0000FF"/>
                  </a:solidFill>
                  <a:latin typeface="Arial"/>
                  <a:cs typeface="Arial"/>
                </a:rPr>
                <a:t>Allé à l'onglet Imprimé</a:t>
              </a:r>
              <a:endParaRPr lang="fr-BE"/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A26" totalsRowCount="1" headerRowDxfId="49" dataDxfId="47" totalsRowDxfId="46" headerRowBorderDxfId="48" totalsRowBorderDxfId="45">
  <autoFilter ref="A1:A25"/>
  <tableColumns count="1">
    <tableColumn id="1" name="VA" totalsRowFunction="count" dataDxfId="44" totalsRowDxfId="1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id="5" name="Tableau5" displayName="Tableau5" ref="B1:B26" totalsRowCount="1" headerRowDxfId="43" dataDxfId="41" headerRowBorderDxfId="42" totalsRowBorderDxfId="40">
  <autoFilter ref="B1:B25"/>
  <tableColumns count="1">
    <tableColumn id="1" name="CC" totalsRowFunction="count" dataDxfId="39" totalsRowDxfId="2"/>
  </tableColumns>
  <tableStyleInfo name="TableStyleMedium15" showFirstColumn="0" showLastColumn="0" showRowStripes="1" showColumnStripes="0"/>
</table>
</file>

<file path=xl/tables/table3.xml><?xml version="1.0" encoding="utf-8"?>
<table xmlns="http://schemas.openxmlformats.org/spreadsheetml/2006/main" id="6" name="Tableau6" displayName="Tableau6" ref="C1:C26" totalsRowCount="1" headerRowDxfId="38" dataDxfId="36" headerRowBorderDxfId="37" totalsRowBorderDxfId="35">
  <autoFilter ref="C1:C25"/>
  <tableColumns count="1">
    <tableColumn id="1" name="CS" totalsRowFunction="count" dataDxfId="34" totalsRowDxfId="3"/>
  </tableColumns>
  <tableStyleInfo name="TableStyleMedium1" showFirstColumn="0" showLastColumn="0" showRowStripes="1" showColumnStripes="0"/>
</table>
</file>

<file path=xl/tables/table4.xml><?xml version="1.0" encoding="utf-8"?>
<table xmlns="http://schemas.openxmlformats.org/spreadsheetml/2006/main" id="7" name="Tableau7" displayName="Tableau7" ref="D1:E26" totalsRowCount="1" headerRowDxfId="33" dataDxfId="31" headerRowBorderDxfId="32" totalsRowBorderDxfId="30">
  <autoFilter ref="D1:E25"/>
  <tableColumns count="2">
    <tableColumn id="1" name="CA" totalsRowFunction="count" dataDxfId="29" totalsRowDxfId="5"/>
    <tableColumn id="2" name="CT" totalsRowDxfId="4"/>
  </tableColumns>
  <tableStyleInfo name="TableStyleMedium1" showFirstColumn="0" showLastColumn="0" showRowStripes="1" showColumnStripes="0"/>
</table>
</file>

<file path=xl/tables/table5.xml><?xml version="1.0" encoding="utf-8"?>
<table xmlns="http://schemas.openxmlformats.org/spreadsheetml/2006/main" id="8" name="Tableau8" displayName="Tableau8" ref="F1:F26" totalsRowCount="1" headerRowDxfId="28" dataDxfId="26" headerRowBorderDxfId="27" totalsRowBorderDxfId="25">
  <autoFilter ref="F1:F25"/>
  <tableColumns count="1">
    <tableColumn id="1" name="F" totalsRowFunction="count" dataDxfId="24" totalsRowDxfId="6"/>
  </tableColumns>
  <tableStyleInfo name="TableStyleMedium1" showFirstColumn="0" showLastColumn="0" showRowStripes="1" showColumnStripes="0"/>
</table>
</file>

<file path=xl/tables/table6.xml><?xml version="1.0" encoding="utf-8"?>
<table xmlns="http://schemas.openxmlformats.org/spreadsheetml/2006/main" id="9" name="Tableau9" displayName="Tableau9" ref="H1:H26" totalsRowCount="1" headerRowDxfId="23" dataDxfId="21" headerRowBorderDxfId="22" totalsRowBorderDxfId="20">
  <autoFilter ref="H1:H25"/>
  <tableColumns count="1">
    <tableColumn id="1" name="JF" totalsRowFunction="count" dataDxfId="19" totalsRowDxfId="0"/>
  </tableColumns>
  <tableStyleInfo name="TableStyleMedium1" showFirstColumn="0" showLastColumn="0" showRowStripes="1" showColumnStripes="0"/>
</table>
</file>

<file path=xl/tables/table7.xml><?xml version="1.0" encoding="utf-8"?>
<table xmlns="http://schemas.openxmlformats.org/spreadsheetml/2006/main" id="10" name="Tableau10" displayName="Tableau10" ref="G1:G26" totalsRowCount="1" headerRowDxfId="18" dataDxfId="16" headerRowBorderDxfId="17" totalsRowBorderDxfId="15">
  <autoFilter ref="G1:G25"/>
  <tableColumns count="1">
    <tableColumn id="1" name="M" totalsRowFunction="count" dataDxfId="14" totalsRowDxfId="7"/>
  </tableColumns>
  <tableStyleInfo name="TableStyleMedium1" showFirstColumn="0" showLastColumn="0" showRowStripes="1" showColumnStripes="0"/>
</table>
</file>

<file path=xl/tables/table8.xml><?xml version="1.0" encoding="utf-8"?>
<table xmlns="http://schemas.openxmlformats.org/spreadsheetml/2006/main" id="11" name="Tableau11" displayName="Tableau11" ref="I1:I26" totalsRowCount="1" headerRowDxfId="13" dataDxfId="11" headerRowBorderDxfId="12" totalsRowBorderDxfId="10">
  <autoFilter ref="I1:I25"/>
  <tableColumns count="1">
    <tableColumn id="1" name="CH" totalsRowFunction="count" dataDxfId="9" totalsRowDxfId="8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mments" Target="../comments2.xml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2.xml"/><Relationship Id="rId13" Type="http://schemas.openxmlformats.org/officeDocument/2006/relationships/table" Target="../tables/table7.xml"/><Relationship Id="rId3" Type="http://schemas.openxmlformats.org/officeDocument/2006/relationships/vmlDrawing" Target="../drawings/vmlDrawing3.vml"/><Relationship Id="rId7" Type="http://schemas.openxmlformats.org/officeDocument/2006/relationships/table" Target="../tables/table1.xml"/><Relationship Id="rId12" Type="http://schemas.openxmlformats.org/officeDocument/2006/relationships/table" Target="../tables/table6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6.xml"/><Relationship Id="rId11" Type="http://schemas.openxmlformats.org/officeDocument/2006/relationships/table" Target="../tables/table5.xml"/><Relationship Id="rId5" Type="http://schemas.openxmlformats.org/officeDocument/2006/relationships/ctrlProp" Target="../ctrlProps/ctrlProp5.xml"/><Relationship Id="rId10" Type="http://schemas.openxmlformats.org/officeDocument/2006/relationships/table" Target="../tables/table4.xml"/><Relationship Id="rId4" Type="http://schemas.openxmlformats.org/officeDocument/2006/relationships/vmlDrawing" Target="../drawings/vmlDrawing4.vml"/><Relationship Id="rId9" Type="http://schemas.openxmlformats.org/officeDocument/2006/relationships/table" Target="../tables/table3.xml"/><Relationship Id="rId14" Type="http://schemas.openxmlformats.org/officeDocument/2006/relationships/table" Target="../tables/table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00B050"/>
  </sheetPr>
  <dimension ref="A1:AP40"/>
  <sheetViews>
    <sheetView tabSelected="1" zoomScale="68" zoomScaleNormal="68" workbookViewId="0">
      <selection activeCell="Q31" sqref="Q31"/>
    </sheetView>
  </sheetViews>
  <sheetFormatPr baseColWidth="10" defaultColWidth="11.42578125" defaultRowHeight="12.75" x14ac:dyDescent="0.2"/>
  <cols>
    <col min="1" max="1" width="13.140625" customWidth="1"/>
    <col min="2" max="32" width="4.28515625" customWidth="1"/>
    <col min="33" max="33" width="0.5703125" customWidth="1"/>
    <col min="34" max="34" width="4.7109375" customWidth="1"/>
    <col min="35" max="41" width="10.7109375" customWidth="1"/>
    <col min="42" max="48" width="7.7109375" customWidth="1"/>
  </cols>
  <sheetData>
    <row r="1" spans="1:41" ht="27.75" customHeight="1" x14ac:dyDescent="0.2">
      <c r="A1" s="259">
        <v>2013</v>
      </c>
      <c r="B1" s="259"/>
      <c r="C1" s="259"/>
      <c r="D1" s="259"/>
      <c r="E1" s="259"/>
      <c r="F1" s="259"/>
      <c r="G1" s="259"/>
      <c r="H1" s="259"/>
      <c r="I1" s="259"/>
      <c r="J1" s="259"/>
      <c r="K1" s="259"/>
      <c r="L1" s="259"/>
      <c r="M1" s="259"/>
      <c r="N1" s="259"/>
      <c r="O1" s="259"/>
      <c r="P1" s="259"/>
      <c r="Q1" s="259"/>
      <c r="R1" s="259"/>
      <c r="S1" s="259"/>
      <c r="T1" s="259"/>
      <c r="U1" s="259"/>
      <c r="V1" s="259"/>
      <c r="W1" s="259"/>
      <c r="X1" s="259"/>
      <c r="Y1" s="259"/>
      <c r="Z1" s="259"/>
      <c r="AA1" s="259"/>
      <c r="AB1" s="259"/>
      <c r="AC1" s="259"/>
      <c r="AD1" s="259"/>
      <c r="AE1" s="259"/>
      <c r="AF1" s="259"/>
    </row>
    <row r="2" spans="1:41" x14ac:dyDescent="0.2">
      <c r="A2" s="259"/>
      <c r="B2" s="259"/>
      <c r="C2" s="259"/>
      <c r="D2" s="259"/>
      <c r="E2" s="259"/>
      <c r="F2" s="259"/>
      <c r="G2" s="259"/>
      <c r="H2" s="259"/>
      <c r="I2" s="259"/>
      <c r="J2" s="259"/>
      <c r="K2" s="259"/>
      <c r="L2" s="259"/>
      <c r="M2" s="259"/>
      <c r="N2" s="259"/>
      <c r="O2" s="259"/>
      <c r="P2" s="259"/>
      <c r="Q2" s="259"/>
      <c r="R2" s="259"/>
      <c r="S2" s="259"/>
      <c r="T2" s="259"/>
      <c r="U2" s="259"/>
      <c r="V2" s="259"/>
      <c r="W2" s="259"/>
      <c r="X2" s="259"/>
      <c r="Y2" s="259"/>
      <c r="Z2" s="259"/>
      <c r="AA2" s="259"/>
      <c r="AB2" s="259"/>
      <c r="AC2" s="259"/>
      <c r="AD2" s="259"/>
      <c r="AE2" s="259"/>
      <c r="AF2" s="259"/>
      <c r="AG2" s="1"/>
    </row>
    <row r="3" spans="1:41" ht="23.25" x14ac:dyDescent="0.2">
      <c r="A3" s="262" t="s">
        <v>16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2"/>
      <c r="P3" s="262"/>
      <c r="Q3" s="262"/>
      <c r="R3" s="262"/>
      <c r="S3" s="262"/>
      <c r="T3" s="262"/>
      <c r="U3" s="262"/>
      <c r="V3" s="262"/>
      <c r="W3" s="262"/>
      <c r="X3" s="262"/>
      <c r="Y3" s="262"/>
      <c r="Z3" s="262"/>
      <c r="AA3" s="262"/>
      <c r="AB3" s="262"/>
      <c r="AC3" s="262"/>
      <c r="AD3" s="262"/>
      <c r="AE3" s="262"/>
      <c r="AF3" s="262"/>
      <c r="AG3" s="1"/>
    </row>
    <row r="4" spans="1:41" ht="18.75" customHeight="1" x14ac:dyDescent="0.3">
      <c r="A4" s="25"/>
      <c r="B4" s="260" t="s">
        <v>39</v>
      </c>
      <c r="C4" s="260"/>
      <c r="D4" s="263"/>
      <c r="E4" s="264"/>
      <c r="F4" s="265"/>
      <c r="G4" s="25"/>
      <c r="H4" s="266" t="s">
        <v>34</v>
      </c>
      <c r="I4" s="266"/>
      <c r="J4" s="267"/>
      <c r="K4" s="268"/>
      <c r="L4" s="269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75">
        <f>R31/100*AD4</f>
        <v>0.4</v>
      </c>
      <c r="AC4" s="76">
        <v>100</v>
      </c>
      <c r="AD4" s="261">
        <v>4</v>
      </c>
      <c r="AE4" s="261"/>
      <c r="AF4" s="146" t="s">
        <v>33</v>
      </c>
      <c r="AG4" s="1"/>
    </row>
    <row r="5" spans="1:41" ht="27" customHeight="1" x14ac:dyDescent="0.2">
      <c r="A5" s="63" t="s">
        <v>30</v>
      </c>
      <c r="B5" s="272"/>
      <c r="C5" s="272"/>
      <c r="D5" s="272"/>
      <c r="E5" s="272"/>
      <c r="F5" s="272"/>
      <c r="G5" s="272"/>
      <c r="H5" s="272"/>
      <c r="I5" s="272"/>
      <c r="J5" s="272"/>
      <c r="K5" s="272"/>
      <c r="L5" s="272"/>
      <c r="M5" s="62"/>
      <c r="N5" s="25"/>
      <c r="O5" s="25"/>
      <c r="P5" s="271" t="s">
        <v>29</v>
      </c>
      <c r="Q5" s="271"/>
      <c r="R5" s="271"/>
      <c r="S5" s="271"/>
      <c r="T5" s="272"/>
      <c r="U5" s="272"/>
      <c r="V5" s="272"/>
      <c r="W5" s="272"/>
      <c r="X5" s="272"/>
      <c r="Y5" s="272"/>
      <c r="Z5" s="272"/>
      <c r="AA5" s="272"/>
      <c r="AB5" s="272"/>
      <c r="AC5" s="62"/>
      <c r="AD5" s="25"/>
      <c r="AE5" s="25"/>
      <c r="AF5" s="25"/>
      <c r="AG5" s="1"/>
      <c r="AH5" s="2"/>
    </row>
    <row r="6" spans="1:41" ht="12" customHeight="1" thickBot="1" x14ac:dyDescent="0.25">
      <c r="A6" s="270"/>
      <c r="B6" s="270"/>
      <c r="C6" s="270"/>
      <c r="D6" s="25"/>
      <c r="E6" s="270"/>
      <c r="F6" s="270"/>
      <c r="G6" s="270"/>
      <c r="H6" s="270"/>
      <c r="I6" s="270"/>
      <c r="J6" s="270"/>
      <c r="K6" s="25"/>
      <c r="L6" s="25"/>
      <c r="M6" s="270"/>
      <c r="N6" s="270"/>
      <c r="O6" s="270"/>
      <c r="P6" s="270"/>
      <c r="Q6" s="270"/>
      <c r="R6" s="270"/>
      <c r="S6" s="270"/>
      <c r="T6" s="270"/>
      <c r="U6" s="25"/>
      <c r="V6" s="25"/>
      <c r="W6" s="25"/>
      <c r="X6" s="25"/>
      <c r="Y6" s="270"/>
      <c r="Z6" s="270"/>
      <c r="AA6" s="270"/>
      <c r="AB6" s="270"/>
      <c r="AC6" s="270"/>
      <c r="AD6" s="270"/>
      <c r="AE6" s="270"/>
      <c r="AF6" s="270"/>
      <c r="AG6" s="1"/>
      <c r="AH6" s="2"/>
    </row>
    <row r="7" spans="1:41" ht="18" customHeight="1" thickTop="1" thickBot="1" x14ac:dyDescent="0.25">
      <c r="A7" s="26" t="s">
        <v>15</v>
      </c>
      <c r="B7" s="27"/>
      <c r="C7" s="27"/>
      <c r="D7" s="223" t="s">
        <v>12</v>
      </c>
      <c r="E7" s="224">
        <v>20</v>
      </c>
      <c r="F7" s="27"/>
      <c r="G7" s="225" t="s">
        <v>13</v>
      </c>
      <c r="H7" s="226">
        <v>6</v>
      </c>
      <c r="I7" s="26"/>
      <c r="J7" s="227" t="s">
        <v>14</v>
      </c>
      <c r="K7" s="228">
        <v>6</v>
      </c>
      <c r="L7" s="27"/>
      <c r="M7" s="229" t="s">
        <v>18</v>
      </c>
      <c r="N7" s="230">
        <v>5</v>
      </c>
      <c r="O7" s="26"/>
      <c r="P7" s="275" t="s">
        <v>38</v>
      </c>
      <c r="Q7" s="276"/>
      <c r="R7" s="276"/>
      <c r="S7" s="276"/>
      <c r="T7" s="217"/>
      <c r="U7" s="218" t="s">
        <v>13</v>
      </c>
      <c r="V7" s="219">
        <v>0</v>
      </c>
      <c r="W7" s="220"/>
      <c r="X7" s="220"/>
      <c r="Y7" s="217" t="s">
        <v>14</v>
      </c>
      <c r="Z7" s="221">
        <v>0</v>
      </c>
      <c r="AA7" s="217"/>
      <c r="AB7" s="217"/>
      <c r="AC7" s="217" t="s">
        <v>18</v>
      </c>
      <c r="AD7" s="221">
        <v>0</v>
      </c>
      <c r="AE7" s="222"/>
      <c r="AF7" s="26"/>
      <c r="AG7" s="1"/>
      <c r="AH7" s="2"/>
    </row>
    <row r="8" spans="1:41" ht="12" customHeight="1" thickTop="1" thickBot="1" x14ac:dyDescent="0.25">
      <c r="A8" s="25"/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1"/>
      <c r="AH8" s="2"/>
    </row>
    <row r="9" spans="1:41" ht="18" customHeight="1" thickBot="1" x14ac:dyDescent="0.25">
      <c r="A9" s="25"/>
      <c r="B9" s="195">
        <v>1</v>
      </c>
      <c r="C9" s="196">
        <v>2</v>
      </c>
      <c r="D9" s="196">
        <v>3</v>
      </c>
      <c r="E9" s="196">
        <v>4</v>
      </c>
      <c r="F9" s="196">
        <v>5</v>
      </c>
      <c r="G9" s="196">
        <v>6</v>
      </c>
      <c r="H9" s="196">
        <v>7</v>
      </c>
      <c r="I9" s="196">
        <v>8</v>
      </c>
      <c r="J9" s="196">
        <v>9</v>
      </c>
      <c r="K9" s="196">
        <v>10</v>
      </c>
      <c r="L9" s="196">
        <v>11</v>
      </c>
      <c r="M9" s="196">
        <v>12</v>
      </c>
      <c r="N9" s="196">
        <v>13</v>
      </c>
      <c r="O9" s="196">
        <v>14</v>
      </c>
      <c r="P9" s="196">
        <v>15</v>
      </c>
      <c r="Q9" s="196">
        <v>16</v>
      </c>
      <c r="R9" s="196">
        <v>17</v>
      </c>
      <c r="S9" s="196">
        <v>18</v>
      </c>
      <c r="T9" s="196">
        <v>19</v>
      </c>
      <c r="U9" s="196">
        <v>20</v>
      </c>
      <c r="V9" s="196">
        <v>21</v>
      </c>
      <c r="W9" s="196">
        <v>22</v>
      </c>
      <c r="X9" s="196">
        <v>23</v>
      </c>
      <c r="Y9" s="196">
        <v>24</v>
      </c>
      <c r="Z9" s="196">
        <v>25</v>
      </c>
      <c r="AA9" s="196">
        <v>26</v>
      </c>
      <c r="AB9" s="196">
        <v>27</v>
      </c>
      <c r="AC9" s="196">
        <v>28</v>
      </c>
      <c r="AD9" s="196">
        <v>29</v>
      </c>
      <c r="AE9" s="196">
        <v>30</v>
      </c>
      <c r="AF9" s="197">
        <v>31</v>
      </c>
      <c r="AG9" s="4"/>
      <c r="AH9" s="36"/>
      <c r="AI9" s="36"/>
      <c r="AJ9" s="36"/>
      <c r="AK9" s="36"/>
      <c r="AL9" s="37"/>
      <c r="AM9" s="37"/>
      <c r="AN9" s="37"/>
      <c r="AO9" s="37"/>
    </row>
    <row r="10" spans="1:41" ht="18" customHeight="1" thickBot="1" x14ac:dyDescent="0.25">
      <c r="A10" s="192" t="s">
        <v>0</v>
      </c>
      <c r="B10" s="116" t="s">
        <v>40</v>
      </c>
      <c r="C10" s="95"/>
      <c r="D10" s="95"/>
      <c r="E10" s="95"/>
      <c r="F10" s="249"/>
      <c r="G10" s="249"/>
      <c r="H10" s="101"/>
      <c r="I10" s="101"/>
      <c r="J10" s="101"/>
      <c r="K10" s="101"/>
      <c r="L10" s="101"/>
      <c r="M10" s="249"/>
      <c r="N10" s="249"/>
      <c r="O10" s="95"/>
      <c r="P10" s="133"/>
      <c r="Q10" s="127"/>
      <c r="R10" s="95"/>
      <c r="S10" s="95"/>
      <c r="T10" s="249"/>
      <c r="U10" s="249"/>
      <c r="V10" s="101"/>
      <c r="W10" s="101"/>
      <c r="X10" s="101"/>
      <c r="Y10" s="101"/>
      <c r="Z10" s="101"/>
      <c r="AA10" s="249"/>
      <c r="AB10" s="249"/>
      <c r="AC10" s="95"/>
      <c r="AD10" s="102"/>
      <c r="AE10" s="102"/>
      <c r="AF10" s="95"/>
      <c r="AG10" s="4"/>
      <c r="AH10" s="36"/>
      <c r="AI10" s="36"/>
      <c r="AJ10" s="36"/>
      <c r="AK10" s="36"/>
      <c r="AL10" s="36"/>
      <c r="AM10" s="36"/>
      <c r="AN10" s="36"/>
      <c r="AO10" s="36"/>
    </row>
    <row r="11" spans="1:41" ht="18" customHeight="1" thickBot="1" x14ac:dyDescent="0.25">
      <c r="A11" s="193" t="s">
        <v>1</v>
      </c>
      <c r="B11" s="95"/>
      <c r="C11" s="249"/>
      <c r="D11" s="249"/>
      <c r="E11" s="101"/>
      <c r="F11" s="103"/>
      <c r="G11" s="103"/>
      <c r="H11" s="101"/>
      <c r="I11" s="101"/>
      <c r="J11" s="249"/>
      <c r="K11" s="249"/>
      <c r="L11" s="95"/>
      <c r="M11" s="84"/>
      <c r="N11" s="84"/>
      <c r="O11" s="95"/>
      <c r="P11" s="134"/>
      <c r="Q11" s="252"/>
      <c r="R11" s="249"/>
      <c r="S11" s="101"/>
      <c r="T11" s="103"/>
      <c r="U11" s="103"/>
      <c r="V11" s="101"/>
      <c r="W11" s="101"/>
      <c r="X11" s="249"/>
      <c r="Y11" s="249"/>
      <c r="Z11" s="95"/>
      <c r="AA11" s="104"/>
      <c r="AB11" s="104"/>
      <c r="AC11" s="105"/>
      <c r="AD11" s="106"/>
      <c r="AE11" s="107"/>
      <c r="AF11" s="107"/>
      <c r="AG11" s="18"/>
      <c r="AH11" s="36"/>
      <c r="AI11" s="36"/>
      <c r="AJ11" s="36"/>
      <c r="AK11" s="36"/>
      <c r="AL11" s="36"/>
      <c r="AM11" s="36"/>
      <c r="AN11" s="36"/>
      <c r="AO11" s="36"/>
    </row>
    <row r="12" spans="1:41" ht="18" customHeight="1" thickBot="1" x14ac:dyDescent="0.25">
      <c r="A12" s="193" t="s">
        <v>2</v>
      </c>
      <c r="B12" s="95"/>
      <c r="C12" s="249"/>
      <c r="D12" s="249"/>
      <c r="E12" s="101"/>
      <c r="F12" s="103"/>
      <c r="G12" s="103"/>
      <c r="H12" s="101"/>
      <c r="I12" s="101"/>
      <c r="J12" s="249"/>
      <c r="K12" s="249"/>
      <c r="L12" s="95"/>
      <c r="M12" s="84"/>
      <c r="N12" s="84"/>
      <c r="O12" s="95"/>
      <c r="P12" s="134"/>
      <c r="Q12" s="252"/>
      <c r="R12" s="249"/>
      <c r="S12" s="101"/>
      <c r="T12" s="103"/>
      <c r="U12" s="103"/>
      <c r="V12" s="101"/>
      <c r="W12" s="101"/>
      <c r="X12" s="249"/>
      <c r="Y12" s="249"/>
      <c r="Z12" s="95"/>
      <c r="AA12" s="84"/>
      <c r="AB12" s="84"/>
      <c r="AC12" s="95"/>
      <c r="AD12" s="95"/>
      <c r="AE12" s="249"/>
      <c r="AF12" s="250"/>
      <c r="AG12" s="77"/>
      <c r="AH12" s="78"/>
      <c r="AI12" s="36"/>
      <c r="AJ12" s="36"/>
      <c r="AK12" s="36"/>
      <c r="AL12" s="36"/>
      <c r="AM12" s="36"/>
      <c r="AN12" s="36"/>
      <c r="AO12" s="36"/>
    </row>
    <row r="13" spans="1:41" ht="18" customHeight="1" thickBot="1" x14ac:dyDescent="0.25">
      <c r="A13" s="193" t="s">
        <v>3</v>
      </c>
      <c r="B13" s="122" t="s">
        <v>40</v>
      </c>
      <c r="C13" s="103"/>
      <c r="D13" s="103"/>
      <c r="E13" s="101"/>
      <c r="F13" s="101"/>
      <c r="G13" s="249"/>
      <c r="H13" s="249"/>
      <c r="I13" s="95"/>
      <c r="J13" s="84"/>
      <c r="K13" s="84"/>
      <c r="L13" s="95"/>
      <c r="M13" s="95"/>
      <c r="N13" s="249"/>
      <c r="O13" s="249"/>
      <c r="P13" s="135"/>
      <c r="Q13" s="128"/>
      <c r="R13" s="103"/>
      <c r="S13" s="101"/>
      <c r="T13" s="101"/>
      <c r="U13" s="249"/>
      <c r="V13" s="249"/>
      <c r="W13" s="95"/>
      <c r="X13" s="84"/>
      <c r="Y13" s="84"/>
      <c r="Z13" s="95"/>
      <c r="AA13" s="95"/>
      <c r="AB13" s="249"/>
      <c r="AC13" s="249"/>
      <c r="AD13" s="101"/>
      <c r="AE13" s="103"/>
      <c r="AF13" s="106"/>
      <c r="AG13" s="18"/>
      <c r="AH13" s="36"/>
      <c r="AI13" s="36"/>
      <c r="AJ13" s="36"/>
      <c r="AK13" s="36"/>
      <c r="AL13" s="36"/>
      <c r="AM13" s="36"/>
      <c r="AN13" s="36"/>
      <c r="AO13" s="36"/>
    </row>
    <row r="14" spans="1:41" ht="18" customHeight="1" thickBot="1" x14ac:dyDescent="0.25">
      <c r="A14" s="193" t="s">
        <v>4</v>
      </c>
      <c r="B14" s="118" t="s">
        <v>40</v>
      </c>
      <c r="C14" s="101"/>
      <c r="D14" s="101"/>
      <c r="E14" s="249"/>
      <c r="F14" s="249"/>
      <c r="G14" s="95"/>
      <c r="H14" s="84"/>
      <c r="I14" s="84"/>
      <c r="J14" s="95"/>
      <c r="K14" s="95"/>
      <c r="L14" s="249"/>
      <c r="M14" s="249"/>
      <c r="N14" s="101"/>
      <c r="O14" s="103"/>
      <c r="P14" s="136"/>
      <c r="Q14" s="129"/>
      <c r="R14" s="101"/>
      <c r="S14" s="249"/>
      <c r="T14" s="249"/>
      <c r="U14" s="122" t="s">
        <v>40</v>
      </c>
      <c r="V14" s="84"/>
      <c r="W14" s="84"/>
      <c r="X14" s="95"/>
      <c r="Y14" s="95"/>
      <c r="Z14" s="249"/>
      <c r="AA14" s="249"/>
      <c r="AB14" s="101"/>
      <c r="AC14" s="103"/>
      <c r="AD14" s="103"/>
      <c r="AE14" s="101"/>
      <c r="AF14" s="101"/>
      <c r="AG14" s="4"/>
      <c r="AH14" s="36"/>
      <c r="AI14" s="36"/>
      <c r="AJ14" s="36"/>
      <c r="AK14" s="36"/>
      <c r="AL14" s="36"/>
      <c r="AM14" s="36"/>
      <c r="AN14" s="36"/>
      <c r="AO14" s="36"/>
    </row>
    <row r="15" spans="1:41" ht="18" customHeight="1" thickBot="1" x14ac:dyDescent="0.25">
      <c r="A15" s="193" t="s">
        <v>5</v>
      </c>
      <c r="B15" s="249"/>
      <c r="C15" s="249"/>
      <c r="D15" s="95"/>
      <c r="E15" s="84"/>
      <c r="F15" s="84"/>
      <c r="G15" s="95"/>
      <c r="H15" s="95"/>
      <c r="I15" s="249"/>
      <c r="J15" s="249"/>
      <c r="K15" s="101"/>
      <c r="L15" s="103"/>
      <c r="M15" s="103"/>
      <c r="N15" s="101"/>
      <c r="O15" s="101"/>
      <c r="P15" s="251"/>
      <c r="Q15" s="252"/>
      <c r="R15" s="95"/>
      <c r="S15" s="84"/>
      <c r="T15" s="84"/>
      <c r="U15" s="95"/>
      <c r="V15" s="95"/>
      <c r="W15" s="249"/>
      <c r="X15" s="249"/>
      <c r="Y15" s="101"/>
      <c r="Z15" s="103"/>
      <c r="AA15" s="103"/>
      <c r="AB15" s="101"/>
      <c r="AC15" s="101"/>
      <c r="AD15" s="249"/>
      <c r="AE15" s="249"/>
      <c r="AF15" s="106"/>
      <c r="AG15" s="18"/>
      <c r="AH15" s="36"/>
      <c r="AI15" s="36"/>
      <c r="AJ15" s="36"/>
      <c r="AK15" s="36"/>
      <c r="AL15" s="36"/>
      <c r="AM15" s="36"/>
      <c r="AN15" s="36"/>
      <c r="AO15" s="36"/>
    </row>
    <row r="16" spans="1:41" ht="18" customHeight="1" x14ac:dyDescent="0.2">
      <c r="A16" s="193" t="s">
        <v>6</v>
      </c>
      <c r="B16" s="95"/>
      <c r="C16" s="84"/>
      <c r="D16" s="84"/>
      <c r="E16" s="95"/>
      <c r="F16" s="95"/>
      <c r="G16" s="253"/>
      <c r="H16" s="253"/>
      <c r="I16" s="108"/>
      <c r="J16" s="93"/>
      <c r="K16" s="93"/>
      <c r="L16" s="108"/>
      <c r="M16" s="108"/>
      <c r="N16" s="253"/>
      <c r="O16" s="253"/>
      <c r="P16" s="137"/>
      <c r="Q16" s="130"/>
      <c r="R16" s="109"/>
      <c r="S16" s="102"/>
      <c r="T16" s="102"/>
      <c r="U16" s="253"/>
      <c r="V16" s="121" t="s">
        <v>40</v>
      </c>
      <c r="W16" s="108"/>
      <c r="X16" s="93"/>
      <c r="Y16" s="93"/>
      <c r="Z16" s="101"/>
      <c r="AA16" s="101"/>
      <c r="AB16" s="249"/>
      <c r="AC16" s="249"/>
      <c r="AD16" s="95"/>
      <c r="AE16" s="84"/>
      <c r="AF16" s="84"/>
      <c r="AG16" s="4"/>
      <c r="AH16" s="36"/>
      <c r="AI16" s="36"/>
      <c r="AJ16" s="36"/>
      <c r="AK16" s="36"/>
      <c r="AL16" s="36"/>
      <c r="AM16" s="36"/>
      <c r="AN16" s="36"/>
      <c r="AO16" s="36"/>
    </row>
    <row r="17" spans="1:42" ht="18" customHeight="1" thickBot="1" x14ac:dyDescent="0.25">
      <c r="A17" s="193" t="s">
        <v>7</v>
      </c>
      <c r="B17" s="95"/>
      <c r="C17" s="95"/>
      <c r="D17" s="249"/>
      <c r="E17" s="249"/>
      <c r="F17" s="110"/>
      <c r="G17" s="103"/>
      <c r="H17" s="103"/>
      <c r="I17" s="103"/>
      <c r="J17" s="103"/>
      <c r="K17" s="254"/>
      <c r="L17" s="254"/>
      <c r="M17" s="84"/>
      <c r="N17" s="84"/>
      <c r="O17" s="84"/>
      <c r="P17" s="138" t="s">
        <v>40</v>
      </c>
      <c r="Q17" s="131"/>
      <c r="R17" s="254"/>
      <c r="S17" s="254"/>
      <c r="T17" s="103"/>
      <c r="U17" s="103"/>
      <c r="V17" s="103"/>
      <c r="W17" s="103"/>
      <c r="X17" s="103"/>
      <c r="Y17" s="254"/>
      <c r="Z17" s="252"/>
      <c r="AA17" s="95"/>
      <c r="AB17" s="84"/>
      <c r="AC17" s="84"/>
      <c r="AD17" s="95"/>
      <c r="AE17" s="95"/>
      <c r="AF17" s="249"/>
      <c r="AG17" s="4"/>
      <c r="AH17" s="36"/>
      <c r="AI17" s="36"/>
      <c r="AJ17" s="36"/>
      <c r="AK17" s="36"/>
      <c r="AL17" s="36"/>
      <c r="AM17" s="36"/>
      <c r="AN17" s="36"/>
      <c r="AO17" s="36"/>
    </row>
    <row r="18" spans="1:42" ht="18" customHeight="1" thickBot="1" x14ac:dyDescent="0.25">
      <c r="A18" s="193" t="s">
        <v>8</v>
      </c>
      <c r="B18" s="249"/>
      <c r="C18" s="101"/>
      <c r="D18" s="103"/>
      <c r="E18" s="103"/>
      <c r="F18" s="101"/>
      <c r="G18" s="101"/>
      <c r="H18" s="249"/>
      <c r="I18" s="249"/>
      <c r="J18" s="95"/>
      <c r="K18" s="95"/>
      <c r="L18" s="95"/>
      <c r="M18" s="95"/>
      <c r="N18" s="95"/>
      <c r="O18" s="249"/>
      <c r="P18" s="251"/>
      <c r="Q18" s="129"/>
      <c r="R18" s="101"/>
      <c r="S18" s="101"/>
      <c r="T18" s="101"/>
      <c r="U18" s="101"/>
      <c r="V18" s="249"/>
      <c r="W18" s="249"/>
      <c r="X18" s="95"/>
      <c r="Y18" s="95"/>
      <c r="Z18" s="84"/>
      <c r="AA18" s="95"/>
      <c r="AB18" s="95"/>
      <c r="AC18" s="249"/>
      <c r="AD18" s="249"/>
      <c r="AE18" s="101"/>
      <c r="AF18" s="106"/>
      <c r="AG18" s="18"/>
      <c r="AH18" s="36"/>
      <c r="AI18" s="36"/>
      <c r="AJ18" s="36"/>
      <c r="AK18" s="36"/>
      <c r="AL18" s="36"/>
      <c r="AM18" s="36"/>
      <c r="AN18" s="36"/>
      <c r="AO18" s="36"/>
    </row>
    <row r="19" spans="1:42" ht="18" customHeight="1" thickBot="1" x14ac:dyDescent="0.25">
      <c r="A19" s="193" t="s">
        <v>9</v>
      </c>
      <c r="B19" s="103"/>
      <c r="C19" s="103"/>
      <c r="D19" s="101"/>
      <c r="E19" s="101"/>
      <c r="F19" s="249"/>
      <c r="G19" s="249"/>
      <c r="H19" s="95"/>
      <c r="I19" s="84"/>
      <c r="J19" s="84"/>
      <c r="K19" s="95"/>
      <c r="L19" s="95"/>
      <c r="M19" s="249"/>
      <c r="N19" s="249"/>
      <c r="O19" s="101"/>
      <c r="P19" s="136"/>
      <c r="Q19" s="128"/>
      <c r="R19" s="101"/>
      <c r="S19" s="101"/>
      <c r="T19" s="249"/>
      <c r="U19" s="249"/>
      <c r="V19" s="95"/>
      <c r="W19" s="84"/>
      <c r="X19" s="84"/>
      <c r="Y19" s="95"/>
      <c r="Z19" s="95"/>
      <c r="AA19" s="249"/>
      <c r="AB19" s="249"/>
      <c r="AC19" s="101"/>
      <c r="AD19" s="103"/>
      <c r="AE19" s="101"/>
      <c r="AF19" s="101"/>
      <c r="AG19" s="4"/>
      <c r="AH19" s="36"/>
      <c r="AI19" s="36"/>
      <c r="AJ19" s="36"/>
      <c r="AK19" s="36"/>
      <c r="AL19" s="36"/>
      <c r="AM19" s="36"/>
      <c r="AN19" s="36"/>
      <c r="AO19" s="36"/>
    </row>
    <row r="20" spans="1:42" ht="18" customHeight="1" thickBot="1" x14ac:dyDescent="0.25">
      <c r="A20" s="193" t="s">
        <v>10</v>
      </c>
      <c r="B20" s="119" t="s">
        <v>40</v>
      </c>
      <c r="C20" s="253"/>
      <c r="D20" s="253"/>
      <c r="E20" s="102"/>
      <c r="F20" s="109"/>
      <c r="G20" s="109"/>
      <c r="H20" s="102"/>
      <c r="I20" s="102"/>
      <c r="J20" s="253"/>
      <c r="K20" s="253"/>
      <c r="L20" s="119" t="s">
        <v>40</v>
      </c>
      <c r="M20" s="93"/>
      <c r="N20" s="93"/>
      <c r="O20" s="108"/>
      <c r="P20" s="139"/>
      <c r="Q20" s="258"/>
      <c r="R20" s="253"/>
      <c r="S20" s="102"/>
      <c r="T20" s="109"/>
      <c r="U20" s="109"/>
      <c r="V20" s="102"/>
      <c r="W20" s="102"/>
      <c r="X20" s="253"/>
      <c r="Y20" s="253"/>
      <c r="Z20" s="108"/>
      <c r="AA20" s="93"/>
      <c r="AB20" s="93"/>
      <c r="AC20" s="108"/>
      <c r="AD20" s="108"/>
      <c r="AE20" s="253"/>
      <c r="AF20" s="111"/>
      <c r="AG20" s="18"/>
      <c r="AH20" s="36"/>
      <c r="AI20" s="36"/>
      <c r="AJ20" s="36"/>
      <c r="AK20" s="36"/>
      <c r="AL20" s="36"/>
      <c r="AM20" s="36"/>
      <c r="AN20" s="36"/>
      <c r="AO20" s="36"/>
    </row>
    <row r="21" spans="1:42" ht="18" customHeight="1" thickBot="1" x14ac:dyDescent="0.25">
      <c r="A21" s="194" t="s">
        <v>11</v>
      </c>
      <c r="B21" s="255"/>
      <c r="C21" s="112"/>
      <c r="D21" s="112"/>
      <c r="E21" s="112"/>
      <c r="F21" s="112"/>
      <c r="G21" s="112"/>
      <c r="H21" s="256"/>
      <c r="I21" s="256"/>
      <c r="J21" s="113"/>
      <c r="K21" s="113"/>
      <c r="L21" s="113"/>
      <c r="M21" s="113"/>
      <c r="N21" s="113"/>
      <c r="O21" s="256"/>
      <c r="P21" s="257"/>
      <c r="Q21" s="132"/>
      <c r="R21" s="112"/>
      <c r="S21" s="112"/>
      <c r="T21" s="112"/>
      <c r="U21" s="112"/>
      <c r="V21" s="256"/>
      <c r="W21" s="256"/>
      <c r="X21" s="113"/>
      <c r="Y21" s="113"/>
      <c r="Z21" s="120" t="s">
        <v>40</v>
      </c>
      <c r="AA21" s="113"/>
      <c r="AB21" s="113"/>
      <c r="AC21" s="256"/>
      <c r="AD21" s="256"/>
      <c r="AE21" s="112"/>
      <c r="AF21" s="114"/>
      <c r="AG21" s="4"/>
      <c r="AH21" s="36"/>
      <c r="AI21" s="36"/>
      <c r="AJ21" s="36"/>
      <c r="AK21" s="36"/>
      <c r="AL21" s="36"/>
      <c r="AM21" s="36"/>
      <c r="AN21" s="36"/>
      <c r="AO21" s="36"/>
    </row>
    <row r="22" spans="1:42" ht="18" customHeight="1" thickBot="1" x14ac:dyDescent="0.25">
      <c r="A22" s="25"/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64"/>
      <c r="AG22" s="18"/>
      <c r="AH22" s="3"/>
      <c r="AI22" s="3"/>
      <c r="AJ22" s="3"/>
      <c r="AK22" s="3"/>
      <c r="AL22" s="3"/>
      <c r="AM22" s="3"/>
      <c r="AN22" s="3"/>
      <c r="AO22" s="36"/>
    </row>
    <row r="23" spans="1:42" ht="18" customHeight="1" thickBot="1" x14ac:dyDescent="0.25">
      <c r="A23" s="25"/>
      <c r="B23" s="198" t="s">
        <v>21</v>
      </c>
      <c r="C23" s="199" t="s">
        <v>22</v>
      </c>
      <c r="D23" s="199" t="s">
        <v>19</v>
      </c>
      <c r="E23" s="199" t="s">
        <v>23</v>
      </c>
      <c r="F23" s="199" t="s">
        <v>19</v>
      </c>
      <c r="G23" s="199" t="s">
        <v>21</v>
      </c>
      <c r="H23" s="199" t="s">
        <v>21</v>
      </c>
      <c r="I23" s="199" t="s">
        <v>23</v>
      </c>
      <c r="J23" s="199" t="s">
        <v>24</v>
      </c>
      <c r="K23" s="199" t="s">
        <v>25</v>
      </c>
      <c r="L23" s="199" t="s">
        <v>26</v>
      </c>
      <c r="M23" s="200" t="s">
        <v>27</v>
      </c>
      <c r="N23" s="25"/>
      <c r="O23" s="201" t="s">
        <v>35</v>
      </c>
      <c r="P23" s="25"/>
      <c r="Q23" s="279" t="s">
        <v>31</v>
      </c>
      <c r="R23" s="280"/>
      <c r="S23" s="49"/>
      <c r="T23" s="54"/>
      <c r="U23" s="273" t="s">
        <v>12</v>
      </c>
      <c r="V23" s="274"/>
      <c r="W23" s="54"/>
      <c r="X23" s="277" t="s">
        <v>13</v>
      </c>
      <c r="Y23" s="278"/>
      <c r="Z23" s="54"/>
      <c r="AA23" s="71"/>
      <c r="AB23" s="1"/>
      <c r="AC23" s="64"/>
      <c r="AD23" s="64"/>
      <c r="AE23" s="35"/>
      <c r="AF23" s="35"/>
      <c r="AG23" s="18"/>
      <c r="AH23" s="36"/>
      <c r="AI23" s="36"/>
      <c r="AJ23" s="36"/>
      <c r="AK23" s="36"/>
      <c r="AL23" s="36"/>
      <c r="AM23" s="36"/>
      <c r="AN23" s="36"/>
      <c r="AO23" s="36"/>
    </row>
    <row r="24" spans="1:42" ht="18" customHeight="1" thickBot="1" x14ac:dyDescent="0.25">
      <c r="A24" s="240" t="s">
        <v>17</v>
      </c>
      <c r="B24" s="206">
        <f>COUNTIF(B10:AF10,"P")</f>
        <v>0</v>
      </c>
      <c r="C24" s="207">
        <f>COUNTIF(B11:AF11,"P")</f>
        <v>0</v>
      </c>
      <c r="D24" s="207">
        <f>COUNTIF(B12:AF12,"P")</f>
        <v>0</v>
      </c>
      <c r="E24" s="207">
        <f>COUNTIF(B13:AF13,"P")</f>
        <v>0</v>
      </c>
      <c r="F24" s="207">
        <f>COUNTIF(B14:AF14,"P")</f>
        <v>0</v>
      </c>
      <c r="G24" s="207">
        <f>COUNTIF(B15:AF15,"P")</f>
        <v>0</v>
      </c>
      <c r="H24" s="207">
        <f>COUNTIF(B16:AF16,"P")</f>
        <v>0</v>
      </c>
      <c r="I24" s="207">
        <f>COUNTIF(B17:AF17,"P")</f>
        <v>0</v>
      </c>
      <c r="J24" s="207">
        <f>COUNTIF(B18:AF18,"P")</f>
        <v>0</v>
      </c>
      <c r="K24" s="207">
        <f>COUNTIF(B19:AF19,"P")</f>
        <v>0</v>
      </c>
      <c r="L24" s="207">
        <f>COUNTIF(B20:AF20,"P")</f>
        <v>0</v>
      </c>
      <c r="M24" s="208">
        <f>COUNTIF(B21:AF21,"P")</f>
        <v>0</v>
      </c>
      <c r="N24" s="24"/>
      <c r="O24" s="45">
        <f t="shared" ref="O24:O32" si="0">SUM(B24:M24)</f>
        <v>0</v>
      </c>
      <c r="P24" s="24"/>
      <c r="Q24" s="287">
        <f>O25+O26+O27+O28+O29+O31</f>
        <v>0</v>
      </c>
      <c r="R24" s="288"/>
      <c r="S24" s="52"/>
      <c r="T24" s="55"/>
      <c r="U24" s="283">
        <f>E7-O25</f>
        <v>20</v>
      </c>
      <c r="V24" s="284"/>
      <c r="W24" s="59"/>
      <c r="X24" s="283">
        <f>H7-O26+V7</f>
        <v>6</v>
      </c>
      <c r="Y24" s="284"/>
      <c r="Z24" s="60"/>
      <c r="AA24" s="71"/>
      <c r="AB24" s="1"/>
      <c r="AC24" s="21"/>
      <c r="AD24" s="21"/>
      <c r="AE24" s="65"/>
      <c r="AF24" s="65"/>
      <c r="AG24" s="20"/>
      <c r="AH24" s="2"/>
      <c r="AO24" s="36"/>
    </row>
    <row r="25" spans="1:42" ht="18" customHeight="1" thickBot="1" x14ac:dyDescent="0.25">
      <c r="A25" s="241" t="s">
        <v>12</v>
      </c>
      <c r="B25" s="209">
        <f>COUNTIF(B10:AF10,"VA")</f>
        <v>0</v>
      </c>
      <c r="C25" s="210">
        <f>COUNTIF(B11:AF11,"VA")</f>
        <v>0</v>
      </c>
      <c r="D25" s="210">
        <f>COUNTIF(B12:AF12,"VA")</f>
        <v>0</v>
      </c>
      <c r="E25" s="210">
        <f>COUNTIF(B13:AF13,"VA")</f>
        <v>0</v>
      </c>
      <c r="F25" s="210">
        <f>COUNTIF(B14:AF14,"VA")</f>
        <v>0</v>
      </c>
      <c r="G25" s="210">
        <f>COUNTIF(B15:AF15,"VA")</f>
        <v>0</v>
      </c>
      <c r="H25" s="210">
        <f>COUNTIF(B16:AF16,"VA")</f>
        <v>0</v>
      </c>
      <c r="I25" s="210">
        <f>COUNTIF(B17:AF17,"VA")</f>
        <v>0</v>
      </c>
      <c r="J25" s="210">
        <f>COUNTIF(B18:AF18,"VA")</f>
        <v>0</v>
      </c>
      <c r="K25" s="210">
        <f>COUNTIF(B19:AF19,"VA")</f>
        <v>0</v>
      </c>
      <c r="L25" s="210">
        <f>COUNTIF(B20:AF20,"VA")</f>
        <v>0</v>
      </c>
      <c r="M25" s="211">
        <f>COUNTIF(B21:AF21,"VA")</f>
        <v>0</v>
      </c>
      <c r="N25" s="24"/>
      <c r="O25" s="46">
        <f t="shared" si="0"/>
        <v>0</v>
      </c>
      <c r="P25" s="34"/>
      <c r="Q25" s="34"/>
      <c r="R25" s="34"/>
      <c r="S25" s="53"/>
      <c r="T25" s="56"/>
      <c r="U25" s="295"/>
      <c r="V25" s="295"/>
      <c r="W25" s="58"/>
      <c r="X25" s="58"/>
      <c r="Y25" s="58"/>
      <c r="Z25" s="57"/>
      <c r="AA25" s="71"/>
      <c r="AB25" s="20"/>
      <c r="AC25" s="21"/>
      <c r="AD25" s="21"/>
      <c r="AE25" s="21"/>
      <c r="AF25" s="21"/>
      <c r="AG25" s="20"/>
      <c r="AH25" s="2"/>
      <c r="AO25" s="36"/>
    </row>
    <row r="26" spans="1:42" ht="18" customHeight="1" thickBot="1" x14ac:dyDescent="0.25">
      <c r="A26" s="242" t="s">
        <v>13</v>
      </c>
      <c r="B26" s="209">
        <f>COUNTIF(B10:AF10,"CC")</f>
        <v>0</v>
      </c>
      <c r="C26" s="210">
        <f>COUNTIF(B11:AF11,"CC")</f>
        <v>0</v>
      </c>
      <c r="D26" s="210">
        <f>COUNTIF(B12:AF12,"CC")</f>
        <v>0</v>
      </c>
      <c r="E26" s="210">
        <f>COUNTIF(B13:AF13,"CC")</f>
        <v>0</v>
      </c>
      <c r="F26" s="210">
        <f>COUNTIF(B14:AF14,"CC")</f>
        <v>0</v>
      </c>
      <c r="G26" s="210">
        <f>COUNTIF(B15:AF15,"CC")</f>
        <v>0</v>
      </c>
      <c r="H26" s="210">
        <f>COUNTIF(B16:AF16,"CC")</f>
        <v>0</v>
      </c>
      <c r="I26" s="210">
        <f>COUNTIF(B17:AF17,"CC")</f>
        <v>0</v>
      </c>
      <c r="J26" s="210">
        <f>COUNTIF(B18:AF18,"CC")</f>
        <v>0</v>
      </c>
      <c r="K26" s="210">
        <f>COUNTIF(B19:AF19,"CC")</f>
        <v>0</v>
      </c>
      <c r="L26" s="210">
        <f>COUNTIF(B20:AF20,"CC")</f>
        <v>0</v>
      </c>
      <c r="M26" s="211">
        <f>COUNTIF(B21:AF21,"CC")</f>
        <v>0</v>
      </c>
      <c r="N26" s="24"/>
      <c r="O26" s="46">
        <f t="shared" si="0"/>
        <v>0</v>
      </c>
      <c r="P26" s="21"/>
      <c r="Q26" s="279" t="s">
        <v>28</v>
      </c>
      <c r="R26" s="280"/>
      <c r="S26" s="50"/>
      <c r="T26" s="57"/>
      <c r="U26" s="296" t="s">
        <v>14</v>
      </c>
      <c r="V26" s="297"/>
      <c r="W26" s="57"/>
      <c r="X26" s="298" t="s">
        <v>18</v>
      </c>
      <c r="Y26" s="299"/>
      <c r="Z26" s="57"/>
      <c r="AA26" s="72"/>
      <c r="AB26" s="66"/>
      <c r="AC26" s="21"/>
      <c r="AD26" s="21"/>
      <c r="AE26" s="67"/>
      <c r="AF26" s="67"/>
      <c r="AG26" s="23"/>
      <c r="AH26" s="2"/>
      <c r="AO26" s="36"/>
    </row>
    <row r="27" spans="1:42" s="31" customFormat="1" ht="18" customHeight="1" thickBot="1" x14ac:dyDescent="0.25">
      <c r="A27" s="243" t="s">
        <v>14</v>
      </c>
      <c r="B27" s="209">
        <f>COUNTIF(B10:AF10,"CS")</f>
        <v>0</v>
      </c>
      <c r="C27" s="210">
        <f>COUNTIF(B11:AF11,"CS")</f>
        <v>0</v>
      </c>
      <c r="D27" s="210">
        <f>COUNTIF(B12:AF12,"CS")</f>
        <v>0</v>
      </c>
      <c r="E27" s="210">
        <f>COUNTIF(B13:AF13,"CS")</f>
        <v>0</v>
      </c>
      <c r="F27" s="210">
        <f>COUNTIF(B14:AF14,"CS")</f>
        <v>0</v>
      </c>
      <c r="G27" s="210">
        <f>COUNTIF(B15:AF15,"CS")</f>
        <v>0</v>
      </c>
      <c r="H27" s="210">
        <f>COUNTIF(B16:AF16,"CS")</f>
        <v>0</v>
      </c>
      <c r="I27" s="210">
        <f>COUNTIF(B17:AF17,"CS")</f>
        <v>0</v>
      </c>
      <c r="J27" s="210">
        <f>COUNTIF(B18:AF18,"CS")</f>
        <v>0</v>
      </c>
      <c r="K27" s="210">
        <f>COUNTIF(B19:AF19,"CS")</f>
        <v>0</v>
      </c>
      <c r="L27" s="210">
        <f>COUNTIF(B20:AF20,"CS")</f>
        <v>0</v>
      </c>
      <c r="M27" s="211">
        <f>COUNTIF(B21:AF21,"CS")</f>
        <v>0</v>
      </c>
      <c r="N27" s="24"/>
      <c r="O27" s="46">
        <f t="shared" si="0"/>
        <v>0</v>
      </c>
      <c r="P27" s="48"/>
      <c r="Q27" s="287">
        <f>O24</f>
        <v>0</v>
      </c>
      <c r="R27" s="288"/>
      <c r="S27" s="51"/>
      <c r="T27" s="58"/>
      <c r="U27" s="281">
        <f>K7-O27+Z7</f>
        <v>6</v>
      </c>
      <c r="V27" s="282"/>
      <c r="W27" s="58"/>
      <c r="X27" s="291">
        <f>N7-O29+AD7</f>
        <v>5</v>
      </c>
      <c r="Y27" s="292"/>
      <c r="Z27" s="58"/>
      <c r="AA27" s="73"/>
      <c r="AB27" s="68"/>
      <c r="AC27" s="22"/>
      <c r="AD27" s="22"/>
      <c r="AE27" s="69"/>
      <c r="AF27" s="69"/>
      <c r="AG27" s="32"/>
      <c r="AH27" s="33"/>
      <c r="AO27" s="36"/>
      <c r="AP27"/>
    </row>
    <row r="28" spans="1:42" ht="18" customHeight="1" thickBot="1" x14ac:dyDescent="0.25">
      <c r="A28" s="244" t="s">
        <v>20</v>
      </c>
      <c r="B28" s="209">
        <f>COUNTIF(B10:AF10,"CT")</f>
        <v>0</v>
      </c>
      <c r="C28" s="210">
        <f>COUNTIF(B11:AF11,"CT")</f>
        <v>0</v>
      </c>
      <c r="D28" s="210">
        <f>COUNTIF(B12:AF12,"CT")</f>
        <v>0</v>
      </c>
      <c r="E28" s="210">
        <f>COUNTIF(B13:AF13,"CT")</f>
        <v>0</v>
      </c>
      <c r="F28" s="210">
        <f>COUNTIF(B14:AF14,"CT")</f>
        <v>0</v>
      </c>
      <c r="G28" s="210">
        <f>COUNTIF(B15:AF15,"CT")</f>
        <v>0</v>
      </c>
      <c r="H28" s="210">
        <f>COUNTIF(B16:AF16,"CT")</f>
        <v>0</v>
      </c>
      <c r="I28" s="210">
        <f>COUNTIF(B17:AF17,"CT")</f>
        <v>0</v>
      </c>
      <c r="J28" s="210">
        <f>COUNTIF(B18:AF18,"CT")</f>
        <v>0</v>
      </c>
      <c r="K28" s="210">
        <f>COUNTIF(B19:AF19,"CT")</f>
        <v>0</v>
      </c>
      <c r="L28" s="210">
        <f>COUNTIF(B20:AF20,"CT")</f>
        <v>0</v>
      </c>
      <c r="M28" s="211">
        <f>COUNTIF(B21:AF21,"CT")</f>
        <v>0</v>
      </c>
      <c r="N28" s="24"/>
      <c r="O28" s="46">
        <f t="shared" si="0"/>
        <v>0</v>
      </c>
      <c r="P28" s="21"/>
      <c r="Q28" s="21"/>
      <c r="R28" s="21"/>
      <c r="S28" s="50"/>
      <c r="T28" s="57"/>
      <c r="U28" s="61"/>
      <c r="V28" s="61"/>
      <c r="W28" s="58"/>
      <c r="X28" s="61"/>
      <c r="Y28" s="61"/>
      <c r="Z28" s="59"/>
      <c r="AA28" s="71"/>
      <c r="AB28" s="20"/>
      <c r="AC28" s="35"/>
      <c r="AD28" s="35"/>
      <c r="AE28" s="35"/>
      <c r="AF28" s="35"/>
      <c r="AG28" s="1"/>
      <c r="AH28" s="2"/>
      <c r="AO28" s="36"/>
    </row>
    <row r="29" spans="1:42" s="31" customFormat="1" ht="18" customHeight="1" thickBot="1" x14ac:dyDescent="0.25">
      <c r="A29" s="245" t="s">
        <v>18</v>
      </c>
      <c r="B29" s="209">
        <f>COUNTIF(B10:AF10,"CA")</f>
        <v>0</v>
      </c>
      <c r="C29" s="210">
        <f>COUNTIF(B11:AF11,"CA")</f>
        <v>0</v>
      </c>
      <c r="D29" s="210">
        <f>COUNTIF(B12:AF12,"CA")</f>
        <v>0</v>
      </c>
      <c r="E29" s="210">
        <f>COUNTIF(B13:AF13,"CA")</f>
        <v>0</v>
      </c>
      <c r="F29" s="210">
        <f>COUNTIF(B14:AF14,"CA")</f>
        <v>0</v>
      </c>
      <c r="G29" s="210">
        <f>COUNTIF(B15:AF15,"CA")</f>
        <v>0</v>
      </c>
      <c r="H29" s="210">
        <f>COUNTIF(B16:AF16,"CA")</f>
        <v>0</v>
      </c>
      <c r="I29" s="210">
        <f>COUNTIF(B17:AF17,"CA")</f>
        <v>0</v>
      </c>
      <c r="J29" s="210">
        <f>COUNTIF(B18:AF18,"CA")</f>
        <v>0</v>
      </c>
      <c r="K29" s="210">
        <f>COUNTIF(B19:AF19,"CA")</f>
        <v>0</v>
      </c>
      <c r="L29" s="210">
        <f>COUNTIF(B20:AF20,"CA")</f>
        <v>0</v>
      </c>
      <c r="M29" s="211">
        <f>COUNTIF(B21:AF21,"CA")</f>
        <v>0</v>
      </c>
      <c r="N29" s="24"/>
      <c r="O29" s="46">
        <f t="shared" si="0"/>
        <v>0</v>
      </c>
      <c r="P29" s="22"/>
      <c r="Q29" s="279" t="s">
        <v>32</v>
      </c>
      <c r="R29" s="280"/>
      <c r="S29" s="51"/>
      <c r="T29" s="58"/>
      <c r="U29" s="293" t="s">
        <v>20</v>
      </c>
      <c r="V29" s="294"/>
      <c r="W29" s="58"/>
      <c r="X29" s="289" t="s">
        <v>19</v>
      </c>
      <c r="Y29" s="290"/>
      <c r="Z29" s="58"/>
      <c r="AA29" s="73"/>
      <c r="AB29" s="68"/>
      <c r="AC29" s="22"/>
      <c r="AD29" s="22"/>
      <c r="AE29" s="68"/>
      <c r="AF29" s="68"/>
      <c r="AG29" s="19"/>
      <c r="AH29" s="33"/>
      <c r="AO29" s="36"/>
      <c r="AP29"/>
    </row>
    <row r="30" spans="1:42" ht="18" customHeight="1" thickBot="1" x14ac:dyDescent="0.25">
      <c r="A30" s="246" t="s">
        <v>37</v>
      </c>
      <c r="B30" s="209">
        <f>COUNTIF(B10:AF10,"M")</f>
        <v>0</v>
      </c>
      <c r="C30" s="210">
        <f>COUNTIF(B11:AF11,"M")</f>
        <v>0</v>
      </c>
      <c r="D30" s="210">
        <f>COUNTIF(B12:AF12,"M")</f>
        <v>0</v>
      </c>
      <c r="E30" s="210">
        <f>COUNTIF(B13:AF13,"M")</f>
        <v>0</v>
      </c>
      <c r="F30" s="210">
        <f>COUNTIF(B14:AF14,"M")</f>
        <v>0</v>
      </c>
      <c r="G30" s="210">
        <f>COUNTIF(B15:AF15,"M")</f>
        <v>0</v>
      </c>
      <c r="H30" s="212">
        <f>COUNTIF(B16:AF16,"M")</f>
        <v>0</v>
      </c>
      <c r="I30" s="212">
        <f>COUNTIF(B17:AF17,"M")</f>
        <v>0</v>
      </c>
      <c r="J30" s="212">
        <f>COUNTIF(B18:AF18,"M")</f>
        <v>0</v>
      </c>
      <c r="K30" s="212">
        <f>COUNTIF(B19:AF19,"M")</f>
        <v>0</v>
      </c>
      <c r="L30" s="212">
        <f>COUNTIF(B20:AF20,"M")</f>
        <v>0</v>
      </c>
      <c r="M30" s="213">
        <f>COUNTIF(B21:AF21,"M")</f>
        <v>0</v>
      </c>
      <c r="N30" s="24"/>
      <c r="O30" s="79">
        <f t="shared" si="0"/>
        <v>0</v>
      </c>
      <c r="P30" s="21"/>
      <c r="Q30" s="287">
        <f>Q24+Q27</f>
        <v>0</v>
      </c>
      <c r="R30" s="288"/>
      <c r="S30" s="50"/>
      <c r="T30" s="57"/>
      <c r="U30" s="291">
        <f>O28</f>
        <v>0</v>
      </c>
      <c r="V30" s="292"/>
      <c r="W30" s="57"/>
      <c r="X30" s="285">
        <f>O30</f>
        <v>0</v>
      </c>
      <c r="Y30" s="286"/>
      <c r="Z30" s="57"/>
      <c r="AA30" s="74"/>
      <c r="AB30" s="67"/>
      <c r="AC30" s="21"/>
      <c r="AD30" s="21"/>
      <c r="AE30" s="70"/>
      <c r="AF30" s="70"/>
      <c r="AG30" s="1"/>
      <c r="AH30" s="2"/>
      <c r="AO30" s="36"/>
    </row>
    <row r="31" spans="1:42" ht="18" customHeight="1" x14ac:dyDescent="0.2">
      <c r="A31" s="247" t="s">
        <v>36</v>
      </c>
      <c r="B31" s="214">
        <f>COUNTIF(B10:AF10,"F")</f>
        <v>0</v>
      </c>
      <c r="C31" s="215">
        <f>COUNTIF(B11:AD11,"F")</f>
        <v>0</v>
      </c>
      <c r="D31" s="215">
        <f>COUNTIF(B12:AF12,"F")</f>
        <v>0</v>
      </c>
      <c r="E31" s="215">
        <f>COUNTIF(B13:AE13,"F")</f>
        <v>0</v>
      </c>
      <c r="F31" s="215">
        <f>COUNTIF(B14:AF14,"F")</f>
        <v>0</v>
      </c>
      <c r="G31" s="215">
        <f>COUNTIF(B15:AE15,"F")</f>
        <v>0</v>
      </c>
      <c r="H31" s="215">
        <f>COUNTIF(B16:AF16,"F")</f>
        <v>0</v>
      </c>
      <c r="I31" s="215">
        <f>COUNTIF(B17:AF17,"F")</f>
        <v>0</v>
      </c>
      <c r="J31" s="215">
        <f>COUNTIF(B18:AE18,"F")</f>
        <v>0</v>
      </c>
      <c r="K31" s="215">
        <f>COUNTIF(B19:AF19,"F")</f>
        <v>0</v>
      </c>
      <c r="L31" s="215">
        <f>COUNTIF(B20:AE20,"F")</f>
        <v>0</v>
      </c>
      <c r="M31" s="216">
        <f>COUNTIF(B21:AF21,"F")</f>
        <v>0</v>
      </c>
      <c r="N31" s="7"/>
      <c r="O31" s="79">
        <f t="shared" si="0"/>
        <v>0</v>
      </c>
      <c r="P31" s="18"/>
      <c r="Q31" s="80">
        <v>10</v>
      </c>
      <c r="R31" s="80">
        <f>Q31+Q30</f>
        <v>10</v>
      </c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"/>
      <c r="AG31" s="155"/>
      <c r="AH31" s="5"/>
      <c r="AO31" s="36"/>
    </row>
    <row r="32" spans="1:42" ht="18" customHeight="1" thickBot="1" x14ac:dyDescent="0.3">
      <c r="A32" s="248" t="s">
        <v>41</v>
      </c>
      <c r="B32" s="124">
        <f>COUNTIF(B10:AF10,"CH")</f>
        <v>0</v>
      </c>
      <c r="C32" s="125">
        <f>COUNTIF(B11:AF11,"CH")</f>
        <v>0</v>
      </c>
      <c r="D32" s="125">
        <f>COUNTIF(B12:AF12,"CH")</f>
        <v>0</v>
      </c>
      <c r="E32" s="125">
        <f>COUNTIF(B13:AF13,"CH")</f>
        <v>0</v>
      </c>
      <c r="F32" s="125">
        <f>COUNTIF(B14:AF14,"CH")</f>
        <v>0</v>
      </c>
      <c r="G32" s="125">
        <f>COUNTIF(B15:AF15,"CH")</f>
        <v>0</v>
      </c>
      <c r="H32" s="125">
        <f>COUNTIF(B16:AF16,"CH")</f>
        <v>0</v>
      </c>
      <c r="I32" s="125">
        <f>COUNTIF(B17:AF17,"CH")</f>
        <v>0</v>
      </c>
      <c r="J32" s="125">
        <f>COUNTIF(B18:AF18,"CH")</f>
        <v>0</v>
      </c>
      <c r="K32" s="125">
        <f>COUNTIF(B19:AF19,"CH")</f>
        <v>0</v>
      </c>
      <c r="L32" s="125">
        <f>COUNTIF(A20:AF20,"CH")</f>
        <v>0</v>
      </c>
      <c r="M32" s="126">
        <f>COUNTIF(B21:AF21,"CH")</f>
        <v>0</v>
      </c>
      <c r="N32" s="17"/>
      <c r="O32" s="47">
        <f t="shared" si="0"/>
        <v>0</v>
      </c>
      <c r="P32" s="153"/>
      <c r="Q32" s="153"/>
      <c r="R32" s="153"/>
      <c r="S32" s="153"/>
      <c r="T32" s="153"/>
      <c r="U32" s="153"/>
      <c r="V32" s="153"/>
      <c r="W32" s="153"/>
      <c r="X32" s="153"/>
      <c r="Y32" s="153"/>
      <c r="Z32" s="153"/>
      <c r="AA32" s="153"/>
      <c r="AB32" s="153"/>
      <c r="AC32" s="153"/>
      <c r="AD32" s="153"/>
      <c r="AE32" s="153"/>
      <c r="AF32" s="154"/>
      <c r="AG32" s="153"/>
      <c r="AH32" s="2"/>
      <c r="AO32" s="36"/>
    </row>
    <row r="33" spans="1:41" ht="12.75" customHeight="1" x14ac:dyDescent="0.2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7"/>
      <c r="S33" s="7"/>
      <c r="T33" s="6"/>
      <c r="U33" s="7"/>
      <c r="V33" s="7"/>
      <c r="W33" s="6"/>
      <c r="X33" s="7"/>
      <c r="Y33" s="7"/>
      <c r="Z33" s="6"/>
      <c r="AA33" s="7"/>
      <c r="AB33" s="7"/>
      <c r="AC33" s="6"/>
      <c r="AD33" s="8"/>
      <c r="AE33" s="8"/>
      <c r="AF33" s="9"/>
      <c r="AG33" s="6"/>
      <c r="AH33" s="10"/>
      <c r="AO33" s="36"/>
    </row>
    <row r="34" spans="1:41" ht="12.75" customHeight="1" x14ac:dyDescent="0.2">
      <c r="A34" s="11"/>
      <c r="B34" s="12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2"/>
      <c r="AO34" s="36"/>
    </row>
    <row r="35" spans="1:41" ht="21" customHeight="1" x14ac:dyDescent="0.2">
      <c r="A35" s="2"/>
      <c r="B35" s="13"/>
      <c r="C35" s="13"/>
      <c r="D35" s="13"/>
      <c r="E35" s="13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2"/>
      <c r="Z35" s="2"/>
      <c r="AO35" s="36"/>
    </row>
    <row r="36" spans="1:41" ht="19.5" customHeight="1" x14ac:dyDescent="0.2">
      <c r="B36" s="14"/>
      <c r="C36" s="14"/>
      <c r="D36" s="14"/>
      <c r="E36" s="14"/>
      <c r="F36" s="14"/>
      <c r="AO36" s="36"/>
    </row>
    <row r="37" spans="1:41" ht="18.75" customHeight="1" x14ac:dyDescent="0.2">
      <c r="E37" s="14"/>
      <c r="F37" s="14"/>
      <c r="G37" s="14"/>
      <c r="H37" s="14"/>
      <c r="I37" s="14"/>
      <c r="J37" s="14"/>
      <c r="K37" s="14"/>
      <c r="L37" s="14"/>
      <c r="M37" s="14"/>
      <c r="AO37" s="36"/>
    </row>
    <row r="38" spans="1:41" ht="14.25" x14ac:dyDescent="0.2">
      <c r="E38" s="14"/>
      <c r="F38" s="14"/>
      <c r="G38" s="14"/>
      <c r="H38" s="14"/>
      <c r="I38" s="14"/>
      <c r="J38" s="14"/>
      <c r="K38" s="14"/>
      <c r="L38" s="14"/>
      <c r="M38" s="14"/>
      <c r="AO38" s="36"/>
    </row>
    <row r="39" spans="1:41" ht="14.25" x14ac:dyDescent="0.2">
      <c r="E39" s="15"/>
      <c r="F39" s="15"/>
      <c r="G39" s="15"/>
      <c r="H39" s="15"/>
      <c r="I39" s="15"/>
      <c r="J39" s="15"/>
      <c r="K39" s="15"/>
      <c r="L39" s="15"/>
      <c r="M39" s="15"/>
      <c r="AO39" s="36"/>
    </row>
    <row r="40" spans="1:41" ht="14.25" x14ac:dyDescent="0.2">
      <c r="E40" s="15"/>
      <c r="F40" s="15"/>
      <c r="G40" s="15"/>
      <c r="H40" s="15"/>
      <c r="I40" s="15"/>
      <c r="J40" s="14"/>
      <c r="K40" s="14"/>
      <c r="L40" s="14"/>
      <c r="M40" s="14"/>
      <c r="AO40" s="36"/>
    </row>
  </sheetData>
  <sheetProtection selectLockedCells="1"/>
  <mergeCells count="34">
    <mergeCell ref="X30:Y30"/>
    <mergeCell ref="Q24:R24"/>
    <mergeCell ref="X29:Y29"/>
    <mergeCell ref="U30:V30"/>
    <mergeCell ref="Q30:R30"/>
    <mergeCell ref="Q29:R29"/>
    <mergeCell ref="U29:V29"/>
    <mergeCell ref="U25:V25"/>
    <mergeCell ref="X27:Y27"/>
    <mergeCell ref="U26:V26"/>
    <mergeCell ref="X26:Y26"/>
    <mergeCell ref="X24:Y24"/>
    <mergeCell ref="Q26:R26"/>
    <mergeCell ref="Q27:R27"/>
    <mergeCell ref="U23:V23"/>
    <mergeCell ref="P7:S7"/>
    <mergeCell ref="X23:Y23"/>
    <mergeCell ref="Q23:R23"/>
    <mergeCell ref="U27:V27"/>
    <mergeCell ref="U24:V24"/>
    <mergeCell ref="M6:T6"/>
    <mergeCell ref="Y6:AF6"/>
    <mergeCell ref="A6:C6"/>
    <mergeCell ref="E6:J6"/>
    <mergeCell ref="P5:S5"/>
    <mergeCell ref="T5:AB5"/>
    <mergeCell ref="B5:L5"/>
    <mergeCell ref="A1:AF2"/>
    <mergeCell ref="B4:C4"/>
    <mergeCell ref="AD4:AE4"/>
    <mergeCell ref="A3:AF3"/>
    <mergeCell ref="D4:F4"/>
    <mergeCell ref="H4:I4"/>
    <mergeCell ref="J4:L4"/>
  </mergeCells>
  <phoneticPr fontId="0" type="noConversion"/>
  <conditionalFormatting sqref="H10:L10 V10:Z10 E11:I12 S11:W12 B13:D14 E13:F13 N14:R14 P13:T13 K15:O15 I16:M16 F17:J17 C18:G18 B19:E19 B20 J21:N21 L20:P20 O19:S19 Q18:U18 T17:X17 W16:AA16 Y15:AC15 AB14:AF14 AD13:AE13 AE18:AE19 AC19:AD19 AF19 Z20:AD20 X21:AB21">
    <cfRule type="containsText" dxfId="150" priority="59" operator="containsText" text="P">
      <formula>NOT(ISERROR(SEARCH("P",B10)))</formula>
    </cfRule>
  </conditionalFormatting>
  <conditionalFormatting sqref="H10:L10 V10:Z10 E11:I12 S11:W12 B13:D14 E13:F13 N14:R14 P13:T13 K15:O15 I16:M16 F17:J17 C18:G18 B19:E19 B20 J21:N21 L20:P20 O19:S19 Q18:U18 T17:X17 W16:AA16 Y15:AC15 AB14:AF14 AD13:AE13 AE18:AE19 AC19:AD19 AF19 Z20:AD20 X21:AB21">
    <cfRule type="containsText" dxfId="149" priority="58" operator="containsText" text="CT">
      <formula>NOT(ISERROR(SEARCH("CT",B10)))</formula>
    </cfRule>
  </conditionalFormatting>
  <conditionalFormatting sqref="H10:L10 V10:Z10 E11:I12 S11:W12 B13:D14 E13:F13 N14:R14 P13:T13 K15:O15 I16:M16 F17:J17 C18:G18 B19:E19 B20 J21:N21 L20:P20 O19:S19 Q18:U18 T17:X17 W16:AA16 Y15:AC15 AB14:AF14 AD13:AE13 AE18:AE19 AC19:AD19 AF19 Z20:AD20 X21:AB21">
    <cfRule type="containsText" dxfId="148" priority="57" operator="containsText" text="VA">
      <formula>NOT(ISERROR(SEARCH("VA",B10)))</formula>
    </cfRule>
  </conditionalFormatting>
  <conditionalFormatting sqref="H10:L10 V10:Z10 E11:I12 S11:W12 B13:D14 E13:F13 N14:R14 P13:T13 K15:O15 I16:M16 F17:J17 C18:G18 B19:E19 B20 J21:N21 L20:P20 O19:S19 Q18:U18 T17:X17 W16:AA16 Y15:AC15 AB14:AF14 AD13:AE13 AE18:AE19 AC19:AD19 AF19 Z20:AD20 X21:AB21">
    <cfRule type="containsText" dxfId="147" priority="56" operator="containsText" text="CC">
      <formula>NOT(ISERROR(SEARCH("CC",B10)))</formula>
    </cfRule>
  </conditionalFormatting>
  <conditionalFormatting sqref="H10:L10 V10:Z10 E11:I12 S11:W12 B13:D14 E13:F13 N14:R14 P13:T13 K15:O15 I16:M16 F17:J17 C18:G18 B19:E19 B20 J21:N21 L20:P20 O19:S19 Q18:U18 T17:X17 W16:AA16 Y15:AC15 AB14:AF14 AD13:AE13 AE18:AE19 AC19:AD19 AF19 Z20:AD20 X21:AB21">
    <cfRule type="containsText" dxfId="146" priority="55" operator="containsText" text="CS">
      <formula>NOT(ISERROR(SEARCH("CS",B10)))</formula>
    </cfRule>
  </conditionalFormatting>
  <conditionalFormatting sqref="H10:L10 V10:Z10 E11:I12 S11:W12 B13:D14 E13:F13 N14:R14 P13:T13 K15:O15 I16:M16 F17:J17 C18:G18 B19:E19 B20 J21:N21 L20:P20 O19:S19 Q18:U18 T17:X17 W16:AA16 Y15:AC15 AB14:AF14 AD13:AE13 AE18:AE19 AC19:AD19 AF19 Z20:AD20 X21:AB21">
    <cfRule type="containsText" dxfId="145" priority="54" operator="containsText" text="CA">
      <formula>NOT(ISERROR(SEARCH("CA",B10)))</formula>
    </cfRule>
  </conditionalFormatting>
  <conditionalFormatting sqref="H10:L10 V10:Z10 E11:I12 S11:W12 B13:D14 E13:F13 N14:R14 P13:T13 K15:O15 I16:M16 F17:J17 C18:G18 B19:E19 B20 J21:N21 L20:P20 O19:S19 Q18:U18 T17:X17 W16:AA16 Y15:AC15 AB14:AF14 AD13:AE13 AE18:AE19 AC19:AD19 AF19 Z20:AD20 X21:AB21">
    <cfRule type="containsText" dxfId="144" priority="52" operator="containsText" text="M">
      <formula>NOT(ISERROR(SEARCH("M",B10)))</formula>
    </cfRule>
  </conditionalFormatting>
  <conditionalFormatting sqref="H10:L10 V10:Z10 E11:I12 S11:W12 B13:D14 E13:F13 N14:R14 P13:T13 K15:O15 I16:M16 F17:J17 C18:G18 B19:E19 B20 J21:N21 L20:P20 O19:S19 Q18:U18 T17:X17 W16:AA16 Y15:AC15 AB14:AF14 AD13:AE13 AE18:AE19 AC19:AD19 AF19 Z20:AD20 X21:AB21">
    <cfRule type="containsText" dxfId="143" priority="53" operator="containsText" text="F">
      <formula>NOT(ISERROR(SEARCH("F",B10)))</formula>
    </cfRule>
  </conditionalFormatting>
  <conditionalFormatting sqref="B24:M31">
    <cfRule type="containsText" dxfId="142" priority="51" operator="containsText" text="0">
      <formula>NOT(ISERROR(SEARCH("0",B24)))</formula>
    </cfRule>
  </conditionalFormatting>
  <conditionalFormatting sqref="B10:E10 O10:S10 AC10:AF10 B11:B12 L11:P12 Z11:AC12 AD12 I13:M13 G14:K14 D15:H15 B16:F16 B17:C17 C21:G21 E20:I20 J18:N18 M17:Q17 P16:T16 R15:V15 U14:Y14 W13:AA13 AA17:AE17 V19:Z19 X18:AB18 S20:W20 Q21:U21 AE21:AF21 AD16:AF16 H19:L19">
    <cfRule type="containsText" dxfId="141" priority="50" operator="containsText" text="CT">
      <formula>NOT(ISERROR(SEARCH("CT",B10)))</formula>
    </cfRule>
  </conditionalFormatting>
  <conditionalFormatting sqref="B10:E10 O10:S10 AC10:AF10 B11:B12 L11:P12 Z11:AC12 AD12 I13:M13 G14:K14 D15:H15 B16:F16 B17:C17 C21:G21 E20:I20 J18:N18 M17:Q17 P16:T16 R15:V15 U14:Y14 W13:AA13 AA17:AE17 V19:Z19 X18:AB18 S20:W20 Q21:U21 AE21:AF21 AD16:AF16 H19:L19">
    <cfRule type="containsText" dxfId="140" priority="49" operator="containsText" text="P">
      <formula>NOT(ISERROR(SEARCH("P",B10)))</formula>
    </cfRule>
  </conditionalFormatting>
  <conditionalFormatting sqref="B10:E10 O10:S10 AC10:AF10 B11:B12 L11:P12 Z11:AC12 AD12 I13:M13 G14:K14 D15:H15 B16:F16 B17:C17 C21:G21 E20:I20 J18:N18 M17:Q17 P16:T16 R15:V15 U14:Y14 W13:AA13 AA17:AE17 V19:Z19 X18:AB18 S20:W20 Q21:U21 AE21:AF21 AD16:AF16 H19:L19">
    <cfRule type="containsText" dxfId="139" priority="48" operator="containsText" text="VA">
      <formula>NOT(ISERROR(SEARCH("VA",B10)))</formula>
    </cfRule>
  </conditionalFormatting>
  <conditionalFormatting sqref="B10:E10 O10:S10 AC10:AF10 B11:B12 L11:P12 Z11:AC12 AD12 I13:M13 G14:K14 D15:H15 B16:F16 B17:C17 C21:G21 E20:I20 J18:N18 M17:Q17 P16:T16 R15:V15 U14:Y14 W13:AA13 AA17:AE17 V19:Z19 X18:AB18 S20:W20 Q21:U21 AE21:AF21 AD16:AF16 H19:L19">
    <cfRule type="containsText" dxfId="138" priority="47" operator="containsText" text="CC">
      <formula>NOT(ISERROR(SEARCH("CC",B10)))</formula>
    </cfRule>
  </conditionalFormatting>
  <conditionalFormatting sqref="B10:E10 O10:S10 AC10:AF10 B11:B12 L11:P12 Z11:AC12 AD12 I13:M13 G14:K14 D15:H15 B16:F16 B17:C17 C21:G21 E20:I20 J18:N18 M17:Q17 P16:T16 R15:V15 U14:Y14 W13:AA13 AA17:AE17 V19:Z19 X18:AB18 S20:W20 Q21:U21 AE21:AF21 AD16:AF16 H19:L19">
    <cfRule type="containsText" dxfId="137" priority="46" operator="containsText" text="CS">
      <formula>NOT(ISERROR(SEARCH("CS",B10)))</formula>
    </cfRule>
  </conditionalFormatting>
  <conditionalFormatting sqref="B10:E10 O10:S10 AC10:AF10 B11:B12 L11:P12 Z11:AC12 AD12 I13:M13 G14:K14 D15:H15 B16:F16 B17:C17 C21:G21 E20:I20 J18:N18 M17:Q17 P16:T16 R15:V15 U14:Y14 W13:AA13 AA17:AE17 V19:Z19 X18:AB18 S20:W20 Q21:U21 AE21:AF21 AD16:AF16 H19:L19">
    <cfRule type="containsText" dxfId="136" priority="45" operator="containsText" text="CA">
      <formula>NOT(ISERROR(SEARCH("CA",B10)))</formula>
    </cfRule>
  </conditionalFormatting>
  <conditionalFormatting sqref="B10:E10 O10:S10 AC10:AF10 B11:B12 L11:P12 Z11:AC12 AD12 I13:M13 G14:K14 D15:H15 B16:F16 B17:C17 C21:G21 E20:I20 J18:N18 M17:Q17 P16:T16 R15:V15 U14:Y14 W13:AA13 AA17:AE17 V19:Z19 X18:AB18 S20:W20 Q21:U21 AE21:AF21 AD16:AF16 H19:L19">
    <cfRule type="containsText" dxfId="135" priority="44" operator="containsText" text="F">
      <formula>NOT(ISERROR(SEARCH("F",B10)))</formula>
    </cfRule>
  </conditionalFormatting>
  <conditionalFormatting sqref="B10:E10 O10:S10 AC10:AF10 B11:B12 L11:P12 Z11:AC12 AD12 I13:M13 G14:K14 D15:H15 B16:F16 B17:C17 C21:G21 E20:I20 J18:N18 M17:Q17 P16:T16 R15:V15 U14:Y14 W13:AA13 AA17:AE17 V19:Z19 X18:AB18 S20:W20 Q21:U21 AE21:AF21 AD16:AF16 H19:L19">
    <cfRule type="containsText" dxfId="134" priority="43" operator="containsText" text="M">
      <formula>NOT(ISERROR(SEARCH("M",B10)))</formula>
    </cfRule>
  </conditionalFormatting>
  <conditionalFormatting sqref="U24:V24">
    <cfRule type="cellIs" dxfId="133" priority="41" operator="equal">
      <formula>0</formula>
    </cfRule>
  </conditionalFormatting>
  <conditionalFormatting sqref="X27:Y27">
    <cfRule type="containsText" dxfId="132" priority="22" operator="containsText" text="0">
      <formula>NOT(ISERROR(SEARCH("0",X27)))</formula>
    </cfRule>
  </conditionalFormatting>
  <conditionalFormatting sqref="X24:Y24">
    <cfRule type="containsText" dxfId="131" priority="26" operator="containsText" text="0">
      <formula>NOT(ISERROR(SEARCH("0",X24)))</formula>
    </cfRule>
    <cfRule type="cellIs" dxfId="130" priority="27" operator="between">
      <formula>0</formula>
      <formula>$H$7</formula>
    </cfRule>
  </conditionalFormatting>
  <conditionalFormatting sqref="U27:V27">
    <cfRule type="containsText" dxfId="129" priority="20" operator="containsText" text="0">
      <formula>NOT(ISERROR(SEARCH("0",U27)))</formula>
    </cfRule>
  </conditionalFormatting>
  <conditionalFormatting sqref="X30:Y30">
    <cfRule type="cellIs" dxfId="128" priority="18" operator="between">
      <formula>$AB$4</formula>
      <formula>$AC$4</formula>
    </cfRule>
    <cfRule type="cellIs" dxfId="127" priority="19" operator="between">
      <formula>0</formula>
      <formula>$AB$4</formula>
    </cfRule>
  </conditionalFormatting>
  <conditionalFormatting sqref="O30">
    <cfRule type="cellIs" dxfId="126" priority="16" operator="between">
      <formula>$AB$4</formula>
      <formula>$AC$4</formula>
    </cfRule>
    <cfRule type="cellIs" dxfId="125" priority="17" operator="between">
      <formula>0</formula>
      <formula>$AB$4</formula>
    </cfRule>
  </conditionalFormatting>
  <conditionalFormatting sqref="B10">
    <cfRule type="containsText" dxfId="124" priority="15" operator="containsText" text="JF">
      <formula>NOT(ISERROR(SEARCH("JF",B10)))</formula>
    </cfRule>
  </conditionalFormatting>
  <conditionalFormatting sqref="B14">
    <cfRule type="containsText" dxfId="123" priority="14" operator="containsText" text="JF">
      <formula>NOT(ISERROR(SEARCH("JF",B14)))</formula>
    </cfRule>
  </conditionalFormatting>
  <conditionalFormatting sqref="P17">
    <cfRule type="containsText" dxfId="122" priority="13" operator="containsText" text="JF">
      <formula>NOT(ISERROR(SEARCH("JF",P17)))</formula>
    </cfRule>
  </conditionalFormatting>
  <conditionalFormatting sqref="L20">
    <cfRule type="containsText" dxfId="121" priority="12" operator="containsText" text="JF">
      <formula>NOT(ISERROR(SEARCH("JF",L20)))</formula>
    </cfRule>
  </conditionalFormatting>
  <conditionalFormatting sqref="Z21">
    <cfRule type="containsText" dxfId="120" priority="11" operator="containsText" text="JF">
      <formula>NOT(ISERROR(SEARCH("JF",Z21)))</formula>
    </cfRule>
  </conditionalFormatting>
  <conditionalFormatting sqref="B20">
    <cfRule type="containsText" dxfId="119" priority="10" operator="containsText" text="JF">
      <formula>NOT(ISERROR(SEARCH("JF",B20)))</formula>
    </cfRule>
  </conditionalFormatting>
  <conditionalFormatting sqref="B13">
    <cfRule type="containsText" dxfId="118" priority="9" operator="containsText" text="JF">
      <formula>NOT(ISERROR(SEARCH("JF",B13)))</formula>
    </cfRule>
  </conditionalFormatting>
  <conditionalFormatting sqref="U14">
    <cfRule type="containsText" dxfId="117" priority="8" operator="containsText" text="JF">
      <formula>NOT(ISERROR(SEARCH("JF",U14)))</formula>
    </cfRule>
  </conditionalFormatting>
  <conditionalFormatting sqref="B10:AF21">
    <cfRule type="containsText" dxfId="116" priority="5" operator="containsText" text="JF">
      <formula>NOT(ISERROR(SEARCH("JF",B10)))</formula>
    </cfRule>
    <cfRule type="containsText" dxfId="115" priority="7" operator="containsText" text="CH">
      <formula>NOT(ISERROR(SEARCH("CH",B10)))</formula>
    </cfRule>
  </conditionalFormatting>
  <conditionalFormatting sqref="B32:M32">
    <cfRule type="containsText" dxfId="114" priority="6" operator="containsText" text="0">
      <formula>NOT(ISERROR(SEARCH("0",B32)))</formula>
    </cfRule>
  </conditionalFormatting>
  <conditionalFormatting sqref="C10:E10 O10:S10">
    <cfRule type="containsBlanks" dxfId="113" priority="4">
      <formula>LEN(TRIM(C10))=0</formula>
    </cfRule>
  </conditionalFormatting>
  <conditionalFormatting sqref="AC10:AF10 B11:B12 L11:P12 Z11:AC12 AD12 W13:AA13 V14:Y14 I13:M13 G14:K14 D15:H15 B16:F16 P16:T16 R15:V15 AD16:AF16 AA17:AE17 X18:AB18 AE21:AF21 V19:Z19 S20:W20 Q21:U21 C21:G21 E20:I20 H19:L19 J18:N18 B17:C17 M17:O17 Q17">
    <cfRule type="containsBlanks" dxfId="112" priority="3">
      <formula>LEN(TRIM(B10))=0</formula>
    </cfRule>
  </conditionalFormatting>
  <conditionalFormatting sqref="D4:F4">
    <cfRule type="containsBlanks" dxfId="111" priority="2">
      <formula>LEN(TRIM(D4))=0</formula>
    </cfRule>
  </conditionalFormatting>
  <conditionalFormatting sqref="J4:L4 H10:L10 V10:Z10 S11:W12 E11:I12 C13:D14 E13:F13 P13:R14 S13:T13 N14:O15 K15:M15 AB14:AC15 AD13:AE14 AF14 Y15:AA16 W16:X17 T17:V17 Q18:U18 I16:M16 F17:J17 C18:G18 B19:E19 J21:N21 M20:P20 O19:S19 AE18:AE19 AC19:AD19 AF19 Z20:AD20 AA21:AB21 X21:Y21">
    <cfRule type="containsBlanks" dxfId="110" priority="62">
      <formula>LEN(TRIM(B4))=0</formula>
    </cfRule>
  </conditionalFormatting>
  <conditionalFormatting sqref="U24:V24">
    <cfRule type="cellIs" dxfId="109" priority="24" operator="between">
      <formula>$E$7</formula>
      <formula>1</formula>
    </cfRule>
  </conditionalFormatting>
  <printOptions horizontalCentered="1"/>
  <pageMargins left="0.19685039370078741" right="0.19685039370078741" top="0.19685039370078741" bottom="0.19685039370078741" header="0" footer="0"/>
  <pageSetup paperSize="9" orientation="landscape" horizontalDpi="204" verticalDpi="196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Imprimé">
                <anchor moveWithCells="1" sizeWithCells="1">
                  <from>
                    <xdr:col>0</xdr:col>
                    <xdr:colOff>38100</xdr:colOff>
                    <xdr:row>0</xdr:row>
                    <xdr:rowOff>19050</xdr:rowOff>
                  </from>
                  <to>
                    <xdr:col>3</xdr:col>
                    <xdr:colOff>85725</xdr:colOff>
                    <xdr:row>1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Onglet_date">
                <anchor moveWithCells="1" sizeWithCells="1">
                  <from>
                    <xdr:col>3</xdr:col>
                    <xdr:colOff>152400</xdr:colOff>
                    <xdr:row>0</xdr:row>
                    <xdr:rowOff>19050</xdr:rowOff>
                  </from>
                  <to>
                    <xdr:col>9</xdr:col>
                    <xdr:colOff>9525</xdr:colOff>
                    <xdr:row>1</xdr:row>
                    <xdr:rowOff>123825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7" operator="containsText" id="{C6BADD8A-9C7F-404C-A80B-180130FFE4FC}">
            <xm:f>NOT(ISERROR(SEARCH($E$7,O25)))</xm:f>
            <xm:f>$E$7</xm:f>
            <x14:dxf>
              <fill>
                <patternFill>
                  <bgColor rgb="FFFF0000"/>
                </patternFill>
              </fill>
            </x14:dxf>
          </x14:cfRule>
          <x14:cfRule type="notContainsText" priority="38" operator="notContains" id="{F1740EEB-4184-4CE1-82B0-6EC50DBC6561}">
            <xm:f>ISERROR(SEARCH($E$7,O25))</xm:f>
            <xm:f>$E$7</xm:f>
            <x14:dxf>
              <fill>
                <patternFill>
                  <bgColor theme="6" tint="0.39994506668294322"/>
                </patternFill>
              </fill>
            </x14:dxf>
          </x14:cfRule>
          <xm:sqref>O25</xm:sqref>
        </x14:conditionalFormatting>
        <x14:conditionalFormatting xmlns:xm="http://schemas.microsoft.com/office/excel/2006/main">
          <x14:cfRule type="containsText" priority="35" operator="containsText" id="{C4173237-DFAA-496D-AFF6-3CC4BC016937}">
            <xm:f>NOT(ISERROR(SEARCH($E$7,O26)))</xm:f>
            <xm:f>$E$7</xm:f>
            <x14:dxf>
              <fill>
                <patternFill>
                  <bgColor rgb="FFFF0000"/>
                </patternFill>
              </fill>
            </x14:dxf>
          </x14:cfRule>
          <x14:cfRule type="notContainsText" priority="36" operator="notContains" id="{DFE3F1AD-592E-4319-B0B1-F59283D6E360}">
            <xm:f>ISERROR(SEARCH($E$7,O26))</xm:f>
            <xm:f>$E$7</xm:f>
            <x14:dxf>
              <fill>
                <patternFill>
                  <bgColor theme="6" tint="0.39994506668294322"/>
                </patternFill>
              </fill>
            </x14:dxf>
          </x14:cfRule>
          <xm:sqref>O26</xm:sqref>
        </x14:conditionalFormatting>
        <x14:conditionalFormatting xmlns:xm="http://schemas.microsoft.com/office/excel/2006/main">
          <x14:cfRule type="notContainsText" priority="33" operator="notContains" id="{D0B3B13A-40FA-4331-872C-2DC094C49650}">
            <xm:f>ISERROR(SEARCH($K$7,O27))</xm:f>
            <xm:f>$K$7</xm:f>
            <x14:dxf>
              <fill>
                <patternFill>
                  <bgColor theme="6" tint="0.39994506668294322"/>
                </patternFill>
              </fill>
            </x14:dxf>
          </x14:cfRule>
          <x14:cfRule type="containsText" priority="34" operator="containsText" id="{4F4ABA39-E895-4988-A279-EC709F422A35}">
            <xm:f>NOT(ISERROR(SEARCH($K$7,O27)))</xm:f>
            <xm:f>$K$7</xm:f>
            <x14:dxf>
              <fill>
                <patternFill>
                  <bgColor rgb="FFFF0000"/>
                </patternFill>
              </fill>
            </x14:dxf>
          </x14:cfRule>
          <xm:sqref>O27</xm:sqref>
        </x14:conditionalFormatting>
        <x14:conditionalFormatting xmlns:xm="http://schemas.microsoft.com/office/excel/2006/main">
          <x14:cfRule type="containsText" priority="31" operator="containsText" id="{AAFF7D83-8C9C-4B49-821C-EABBABE7DF30}">
            <xm:f>NOT(ISERROR(SEARCH($N$7,O29)))</xm:f>
            <xm:f>$N$7</xm:f>
            <x14:dxf>
              <fill>
                <patternFill>
                  <bgColor rgb="FFFF0000"/>
                </patternFill>
              </fill>
            </x14:dxf>
          </x14:cfRule>
          <x14:cfRule type="notContainsText" priority="32" operator="notContains" id="{68E36C52-FC09-4F91-A643-8B156D9B6EF5}">
            <xm:f>ISERROR(SEARCH($N$7,O29))</xm:f>
            <xm:f>$N$7</xm:f>
            <x14:dxf>
              <fill>
                <patternFill>
                  <bgColor theme="6" tint="0.39994506668294322"/>
                </patternFill>
              </fill>
            </x14:dxf>
          </x14:cfRule>
          <xm:sqref>O29</xm:sqref>
        </x14:conditionalFormatting>
        <x14:conditionalFormatting xmlns:xm="http://schemas.microsoft.com/office/excel/2006/main">
          <x14:cfRule type="containsText" priority="23" operator="containsText" id="{D6D386A6-16D3-45A0-A588-AFD30DDE9B5A}">
            <xm:f>NOT(ISERROR(SEARCH($N$7,X27)))</xm:f>
            <xm:f>$N$7</xm:f>
            <x14:dxf>
              <fill>
                <patternFill>
                  <bgColor theme="6" tint="0.39994506668294322"/>
                </patternFill>
              </fill>
            </x14:dxf>
          </x14:cfRule>
          <xm:sqref>X27:Y27</xm:sqref>
        </x14:conditionalFormatting>
        <x14:conditionalFormatting xmlns:xm="http://schemas.microsoft.com/office/excel/2006/main">
          <x14:cfRule type="containsText" priority="21" operator="containsText" id="{136D4B1C-0251-4ADB-8C35-2C7723201159}">
            <xm:f>NOT(ISERROR(SEARCH($K$7,U27)))</xm:f>
            <xm:f>$K$7</xm:f>
            <x14:dxf>
              <fill>
                <patternFill>
                  <bgColor theme="6" tint="0.39994506668294322"/>
                </patternFill>
              </fill>
            </x14:dxf>
          </x14:cfRule>
          <xm:sqref>U27:V27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rgb="FFFF0000"/>
  </sheetPr>
  <dimension ref="A1:AP40"/>
  <sheetViews>
    <sheetView zoomScale="68" zoomScaleNormal="68" workbookViewId="0">
      <selection activeCell="AK11" sqref="AK11"/>
    </sheetView>
  </sheetViews>
  <sheetFormatPr baseColWidth="10" defaultRowHeight="12.75" x14ac:dyDescent="0.2"/>
  <cols>
    <col min="1" max="1" width="13.140625" customWidth="1"/>
    <col min="2" max="32" width="4.28515625" customWidth="1"/>
    <col min="33" max="33" width="0.5703125" customWidth="1"/>
    <col min="34" max="40" width="4.7109375" customWidth="1"/>
    <col min="41" max="41" width="5.5703125" customWidth="1"/>
    <col min="42" max="48" width="7.7109375" customWidth="1"/>
  </cols>
  <sheetData>
    <row r="1" spans="1:41" ht="27.75" customHeight="1" x14ac:dyDescent="0.2">
      <c r="A1" s="259">
        <f>calendrier!A1</f>
        <v>2013</v>
      </c>
      <c r="B1" s="259"/>
      <c r="C1" s="259"/>
      <c r="D1" s="259"/>
      <c r="E1" s="259"/>
      <c r="F1" s="259"/>
      <c r="G1" s="259"/>
      <c r="H1" s="259"/>
      <c r="I1" s="259"/>
      <c r="J1" s="259"/>
      <c r="K1" s="259"/>
      <c r="L1" s="259"/>
      <c r="M1" s="259"/>
      <c r="N1" s="259"/>
      <c r="O1" s="259"/>
      <c r="P1" s="259"/>
      <c r="Q1" s="259"/>
      <c r="R1" s="259"/>
      <c r="S1" s="259"/>
      <c r="T1" s="259"/>
      <c r="U1" s="259"/>
      <c r="V1" s="259"/>
      <c r="W1" s="259"/>
      <c r="X1" s="259"/>
      <c r="Y1" s="259"/>
      <c r="Z1" s="259"/>
      <c r="AA1" s="259"/>
      <c r="AB1" s="259"/>
      <c r="AC1" s="259"/>
      <c r="AD1" s="259"/>
      <c r="AE1" s="259"/>
      <c r="AF1" s="259"/>
    </row>
    <row r="2" spans="1:41" x14ac:dyDescent="0.2">
      <c r="A2" s="259"/>
      <c r="B2" s="259"/>
      <c r="C2" s="259"/>
      <c r="D2" s="259"/>
      <c r="E2" s="259"/>
      <c r="F2" s="259"/>
      <c r="G2" s="259"/>
      <c r="H2" s="259"/>
      <c r="I2" s="259"/>
      <c r="J2" s="259"/>
      <c r="K2" s="259"/>
      <c r="L2" s="259"/>
      <c r="M2" s="259"/>
      <c r="N2" s="259"/>
      <c r="O2" s="259"/>
      <c r="P2" s="259"/>
      <c r="Q2" s="259"/>
      <c r="R2" s="259"/>
      <c r="S2" s="259"/>
      <c r="T2" s="259"/>
      <c r="U2" s="259"/>
      <c r="V2" s="259"/>
      <c r="W2" s="259"/>
      <c r="X2" s="259"/>
      <c r="Y2" s="259"/>
      <c r="Z2" s="259"/>
      <c r="AA2" s="259"/>
      <c r="AB2" s="259"/>
      <c r="AC2" s="259"/>
      <c r="AD2" s="259"/>
      <c r="AE2" s="259"/>
      <c r="AF2" s="259"/>
      <c r="AG2" s="1"/>
    </row>
    <row r="3" spans="1:41" ht="23.25" x14ac:dyDescent="0.2">
      <c r="A3" s="300" t="s">
        <v>16</v>
      </c>
      <c r="B3" s="300"/>
      <c r="C3" s="300"/>
      <c r="D3" s="300"/>
      <c r="E3" s="300"/>
      <c r="F3" s="300"/>
      <c r="G3" s="300"/>
      <c r="H3" s="300"/>
      <c r="I3" s="300"/>
      <c r="J3" s="300"/>
      <c r="K3" s="300"/>
      <c r="L3" s="300"/>
      <c r="M3" s="300"/>
      <c r="N3" s="300"/>
      <c r="O3" s="300"/>
      <c r="P3" s="300"/>
      <c r="Q3" s="300"/>
      <c r="R3" s="300"/>
      <c r="S3" s="300"/>
      <c r="T3" s="300"/>
      <c r="U3" s="300"/>
      <c r="V3" s="300"/>
      <c r="W3" s="300"/>
      <c r="X3" s="300"/>
      <c r="Y3" s="300"/>
      <c r="Z3" s="300"/>
      <c r="AA3" s="300"/>
      <c r="AB3" s="300"/>
      <c r="AC3" s="300"/>
      <c r="AD3" s="300"/>
      <c r="AE3" s="300"/>
      <c r="AF3" s="300"/>
      <c r="AG3" s="1"/>
    </row>
    <row r="4" spans="1:41" ht="18.75" customHeight="1" x14ac:dyDescent="0.3">
      <c r="A4" s="190"/>
      <c r="B4" s="301"/>
      <c r="C4" s="301"/>
      <c r="D4" s="302"/>
      <c r="E4" s="302"/>
      <c r="F4" s="302"/>
      <c r="G4" s="189"/>
      <c r="H4" s="303"/>
      <c r="I4" s="303"/>
      <c r="J4" s="302"/>
      <c r="K4" s="302"/>
      <c r="L4" s="302"/>
      <c r="M4" s="190"/>
      <c r="N4" s="190"/>
      <c r="O4" s="190"/>
      <c r="P4" s="190"/>
      <c r="Q4" s="190"/>
      <c r="R4" s="190"/>
      <c r="S4" s="190"/>
      <c r="T4" s="190"/>
      <c r="U4" s="190"/>
      <c r="V4" s="190"/>
      <c r="W4" s="190"/>
      <c r="X4" s="190"/>
      <c r="Y4" s="190"/>
      <c r="Z4" s="190"/>
      <c r="AA4" s="190"/>
      <c r="AB4" s="191">
        <f>R31/100*AD4</f>
        <v>0.4</v>
      </c>
      <c r="AC4" s="76">
        <v>100</v>
      </c>
      <c r="AD4" s="261">
        <f>calendrier!AD4</f>
        <v>4</v>
      </c>
      <c r="AE4" s="261"/>
      <c r="AF4" s="146" t="s">
        <v>33</v>
      </c>
      <c r="AG4" s="1"/>
    </row>
    <row r="5" spans="1:41" ht="27" customHeight="1" x14ac:dyDescent="0.2">
      <c r="A5" s="82" t="s">
        <v>30</v>
      </c>
      <c r="B5" s="304">
        <f>calendrier!B5</f>
        <v>0</v>
      </c>
      <c r="C5" s="304"/>
      <c r="D5" s="304"/>
      <c r="E5" s="304"/>
      <c r="F5" s="304"/>
      <c r="G5" s="304"/>
      <c r="H5" s="304"/>
      <c r="I5" s="304"/>
      <c r="J5" s="304"/>
      <c r="K5" s="304"/>
      <c r="L5" s="304"/>
      <c r="M5" s="62"/>
      <c r="N5" s="25"/>
      <c r="O5" s="25"/>
      <c r="P5" s="271" t="s">
        <v>29</v>
      </c>
      <c r="Q5" s="271"/>
      <c r="R5" s="271"/>
      <c r="S5" s="271"/>
      <c r="T5" s="304">
        <f>calendrier!T5</f>
        <v>0</v>
      </c>
      <c r="U5" s="304"/>
      <c r="V5" s="304"/>
      <c r="W5" s="304"/>
      <c r="X5" s="304"/>
      <c r="Y5" s="304"/>
      <c r="Z5" s="304"/>
      <c r="AA5" s="304"/>
      <c r="AB5" s="304"/>
      <c r="AC5" s="62"/>
      <c r="AD5" s="25"/>
      <c r="AE5" s="25"/>
      <c r="AF5" s="25"/>
      <c r="AG5" s="1"/>
      <c r="AH5" s="2"/>
    </row>
    <row r="6" spans="1:41" ht="12" customHeight="1" thickBot="1" x14ac:dyDescent="0.25">
      <c r="A6" s="270"/>
      <c r="B6" s="270"/>
      <c r="C6" s="270"/>
      <c r="D6" s="25"/>
      <c r="E6" s="270"/>
      <c r="F6" s="270"/>
      <c r="G6" s="270"/>
      <c r="H6" s="270"/>
      <c r="I6" s="270"/>
      <c r="J6" s="270"/>
      <c r="K6" s="25"/>
      <c r="L6" s="25"/>
      <c r="M6" s="270"/>
      <c r="N6" s="270"/>
      <c r="O6" s="270"/>
      <c r="P6" s="270"/>
      <c r="Q6" s="270"/>
      <c r="R6" s="270"/>
      <c r="S6" s="270"/>
      <c r="T6" s="270"/>
      <c r="U6" s="25"/>
      <c r="V6" s="25"/>
      <c r="W6" s="25"/>
      <c r="X6" s="25"/>
      <c r="Y6" s="270"/>
      <c r="Z6" s="270"/>
      <c r="AA6" s="270"/>
      <c r="AB6" s="270"/>
      <c r="AC6" s="270"/>
      <c r="AD6" s="270"/>
      <c r="AE6" s="270"/>
      <c r="AF6" s="270"/>
      <c r="AG6" s="1"/>
      <c r="AH6" s="2"/>
    </row>
    <row r="7" spans="1:41" ht="18" customHeight="1" thickTop="1" thickBot="1" x14ac:dyDescent="0.25">
      <c r="A7" s="83" t="s">
        <v>15</v>
      </c>
      <c r="B7" s="27"/>
      <c r="C7" s="27"/>
      <c r="D7" s="156" t="s">
        <v>12</v>
      </c>
      <c r="E7" s="157">
        <f>calendrier!E7</f>
        <v>20</v>
      </c>
      <c r="F7" s="27"/>
      <c r="G7" s="158" t="s">
        <v>13</v>
      </c>
      <c r="H7" s="159">
        <f>calendrier!H7</f>
        <v>6</v>
      </c>
      <c r="I7" s="83"/>
      <c r="J7" s="160" t="s">
        <v>14</v>
      </c>
      <c r="K7" s="161">
        <f>calendrier!K7</f>
        <v>6</v>
      </c>
      <c r="L7" s="27"/>
      <c r="M7" s="162" t="s">
        <v>18</v>
      </c>
      <c r="N7" s="163">
        <f>calendrier!N7</f>
        <v>5</v>
      </c>
      <c r="O7" s="83"/>
      <c r="P7" s="305" t="s">
        <v>38</v>
      </c>
      <c r="Q7" s="306"/>
      <c r="R7" s="306"/>
      <c r="S7" s="306"/>
      <c r="T7" s="147"/>
      <c r="U7" s="148" t="s">
        <v>13</v>
      </c>
      <c r="V7" s="149">
        <f>calendrier!V7</f>
        <v>0</v>
      </c>
      <c r="W7" s="150"/>
      <c r="X7" s="150"/>
      <c r="Y7" s="147" t="s">
        <v>14</v>
      </c>
      <c r="Z7" s="151">
        <f>calendrier!Z7</f>
        <v>0</v>
      </c>
      <c r="AA7" s="147"/>
      <c r="AB7" s="147"/>
      <c r="AC7" s="147" t="s">
        <v>18</v>
      </c>
      <c r="AD7" s="151">
        <f>calendrier!AD7</f>
        <v>0</v>
      </c>
      <c r="AE7" s="152"/>
      <c r="AF7" s="83"/>
      <c r="AG7" s="1"/>
      <c r="AH7" s="2"/>
    </row>
    <row r="8" spans="1:41" ht="12" customHeight="1" thickTop="1" thickBot="1" x14ac:dyDescent="0.25">
      <c r="A8" s="25"/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1"/>
      <c r="AH8" s="2"/>
    </row>
    <row r="9" spans="1:41" ht="18" customHeight="1" thickBot="1" x14ac:dyDescent="0.25">
      <c r="A9" s="25"/>
      <c r="B9" s="28">
        <v>1</v>
      </c>
      <c r="C9" s="29">
        <v>2</v>
      </c>
      <c r="D9" s="29">
        <v>3</v>
      </c>
      <c r="E9" s="29">
        <v>4</v>
      </c>
      <c r="F9" s="29">
        <v>5</v>
      </c>
      <c r="G9" s="29">
        <v>6</v>
      </c>
      <c r="H9" s="29">
        <v>7</v>
      </c>
      <c r="I9" s="29">
        <v>8</v>
      </c>
      <c r="J9" s="29">
        <v>9</v>
      </c>
      <c r="K9" s="29">
        <v>10</v>
      </c>
      <c r="L9" s="29">
        <v>11</v>
      </c>
      <c r="M9" s="29">
        <v>12</v>
      </c>
      <c r="N9" s="29">
        <v>13</v>
      </c>
      <c r="O9" s="29">
        <v>14</v>
      </c>
      <c r="P9" s="29">
        <v>15</v>
      </c>
      <c r="Q9" s="29">
        <v>16</v>
      </c>
      <c r="R9" s="29">
        <v>17</v>
      </c>
      <c r="S9" s="29">
        <v>18</v>
      </c>
      <c r="T9" s="29">
        <v>19</v>
      </c>
      <c r="U9" s="29">
        <v>20</v>
      </c>
      <c r="V9" s="29">
        <v>21</v>
      </c>
      <c r="W9" s="29">
        <v>22</v>
      </c>
      <c r="X9" s="29">
        <v>23</v>
      </c>
      <c r="Y9" s="29">
        <v>24</v>
      </c>
      <c r="Z9" s="29">
        <v>25</v>
      </c>
      <c r="AA9" s="29">
        <v>26</v>
      </c>
      <c r="AB9" s="29">
        <v>27</v>
      </c>
      <c r="AC9" s="29">
        <v>28</v>
      </c>
      <c r="AD9" s="29">
        <v>29</v>
      </c>
      <c r="AE9" s="29">
        <v>30</v>
      </c>
      <c r="AF9" s="30">
        <v>31</v>
      </c>
      <c r="AG9" s="4"/>
      <c r="AH9" s="36"/>
      <c r="AI9" s="36"/>
      <c r="AJ9" s="36"/>
      <c r="AK9" s="36"/>
      <c r="AL9" s="37"/>
      <c r="AM9" s="36"/>
      <c r="AN9" s="36"/>
      <c r="AO9" s="36"/>
    </row>
    <row r="10" spans="1:41" ht="18" customHeight="1" thickBot="1" x14ac:dyDescent="0.25">
      <c r="A10" s="185" t="s">
        <v>0</v>
      </c>
      <c r="B10" s="116" t="str">
        <f>calendrier!B10</f>
        <v>JF</v>
      </c>
      <c r="C10" s="94">
        <f>calendrier!C10</f>
        <v>0</v>
      </c>
      <c r="D10" s="94">
        <f>calendrier!D10</f>
        <v>0</v>
      </c>
      <c r="E10" s="94">
        <f>calendrier!E10</f>
        <v>0</v>
      </c>
      <c r="F10" s="87"/>
      <c r="G10" s="87"/>
      <c r="H10" s="94">
        <f>calendrier!H10</f>
        <v>0</v>
      </c>
      <c r="I10" s="94">
        <f>calendrier!I10</f>
        <v>0</v>
      </c>
      <c r="J10" s="94">
        <f>calendrier!J10</f>
        <v>0</v>
      </c>
      <c r="K10" s="94">
        <f>calendrier!K10</f>
        <v>0</v>
      </c>
      <c r="L10" s="94">
        <f>calendrier!L10</f>
        <v>0</v>
      </c>
      <c r="M10" s="87"/>
      <c r="N10" s="87"/>
      <c r="O10" s="94">
        <f>calendrier!O10</f>
        <v>0</v>
      </c>
      <c r="P10" s="140">
        <f>calendrier!P10</f>
        <v>0</v>
      </c>
      <c r="Q10" s="94">
        <f>calendrier!Q10</f>
        <v>0</v>
      </c>
      <c r="R10" s="94">
        <f>calendrier!R10</f>
        <v>0</v>
      </c>
      <c r="S10" s="94">
        <f>calendrier!S10</f>
        <v>0</v>
      </c>
      <c r="T10" s="87"/>
      <c r="U10" s="87"/>
      <c r="V10" s="94">
        <f>calendrier!V10</f>
        <v>0</v>
      </c>
      <c r="W10" s="94">
        <f>calendrier!W10</f>
        <v>0</v>
      </c>
      <c r="X10" s="94">
        <f>calendrier!X10</f>
        <v>0</v>
      </c>
      <c r="Y10" s="94">
        <f>calendrier!Y10</f>
        <v>0</v>
      </c>
      <c r="Z10" s="94">
        <f>calendrier!Z10</f>
        <v>0</v>
      </c>
      <c r="AA10" s="87"/>
      <c r="AB10" s="87"/>
      <c r="AC10" s="96">
        <f>calendrier!AC10</f>
        <v>0</v>
      </c>
      <c r="AD10" s="96">
        <f>calendrier!AD10</f>
        <v>0</v>
      </c>
      <c r="AE10" s="96">
        <f>calendrier!AE10</f>
        <v>0</v>
      </c>
      <c r="AF10" s="96">
        <f>calendrier!AF10</f>
        <v>0</v>
      </c>
      <c r="AG10" s="4"/>
      <c r="AH10" s="36"/>
      <c r="AI10" s="36"/>
      <c r="AJ10" s="36"/>
      <c r="AK10" s="36"/>
      <c r="AL10" s="36"/>
      <c r="AM10" s="36"/>
      <c r="AN10" s="36"/>
      <c r="AO10" s="36"/>
    </row>
    <row r="11" spans="1:41" ht="18" customHeight="1" thickBot="1" x14ac:dyDescent="0.25">
      <c r="A11" s="186" t="s">
        <v>1</v>
      </c>
      <c r="B11" s="94">
        <f>calendrier!B11</f>
        <v>0</v>
      </c>
      <c r="C11" s="87"/>
      <c r="D11" s="87"/>
      <c r="E11" s="94">
        <f>calendrier!E11</f>
        <v>0</v>
      </c>
      <c r="F11" s="94">
        <f>calendrier!F11</f>
        <v>0</v>
      </c>
      <c r="G11" s="94">
        <f>calendrier!G11</f>
        <v>0</v>
      </c>
      <c r="H11" s="94">
        <f>calendrier!H11</f>
        <v>0</v>
      </c>
      <c r="I11" s="94">
        <f>calendrier!I11</f>
        <v>0</v>
      </c>
      <c r="J11" s="87"/>
      <c r="K11" s="87"/>
      <c r="L11" s="94">
        <f>calendrier!L11</f>
        <v>0</v>
      </c>
      <c r="M11" s="94">
        <f>calendrier!M11</f>
        <v>0</v>
      </c>
      <c r="N11" s="94">
        <f>calendrier!N11</f>
        <v>0</v>
      </c>
      <c r="O11" s="94">
        <f>calendrier!O11</f>
        <v>0</v>
      </c>
      <c r="P11" s="141">
        <f>calendrier!P11</f>
        <v>0</v>
      </c>
      <c r="Q11" s="87"/>
      <c r="R11" s="87"/>
      <c r="S11" s="94">
        <f>calendrier!S11</f>
        <v>0</v>
      </c>
      <c r="T11" s="94">
        <f>calendrier!T11</f>
        <v>0</v>
      </c>
      <c r="U11" s="94">
        <f>calendrier!U11</f>
        <v>0</v>
      </c>
      <c r="V11" s="94">
        <f>calendrier!V11</f>
        <v>0</v>
      </c>
      <c r="W11" s="94">
        <f>calendrier!W11</f>
        <v>0</v>
      </c>
      <c r="X11" s="87"/>
      <c r="Y11" s="87"/>
      <c r="Z11" s="94">
        <f>calendrier!Z11</f>
        <v>0</v>
      </c>
      <c r="AA11" s="94">
        <f>calendrier!AA11</f>
        <v>0</v>
      </c>
      <c r="AB11" s="97">
        <f>calendrier!AB11</f>
        <v>0</v>
      </c>
      <c r="AC11" s="98">
        <f>calendrier!AC11</f>
        <v>0</v>
      </c>
      <c r="AD11" s="85"/>
      <c r="AE11" s="85"/>
      <c r="AF11" s="85"/>
      <c r="AG11" s="18"/>
      <c r="AH11" s="36"/>
      <c r="AI11" s="36"/>
      <c r="AJ11" s="36"/>
      <c r="AK11" s="36"/>
      <c r="AL11" s="36"/>
      <c r="AM11" s="36"/>
      <c r="AN11" s="36"/>
      <c r="AO11" s="36"/>
    </row>
    <row r="12" spans="1:41" ht="18" customHeight="1" thickBot="1" x14ac:dyDescent="0.25">
      <c r="A12" s="186" t="s">
        <v>2</v>
      </c>
      <c r="B12" s="94">
        <f>calendrier!B12</f>
        <v>0</v>
      </c>
      <c r="C12" s="87"/>
      <c r="D12" s="87"/>
      <c r="E12" s="94">
        <f>calendrier!E12</f>
        <v>0</v>
      </c>
      <c r="F12" s="94">
        <f>calendrier!F12</f>
        <v>0</v>
      </c>
      <c r="G12" s="94">
        <f>calendrier!G12</f>
        <v>0</v>
      </c>
      <c r="H12" s="94">
        <f>calendrier!H12</f>
        <v>0</v>
      </c>
      <c r="I12" s="94">
        <f>calendrier!I12</f>
        <v>0</v>
      </c>
      <c r="J12" s="87"/>
      <c r="K12" s="87"/>
      <c r="L12" s="94">
        <f>calendrier!L12</f>
        <v>0</v>
      </c>
      <c r="M12" s="94">
        <f>calendrier!M12</f>
        <v>0</v>
      </c>
      <c r="N12" s="94">
        <f>calendrier!N12</f>
        <v>0</v>
      </c>
      <c r="O12" s="94">
        <f>calendrier!O12</f>
        <v>0</v>
      </c>
      <c r="P12" s="141">
        <f>calendrier!P12</f>
        <v>0</v>
      </c>
      <c r="Q12" s="87"/>
      <c r="R12" s="87"/>
      <c r="S12" s="94">
        <f>calendrier!S12</f>
        <v>0</v>
      </c>
      <c r="T12" s="94">
        <f>calendrier!T12</f>
        <v>0</v>
      </c>
      <c r="U12" s="94">
        <f>calendrier!U12</f>
        <v>0</v>
      </c>
      <c r="V12" s="94">
        <f>calendrier!V12</f>
        <v>0</v>
      </c>
      <c r="W12" s="94">
        <f>calendrier!W12</f>
        <v>0</v>
      </c>
      <c r="X12" s="87"/>
      <c r="Y12" s="87"/>
      <c r="Z12" s="94">
        <f>calendrier!Z12</f>
        <v>0</v>
      </c>
      <c r="AA12" s="94">
        <f>calendrier!AA12</f>
        <v>0</v>
      </c>
      <c r="AB12" s="94">
        <f>calendrier!AB12</f>
        <v>0</v>
      </c>
      <c r="AC12" s="94">
        <f>calendrier!AC12</f>
        <v>0</v>
      </c>
      <c r="AD12" s="94">
        <f>calendrier!AD12</f>
        <v>0</v>
      </c>
      <c r="AE12" s="87"/>
      <c r="AF12" s="89"/>
      <c r="AG12" s="77"/>
      <c r="AH12" s="78"/>
      <c r="AI12" s="36"/>
      <c r="AJ12" s="36"/>
      <c r="AK12" s="36"/>
      <c r="AL12" s="36"/>
      <c r="AM12" s="36"/>
      <c r="AN12" s="36"/>
      <c r="AO12" s="36"/>
    </row>
    <row r="13" spans="1:41" ht="18" customHeight="1" thickBot="1" x14ac:dyDescent="0.25">
      <c r="A13" s="186" t="s">
        <v>3</v>
      </c>
      <c r="B13" s="116" t="str">
        <f>calendrier!B13</f>
        <v>JF</v>
      </c>
      <c r="C13" s="94">
        <f>calendrier!C13</f>
        <v>0</v>
      </c>
      <c r="D13" s="94">
        <f>calendrier!D13</f>
        <v>0</v>
      </c>
      <c r="E13" s="94">
        <f>calendrier!E13</f>
        <v>0</v>
      </c>
      <c r="F13" s="94">
        <f>calendrier!F13</f>
        <v>0</v>
      </c>
      <c r="G13" s="87"/>
      <c r="H13" s="87"/>
      <c r="I13" s="94">
        <f>calendrier!I13</f>
        <v>0</v>
      </c>
      <c r="J13" s="94">
        <f>calendrier!J13</f>
        <v>0</v>
      </c>
      <c r="K13" s="94">
        <f>calendrier!K13</f>
        <v>0</v>
      </c>
      <c r="L13" s="94">
        <f>calendrier!L13</f>
        <v>0</v>
      </c>
      <c r="M13" s="94">
        <f>calendrier!M13</f>
        <v>0</v>
      </c>
      <c r="N13" s="87"/>
      <c r="O13" s="87"/>
      <c r="P13" s="141">
        <f>calendrier!P13</f>
        <v>0</v>
      </c>
      <c r="Q13" s="94">
        <f>calendrier!Q13</f>
        <v>0</v>
      </c>
      <c r="R13" s="94">
        <f>calendrier!R13</f>
        <v>0</v>
      </c>
      <c r="S13" s="94">
        <f>calendrier!S13</f>
        <v>0</v>
      </c>
      <c r="T13" s="94">
        <f>calendrier!T13</f>
        <v>0</v>
      </c>
      <c r="U13" s="87"/>
      <c r="V13" s="87"/>
      <c r="W13" s="94">
        <f>calendrier!W13</f>
        <v>0</v>
      </c>
      <c r="X13" s="94">
        <f>calendrier!X13</f>
        <v>0</v>
      </c>
      <c r="Y13" s="94">
        <f>calendrier!Y13</f>
        <v>0</v>
      </c>
      <c r="Z13" s="94">
        <f>calendrier!Z13</f>
        <v>0</v>
      </c>
      <c r="AA13" s="94">
        <f>calendrier!AA13</f>
        <v>0</v>
      </c>
      <c r="AB13" s="87"/>
      <c r="AC13" s="87"/>
      <c r="AD13" s="94">
        <f>calendrier!AD13</f>
        <v>0</v>
      </c>
      <c r="AE13" s="97">
        <f>calendrier!AE13</f>
        <v>0</v>
      </c>
      <c r="AF13" s="86">
        <f>calendrier!AF13</f>
        <v>0</v>
      </c>
      <c r="AG13" s="18"/>
      <c r="AH13" s="36"/>
      <c r="AI13" s="36"/>
      <c r="AJ13" s="36"/>
      <c r="AK13" s="36"/>
      <c r="AL13" s="36"/>
      <c r="AM13" s="36"/>
      <c r="AN13" s="36"/>
      <c r="AO13" s="36"/>
    </row>
    <row r="14" spans="1:41" ht="18" customHeight="1" thickBot="1" x14ac:dyDescent="0.25">
      <c r="A14" s="186" t="s">
        <v>4</v>
      </c>
      <c r="B14" s="94" t="str">
        <f>calendrier!B14</f>
        <v>JF</v>
      </c>
      <c r="C14" s="94">
        <f>calendrier!C14</f>
        <v>0</v>
      </c>
      <c r="D14" s="94">
        <f>calendrier!D14</f>
        <v>0</v>
      </c>
      <c r="E14" s="87"/>
      <c r="F14" s="87"/>
      <c r="G14" s="94">
        <f>calendrier!G14</f>
        <v>0</v>
      </c>
      <c r="H14" s="94">
        <f>calendrier!H14</f>
        <v>0</v>
      </c>
      <c r="I14" s="94">
        <f>calendrier!I14</f>
        <v>0</v>
      </c>
      <c r="J14" s="94">
        <f>calendrier!J14</f>
        <v>0</v>
      </c>
      <c r="K14" s="94">
        <f>calendrier!K14</f>
        <v>0</v>
      </c>
      <c r="L14" s="87"/>
      <c r="M14" s="87"/>
      <c r="N14" s="94">
        <f>calendrier!N14</f>
        <v>0</v>
      </c>
      <c r="O14" s="94">
        <f>calendrier!O14</f>
        <v>0</v>
      </c>
      <c r="P14" s="141">
        <f>calendrier!P14</f>
        <v>0</v>
      </c>
      <c r="Q14" s="94">
        <f>calendrier!Q14</f>
        <v>0</v>
      </c>
      <c r="R14" s="94">
        <f>calendrier!R14</f>
        <v>0</v>
      </c>
      <c r="S14" s="87"/>
      <c r="T14" s="87"/>
      <c r="U14" s="116" t="str">
        <f>calendrier!U14</f>
        <v>JF</v>
      </c>
      <c r="V14" s="94">
        <f>calendrier!V14</f>
        <v>0</v>
      </c>
      <c r="W14" s="94">
        <f>calendrier!W14</f>
        <v>0</v>
      </c>
      <c r="X14" s="94">
        <f>calendrier!X14</f>
        <v>0</v>
      </c>
      <c r="Y14" s="94">
        <f>calendrier!Y14</f>
        <v>0</v>
      </c>
      <c r="Z14" s="87"/>
      <c r="AA14" s="87"/>
      <c r="AB14" s="94">
        <f>calendrier!AB14</f>
        <v>0</v>
      </c>
      <c r="AC14" s="94">
        <f>calendrier!AC14</f>
        <v>0</v>
      </c>
      <c r="AD14" s="94">
        <f>calendrier!AD14</f>
        <v>0</v>
      </c>
      <c r="AE14" s="94">
        <f>calendrier!AE14</f>
        <v>0</v>
      </c>
      <c r="AF14" s="96">
        <f>calendrier!AF14</f>
        <v>0</v>
      </c>
      <c r="AG14" s="4"/>
      <c r="AH14" s="36"/>
      <c r="AI14" s="36"/>
      <c r="AJ14" s="36"/>
      <c r="AK14" s="36"/>
      <c r="AL14" s="36"/>
      <c r="AM14" s="36"/>
      <c r="AN14" s="36"/>
      <c r="AO14" s="36"/>
    </row>
    <row r="15" spans="1:41" ht="18" customHeight="1" thickBot="1" x14ac:dyDescent="0.25">
      <c r="A15" s="186" t="s">
        <v>5</v>
      </c>
      <c r="B15" s="87"/>
      <c r="C15" s="87"/>
      <c r="D15" s="94">
        <f>calendrier!D15</f>
        <v>0</v>
      </c>
      <c r="E15" s="94">
        <f>calendrier!E15</f>
        <v>0</v>
      </c>
      <c r="F15" s="94">
        <f>calendrier!F15</f>
        <v>0</v>
      </c>
      <c r="G15" s="94">
        <f>calendrier!G15</f>
        <v>0</v>
      </c>
      <c r="H15" s="94">
        <f>calendrier!H15</f>
        <v>0</v>
      </c>
      <c r="I15" s="87"/>
      <c r="J15" s="87"/>
      <c r="K15" s="94">
        <f>calendrier!K15</f>
        <v>0</v>
      </c>
      <c r="L15" s="94">
        <f>calendrier!L15</f>
        <v>0</v>
      </c>
      <c r="M15" s="94">
        <f>calendrier!M15</f>
        <v>0</v>
      </c>
      <c r="N15" s="94">
        <f>calendrier!N15</f>
        <v>0</v>
      </c>
      <c r="O15" s="94">
        <f>calendrier!O15</f>
        <v>0</v>
      </c>
      <c r="P15" s="142"/>
      <c r="Q15" s="87"/>
      <c r="R15" s="94">
        <f>calendrier!R15</f>
        <v>0</v>
      </c>
      <c r="S15" s="94">
        <f>calendrier!S15</f>
        <v>0</v>
      </c>
      <c r="T15" s="94">
        <f>calendrier!T15</f>
        <v>0</v>
      </c>
      <c r="U15" s="94">
        <f>calendrier!U15</f>
        <v>0</v>
      </c>
      <c r="V15" s="94">
        <f>calendrier!V15</f>
        <v>0</v>
      </c>
      <c r="W15" s="87"/>
      <c r="X15" s="87"/>
      <c r="Y15" s="94">
        <f>calendrier!Y15</f>
        <v>0</v>
      </c>
      <c r="Z15" s="94">
        <f>calendrier!Z15</f>
        <v>0</v>
      </c>
      <c r="AA15" s="94">
        <f>calendrier!AA15</f>
        <v>0</v>
      </c>
      <c r="AB15" s="94">
        <f>calendrier!AB15</f>
        <v>0</v>
      </c>
      <c r="AC15" s="94">
        <f>calendrier!AC15</f>
        <v>0</v>
      </c>
      <c r="AD15" s="87"/>
      <c r="AE15" s="90"/>
      <c r="AF15" s="86">
        <f>calendrier!AF15</f>
        <v>0</v>
      </c>
      <c r="AG15" s="18"/>
      <c r="AH15" s="36"/>
      <c r="AI15" s="36"/>
      <c r="AJ15" s="36"/>
      <c r="AK15" s="36"/>
      <c r="AL15" s="117"/>
      <c r="AM15" s="36"/>
      <c r="AN15" s="36"/>
      <c r="AO15" s="36"/>
    </row>
    <row r="16" spans="1:41" ht="18" customHeight="1" x14ac:dyDescent="0.2">
      <c r="A16" s="186" t="s">
        <v>6</v>
      </c>
      <c r="B16" s="94">
        <f>calendrier!B16</f>
        <v>0</v>
      </c>
      <c r="C16" s="94">
        <f>calendrier!C16</f>
        <v>0</v>
      </c>
      <c r="D16" s="94">
        <f>calendrier!D16</f>
        <v>0</v>
      </c>
      <c r="E16" s="94">
        <f>calendrier!E16</f>
        <v>0</v>
      </c>
      <c r="F16" s="94">
        <f>calendrier!F16</f>
        <v>0</v>
      </c>
      <c r="G16" s="87"/>
      <c r="H16" s="87"/>
      <c r="I16" s="94">
        <f>calendrier!I16</f>
        <v>0</v>
      </c>
      <c r="J16" s="94">
        <f>calendrier!J16</f>
        <v>0</v>
      </c>
      <c r="K16" s="94">
        <f>calendrier!K16</f>
        <v>0</v>
      </c>
      <c r="L16" s="94">
        <f>calendrier!L16</f>
        <v>0</v>
      </c>
      <c r="M16" s="94">
        <f>calendrier!M16</f>
        <v>0</v>
      </c>
      <c r="N16" s="87"/>
      <c r="O16" s="87"/>
      <c r="P16" s="141">
        <f>calendrier!P16</f>
        <v>0</v>
      </c>
      <c r="Q16" s="94">
        <f>calendrier!Q16</f>
        <v>0</v>
      </c>
      <c r="R16" s="94">
        <f>calendrier!R16</f>
        <v>0</v>
      </c>
      <c r="S16" s="94">
        <f>calendrier!S16</f>
        <v>0</v>
      </c>
      <c r="T16" s="94">
        <f>calendrier!T16</f>
        <v>0</v>
      </c>
      <c r="U16" s="87"/>
      <c r="V16" s="123" t="s">
        <v>40</v>
      </c>
      <c r="W16" s="94">
        <f>calendrier!W16</f>
        <v>0</v>
      </c>
      <c r="X16" s="94">
        <f>calendrier!X16</f>
        <v>0</v>
      </c>
      <c r="Y16" s="94">
        <f>calendrier!Y16</f>
        <v>0</v>
      </c>
      <c r="Z16" s="94">
        <f>calendrier!Z16</f>
        <v>0</v>
      </c>
      <c r="AA16" s="94">
        <f>calendrier!AA16</f>
        <v>0</v>
      </c>
      <c r="AB16" s="87"/>
      <c r="AC16" s="87"/>
      <c r="AD16" s="94">
        <f>calendrier!AD16</f>
        <v>0</v>
      </c>
      <c r="AE16" s="94">
        <f>calendrier!AE16</f>
        <v>0</v>
      </c>
      <c r="AF16" s="94">
        <f>calendrier!AF16</f>
        <v>0</v>
      </c>
      <c r="AG16" s="4"/>
      <c r="AH16" s="36"/>
      <c r="AI16" s="36"/>
      <c r="AJ16" s="36"/>
      <c r="AK16" s="36"/>
      <c r="AL16" s="36"/>
      <c r="AM16" s="36"/>
      <c r="AN16" s="36"/>
      <c r="AO16" s="36"/>
    </row>
    <row r="17" spans="1:42" ht="18" customHeight="1" thickBot="1" x14ac:dyDescent="0.25">
      <c r="A17" s="186" t="s">
        <v>7</v>
      </c>
      <c r="B17" s="94">
        <f>calendrier!B17</f>
        <v>0</v>
      </c>
      <c r="C17" s="94">
        <f>calendrier!C17</f>
        <v>0</v>
      </c>
      <c r="D17" s="87"/>
      <c r="E17" s="87"/>
      <c r="F17" s="94">
        <f>calendrier!F17</f>
        <v>0</v>
      </c>
      <c r="G17" s="94">
        <f>calendrier!G17</f>
        <v>0</v>
      </c>
      <c r="H17" s="94">
        <f>calendrier!H17</f>
        <v>0</v>
      </c>
      <c r="I17" s="94">
        <f>calendrier!I17</f>
        <v>0</v>
      </c>
      <c r="J17" s="94">
        <f>calendrier!J17</f>
        <v>0</v>
      </c>
      <c r="K17" s="87"/>
      <c r="L17" s="87"/>
      <c r="M17" s="94">
        <f>calendrier!M17</f>
        <v>0</v>
      </c>
      <c r="N17" s="94">
        <f>calendrier!N17</f>
        <v>0</v>
      </c>
      <c r="O17" s="94">
        <f>calendrier!O17</f>
        <v>0</v>
      </c>
      <c r="P17" s="141" t="str">
        <f>calendrier!P17</f>
        <v>JF</v>
      </c>
      <c r="Q17" s="94">
        <f>calendrier!Q17</f>
        <v>0</v>
      </c>
      <c r="R17" s="87"/>
      <c r="S17" s="87"/>
      <c r="T17" s="94">
        <f>calendrier!T17</f>
        <v>0</v>
      </c>
      <c r="U17" s="94">
        <f>calendrier!U17</f>
        <v>0</v>
      </c>
      <c r="V17" s="94">
        <f>calendrier!V17</f>
        <v>0</v>
      </c>
      <c r="W17" s="94">
        <f>calendrier!W17</f>
        <v>0</v>
      </c>
      <c r="X17" s="94">
        <f>calendrier!X17</f>
        <v>0</v>
      </c>
      <c r="Y17" s="87"/>
      <c r="Z17" s="87"/>
      <c r="AA17" s="94">
        <f>calendrier!AA17</f>
        <v>0</v>
      </c>
      <c r="AB17" s="94">
        <f>calendrier!AB17</f>
        <v>0</v>
      </c>
      <c r="AC17" s="94">
        <f>calendrier!AC17</f>
        <v>0</v>
      </c>
      <c r="AD17" s="94">
        <f>calendrier!AD17</f>
        <v>0</v>
      </c>
      <c r="AE17" s="94">
        <f>calendrier!AE17</f>
        <v>0</v>
      </c>
      <c r="AF17" s="88"/>
      <c r="AG17" s="4"/>
      <c r="AH17" s="36"/>
      <c r="AI17" s="36"/>
      <c r="AJ17" s="36"/>
      <c r="AK17" s="36"/>
      <c r="AL17" s="36"/>
      <c r="AM17" s="36"/>
      <c r="AN17" s="36"/>
      <c r="AO17" s="36"/>
    </row>
    <row r="18" spans="1:42" ht="18" customHeight="1" thickBot="1" x14ac:dyDescent="0.25">
      <c r="A18" s="186" t="s">
        <v>8</v>
      </c>
      <c r="B18" s="87"/>
      <c r="C18" s="94">
        <f>calendrier!C18</f>
        <v>0</v>
      </c>
      <c r="D18" s="94">
        <f>calendrier!D18</f>
        <v>0</v>
      </c>
      <c r="E18" s="94">
        <f>calendrier!E18</f>
        <v>0</v>
      </c>
      <c r="F18" s="94">
        <f>calendrier!F18</f>
        <v>0</v>
      </c>
      <c r="G18" s="94">
        <f>calendrier!G18</f>
        <v>0</v>
      </c>
      <c r="H18" s="87"/>
      <c r="I18" s="87"/>
      <c r="J18" s="94">
        <f>calendrier!J18</f>
        <v>0</v>
      </c>
      <c r="K18" s="94">
        <f>calendrier!K18</f>
        <v>0</v>
      </c>
      <c r="L18" s="94">
        <f>calendrier!L18</f>
        <v>0</v>
      </c>
      <c r="M18" s="94">
        <f>calendrier!M18</f>
        <v>0</v>
      </c>
      <c r="N18" s="94">
        <f>calendrier!N18</f>
        <v>0</v>
      </c>
      <c r="O18" s="87"/>
      <c r="P18" s="142"/>
      <c r="Q18" s="94">
        <f>calendrier!Q18</f>
        <v>0</v>
      </c>
      <c r="R18" s="94">
        <f>calendrier!R18</f>
        <v>0</v>
      </c>
      <c r="S18" s="94">
        <f>calendrier!S18</f>
        <v>0</v>
      </c>
      <c r="T18" s="94">
        <f>calendrier!T18</f>
        <v>0</v>
      </c>
      <c r="U18" s="94">
        <f>calendrier!U18</f>
        <v>0</v>
      </c>
      <c r="V18" s="87"/>
      <c r="W18" s="87"/>
      <c r="X18" s="94">
        <f>calendrier!X18</f>
        <v>0</v>
      </c>
      <c r="Y18" s="94">
        <f>calendrier!Y18</f>
        <v>0</v>
      </c>
      <c r="Z18" s="94">
        <f>calendrier!Z18</f>
        <v>0</v>
      </c>
      <c r="AA18" s="94">
        <f>calendrier!AA18</f>
        <v>0</v>
      </c>
      <c r="AB18" s="94">
        <f>calendrier!AB18</f>
        <v>0</v>
      </c>
      <c r="AC18" s="87"/>
      <c r="AD18" s="87"/>
      <c r="AE18" s="97">
        <f>calendrier!AE18</f>
        <v>0</v>
      </c>
      <c r="AF18" s="86">
        <f>calendrier!AF18</f>
        <v>0</v>
      </c>
      <c r="AG18" s="18"/>
      <c r="AH18" s="36"/>
      <c r="AI18" s="36"/>
      <c r="AJ18" s="36"/>
      <c r="AK18" s="36"/>
      <c r="AL18" s="36"/>
      <c r="AM18" s="36"/>
      <c r="AN18" s="36"/>
      <c r="AO18" s="36"/>
    </row>
    <row r="19" spans="1:42" ht="18" customHeight="1" thickBot="1" x14ac:dyDescent="0.25">
      <c r="A19" s="186" t="s">
        <v>9</v>
      </c>
      <c r="B19" s="94">
        <f>calendrier!B19</f>
        <v>0</v>
      </c>
      <c r="C19" s="94">
        <f>calendrier!C19</f>
        <v>0</v>
      </c>
      <c r="D19" s="94">
        <f>calendrier!D19</f>
        <v>0</v>
      </c>
      <c r="E19" s="94">
        <f>calendrier!E19</f>
        <v>0</v>
      </c>
      <c r="F19" s="87"/>
      <c r="G19" s="87"/>
      <c r="H19" s="94">
        <f>calendrier!H19</f>
        <v>0</v>
      </c>
      <c r="I19" s="94">
        <f>calendrier!I19</f>
        <v>0</v>
      </c>
      <c r="J19" s="94">
        <f>calendrier!J19</f>
        <v>0</v>
      </c>
      <c r="K19" s="94">
        <f>calendrier!K19</f>
        <v>0</v>
      </c>
      <c r="L19" s="94">
        <f>calendrier!L19</f>
        <v>0</v>
      </c>
      <c r="M19" s="87"/>
      <c r="N19" s="87"/>
      <c r="O19" s="94">
        <f>calendrier!O19</f>
        <v>0</v>
      </c>
      <c r="P19" s="141">
        <f>calendrier!P19</f>
        <v>0</v>
      </c>
      <c r="Q19" s="94">
        <f>calendrier!Q19</f>
        <v>0</v>
      </c>
      <c r="R19" s="94">
        <f>calendrier!R19</f>
        <v>0</v>
      </c>
      <c r="S19" s="94">
        <f>calendrier!S19</f>
        <v>0</v>
      </c>
      <c r="T19" s="87"/>
      <c r="U19" s="87"/>
      <c r="V19" s="94">
        <f>calendrier!V19</f>
        <v>0</v>
      </c>
      <c r="W19" s="94">
        <f>calendrier!W19</f>
        <v>0</v>
      </c>
      <c r="X19" s="94">
        <f>calendrier!X19</f>
        <v>0</v>
      </c>
      <c r="Y19" s="94">
        <f>calendrier!Y19</f>
        <v>0</v>
      </c>
      <c r="Z19" s="94">
        <f>calendrier!Z19</f>
        <v>0</v>
      </c>
      <c r="AA19" s="87"/>
      <c r="AB19" s="87"/>
      <c r="AC19" s="94">
        <f>calendrier!AC19</f>
        <v>0</v>
      </c>
      <c r="AD19" s="94">
        <f>calendrier!AD19</f>
        <v>0</v>
      </c>
      <c r="AE19" s="94">
        <f>calendrier!AE19</f>
        <v>0</v>
      </c>
      <c r="AF19" s="96">
        <f>calendrier!AF19</f>
        <v>0</v>
      </c>
      <c r="AG19" s="4"/>
      <c r="AH19" s="36"/>
      <c r="AI19" s="36"/>
      <c r="AJ19" s="36"/>
      <c r="AK19" s="36"/>
      <c r="AL19" s="36"/>
      <c r="AM19" s="36"/>
      <c r="AN19" s="36"/>
      <c r="AO19" s="36"/>
    </row>
    <row r="20" spans="1:42" ht="18" customHeight="1" thickBot="1" x14ac:dyDescent="0.25">
      <c r="A20" s="187" t="s">
        <v>10</v>
      </c>
      <c r="B20" s="94" t="str">
        <f>calendrier!B20</f>
        <v>JF</v>
      </c>
      <c r="C20" s="87"/>
      <c r="D20" s="87"/>
      <c r="E20" s="94">
        <f>calendrier!E20</f>
        <v>0</v>
      </c>
      <c r="F20" s="94">
        <f>calendrier!F20</f>
        <v>0</v>
      </c>
      <c r="G20" s="94">
        <f>calendrier!G20</f>
        <v>0</v>
      </c>
      <c r="H20" s="94">
        <f>calendrier!H20</f>
        <v>0</v>
      </c>
      <c r="I20" s="94">
        <f>calendrier!I20</f>
        <v>0</v>
      </c>
      <c r="J20" s="87"/>
      <c r="K20" s="87"/>
      <c r="L20" s="94" t="str">
        <f>calendrier!L20</f>
        <v>JF</v>
      </c>
      <c r="M20" s="94">
        <f>calendrier!M20</f>
        <v>0</v>
      </c>
      <c r="N20" s="94">
        <f>calendrier!N20</f>
        <v>0</v>
      </c>
      <c r="O20" s="94">
        <f>calendrier!O20</f>
        <v>0</v>
      </c>
      <c r="P20" s="141">
        <f>calendrier!P20</f>
        <v>0</v>
      </c>
      <c r="Q20" s="87"/>
      <c r="R20" s="87"/>
      <c r="S20" s="94">
        <f>calendrier!S20</f>
        <v>0</v>
      </c>
      <c r="T20" s="94">
        <f>calendrier!T20</f>
        <v>0</v>
      </c>
      <c r="U20" s="94">
        <f>calendrier!U20</f>
        <v>0</v>
      </c>
      <c r="V20" s="94">
        <f>calendrier!V20</f>
        <v>0</v>
      </c>
      <c r="W20" s="94">
        <f>calendrier!W20</f>
        <v>0</v>
      </c>
      <c r="X20" s="87"/>
      <c r="Y20" s="87"/>
      <c r="Z20" s="94">
        <f>calendrier!Z20</f>
        <v>0</v>
      </c>
      <c r="AA20" s="94">
        <f>calendrier!AA20</f>
        <v>0</v>
      </c>
      <c r="AB20" s="94">
        <f>calendrier!AB20</f>
        <v>0</v>
      </c>
      <c r="AC20" s="94">
        <f>calendrier!AC20</f>
        <v>0</v>
      </c>
      <c r="AD20" s="94">
        <f>calendrier!AD20</f>
        <v>0</v>
      </c>
      <c r="AE20" s="90"/>
      <c r="AF20" s="86">
        <f>calendrier!AF20</f>
        <v>0</v>
      </c>
      <c r="AG20" s="18"/>
      <c r="AH20" s="36"/>
      <c r="AI20" s="36"/>
      <c r="AJ20" s="36"/>
      <c r="AK20" s="36"/>
      <c r="AL20" s="36"/>
      <c r="AM20" s="36"/>
      <c r="AN20" s="36"/>
      <c r="AO20" s="36"/>
    </row>
    <row r="21" spans="1:42" ht="18" customHeight="1" thickBot="1" x14ac:dyDescent="0.25">
      <c r="A21" s="188" t="s">
        <v>11</v>
      </c>
      <c r="B21" s="91"/>
      <c r="C21" s="99">
        <f>calendrier!C21</f>
        <v>0</v>
      </c>
      <c r="D21" s="99">
        <f>calendrier!D21</f>
        <v>0</v>
      </c>
      <c r="E21" s="99">
        <f>calendrier!E21</f>
        <v>0</v>
      </c>
      <c r="F21" s="99">
        <f>calendrier!F21</f>
        <v>0</v>
      </c>
      <c r="G21" s="99">
        <f>calendrier!G21</f>
        <v>0</v>
      </c>
      <c r="H21" s="92"/>
      <c r="I21" s="92"/>
      <c r="J21" s="99">
        <f>calendrier!J21</f>
        <v>0</v>
      </c>
      <c r="K21" s="99">
        <f>calendrier!K21</f>
        <v>0</v>
      </c>
      <c r="L21" s="99">
        <f>calendrier!L21</f>
        <v>0</v>
      </c>
      <c r="M21" s="99">
        <f>calendrier!M21</f>
        <v>0</v>
      </c>
      <c r="N21" s="99">
        <f>calendrier!N21</f>
        <v>0</v>
      </c>
      <c r="O21" s="92"/>
      <c r="P21" s="143"/>
      <c r="Q21" s="99">
        <f>calendrier!Q21</f>
        <v>0</v>
      </c>
      <c r="R21" s="99">
        <f>calendrier!R21</f>
        <v>0</v>
      </c>
      <c r="S21" s="99">
        <f>calendrier!S21</f>
        <v>0</v>
      </c>
      <c r="T21" s="99">
        <f>calendrier!T21</f>
        <v>0</v>
      </c>
      <c r="U21" s="99">
        <f>calendrier!U21</f>
        <v>0</v>
      </c>
      <c r="V21" s="92"/>
      <c r="W21" s="92"/>
      <c r="X21" s="99">
        <f>calendrier!X21</f>
        <v>0</v>
      </c>
      <c r="Y21" s="99">
        <f>calendrier!Y21</f>
        <v>0</v>
      </c>
      <c r="Z21" s="99" t="str">
        <f>calendrier!Z21</f>
        <v>JF</v>
      </c>
      <c r="AA21" s="99">
        <f>calendrier!AA21</f>
        <v>0</v>
      </c>
      <c r="AB21" s="99">
        <f>calendrier!AB21</f>
        <v>0</v>
      </c>
      <c r="AC21" s="92"/>
      <c r="AD21" s="92"/>
      <c r="AE21" s="99">
        <f>calendrier!AE21</f>
        <v>0</v>
      </c>
      <c r="AF21" s="100">
        <f>calendrier!AF21</f>
        <v>0</v>
      </c>
      <c r="AG21" s="4"/>
      <c r="AH21" s="36"/>
      <c r="AI21" s="36"/>
      <c r="AJ21" s="36"/>
      <c r="AK21" s="36"/>
      <c r="AL21" s="36"/>
      <c r="AM21" s="36"/>
      <c r="AN21" s="36"/>
      <c r="AO21" s="36"/>
    </row>
    <row r="22" spans="1:42" ht="18" customHeight="1" thickBot="1" x14ac:dyDescent="0.25">
      <c r="A22" s="25"/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64"/>
      <c r="AG22" s="18"/>
      <c r="AH22" s="3"/>
      <c r="AI22" s="3"/>
      <c r="AJ22" s="3"/>
      <c r="AK22" s="3"/>
      <c r="AL22" s="3"/>
      <c r="AM22" s="3"/>
      <c r="AN22" s="3"/>
      <c r="AO22" s="36"/>
    </row>
    <row r="23" spans="1:42" ht="18" customHeight="1" thickBot="1" x14ac:dyDescent="0.3">
      <c r="A23" s="25"/>
      <c r="B23" s="38" t="s">
        <v>21</v>
      </c>
      <c r="C23" s="39" t="s">
        <v>22</v>
      </c>
      <c r="D23" s="39" t="s">
        <v>19</v>
      </c>
      <c r="E23" s="39" t="s">
        <v>23</v>
      </c>
      <c r="F23" s="39" t="s">
        <v>19</v>
      </c>
      <c r="G23" s="39" t="s">
        <v>21</v>
      </c>
      <c r="H23" s="39" t="s">
        <v>21</v>
      </c>
      <c r="I23" s="39" t="s">
        <v>23</v>
      </c>
      <c r="J23" s="39" t="s">
        <v>24</v>
      </c>
      <c r="K23" s="39" t="s">
        <v>25</v>
      </c>
      <c r="L23" s="39" t="s">
        <v>26</v>
      </c>
      <c r="M23" s="40" t="s">
        <v>27</v>
      </c>
      <c r="N23" s="25"/>
      <c r="O23" s="144" t="s">
        <v>35</v>
      </c>
      <c r="P23" s="25"/>
      <c r="Q23" s="307" t="s">
        <v>31</v>
      </c>
      <c r="R23" s="308"/>
      <c r="S23" s="49"/>
      <c r="T23" s="54"/>
      <c r="U23" s="309" t="s">
        <v>12</v>
      </c>
      <c r="V23" s="310"/>
      <c r="W23" s="54"/>
      <c r="X23" s="309" t="s">
        <v>13</v>
      </c>
      <c r="Y23" s="310"/>
      <c r="Z23" s="54"/>
      <c r="AA23" s="71"/>
      <c r="AB23" s="1"/>
      <c r="AC23" s="64"/>
      <c r="AD23" s="64"/>
      <c r="AE23" s="35"/>
      <c r="AF23" s="35"/>
      <c r="AG23" s="18"/>
      <c r="AH23" s="36"/>
      <c r="AI23" s="36"/>
      <c r="AJ23" s="36"/>
      <c r="AK23" s="36"/>
      <c r="AL23" s="36"/>
      <c r="AM23" s="36"/>
      <c r="AN23" s="36"/>
      <c r="AO23" s="36"/>
    </row>
    <row r="24" spans="1:42" ht="18" customHeight="1" thickBot="1" x14ac:dyDescent="0.25">
      <c r="A24" s="41" t="s">
        <v>17</v>
      </c>
      <c r="B24" s="165">
        <f>COUNTIF(B10:AF10,"P")</f>
        <v>0</v>
      </c>
      <c r="C24" s="166">
        <f>COUNTIF(B11:AF11,"P")</f>
        <v>0</v>
      </c>
      <c r="D24" s="166">
        <f>COUNTIF(B12:AF12,"P")</f>
        <v>0</v>
      </c>
      <c r="E24" s="166">
        <f>COUNTIF(B13:AF13,"P")</f>
        <v>0</v>
      </c>
      <c r="F24" s="166">
        <f>COUNTIF(B14:AF14,"P")</f>
        <v>0</v>
      </c>
      <c r="G24" s="166">
        <f>COUNTIF(B15:AF15,"P")</f>
        <v>0</v>
      </c>
      <c r="H24" s="166">
        <f>COUNTIF(B16:AF16,"P")</f>
        <v>0</v>
      </c>
      <c r="I24" s="166">
        <f>COUNTIF(B17:AF17,"P")</f>
        <v>0</v>
      </c>
      <c r="J24" s="166">
        <f>COUNTIF(B18:AF18,"P")</f>
        <v>0</v>
      </c>
      <c r="K24" s="166">
        <f>COUNTIF(B19:AF19,"P")</f>
        <v>0</v>
      </c>
      <c r="L24" s="166">
        <f>COUNTIF(B20:AF20,"P")</f>
        <v>0</v>
      </c>
      <c r="M24" s="167">
        <f>COUNTIF(B21:AF21,"P")</f>
        <v>0</v>
      </c>
      <c r="N24" s="24"/>
      <c r="O24" s="45">
        <f t="shared" ref="O24:O32" si="0">SUM(B24:M24)</f>
        <v>0</v>
      </c>
      <c r="P24" s="24"/>
      <c r="Q24" s="319">
        <f>O25+O26+O27+O28+O29+O31</f>
        <v>0</v>
      </c>
      <c r="R24" s="320"/>
      <c r="S24" s="52"/>
      <c r="T24" s="55"/>
      <c r="U24" s="311">
        <f>E7-O25</f>
        <v>20</v>
      </c>
      <c r="V24" s="312"/>
      <c r="W24" s="59"/>
      <c r="X24" s="311">
        <f>H7-O26+V7</f>
        <v>6</v>
      </c>
      <c r="Y24" s="312"/>
      <c r="Z24" s="60"/>
      <c r="AA24" s="71"/>
      <c r="AB24" s="1"/>
      <c r="AC24" s="21"/>
      <c r="AD24" s="21"/>
      <c r="AE24" s="65"/>
      <c r="AF24" s="65"/>
      <c r="AG24" s="20"/>
      <c r="AH24" s="2"/>
      <c r="AO24" s="36"/>
    </row>
    <row r="25" spans="1:42" ht="18" customHeight="1" thickBot="1" x14ac:dyDescent="0.25">
      <c r="A25" s="42" t="s">
        <v>12</v>
      </c>
      <c r="B25" s="164">
        <f>COUNTIF(B10:AF10,"VA")</f>
        <v>0</v>
      </c>
      <c r="C25" s="168">
        <f>COUNTIF(B11:AF11,"VA")</f>
        <v>0</v>
      </c>
      <c r="D25" s="168">
        <f>COUNTIF(B12:AF12,"VA")</f>
        <v>0</v>
      </c>
      <c r="E25" s="168">
        <f>COUNTIF(B13:AF13,"VA")</f>
        <v>0</v>
      </c>
      <c r="F25" s="168">
        <f>COUNTIF(B14:AF14,"VA")</f>
        <v>0</v>
      </c>
      <c r="G25" s="168">
        <f>COUNTIF(B15:AF15,"VA")</f>
        <v>0</v>
      </c>
      <c r="H25" s="168">
        <f>COUNTIF(B16:AF16,"VA")</f>
        <v>0</v>
      </c>
      <c r="I25" s="168">
        <f>COUNTIF(B17:AF17,"VA")</f>
        <v>0</v>
      </c>
      <c r="J25" s="168">
        <f>COUNTIF(B18:AF18,"VA")</f>
        <v>0</v>
      </c>
      <c r="K25" s="168">
        <f>COUNTIF(B19:AF19,"VA")</f>
        <v>0</v>
      </c>
      <c r="L25" s="168">
        <f>COUNTIF(B20:AF20,"VA")</f>
        <v>0</v>
      </c>
      <c r="M25" s="169">
        <f>COUNTIF(B21:AF21,"VA")</f>
        <v>0</v>
      </c>
      <c r="N25" s="24"/>
      <c r="O25" s="46">
        <f t="shared" si="0"/>
        <v>0</v>
      </c>
      <c r="P25" s="34"/>
      <c r="Q25" s="34"/>
      <c r="R25" s="34"/>
      <c r="S25" s="53"/>
      <c r="T25" s="56"/>
      <c r="U25" s="295"/>
      <c r="V25" s="295"/>
      <c r="W25" s="81"/>
      <c r="X25" s="81"/>
      <c r="Y25" s="81"/>
      <c r="Z25" s="57"/>
      <c r="AA25" s="71"/>
      <c r="AB25" s="20"/>
      <c r="AC25" s="21"/>
      <c r="AD25" s="21"/>
      <c r="AE25" s="21"/>
      <c r="AF25" s="21"/>
      <c r="AG25" s="20"/>
      <c r="AH25" s="2"/>
      <c r="AO25" s="36"/>
    </row>
    <row r="26" spans="1:42" ht="18" customHeight="1" thickBot="1" x14ac:dyDescent="0.25">
      <c r="A26" s="42" t="s">
        <v>13</v>
      </c>
      <c r="B26" s="170">
        <f>COUNTIF(B10:AF10,"CC")</f>
        <v>0</v>
      </c>
      <c r="C26" s="171">
        <f>COUNTIF(B11:AF11,"CC")</f>
        <v>0</v>
      </c>
      <c r="D26" s="171">
        <f>COUNTIF(B12:AF12,"CC")</f>
        <v>0</v>
      </c>
      <c r="E26" s="171">
        <f>COUNTIF(B13:AF13,"CC")</f>
        <v>0</v>
      </c>
      <c r="F26" s="171">
        <f>COUNTIF(B14:AF14,"CC")</f>
        <v>0</v>
      </c>
      <c r="G26" s="171">
        <f>COUNTIF(B15:AF15,"CC")</f>
        <v>0</v>
      </c>
      <c r="H26" s="171">
        <f>COUNTIF(B16:AF16,"CC")</f>
        <v>0</v>
      </c>
      <c r="I26" s="171">
        <f>COUNTIF(B17:AF17,"CC")</f>
        <v>0</v>
      </c>
      <c r="J26" s="171">
        <f>COUNTIF(B18:AF18,"CC")</f>
        <v>0</v>
      </c>
      <c r="K26" s="171">
        <f>COUNTIF(B19:AF19,"CC")</f>
        <v>0</v>
      </c>
      <c r="L26" s="171">
        <f>COUNTIF(B20:AF20,"CC")</f>
        <v>0</v>
      </c>
      <c r="M26" s="172">
        <f>COUNTIF(B21:AF21,"CC")</f>
        <v>0</v>
      </c>
      <c r="N26" s="24"/>
      <c r="O26" s="46">
        <f t="shared" si="0"/>
        <v>0</v>
      </c>
      <c r="P26" s="21"/>
      <c r="Q26" s="307" t="s">
        <v>28</v>
      </c>
      <c r="R26" s="308"/>
      <c r="S26" s="50"/>
      <c r="T26" s="57"/>
      <c r="U26" s="313" t="s">
        <v>14</v>
      </c>
      <c r="V26" s="314"/>
      <c r="W26" s="57"/>
      <c r="X26" s="313" t="s">
        <v>18</v>
      </c>
      <c r="Y26" s="314"/>
      <c r="Z26" s="57"/>
      <c r="AA26" s="72"/>
      <c r="AB26" s="66"/>
      <c r="AC26" s="21"/>
      <c r="AD26" s="21"/>
      <c r="AE26" s="67"/>
      <c r="AF26" s="67"/>
      <c r="AG26" s="23"/>
      <c r="AH26" s="2"/>
      <c r="AO26" s="36"/>
    </row>
    <row r="27" spans="1:42" s="31" customFormat="1" ht="18" customHeight="1" thickBot="1" x14ac:dyDescent="0.25">
      <c r="A27" s="44" t="s">
        <v>14</v>
      </c>
      <c r="B27" s="164">
        <f>COUNTIF(B10:AF10,"CS")</f>
        <v>0</v>
      </c>
      <c r="C27" s="168">
        <f>COUNTIF(B11:AF11,"CS")</f>
        <v>0</v>
      </c>
      <c r="D27" s="168">
        <f>COUNTIF(B12:AF12,"CS")</f>
        <v>0</v>
      </c>
      <c r="E27" s="168">
        <f>COUNTIF(B13:AF13,"CS")</f>
        <v>0</v>
      </c>
      <c r="F27" s="168">
        <f>COUNTIF(B14:AF14,"CS")</f>
        <v>0</v>
      </c>
      <c r="G27" s="168">
        <f>COUNTIF(B15:AF15,"CS")</f>
        <v>0</v>
      </c>
      <c r="H27" s="168">
        <f>COUNTIF(B16:AF16,"CS")</f>
        <v>0</v>
      </c>
      <c r="I27" s="168">
        <f>COUNTIF(B17:AF17,"CS")</f>
        <v>0</v>
      </c>
      <c r="J27" s="168">
        <f>COUNTIF(B18:AF18,"CS")</f>
        <v>0</v>
      </c>
      <c r="K27" s="168">
        <f>COUNTIF(B19:AF19,"CS")</f>
        <v>0</v>
      </c>
      <c r="L27" s="168">
        <f>COUNTIF(B20:AF20,"CS")</f>
        <v>0</v>
      </c>
      <c r="M27" s="169">
        <f>COUNTIF(B21:AF21,"CS")</f>
        <v>0</v>
      </c>
      <c r="N27" s="24"/>
      <c r="O27" s="46">
        <f t="shared" si="0"/>
        <v>0</v>
      </c>
      <c r="P27" s="48"/>
      <c r="Q27" s="319">
        <f>O24</f>
        <v>0</v>
      </c>
      <c r="R27" s="320"/>
      <c r="S27" s="51"/>
      <c r="T27" s="81"/>
      <c r="U27" s="281">
        <f>K7-O27+Z7</f>
        <v>6</v>
      </c>
      <c r="V27" s="282"/>
      <c r="W27" s="81"/>
      <c r="X27" s="281">
        <f>N7-O29+AD7</f>
        <v>5</v>
      </c>
      <c r="Y27" s="282"/>
      <c r="Z27" s="81"/>
      <c r="AA27" s="73"/>
      <c r="AB27" s="68"/>
      <c r="AC27" s="22"/>
      <c r="AD27" s="22"/>
      <c r="AE27" s="69"/>
      <c r="AF27" s="69"/>
      <c r="AG27" s="32"/>
      <c r="AH27" s="33"/>
      <c r="AO27" s="36"/>
      <c r="AP27"/>
    </row>
    <row r="28" spans="1:42" ht="18" customHeight="1" thickBot="1" x14ac:dyDescent="0.25">
      <c r="A28" s="43" t="s">
        <v>20</v>
      </c>
      <c r="B28" s="170">
        <f>COUNTIF(B10:AF10,"CT")</f>
        <v>0</v>
      </c>
      <c r="C28" s="171">
        <f>COUNTIF(B11:AF11,"CT")</f>
        <v>0</v>
      </c>
      <c r="D28" s="171">
        <f>COUNTIF(B12:AF12,"CT")</f>
        <v>0</v>
      </c>
      <c r="E28" s="171">
        <f>COUNTIF(B13:AF13,"CT")</f>
        <v>0</v>
      </c>
      <c r="F28" s="171">
        <f>COUNTIF(B14:AF14,"CT")</f>
        <v>0</v>
      </c>
      <c r="G28" s="171">
        <f>COUNTIF(B15:AF15,"CT")</f>
        <v>0</v>
      </c>
      <c r="H28" s="171">
        <f>COUNTIF(B16:AF16,"CT")</f>
        <v>0</v>
      </c>
      <c r="I28" s="171">
        <f>COUNTIF(B17:AF17,"CT")</f>
        <v>0</v>
      </c>
      <c r="J28" s="171">
        <f>COUNTIF(B18:AF18,"CT")</f>
        <v>0</v>
      </c>
      <c r="K28" s="171">
        <f>COUNTIF(B19:AF19,"CT")</f>
        <v>0</v>
      </c>
      <c r="L28" s="171">
        <f>COUNTIF(B20:AF20,"CT")</f>
        <v>0</v>
      </c>
      <c r="M28" s="172">
        <f>COUNTIF(B21:AF21,"CT")</f>
        <v>0</v>
      </c>
      <c r="N28" s="24"/>
      <c r="O28" s="46">
        <f t="shared" si="0"/>
        <v>0</v>
      </c>
      <c r="P28" s="21"/>
      <c r="Q28" s="21"/>
      <c r="R28" s="21"/>
      <c r="S28" s="50"/>
      <c r="T28" s="57"/>
      <c r="U28" s="61"/>
      <c r="V28" s="61"/>
      <c r="W28" s="81"/>
      <c r="X28" s="61"/>
      <c r="Y28" s="61"/>
      <c r="Z28" s="59"/>
      <c r="AA28" s="71"/>
      <c r="AB28" s="20"/>
      <c r="AC28" s="35"/>
      <c r="AD28" s="35"/>
      <c r="AE28" s="35"/>
      <c r="AF28" s="35"/>
      <c r="AG28" s="1"/>
      <c r="AH28" s="2"/>
      <c r="AO28" s="36"/>
    </row>
    <row r="29" spans="1:42" s="31" customFormat="1" ht="18" customHeight="1" thickBot="1" x14ac:dyDescent="0.25">
      <c r="A29" s="43" t="s">
        <v>18</v>
      </c>
      <c r="B29" s="164">
        <f>COUNTIF(B10:AF10,"CA")</f>
        <v>0</v>
      </c>
      <c r="C29" s="168">
        <f>COUNTIF(B11:AF11,"CA")</f>
        <v>0</v>
      </c>
      <c r="D29" s="168">
        <f>COUNTIF(B12:AF12,"CA")</f>
        <v>0</v>
      </c>
      <c r="E29" s="168">
        <f>COUNTIF(B13:AF13,"CA")</f>
        <v>0</v>
      </c>
      <c r="F29" s="168">
        <f>COUNTIF(B14:AF14,"CA")</f>
        <v>0</v>
      </c>
      <c r="G29" s="168">
        <f>COUNTIF(B15:AF15,"CA")</f>
        <v>0</v>
      </c>
      <c r="H29" s="168">
        <f>COUNTIF(B16:AF16,"CA")</f>
        <v>0</v>
      </c>
      <c r="I29" s="168">
        <f>COUNTIF(B17:AF17,"CA")</f>
        <v>0</v>
      </c>
      <c r="J29" s="168">
        <f>COUNTIF(B18:AF18,"CA")</f>
        <v>0</v>
      </c>
      <c r="K29" s="168">
        <f>COUNTIF(B19:AF19,"CA")</f>
        <v>0</v>
      </c>
      <c r="L29" s="168">
        <f>COUNTIF(B20:AF20,"CA")</f>
        <v>0</v>
      </c>
      <c r="M29" s="169">
        <f>COUNTIF(B21:AF21,"CA")</f>
        <v>0</v>
      </c>
      <c r="N29" s="24"/>
      <c r="O29" s="46">
        <f t="shared" si="0"/>
        <v>0</v>
      </c>
      <c r="P29" s="22"/>
      <c r="Q29" s="307" t="s">
        <v>32</v>
      </c>
      <c r="R29" s="308"/>
      <c r="S29" s="51"/>
      <c r="T29" s="81"/>
      <c r="U29" s="313" t="s">
        <v>20</v>
      </c>
      <c r="V29" s="314"/>
      <c r="W29" s="81"/>
      <c r="X29" s="315" t="s">
        <v>19</v>
      </c>
      <c r="Y29" s="316"/>
      <c r="Z29" s="81"/>
      <c r="AA29" s="73"/>
      <c r="AB29" s="68"/>
      <c r="AC29" s="22"/>
      <c r="AD29" s="22"/>
      <c r="AE29" s="68"/>
      <c r="AF29" s="68"/>
      <c r="AG29" s="19"/>
      <c r="AH29" s="33"/>
      <c r="AO29" s="36"/>
      <c r="AP29"/>
    </row>
    <row r="30" spans="1:42" ht="18" customHeight="1" thickBot="1" x14ac:dyDescent="0.25">
      <c r="A30" s="44" t="s">
        <v>37</v>
      </c>
      <c r="B30" s="170">
        <f>COUNTIF(B10:AF10,"M")</f>
        <v>0</v>
      </c>
      <c r="C30" s="171">
        <f>COUNTIF(B11:AF11,"M")</f>
        <v>0</v>
      </c>
      <c r="D30" s="171">
        <f>COUNTIF(B12:AF12,"M")</f>
        <v>0</v>
      </c>
      <c r="E30" s="171">
        <f>COUNTIF(B13:AF13,"M")</f>
        <v>0</v>
      </c>
      <c r="F30" s="171">
        <f>COUNTIF(B14:AF14,"M")</f>
        <v>0</v>
      </c>
      <c r="G30" s="171">
        <f>COUNTIF(B15:AF15,"M")</f>
        <v>0</v>
      </c>
      <c r="H30" s="171">
        <f>COUNTIF(B16:AF16,"M")</f>
        <v>0</v>
      </c>
      <c r="I30" s="171">
        <f>COUNTIF(B17:AF17,"M")</f>
        <v>0</v>
      </c>
      <c r="J30" s="171">
        <f>COUNTIF(B18:AF18,"M")</f>
        <v>0</v>
      </c>
      <c r="K30" s="171">
        <f>COUNTIF(B19:AF19,"M")</f>
        <v>0</v>
      </c>
      <c r="L30" s="171">
        <f>COUNTIF(B20:AF20,"M")</f>
        <v>0</v>
      </c>
      <c r="M30" s="172">
        <f>COUNTIF(B21:AF21,"M")</f>
        <v>0</v>
      </c>
      <c r="N30" s="24"/>
      <c r="O30" s="79">
        <f t="shared" si="0"/>
        <v>0</v>
      </c>
      <c r="P30" s="21"/>
      <c r="Q30" s="319">
        <f>Q24+Q27</f>
        <v>0</v>
      </c>
      <c r="R30" s="320"/>
      <c r="S30" s="50"/>
      <c r="T30" s="57"/>
      <c r="U30" s="281">
        <f>O28</f>
        <v>0</v>
      </c>
      <c r="V30" s="282"/>
      <c r="W30" s="57"/>
      <c r="X30" s="317">
        <f>O30</f>
        <v>0</v>
      </c>
      <c r="Y30" s="318"/>
      <c r="Z30" s="57"/>
      <c r="AA30" s="74"/>
      <c r="AB30" s="67"/>
      <c r="AC30" s="21"/>
      <c r="AD30" s="21"/>
      <c r="AE30" s="70"/>
      <c r="AF30" s="70"/>
      <c r="AG30" s="1"/>
      <c r="AH30" s="2"/>
      <c r="AO30" s="36"/>
    </row>
    <row r="31" spans="1:42" ht="18" customHeight="1" x14ac:dyDescent="0.2">
      <c r="A31" s="42" t="s">
        <v>36</v>
      </c>
      <c r="B31" s="164">
        <f>COUNTIF(B10:AF10,"F")</f>
        <v>0</v>
      </c>
      <c r="C31" s="168">
        <f>COUNTIF(B11:AD11,"F")</f>
        <v>0</v>
      </c>
      <c r="D31" s="168">
        <f>COUNTIF(B12:AF12,"F")</f>
        <v>0</v>
      </c>
      <c r="E31" s="168">
        <f>COUNTIF(B13:AE13,"F")</f>
        <v>0</v>
      </c>
      <c r="F31" s="168">
        <f>COUNTIF(B14:AF14,"F")</f>
        <v>0</v>
      </c>
      <c r="G31" s="168">
        <f>COUNTIF(B15:AE15,"F")</f>
        <v>0</v>
      </c>
      <c r="H31" s="168">
        <f>COUNTIF(B16:AF16,"F")</f>
        <v>0</v>
      </c>
      <c r="I31" s="168">
        <f>COUNTIF(B17:AF17,"F")</f>
        <v>0</v>
      </c>
      <c r="J31" s="168">
        <f>COUNTIF(B18:AE18,"F")</f>
        <v>0</v>
      </c>
      <c r="K31" s="168">
        <f>COUNTIF(B19:AF19,"F")</f>
        <v>0</v>
      </c>
      <c r="L31" s="168">
        <f>COUNTIF(B20:AE20,"F")</f>
        <v>0</v>
      </c>
      <c r="M31" s="169">
        <f>COUNTIF(B21:AF21,"F")</f>
        <v>0</v>
      </c>
      <c r="N31" s="7"/>
      <c r="O31" s="79">
        <f t="shared" si="0"/>
        <v>0</v>
      </c>
      <c r="P31" s="18"/>
      <c r="Q31" s="80">
        <v>10</v>
      </c>
      <c r="R31" s="80">
        <f>Q31+Q30</f>
        <v>10</v>
      </c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"/>
      <c r="AG31" s="16"/>
      <c r="AH31" s="5"/>
      <c r="AO31" s="36"/>
    </row>
    <row r="32" spans="1:42" ht="18" customHeight="1" thickBot="1" x14ac:dyDescent="0.3">
      <c r="A32" s="145" t="s">
        <v>41</v>
      </c>
      <c r="B32" s="173">
        <f>COUNTIF(B10:AF10,"CH")</f>
        <v>0</v>
      </c>
      <c r="C32" s="174">
        <f>COUNTIF(B11:AF11,"CH")</f>
        <v>0</v>
      </c>
      <c r="D32" s="174">
        <f>COUNTIF(B12:AF12,"CH")</f>
        <v>0</v>
      </c>
      <c r="E32" s="174">
        <f>COUNTIF(B13:AF13,"CH")</f>
        <v>0</v>
      </c>
      <c r="F32" s="174">
        <f>COUNTIF(B14:AF14,"CH")</f>
        <v>0</v>
      </c>
      <c r="G32" s="174">
        <f>COUNTIF(B15:AF15,"CH")</f>
        <v>0</v>
      </c>
      <c r="H32" s="174">
        <f>COUNTIF(B16:AF16,"CH")</f>
        <v>0</v>
      </c>
      <c r="I32" s="174">
        <f>COUNTIF(B17:AF17,"CH")</f>
        <v>0</v>
      </c>
      <c r="J32" s="174">
        <f>COUNTIF(B18:AF18,"CH")</f>
        <v>0</v>
      </c>
      <c r="K32" s="174">
        <f>COUNTIF(B19:AF19,"CH")</f>
        <v>0</v>
      </c>
      <c r="L32" s="174">
        <f>COUNTIF(B20:AF20,"CH")</f>
        <v>0</v>
      </c>
      <c r="M32" s="175">
        <f>COUNTIF(B21:AF21,"CH")</f>
        <v>0</v>
      </c>
      <c r="N32" s="153"/>
      <c r="O32" s="47">
        <f t="shared" si="0"/>
        <v>0</v>
      </c>
      <c r="P32" s="153"/>
      <c r="Q32" s="153"/>
      <c r="R32" s="153"/>
      <c r="S32" s="153"/>
      <c r="T32" s="153"/>
      <c r="U32" s="153"/>
      <c r="V32" s="153"/>
      <c r="W32" s="153"/>
      <c r="X32" s="153"/>
      <c r="Y32" s="153"/>
      <c r="Z32" s="153"/>
      <c r="AA32" s="153"/>
      <c r="AB32" s="153"/>
      <c r="AC32" s="153"/>
      <c r="AD32" s="153"/>
      <c r="AE32" s="153"/>
      <c r="AF32" s="154"/>
      <c r="AG32" s="153"/>
      <c r="AH32" s="2"/>
      <c r="AO32" s="36"/>
    </row>
    <row r="33" spans="1:41" ht="12.75" customHeight="1" x14ac:dyDescent="0.2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7"/>
      <c r="S33" s="7"/>
      <c r="T33" s="6"/>
      <c r="U33" s="7"/>
      <c r="V33" s="7"/>
      <c r="W33" s="6"/>
      <c r="X33" s="7"/>
      <c r="Y33" s="7"/>
      <c r="Z33" s="6"/>
      <c r="AA33" s="7"/>
      <c r="AB33" s="7"/>
      <c r="AC33" s="6"/>
      <c r="AD33" s="8"/>
      <c r="AE33" s="8"/>
      <c r="AF33" s="9"/>
      <c r="AG33" s="6"/>
      <c r="AH33" s="10"/>
      <c r="AO33" s="36"/>
    </row>
    <row r="34" spans="1:41" ht="12.75" customHeight="1" x14ac:dyDescent="0.2">
      <c r="A34" s="11"/>
      <c r="B34" s="12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2"/>
      <c r="AO34" s="36"/>
    </row>
    <row r="35" spans="1:41" ht="21" customHeight="1" x14ac:dyDescent="0.2">
      <c r="A35" s="2"/>
      <c r="B35" s="13"/>
      <c r="C35" s="13"/>
      <c r="D35" s="13"/>
      <c r="E35" s="13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2"/>
      <c r="Z35" s="2"/>
      <c r="AO35" s="36"/>
    </row>
    <row r="36" spans="1:41" ht="19.5" customHeight="1" x14ac:dyDescent="0.2">
      <c r="B36" s="14"/>
      <c r="C36" s="14"/>
      <c r="D36" s="14"/>
      <c r="E36" s="14"/>
      <c r="F36" s="14"/>
      <c r="AO36" s="36"/>
    </row>
    <row r="37" spans="1:41" ht="18.75" customHeight="1" x14ac:dyDescent="0.2">
      <c r="E37" s="14"/>
      <c r="F37" s="14"/>
      <c r="G37" s="14"/>
      <c r="H37" s="14"/>
      <c r="I37" s="14"/>
      <c r="J37" s="14"/>
      <c r="K37" s="14"/>
      <c r="L37" s="14"/>
      <c r="M37" s="14"/>
      <c r="AO37" s="36"/>
    </row>
    <row r="38" spans="1:41" ht="14.25" x14ac:dyDescent="0.2">
      <c r="E38" s="14"/>
      <c r="F38" s="14"/>
      <c r="G38" s="14"/>
      <c r="H38" s="14"/>
      <c r="I38" s="14"/>
      <c r="J38" s="14"/>
      <c r="K38" s="14"/>
      <c r="L38" s="14"/>
      <c r="M38" s="14"/>
      <c r="AO38" s="36"/>
    </row>
    <row r="39" spans="1:41" ht="14.25" x14ac:dyDescent="0.2">
      <c r="E39" s="15"/>
      <c r="F39" s="15"/>
      <c r="G39" s="15"/>
      <c r="H39" s="15"/>
      <c r="I39" s="15"/>
      <c r="J39" s="15"/>
      <c r="K39" s="15"/>
      <c r="L39" s="15"/>
      <c r="M39" s="15"/>
      <c r="AO39" s="36"/>
    </row>
    <row r="40" spans="1:41" ht="14.25" x14ac:dyDescent="0.2">
      <c r="E40" s="15"/>
      <c r="F40" s="15"/>
      <c r="G40" s="15"/>
      <c r="H40" s="15"/>
      <c r="I40" s="15"/>
      <c r="J40" s="14"/>
      <c r="K40" s="14"/>
      <c r="L40" s="14"/>
      <c r="M40" s="14"/>
      <c r="AO40" s="36"/>
    </row>
  </sheetData>
  <sheetProtection selectLockedCells="1" selectUnlockedCells="1"/>
  <mergeCells count="34">
    <mergeCell ref="Q29:R29"/>
    <mergeCell ref="U29:V29"/>
    <mergeCell ref="X29:Y29"/>
    <mergeCell ref="Q30:R30"/>
    <mergeCell ref="U30:V30"/>
    <mergeCell ref="X30:Y30"/>
    <mergeCell ref="U25:V25"/>
    <mergeCell ref="Q26:R26"/>
    <mergeCell ref="U26:V26"/>
    <mergeCell ref="X26:Y26"/>
    <mergeCell ref="Q27:R27"/>
    <mergeCell ref="U27:V27"/>
    <mergeCell ref="X27:Y27"/>
    <mergeCell ref="P7:S7"/>
    <mergeCell ref="Q23:R23"/>
    <mergeCell ref="U23:V23"/>
    <mergeCell ref="X23:Y23"/>
    <mergeCell ref="Q24:R24"/>
    <mergeCell ref="U24:V24"/>
    <mergeCell ref="X24:Y24"/>
    <mergeCell ref="B5:L5"/>
    <mergeCell ref="P5:S5"/>
    <mergeCell ref="T5:AB5"/>
    <mergeCell ref="A6:C6"/>
    <mergeCell ref="E6:J6"/>
    <mergeCell ref="M6:T6"/>
    <mergeCell ref="Y6:AF6"/>
    <mergeCell ref="A1:AF2"/>
    <mergeCell ref="A3:AF3"/>
    <mergeCell ref="B4:C4"/>
    <mergeCell ref="D4:F4"/>
    <mergeCell ref="H4:I4"/>
    <mergeCell ref="J4:L4"/>
    <mergeCell ref="AD4:AE4"/>
  </mergeCells>
  <conditionalFormatting sqref="X30:Y30">
    <cfRule type="cellIs" dxfId="98" priority="25" stopIfTrue="1" operator="between">
      <formula>0</formula>
      <formula>$AB$4</formula>
    </cfRule>
    <cfRule type="cellIs" dxfId="97" priority="26" stopIfTrue="1" operator="between">
      <formula>$AB$4</formula>
      <formula>$AC$4</formula>
    </cfRule>
  </conditionalFormatting>
  <conditionalFormatting sqref="X24:Y24">
    <cfRule type="cellIs" dxfId="96" priority="27" stopIfTrue="1" operator="between">
      <formula>0</formula>
      <formula>20</formula>
    </cfRule>
    <cfRule type="cellIs" dxfId="95" priority="28" stopIfTrue="1" operator="lessThan">
      <formula>0</formula>
    </cfRule>
  </conditionalFormatting>
  <conditionalFormatting sqref="U24:V24">
    <cfRule type="cellIs" dxfId="94" priority="29" stopIfTrue="1" operator="between">
      <formula>0</formula>
      <formula>20</formula>
    </cfRule>
    <cfRule type="cellIs" dxfId="93" priority="30" stopIfTrue="1" operator="lessThan">
      <formula>0</formula>
    </cfRule>
  </conditionalFormatting>
  <conditionalFormatting sqref="U27:V27">
    <cfRule type="cellIs" dxfId="92" priority="31" stopIfTrue="1" operator="between">
      <formula>0</formula>
      <formula>6</formula>
    </cfRule>
    <cfRule type="cellIs" dxfId="91" priority="32" stopIfTrue="1" operator="lessThan">
      <formula>0</formula>
    </cfRule>
  </conditionalFormatting>
  <conditionalFormatting sqref="X27:Y27">
    <cfRule type="cellIs" dxfId="90" priority="33" stopIfTrue="1" operator="between">
      <formula>0</formula>
      <formula>10</formula>
    </cfRule>
    <cfRule type="cellIs" dxfId="89" priority="34" stopIfTrue="1" operator="lessThan">
      <formula>0</formula>
    </cfRule>
  </conditionalFormatting>
  <conditionalFormatting sqref="AG12:AH12">
    <cfRule type="cellIs" dxfId="88" priority="35" stopIfTrue="1" operator="equal">
      <formula>"P"</formula>
    </cfRule>
  </conditionalFormatting>
  <conditionalFormatting sqref="B24:M24 B26:M26 B28:M28 B30:M30">
    <cfRule type="cellIs" dxfId="87" priority="36" stopIfTrue="1" operator="equal">
      <formula>0</formula>
    </cfRule>
  </conditionalFormatting>
  <conditionalFormatting sqref="B25:M25 B27:M27 B29:M29 B31:M31">
    <cfRule type="cellIs" dxfId="86" priority="37" stopIfTrue="1" operator="equal">
      <formula>0</formula>
    </cfRule>
  </conditionalFormatting>
  <conditionalFormatting sqref="O25">
    <cfRule type="cellIs" dxfId="85" priority="38" stopIfTrue="1" operator="greaterThan">
      <formula>19</formula>
    </cfRule>
    <cfRule type="cellIs" dxfId="84" priority="39" stopIfTrue="1" operator="lessThan">
      <formula>20</formula>
    </cfRule>
  </conditionalFormatting>
  <conditionalFormatting sqref="O26:O27">
    <cfRule type="cellIs" dxfId="83" priority="40" stopIfTrue="1" operator="greaterThan">
      <formula>5</formula>
    </cfRule>
    <cfRule type="cellIs" dxfId="82" priority="41" stopIfTrue="1" operator="lessThan">
      <formula>6</formula>
    </cfRule>
  </conditionalFormatting>
  <conditionalFormatting sqref="O29">
    <cfRule type="cellIs" dxfId="81" priority="42" stopIfTrue="1" operator="greaterThan">
      <formula>4</formula>
    </cfRule>
    <cfRule type="cellIs" dxfId="80" priority="43" stopIfTrue="1" operator="lessThan">
      <formula>5</formula>
    </cfRule>
  </conditionalFormatting>
  <conditionalFormatting sqref="O30">
    <cfRule type="cellIs" dxfId="79" priority="44" stopIfTrue="1" operator="between">
      <formula>0</formula>
      <formula>$AB$4</formula>
    </cfRule>
    <cfRule type="cellIs" dxfId="78" priority="45" stopIfTrue="1" operator="between">
      <formula>$AB$4</formula>
      <formula>$AC$4</formula>
    </cfRule>
  </conditionalFormatting>
  <conditionalFormatting sqref="B10:E10 H10:L10 O10:S10 V10:Z10 AC10:AF10 B11:B12 E11:I12 B13:F13 B14:D14 D15:H15 G14:K14 I13:M13 L11:P12 S11:W12 Z11:AC12 AD12 P13:T13 W13:AA13 AD13:AE13 AB14:AF14 U14:Y14 N14:R14 K15:O15 R15:V15 Y15:AC15 B16:F16 I16:M16 P16:T16 W16:AA16 AD16:AF16 B17:C17 F17:J17 M17:Q17 T17:X17 AA17:AE17 C18:G18 J18:N18 Q18:U18 X18:AB18 AE18:AE19 AF19 AC19:AD19 V19:Z19 O19:S19 H19:L19 B19:E19 B20 E20:I20 L20:P20 S20:W20 Z20:AD20 X21:AB21 AE21:AF21 Q21:U21 J21:N21 C21:G21">
    <cfRule type="containsText" dxfId="77" priority="10" operator="containsText" text="CT">
      <formula>NOT(ISERROR(SEARCH("CT",B10)))</formula>
    </cfRule>
  </conditionalFormatting>
  <conditionalFormatting sqref="B10:E10 H10:L10 O10:S10 V10:Z10 AC10:AF10 B11:B12 E11:I12 B13:F13 B14:D14 D15:H15 G14:K14 I13:M13 L11:P12 S11:W12 Z11:AC12 AD12 P13:T13 W13:AA13 AD13:AE13 AB14:AF14 U14:Y14 N14:R14 K15:O15 R15:V15 Y15:AC15 B16:F16 I16:M16 P16:T16 W16:AA16 AD16:AF16 B17:C17 F17:J17 M17:Q17 T17:X17 AA17:AE17 C18:G18 J18:N18 Q18:U18 X18:AB18 AE18:AE19 AF19 AC19:AD19 V19:Z19 O19:S19 H19:L19 B19:E19 B20 E20:I20 L20:P20 S20:W20 Z20:AD20 X21:AB21 AE21:AF21 Q21:U21 J21:N21 C21:G21">
    <cfRule type="containsText" dxfId="76" priority="9" operator="containsText" text="F">
      <formula>NOT(ISERROR(SEARCH("F",B10)))</formula>
    </cfRule>
  </conditionalFormatting>
  <conditionalFormatting sqref="B10:E10 H10:L10 O10:S10 V10:Z10 AC10:AF10 B11:B12 E11:I12 B13:F13 B14:D14 D15:H15 G14:K14 I13:M13 L11:P12 S11:W12 Z11:AC12 AD12 P13:T13 W13:AA13 AD13:AE13 AB14:AF14 U14:Y14 N14:R14 K15:O15 R15:V15 Y15:AC15 B16:F16 I16:M16 P16:T16 W16:AA16 AD16:AF16 B17:C17 F17:J17 M17:Q17 T17:X17 AA17:AE17 C18:G18 J18:N18 Q18:U18 X18:AB18 AE18:AE19 AF19 AC19:AD19 V19:Z19 O19:S19 H19:L19 B19:E19 B20 E20:I20 L20:P20 S20:W20 Z20:AD20 X21:AB21 AE21:AF21 Q21:U21 J21:N21 C21:G21">
    <cfRule type="containsText" dxfId="75" priority="8" operator="containsText" text="M">
      <formula>NOT(ISERROR(SEARCH("M",B10)))</formula>
    </cfRule>
  </conditionalFormatting>
  <conditionalFormatting sqref="B10:E10 H10:L10 O10:S10 V10:Z10 AC10:AF10 B11:B12 E11:I12 L11:P12 S11:W12 Z11:AC12 AD12 B13:F13 I13:M13 P13:T13 W13:AA13 AD13:AE13 B14:D14 G14:K14 N14:R14 U14:Y14 AB14:AF14 D15:H15 K15:O15 R15:V15 Y15:AC15 B16:F16 I16:M16 P16:T16 W16:AA16 AD16:AF16 B17:C17 F17:J17 M17:Q17 T17:X17 AA17:AE17 C18:G18 J18:N18 Q18:U18 X18:AB18 AE18 B19:E19 B20 H19:L19 O19:S19 V19:Z19 AC19:AF19 E20:I20 L20:P20 S20:W20 Z20:AD20 C21:G21 J21:N21 Q21:U21 X21:AB21 AE21:AF21">
    <cfRule type="containsText" dxfId="74" priority="7" operator="containsText" text="0">
      <formula>NOT(ISERROR(SEARCH("0",B10)))</formula>
    </cfRule>
  </conditionalFormatting>
  <conditionalFormatting sqref="B10 B14 B20 L20 P17 Z21">
    <cfRule type="containsText" dxfId="73" priority="6" operator="containsText" text="JF">
      <formula>NOT(ISERROR(SEARCH("JF",B10)))</formula>
    </cfRule>
  </conditionalFormatting>
  <conditionalFormatting sqref="B13 U14">
    <cfRule type="containsText" dxfId="72" priority="5" operator="containsText" text="JF">
      <formula>NOT(ISERROR(SEARCH("JF",B13)))</formula>
    </cfRule>
  </conditionalFormatting>
  <conditionalFormatting sqref="B32:M32">
    <cfRule type="containsText" dxfId="71" priority="4" operator="containsText" text="0">
      <formula>NOT(ISERROR(SEARCH("0",B32)))</formula>
    </cfRule>
  </conditionalFormatting>
  <conditionalFormatting sqref="B10:AF21">
    <cfRule type="containsText" dxfId="70" priority="3" operator="containsText" text="JF">
      <formula>NOT(ISERROR(SEARCH("JF",B10)))</formula>
    </cfRule>
  </conditionalFormatting>
  <conditionalFormatting sqref="B5:L5">
    <cfRule type="containsText" dxfId="69" priority="2" operator="containsText" text="0">
      <formula>NOT(ISERROR(SEARCH("0",B5)))</formula>
    </cfRule>
  </conditionalFormatting>
  <conditionalFormatting sqref="T5:AB5">
    <cfRule type="containsText" dxfId="68" priority="1" operator="containsText" text="0">
      <formula>NOT(ISERROR(SEARCH("0",T5)))</formula>
    </cfRule>
  </conditionalFormatting>
  <printOptions horizontalCentered="1"/>
  <pageMargins left="0.19685039370078741" right="0.19685039370078741" top="0.19685039370078741" bottom="0.19685039370078741" header="0" footer="0"/>
  <pageSetup paperSize="9" orientation="landscape" horizontalDpi="204" verticalDpi="196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calendrier">
                <anchor moveWithCells="1" sizeWithCells="1">
                  <from>
                    <xdr:col>0</xdr:col>
                    <xdr:colOff>47625</xdr:colOff>
                    <xdr:row>0</xdr:row>
                    <xdr:rowOff>38100</xdr:rowOff>
                  </from>
                  <to>
                    <xdr:col>3</xdr:col>
                    <xdr:colOff>104775</xdr:colOff>
                    <xdr:row>1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Onglet_date">
                <anchor moveWithCells="1" sizeWithCells="1">
                  <from>
                    <xdr:col>3</xdr:col>
                    <xdr:colOff>171450</xdr:colOff>
                    <xdr:row>0</xdr:row>
                    <xdr:rowOff>38100</xdr:rowOff>
                  </from>
                  <to>
                    <xdr:col>8</xdr:col>
                    <xdr:colOff>276225</xdr:colOff>
                    <xdr:row>1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rgb="FFFF0000"/>
  </sheetPr>
  <dimension ref="A1:I26"/>
  <sheetViews>
    <sheetView zoomScale="87" zoomScaleNormal="87" workbookViewId="0">
      <selection activeCell="D29" sqref="D29"/>
    </sheetView>
  </sheetViews>
  <sheetFormatPr baseColWidth="10" defaultRowHeight="12.75" x14ac:dyDescent="0.2"/>
  <cols>
    <col min="1" max="9" width="18.7109375" customWidth="1"/>
  </cols>
  <sheetData>
    <row r="1" spans="1:9" ht="22.5" customHeight="1" thickBot="1" x14ac:dyDescent="0.25">
      <c r="A1" s="231" t="s">
        <v>12</v>
      </c>
      <c r="B1" s="232" t="s">
        <v>13</v>
      </c>
      <c r="C1" s="233" t="s">
        <v>14</v>
      </c>
      <c r="D1" s="234" t="s">
        <v>18</v>
      </c>
      <c r="E1" s="239" t="s">
        <v>20</v>
      </c>
      <c r="F1" s="235" t="s">
        <v>22</v>
      </c>
      <c r="G1" s="236" t="s">
        <v>19</v>
      </c>
      <c r="H1" s="238" t="s">
        <v>40</v>
      </c>
      <c r="I1" s="237" t="s">
        <v>42</v>
      </c>
    </row>
    <row r="2" spans="1:9" ht="15" customHeight="1" x14ac:dyDescent="0.2">
      <c r="A2" s="176"/>
      <c r="B2" s="177"/>
      <c r="C2" s="177"/>
      <c r="D2" s="177"/>
      <c r="E2" s="177"/>
      <c r="F2" s="177"/>
      <c r="G2" s="177"/>
      <c r="H2" s="178">
        <v>41275</v>
      </c>
      <c r="I2" s="179"/>
    </row>
    <row r="3" spans="1:9" ht="15" customHeight="1" x14ac:dyDescent="0.2">
      <c r="A3" s="176"/>
      <c r="B3" s="178"/>
      <c r="C3" s="178"/>
      <c r="D3" s="178"/>
      <c r="E3" s="178"/>
      <c r="F3" s="178"/>
      <c r="G3" s="178"/>
      <c r="H3" s="178">
        <v>41365</v>
      </c>
      <c r="I3" s="180"/>
    </row>
    <row r="4" spans="1:9" ht="15" customHeight="1" x14ac:dyDescent="0.2">
      <c r="A4" s="176"/>
      <c r="B4" s="178"/>
      <c r="C4" s="178"/>
      <c r="D4" s="178"/>
      <c r="E4" s="178"/>
      <c r="F4" s="178"/>
      <c r="G4" s="178"/>
      <c r="H4" s="178">
        <v>41395</v>
      </c>
      <c r="I4" s="180"/>
    </row>
    <row r="5" spans="1:9" ht="15" customHeight="1" x14ac:dyDescent="0.2">
      <c r="A5" s="176"/>
      <c r="B5" s="178"/>
      <c r="C5" s="178"/>
      <c r="D5" s="178"/>
      <c r="E5" s="178"/>
      <c r="F5" s="178"/>
      <c r="G5" s="178"/>
      <c r="H5" s="178">
        <v>41414</v>
      </c>
      <c r="I5" s="180"/>
    </row>
    <row r="6" spans="1:9" ht="15" customHeight="1" x14ac:dyDescent="0.2">
      <c r="A6" s="176"/>
      <c r="B6" s="178"/>
      <c r="C6" s="178"/>
      <c r="D6" s="178"/>
      <c r="E6" s="178"/>
      <c r="F6" s="178"/>
      <c r="G6" s="178"/>
      <c r="H6" s="178">
        <v>41476</v>
      </c>
      <c r="I6" s="180"/>
    </row>
    <row r="7" spans="1:9" ht="15" customHeight="1" x14ac:dyDescent="0.2">
      <c r="A7" s="176"/>
      <c r="B7" s="178"/>
      <c r="C7" s="178"/>
      <c r="D7" s="178"/>
      <c r="E7" s="178"/>
      <c r="F7" s="178"/>
      <c r="G7" s="178"/>
      <c r="H7" s="178">
        <v>41501</v>
      </c>
      <c r="I7" s="180"/>
    </row>
    <row r="8" spans="1:9" ht="15" customHeight="1" x14ac:dyDescent="0.2">
      <c r="A8" s="176"/>
      <c r="B8" s="178"/>
      <c r="C8" s="178"/>
      <c r="D8" s="178"/>
      <c r="E8" s="178"/>
      <c r="F8" s="178"/>
      <c r="G8" s="178"/>
      <c r="H8" s="178">
        <v>41579</v>
      </c>
      <c r="I8" s="180"/>
    </row>
    <row r="9" spans="1:9" ht="15" customHeight="1" x14ac:dyDescent="0.2">
      <c r="A9" s="176"/>
      <c r="B9" s="178"/>
      <c r="C9" s="178"/>
      <c r="D9" s="178"/>
      <c r="E9" s="178"/>
      <c r="F9" s="178"/>
      <c r="G9" s="178"/>
      <c r="H9" s="178">
        <v>41589</v>
      </c>
      <c r="I9" s="180"/>
    </row>
    <row r="10" spans="1:9" ht="15" customHeight="1" x14ac:dyDescent="0.2">
      <c r="A10" s="176"/>
      <c r="B10" s="178"/>
      <c r="C10" s="178"/>
      <c r="D10" s="178"/>
      <c r="E10" s="178"/>
      <c r="F10" s="178"/>
      <c r="G10" s="178"/>
      <c r="H10" s="178">
        <v>41633</v>
      </c>
      <c r="I10" s="180"/>
    </row>
    <row r="11" spans="1:9" ht="15" customHeight="1" x14ac:dyDescent="0.2">
      <c r="A11" s="176"/>
      <c r="B11" s="178"/>
      <c r="C11" s="178"/>
      <c r="D11" s="178"/>
      <c r="E11" s="178"/>
      <c r="F11" s="178"/>
      <c r="G11" s="178"/>
      <c r="H11" s="178"/>
      <c r="I11" s="180"/>
    </row>
    <row r="12" spans="1:9" ht="15" customHeight="1" x14ac:dyDescent="0.2">
      <c r="A12" s="176"/>
      <c r="B12" s="178"/>
      <c r="C12" s="178"/>
      <c r="D12" s="178"/>
      <c r="E12" s="178"/>
      <c r="F12" s="178"/>
      <c r="G12" s="178"/>
      <c r="H12" s="178"/>
      <c r="I12" s="180"/>
    </row>
    <row r="13" spans="1:9" ht="15" customHeight="1" x14ac:dyDescent="0.2">
      <c r="A13" s="176"/>
      <c r="B13" s="178"/>
      <c r="C13" s="178"/>
      <c r="D13" s="178"/>
      <c r="E13" s="178"/>
      <c r="F13" s="178"/>
      <c r="G13" s="178"/>
      <c r="H13" s="178"/>
      <c r="I13" s="180"/>
    </row>
    <row r="14" spans="1:9" ht="15" customHeight="1" x14ac:dyDescent="0.2">
      <c r="A14" s="176"/>
      <c r="B14" s="178"/>
      <c r="C14" s="178"/>
      <c r="D14" s="178"/>
      <c r="E14" s="178"/>
      <c r="F14" s="178"/>
      <c r="G14" s="178"/>
      <c r="H14" s="178"/>
      <c r="I14" s="180"/>
    </row>
    <row r="15" spans="1:9" ht="15" customHeight="1" x14ac:dyDescent="0.2">
      <c r="A15" s="176"/>
      <c r="B15" s="178"/>
      <c r="C15" s="178"/>
      <c r="D15" s="178"/>
      <c r="E15" s="178"/>
      <c r="F15" s="178"/>
      <c r="G15" s="178"/>
      <c r="H15" s="178"/>
      <c r="I15" s="180"/>
    </row>
    <row r="16" spans="1:9" ht="15" customHeight="1" x14ac:dyDescent="0.2">
      <c r="A16" s="176"/>
      <c r="B16" s="178"/>
      <c r="C16" s="178"/>
      <c r="D16" s="178"/>
      <c r="E16" s="178"/>
      <c r="F16" s="178"/>
      <c r="G16" s="178"/>
      <c r="H16" s="178"/>
      <c r="I16" s="180"/>
    </row>
    <row r="17" spans="1:9" ht="15" customHeight="1" x14ac:dyDescent="0.2">
      <c r="A17" s="176"/>
      <c r="B17" s="178"/>
      <c r="C17" s="178"/>
      <c r="D17" s="178"/>
      <c r="E17" s="178"/>
      <c r="F17" s="178"/>
      <c r="G17" s="178"/>
      <c r="H17" s="178"/>
      <c r="I17" s="180"/>
    </row>
    <row r="18" spans="1:9" ht="15" customHeight="1" x14ac:dyDescent="0.2">
      <c r="A18" s="176"/>
      <c r="B18" s="178"/>
      <c r="C18" s="178"/>
      <c r="D18" s="178"/>
      <c r="E18" s="178"/>
      <c r="F18" s="178"/>
      <c r="G18" s="178"/>
      <c r="H18" s="178"/>
      <c r="I18" s="180"/>
    </row>
    <row r="19" spans="1:9" ht="15" customHeight="1" x14ac:dyDescent="0.2">
      <c r="A19" s="176"/>
      <c r="B19" s="178"/>
      <c r="C19" s="178"/>
      <c r="D19" s="178"/>
      <c r="E19" s="178"/>
      <c r="F19" s="178"/>
      <c r="G19" s="178"/>
      <c r="H19" s="178"/>
      <c r="I19" s="180"/>
    </row>
    <row r="20" spans="1:9" ht="15" customHeight="1" x14ac:dyDescent="0.2">
      <c r="A20" s="176"/>
      <c r="B20" s="178"/>
      <c r="C20" s="178"/>
      <c r="D20" s="178"/>
      <c r="E20" s="178"/>
      <c r="F20" s="178"/>
      <c r="G20" s="178"/>
      <c r="H20" s="178"/>
      <c r="I20" s="180"/>
    </row>
    <row r="21" spans="1:9" ht="15" customHeight="1" x14ac:dyDescent="0.2">
      <c r="A21" s="176"/>
      <c r="B21" s="178"/>
      <c r="C21" s="178"/>
      <c r="D21" s="178"/>
      <c r="E21" s="178"/>
      <c r="F21" s="178"/>
      <c r="G21" s="178"/>
      <c r="H21" s="178"/>
      <c r="I21" s="180"/>
    </row>
    <row r="22" spans="1:9" ht="15" customHeight="1" x14ac:dyDescent="0.2">
      <c r="A22" s="176"/>
      <c r="B22" s="178"/>
      <c r="C22" s="178"/>
      <c r="D22" s="178"/>
      <c r="E22" s="178"/>
      <c r="F22" s="178"/>
      <c r="G22" s="178"/>
      <c r="H22" s="178"/>
      <c r="I22" s="180"/>
    </row>
    <row r="23" spans="1:9" ht="15" customHeight="1" x14ac:dyDescent="0.2">
      <c r="A23" s="176"/>
      <c r="B23" s="178"/>
      <c r="C23" s="178"/>
      <c r="D23" s="178"/>
      <c r="E23" s="178"/>
      <c r="F23" s="178"/>
      <c r="G23" s="178"/>
      <c r="H23" s="178"/>
      <c r="I23" s="180"/>
    </row>
    <row r="24" spans="1:9" ht="15" customHeight="1" x14ac:dyDescent="0.2">
      <c r="A24" s="176"/>
      <c r="B24" s="178"/>
      <c r="C24" s="178"/>
      <c r="D24" s="178"/>
      <c r="E24" s="178"/>
      <c r="F24" s="178"/>
      <c r="G24" s="178"/>
      <c r="H24" s="178"/>
      <c r="I24" s="180"/>
    </row>
    <row r="25" spans="1:9" ht="15" customHeight="1" thickBot="1" x14ac:dyDescent="0.25">
      <c r="A25" s="176"/>
      <c r="B25" s="178"/>
      <c r="C25" s="178"/>
      <c r="D25" s="178"/>
      <c r="E25" s="204"/>
      <c r="F25" s="178"/>
      <c r="G25" s="178"/>
      <c r="H25" s="178"/>
      <c r="I25" s="180"/>
    </row>
    <row r="26" spans="1:9" ht="16.5" customHeight="1" thickBot="1" x14ac:dyDescent="0.25">
      <c r="A26" s="181">
        <f>SUBTOTAL(103,Tableau1[VA])</f>
        <v>0</v>
      </c>
      <c r="B26" s="182">
        <f>SUBTOTAL(103,Tableau5[CC])</f>
        <v>0</v>
      </c>
      <c r="C26" s="183">
        <f>SUBTOTAL(103,Tableau6[CS])</f>
        <v>0</v>
      </c>
      <c r="D26" s="202">
        <f>SUBTOTAL(103,Tableau7[CA])</f>
        <v>0</v>
      </c>
      <c r="E26" s="205"/>
      <c r="F26" s="203">
        <f>SUBTOTAL(103,Tableau8[F])</f>
        <v>0</v>
      </c>
      <c r="G26" s="183">
        <f>SUBTOTAL(103,Tableau10[M])</f>
        <v>0</v>
      </c>
      <c r="H26" s="183">
        <f>SUBTOTAL(103,Tableau9[JF])</f>
        <v>9</v>
      </c>
      <c r="I26" s="184">
        <f>SUBTOTAL(103,Tableau11[CH])</f>
        <v>0</v>
      </c>
    </row>
  </sheetData>
  <sheetProtection selectLockedCells="1" sort="0" autoFilter="0" selectUnlockedCells="1"/>
  <conditionalFormatting sqref="A2:A25">
    <cfRule type="timePeriod" dxfId="67" priority="10" timePeriod="thisMonth">
      <formula>AND(MONTH(A2)=MONTH(TODAY()),YEAR(A2)=YEAR(TODAY()))</formula>
    </cfRule>
  </conditionalFormatting>
  <conditionalFormatting sqref="B2:B25">
    <cfRule type="timePeriod" dxfId="66" priority="9" timePeriod="thisMonth">
      <formula>AND(MONTH(B2)=MONTH(TODAY()),YEAR(B2)=YEAR(TODAY()))</formula>
    </cfRule>
  </conditionalFormatting>
  <conditionalFormatting sqref="C2:C25">
    <cfRule type="timePeriod" dxfId="65" priority="8" timePeriod="thisMonth">
      <formula>AND(MONTH(C2)=MONTH(TODAY()),YEAR(C2)=YEAR(TODAY()))</formula>
    </cfRule>
  </conditionalFormatting>
  <conditionalFormatting sqref="D2:E25">
    <cfRule type="timePeriod" dxfId="64" priority="4" timePeriod="thisMonth">
      <formula>AND(MONTH(D2)=MONTH(TODAY()),YEAR(D2)=YEAR(TODAY()))</formula>
    </cfRule>
    <cfRule type="containsBlanks" dxfId="63" priority="26">
      <formula>LEN(TRIM(D2))=0</formula>
    </cfRule>
  </conditionalFormatting>
  <conditionalFormatting sqref="A2:C25">
    <cfRule type="containsBlanks" dxfId="62" priority="25">
      <formula>LEN(TRIM(A2))=0</formula>
    </cfRule>
  </conditionalFormatting>
  <conditionalFormatting sqref="F2:I25">
    <cfRule type="containsBlanks" dxfId="61" priority="24">
      <formula>LEN(TRIM(F2))=0</formula>
    </cfRule>
  </conditionalFormatting>
  <conditionalFormatting sqref="F2:F25">
    <cfRule type="timePeriod" dxfId="60" priority="3" timePeriod="thisMonth">
      <formula>AND(MONTH(F2)=MONTH(TODAY()),YEAR(F2)=YEAR(TODAY()))</formula>
    </cfRule>
  </conditionalFormatting>
  <conditionalFormatting sqref="H2:H25">
    <cfRule type="timePeriod" dxfId="59" priority="2" timePeriod="thisMonth">
      <formula>AND(MONTH(H2)=MONTH(TODAY()),YEAR(H2)=YEAR(TODAY()))</formula>
    </cfRule>
  </conditionalFormatting>
  <conditionalFormatting sqref="I2:I25">
    <cfRule type="timePeriod" dxfId="58" priority="1" timePeriod="thisMonth">
      <formula>AND(MONTH(I2)=MONTH(TODAY()),YEAR(I2)=YEAR(TODAY()))</formula>
    </cfRule>
  </conditionalFormatting>
  <pageMargins left="0.70866141732283472" right="0.70866141732283472" top="1.5748031496062993" bottom="0.74803149606299213" header="0.31496062992125984" footer="0.31496062992125984"/>
  <pageSetup paperSize="9" scale="79" orientation="landscape" horizontalDpi="0" verticalDpi="0" r:id="rId1"/>
  <headerFooter>
    <oddHeader>&amp;C&amp;"Arial,Gras"&amp;20Calendrier 2013&amp;"Arial,Normal"&amp;10&amp;G</oddHeader>
  </headerFooter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5" name="Button 1">
              <controlPr defaultSize="0" print="0" autoFill="0" autoPict="0" macro="[0]!calendrier">
                <anchor moveWithCells="1" sizeWithCells="1">
                  <from>
                    <xdr:col>0</xdr:col>
                    <xdr:colOff>28575</xdr:colOff>
                    <xdr:row>26</xdr:row>
                    <xdr:rowOff>47625</xdr:rowOff>
                  </from>
                  <to>
                    <xdr:col>1</xdr:col>
                    <xdr:colOff>276225</xdr:colOff>
                    <xdr:row>28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6" name="Button 2">
              <controlPr defaultSize="0" print="0" autoFill="0" autoPict="0" macro="[0]!Imprimé">
                <anchor moveWithCells="1" sizeWithCells="1">
                  <from>
                    <xdr:col>1</xdr:col>
                    <xdr:colOff>381000</xdr:colOff>
                    <xdr:row>26</xdr:row>
                    <xdr:rowOff>57150</xdr:rowOff>
                  </from>
                  <to>
                    <xdr:col>2</xdr:col>
                    <xdr:colOff>628650</xdr:colOff>
                    <xdr:row>28</xdr:row>
                    <xdr:rowOff>114300</xdr:rowOff>
                  </to>
                </anchor>
              </controlPr>
            </control>
          </mc:Choice>
        </mc:AlternateContent>
      </controls>
    </mc:Choice>
  </mc:AlternateContent>
  <tableParts count="8">
    <tablePart r:id="rId7"/>
    <tablePart r:id="rId8"/>
    <tablePart r:id="rId9"/>
    <tablePart r:id="rId10"/>
    <tablePart r:id="rId11"/>
    <tablePart r:id="rId12"/>
    <tablePart r:id="rId13"/>
    <tablePart r:id="rId14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9" operator="lessThan" id="{CF436E53-A653-44D0-B2C1-08A1E0528E5F}">
            <xm:f>calendrier!$E$7</xm:f>
            <x14:dxf>
              <fill>
                <patternFill>
                  <bgColor rgb="FF92D050"/>
                </patternFill>
              </fill>
            </x14:dxf>
          </x14:cfRule>
          <x14:cfRule type="containsText" priority="20" operator="containsText" id="{C2D4B0FE-FB55-42C8-BEAF-3BDF7F3C09D9}">
            <xm:f>NOT(ISERROR(SEARCH(calendrier!$E$7,A26)))</xm:f>
            <xm:f>calendrier!$E$7</xm:f>
            <x14:dxf>
              <fill>
                <patternFill>
                  <bgColor rgb="FFFF0000"/>
                </patternFill>
              </fill>
            </x14:dxf>
          </x14:cfRule>
          <xm:sqref>A26</xm:sqref>
        </x14:conditionalFormatting>
        <x14:conditionalFormatting xmlns:xm="http://schemas.microsoft.com/office/excel/2006/main">
          <x14:cfRule type="containsText" priority="15" operator="containsText" id="{4DEF2157-EB8F-4E61-810E-73C7F127994C}">
            <xm:f>NOT(ISERROR(SEARCH(calendrier!$H$7,B26)))</xm:f>
            <xm:f>calendrier!$H$7</xm:f>
            <x14:dxf>
              <fill>
                <patternFill>
                  <bgColor rgb="FFFF0000"/>
                </patternFill>
              </fill>
            </x14:dxf>
          </x14:cfRule>
          <x14:cfRule type="cellIs" priority="16" operator="lessThan" id="{81152E30-21E1-4B11-80A1-B7501B9156FF}">
            <xm:f>calendrier!$H$7</xm:f>
            <x14:dxf>
              <fill>
                <patternFill>
                  <bgColor rgb="FF92D050"/>
                </patternFill>
              </fill>
            </x14:dxf>
          </x14:cfRule>
          <xm:sqref>B26</xm:sqref>
        </x14:conditionalFormatting>
        <x14:conditionalFormatting xmlns:xm="http://schemas.microsoft.com/office/excel/2006/main">
          <x14:cfRule type="containsText" priority="13" operator="containsText" id="{FDFAA58D-41C7-4ED5-89C8-8CD09AF93FCE}">
            <xm:f>NOT(ISERROR(SEARCH(calendrier!$K$7,C26)))</xm:f>
            <xm:f>calendrier!$K$7</xm:f>
            <x14:dxf>
              <fill>
                <patternFill>
                  <bgColor rgb="FFFF0000"/>
                </patternFill>
              </fill>
            </x14:dxf>
          </x14:cfRule>
          <x14:cfRule type="cellIs" priority="14" operator="lessThan" id="{83075369-F4F2-4DA6-8EB9-4C3378C2E159}">
            <xm:f>calendrier!$K$7</xm:f>
            <x14:dxf>
              <fill>
                <patternFill>
                  <bgColor rgb="FF92D050"/>
                </patternFill>
              </fill>
            </x14:dxf>
          </x14:cfRule>
          <xm:sqref>C26</xm:sqref>
        </x14:conditionalFormatting>
        <x14:conditionalFormatting xmlns:xm="http://schemas.microsoft.com/office/excel/2006/main">
          <x14:cfRule type="containsText" priority="11" operator="containsText" id="{6EE95C4A-DF87-41F4-896C-0272EF348FF9}">
            <xm:f>NOT(ISERROR(SEARCH(calendrier!$N$7,D26)))</xm:f>
            <xm:f>calendrier!$N$7</xm:f>
            <x14:dxf>
              <fill>
                <patternFill>
                  <bgColor rgb="FFFF0000"/>
                </patternFill>
              </fill>
            </x14:dxf>
          </x14:cfRule>
          <x14:cfRule type="cellIs" priority="12" operator="lessThan" id="{925BC9E4-1B74-4F41-9871-1439DDF071F5}">
            <xm:f>calendrier!$N$7</xm:f>
            <x14:dxf>
              <fill>
                <patternFill>
                  <bgColor rgb="FF92D050"/>
                </patternFill>
              </fill>
            </x14:dxf>
          </x14:cfRule>
          <xm:sqref>D26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calendrier</vt:lpstr>
      <vt:lpstr>Imprime</vt:lpstr>
      <vt:lpstr>Date</vt:lpstr>
      <vt:lpstr>calendrier!Print_Area</vt:lpstr>
      <vt:lpstr>Imprime!Print_Area</vt:lpstr>
    </vt:vector>
  </TitlesOfParts>
  <Company>Privé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THC</dc:creator>
  <cp:lastModifiedBy>Thierry</cp:lastModifiedBy>
  <cp:lastPrinted>2012-12-01T10:53:14Z</cp:lastPrinted>
  <dcterms:created xsi:type="dcterms:W3CDTF">2003-12-10T16:27:40Z</dcterms:created>
  <dcterms:modified xsi:type="dcterms:W3CDTF">2012-12-14T12:00:28Z</dcterms:modified>
</cp:coreProperties>
</file>