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worksheets/sheet6.xml" ContentType="application/vnd.openxmlformats-officedocument.spreadsheetml.worksheet+xml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showHorizontalScroll="0" xWindow="480" yWindow="105" windowWidth="15195" windowHeight="11640" tabRatio="870" activeTab="5"/>
  </bookViews>
  <sheets>
    <sheet name="CW" sheetId="62" r:id="rId1"/>
    <sheet name="GB" sheetId="63" r:id="rId2"/>
    <sheet name="CB" sheetId="64" r:id="rId3"/>
    <sheet name="CLB" sheetId="65" r:id="rId4"/>
    <sheet name="GPS" sheetId="66" r:id="rId5"/>
    <sheet name="Boutique" sheetId="68" r:id="rId6"/>
  </sheets>
  <calcPr calcId="125725"/>
</workbook>
</file>

<file path=xl/calcChain.xml><?xml version="1.0" encoding="utf-8"?>
<calcChain xmlns="http://schemas.openxmlformats.org/spreadsheetml/2006/main">
  <c r="B8" i="68"/>
  <c r="C11"/>
  <c r="D11"/>
  <c r="E11"/>
  <c r="F11"/>
  <c r="G11"/>
  <c r="H11"/>
  <c r="I11"/>
  <c r="J11"/>
  <c r="K11"/>
  <c r="L11"/>
  <c r="M11"/>
  <c r="N11"/>
  <c r="B8" i="64"/>
  <c r="C11"/>
  <c r="D11"/>
  <c r="E11"/>
  <c r="F11"/>
  <c r="G11"/>
  <c r="H11"/>
  <c r="I11"/>
  <c r="J11"/>
  <c r="K11"/>
  <c r="L11"/>
  <c r="M11"/>
  <c r="N11"/>
  <c r="C15"/>
  <c r="D15"/>
  <c r="E15"/>
  <c r="F15"/>
  <c r="G15"/>
  <c r="H15"/>
  <c r="I15"/>
  <c r="J15"/>
  <c r="K15"/>
  <c r="L15"/>
  <c r="M15"/>
  <c r="N15"/>
  <c r="C16"/>
  <c r="D16"/>
  <c r="E16"/>
  <c r="F16"/>
  <c r="G16"/>
  <c r="H16"/>
  <c r="I16"/>
  <c r="J16"/>
  <c r="K16"/>
  <c r="L16"/>
  <c r="M16"/>
  <c r="N16"/>
  <c r="C17"/>
  <c r="D17"/>
  <c r="E17"/>
  <c r="F17"/>
  <c r="G17"/>
  <c r="H17"/>
  <c r="I17"/>
  <c r="J17"/>
  <c r="K17"/>
  <c r="L17"/>
  <c r="M17"/>
  <c r="N17"/>
  <c r="B8" i="65"/>
  <c r="C11"/>
  <c r="D11"/>
  <c r="E11"/>
  <c r="F11"/>
  <c r="G11"/>
  <c r="H11"/>
  <c r="I11"/>
  <c r="J11"/>
  <c r="K11"/>
  <c r="L11"/>
  <c r="M11"/>
  <c r="N11"/>
  <c r="C15"/>
  <c r="D15"/>
  <c r="E15"/>
  <c r="F15"/>
  <c r="G15"/>
  <c r="H15"/>
  <c r="I15"/>
  <c r="J15"/>
  <c r="K15"/>
  <c r="L15"/>
  <c r="M15"/>
  <c r="N15"/>
  <c r="C16"/>
  <c r="D16"/>
  <c r="E16"/>
  <c r="F16"/>
  <c r="G16"/>
  <c r="H16"/>
  <c r="I16"/>
  <c r="J16"/>
  <c r="K16"/>
  <c r="L16"/>
  <c r="M16"/>
  <c r="N16"/>
  <c r="C17"/>
  <c r="D17"/>
  <c r="E17"/>
  <c r="F17"/>
  <c r="G17"/>
  <c r="H17"/>
  <c r="I17"/>
  <c r="J17"/>
  <c r="K17"/>
  <c r="L17"/>
  <c r="M17"/>
  <c r="N17"/>
  <c r="B8" i="62"/>
  <c r="C17" s="1"/>
  <c r="C11"/>
  <c r="D11"/>
  <c r="E11"/>
  <c r="F11"/>
  <c r="G11"/>
  <c r="H11"/>
  <c r="I11"/>
  <c r="J11"/>
  <c r="K11"/>
  <c r="L11"/>
  <c r="M11"/>
  <c r="N11"/>
  <c r="C15"/>
  <c r="D15"/>
  <c r="E15"/>
  <c r="F15"/>
  <c r="G15"/>
  <c r="H15"/>
  <c r="I15"/>
  <c r="J15"/>
  <c r="K15"/>
  <c r="L15"/>
  <c r="M15"/>
  <c r="N15"/>
  <c r="C16"/>
  <c r="D16"/>
  <c r="D17" s="1"/>
  <c r="E16"/>
  <c r="F16"/>
  <c r="G16"/>
  <c r="H16"/>
  <c r="I16"/>
  <c r="J16"/>
  <c r="J17" s="1"/>
  <c r="K16"/>
  <c r="K17" s="1"/>
  <c r="L16"/>
  <c r="L17" s="1"/>
  <c r="M16"/>
  <c r="N16"/>
  <c r="N17" s="1"/>
  <c r="F17"/>
  <c r="H17"/>
  <c r="M17"/>
  <c r="B8" i="63"/>
  <c r="C11"/>
  <c r="D11"/>
  <c r="E11"/>
  <c r="F11"/>
  <c r="G11"/>
  <c r="H11"/>
  <c r="I11"/>
  <c r="J11"/>
  <c r="K11"/>
  <c r="L11"/>
  <c r="M11"/>
  <c r="N11"/>
  <c r="C15"/>
  <c r="D15"/>
  <c r="E15"/>
  <c r="F15"/>
  <c r="G15"/>
  <c r="H15"/>
  <c r="H16" s="1"/>
  <c r="H17" s="1"/>
  <c r="I15"/>
  <c r="J15"/>
  <c r="J16" s="1"/>
  <c r="J17" s="1"/>
  <c r="K15"/>
  <c r="K16" s="1"/>
  <c r="K17" s="1"/>
  <c r="L15"/>
  <c r="L16" s="1"/>
  <c r="L17" s="1"/>
  <c r="M15"/>
  <c r="N15"/>
  <c r="N16" s="1"/>
  <c r="N17" s="1"/>
  <c r="C16"/>
  <c r="D16"/>
  <c r="D17" s="1"/>
  <c r="E16"/>
  <c r="E17" s="1"/>
  <c r="F16"/>
  <c r="F17" s="1"/>
  <c r="G16"/>
  <c r="I16"/>
  <c r="I17" s="1"/>
  <c r="M16"/>
  <c r="M17" s="1"/>
  <c r="C17"/>
  <c r="G17"/>
  <c r="G7" i="66"/>
  <c r="C15" i="68" s="1"/>
  <c r="H7" i="66"/>
  <c r="D15" i="68" s="1"/>
  <c r="I7" i="66"/>
  <c r="E15" i="68" s="1"/>
  <c r="K7" i="66"/>
  <c r="F15" i="68" s="1"/>
  <c r="L7" i="66"/>
  <c r="G15" i="68" s="1"/>
  <c r="M7" i="66"/>
  <c r="H15" i="68" s="1"/>
  <c r="N7" i="66"/>
  <c r="I15" i="68" s="1"/>
  <c r="O7" i="66"/>
  <c r="J15" i="68" s="1"/>
  <c r="P7" i="66"/>
  <c r="K15" i="68" s="1"/>
  <c r="Q7" i="66"/>
  <c r="L15" i="68" s="1"/>
  <c r="R7" i="66"/>
  <c r="M15" i="68" s="1"/>
  <c r="S7" i="66"/>
  <c r="N15" i="68" s="1"/>
  <c r="V8" i="66"/>
  <c r="C13" i="68" s="1"/>
  <c r="G13" i="66"/>
  <c r="H13"/>
  <c r="I13"/>
  <c r="K13"/>
  <c r="L13"/>
  <c r="M13"/>
  <c r="N13"/>
  <c r="O13"/>
  <c r="P13"/>
  <c r="Q13"/>
  <c r="R13"/>
  <c r="S13"/>
  <c r="G19"/>
  <c r="H19"/>
  <c r="I19"/>
  <c r="K19"/>
  <c r="L19"/>
  <c r="M19"/>
  <c r="N19"/>
  <c r="O19"/>
  <c r="P19"/>
  <c r="Q19"/>
  <c r="R19"/>
  <c r="S19"/>
  <c r="G25"/>
  <c r="H25"/>
  <c r="I25"/>
  <c r="K25"/>
  <c r="L25"/>
  <c r="M25"/>
  <c r="N25"/>
  <c r="O25"/>
  <c r="P25"/>
  <c r="Q25"/>
  <c r="R25"/>
  <c r="S25"/>
  <c r="G17" i="62" l="1"/>
  <c r="E17"/>
  <c r="I17"/>
  <c r="M16" i="68"/>
  <c r="M19" s="1"/>
  <c r="I16"/>
  <c r="I19" s="1"/>
  <c r="G16"/>
  <c r="G19" s="1"/>
  <c r="E16"/>
  <c r="E19" s="1"/>
  <c r="C16"/>
  <c r="C19" s="1"/>
  <c r="C21"/>
  <c r="C23" s="1"/>
  <c r="N16"/>
  <c r="N19" s="1"/>
  <c r="L16"/>
  <c r="L19" s="1"/>
  <c r="J16"/>
  <c r="J19" s="1"/>
  <c r="H16"/>
  <c r="H19" s="1"/>
  <c r="F16"/>
  <c r="F19" s="1"/>
  <c r="D16"/>
  <c r="D19" s="1"/>
  <c r="K16"/>
  <c r="K19" s="1"/>
  <c r="N13" i="63"/>
  <c r="N19" s="1"/>
  <c r="N21" s="1"/>
  <c r="L13"/>
  <c r="L19" s="1"/>
  <c r="L21" s="1"/>
  <c r="J13"/>
  <c r="J19" s="1"/>
  <c r="J21" s="1"/>
  <c r="H13"/>
  <c r="H19" s="1"/>
  <c r="H21" s="1"/>
  <c r="F13"/>
  <c r="F19" s="1"/>
  <c r="F21" s="1"/>
  <c r="D13"/>
  <c r="D19" s="1"/>
  <c r="D21" s="1"/>
  <c r="M13" i="62"/>
  <c r="M19" s="1"/>
  <c r="M21" s="1"/>
  <c r="K13"/>
  <c r="K19" s="1"/>
  <c r="K21" s="1"/>
  <c r="I13"/>
  <c r="I19" s="1"/>
  <c r="I21" s="1"/>
  <c r="G13"/>
  <c r="G19" s="1"/>
  <c r="G21" s="1"/>
  <c r="E13"/>
  <c r="E19" s="1"/>
  <c r="E21" s="1"/>
  <c r="C13"/>
  <c r="C19" s="1"/>
  <c r="C21" s="1"/>
  <c r="N13" i="65"/>
  <c r="N19" s="1"/>
  <c r="N21" s="1"/>
  <c r="L13"/>
  <c r="L19" s="1"/>
  <c r="L21" s="1"/>
  <c r="J13"/>
  <c r="J19" s="1"/>
  <c r="J21" s="1"/>
  <c r="H13"/>
  <c r="H19" s="1"/>
  <c r="H21" s="1"/>
  <c r="F13"/>
  <c r="F19" s="1"/>
  <c r="F21" s="1"/>
  <c r="D13"/>
  <c r="D19" s="1"/>
  <c r="D21" s="1"/>
  <c r="M13" i="64"/>
  <c r="M19" s="1"/>
  <c r="M21" s="1"/>
  <c r="K13"/>
  <c r="K19" s="1"/>
  <c r="K21" s="1"/>
  <c r="I13"/>
  <c r="I19" s="1"/>
  <c r="I21" s="1"/>
  <c r="G13"/>
  <c r="G19" s="1"/>
  <c r="G21" s="1"/>
  <c r="E13"/>
  <c r="E19" s="1"/>
  <c r="E21" s="1"/>
  <c r="C13"/>
  <c r="C19" s="1"/>
  <c r="C21" s="1"/>
  <c r="N13" i="68"/>
  <c r="N21" s="1"/>
  <c r="N23" s="1"/>
  <c r="L13"/>
  <c r="L21" s="1"/>
  <c r="L23" s="1"/>
  <c r="J13"/>
  <c r="J21" s="1"/>
  <c r="J23" s="1"/>
  <c r="H13"/>
  <c r="H21" s="1"/>
  <c r="H23" s="1"/>
  <c r="F13"/>
  <c r="F21" s="1"/>
  <c r="F23" s="1"/>
  <c r="D13"/>
  <c r="D21" s="1"/>
  <c r="D23" s="1"/>
  <c r="M13" i="63"/>
  <c r="M19" s="1"/>
  <c r="M21" s="1"/>
  <c r="K13"/>
  <c r="K19" s="1"/>
  <c r="K21" s="1"/>
  <c r="I13"/>
  <c r="I19" s="1"/>
  <c r="I21" s="1"/>
  <c r="G13"/>
  <c r="G19" s="1"/>
  <c r="G21" s="1"/>
  <c r="E13"/>
  <c r="E19" s="1"/>
  <c r="E21" s="1"/>
  <c r="C13"/>
  <c r="C19" s="1"/>
  <c r="C21" s="1"/>
  <c r="N13" i="62"/>
  <c r="N19" s="1"/>
  <c r="N21" s="1"/>
  <c r="L13"/>
  <c r="L19" s="1"/>
  <c r="L21" s="1"/>
  <c r="J13"/>
  <c r="J19" s="1"/>
  <c r="J21" s="1"/>
  <c r="H13"/>
  <c r="H19" s="1"/>
  <c r="H21" s="1"/>
  <c r="F13"/>
  <c r="F19" s="1"/>
  <c r="F21" s="1"/>
  <c r="D13"/>
  <c r="D19" s="1"/>
  <c r="D21" s="1"/>
  <c r="M13" i="65"/>
  <c r="M19" s="1"/>
  <c r="M21" s="1"/>
  <c r="K13"/>
  <c r="K19" s="1"/>
  <c r="K21" s="1"/>
  <c r="I13"/>
  <c r="I19" s="1"/>
  <c r="I21" s="1"/>
  <c r="G13"/>
  <c r="G19" s="1"/>
  <c r="G21" s="1"/>
  <c r="E13"/>
  <c r="E19" s="1"/>
  <c r="E21" s="1"/>
  <c r="C13"/>
  <c r="C19" s="1"/>
  <c r="C21" s="1"/>
  <c r="N13" i="64"/>
  <c r="N19" s="1"/>
  <c r="N21" s="1"/>
  <c r="L13"/>
  <c r="L19" s="1"/>
  <c r="L21" s="1"/>
  <c r="J13"/>
  <c r="J19" s="1"/>
  <c r="J21" s="1"/>
  <c r="H13"/>
  <c r="H19" s="1"/>
  <c r="H21" s="1"/>
  <c r="F13"/>
  <c r="F19" s="1"/>
  <c r="F21" s="1"/>
  <c r="D13"/>
  <c r="D19" s="1"/>
  <c r="D21" s="1"/>
  <c r="M13" i="68"/>
  <c r="M21" s="1"/>
  <c r="M23" s="1"/>
  <c r="K13"/>
  <c r="K21" s="1"/>
  <c r="K23" s="1"/>
  <c r="I13"/>
  <c r="I21" s="1"/>
  <c r="I23" s="1"/>
  <c r="G13"/>
  <c r="G21" s="1"/>
  <c r="G23" s="1"/>
  <c r="E13"/>
  <c r="E21" s="1"/>
  <c r="E23" s="1"/>
</calcChain>
</file>

<file path=xl/sharedStrings.xml><?xml version="1.0" encoding="utf-8"?>
<sst xmlns="http://schemas.openxmlformats.org/spreadsheetml/2006/main" count="157" uniqueCount="35">
  <si>
    <t>Services gratuits</t>
  </si>
  <si>
    <t>Services payants</t>
  </si>
  <si>
    <t>Resultat T1</t>
  </si>
  <si>
    <t>Resultat T2</t>
  </si>
  <si>
    <t>Resultat T3</t>
  </si>
  <si>
    <t>Resultat T4</t>
  </si>
  <si>
    <t>A semaine</t>
  </si>
  <si>
    <t>/</t>
  </si>
  <si>
    <t>TENDANCES</t>
  </si>
  <si>
    <t>J</t>
  </si>
  <si>
    <t>K</t>
  </si>
  <si>
    <t>L</t>
  </si>
  <si>
    <t>Résultats</t>
  </si>
  <si>
    <t>Réussite</t>
  </si>
  <si>
    <t>A CE JOUR j'aurais dû en faire</t>
  </si>
  <si>
    <t>Objectif hebdo reactualisé</t>
  </si>
  <si>
    <t>M</t>
  </si>
  <si>
    <t>D</t>
  </si>
  <si>
    <t>F</t>
  </si>
  <si>
    <t>A</t>
  </si>
  <si>
    <t>E</t>
  </si>
  <si>
    <t>O</t>
  </si>
  <si>
    <t>BC</t>
  </si>
  <si>
    <t>SC</t>
  </si>
  <si>
    <t>G</t>
  </si>
  <si>
    <t xml:space="preserve"> T1</t>
  </si>
  <si>
    <t xml:space="preserve"> HEBDO</t>
  </si>
  <si>
    <t xml:space="preserve">Boutique </t>
  </si>
  <si>
    <t>GB</t>
  </si>
  <si>
    <t>CW</t>
  </si>
  <si>
    <t>CB</t>
  </si>
  <si>
    <t>CLB</t>
  </si>
  <si>
    <t>FE</t>
  </si>
  <si>
    <t>Résultats GPS</t>
  </si>
  <si>
    <t>Résultats ES</t>
  </si>
</sst>
</file>

<file path=xl/styles.xml><?xml version="1.0" encoding="utf-8"?>
<styleSheet xmlns="http://schemas.openxmlformats.org/spreadsheetml/2006/main">
  <numFmts count="1">
    <numFmt numFmtId="164" formatCode="0.."/>
  </numFmts>
  <fonts count="26">
    <font>
      <sz val="10"/>
      <name val="Arial"/>
    </font>
    <font>
      <sz val="10"/>
      <name val="Arial"/>
    </font>
    <font>
      <b/>
      <sz val="12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48"/>
      <name val="Arial"/>
      <family val="2"/>
    </font>
    <font>
      <b/>
      <sz val="18"/>
      <name val="Times New Roman"/>
      <family val="1"/>
    </font>
    <font>
      <b/>
      <sz val="12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sz val="18"/>
      <name val="Arial"/>
      <family val="2"/>
    </font>
    <font>
      <b/>
      <sz val="22"/>
      <name val="Arial"/>
      <family val="2"/>
    </font>
    <font>
      <b/>
      <sz val="36"/>
      <name val="Wingdings"/>
      <charset val="2"/>
    </font>
    <font>
      <sz val="10"/>
      <color indexed="9"/>
      <name val="Arial"/>
      <family val="2"/>
    </font>
    <font>
      <sz val="16"/>
      <name val="Arial"/>
      <family val="2"/>
    </font>
    <font>
      <sz val="24"/>
      <name val="Arial"/>
      <family val="2"/>
    </font>
    <font>
      <b/>
      <sz val="14"/>
      <name val="Times New Roman"/>
      <family val="1"/>
    </font>
    <font>
      <b/>
      <sz val="14"/>
      <color indexed="17"/>
      <name val="Calibri"/>
      <family val="2"/>
    </font>
    <font>
      <b/>
      <sz val="11"/>
      <color indexed="17"/>
      <name val="Calibri"/>
      <family val="2"/>
    </font>
    <font>
      <b/>
      <sz val="14"/>
      <name val="Arial"/>
    </font>
    <font>
      <b/>
      <sz val="16"/>
      <color indexed="9"/>
      <name val="Arial"/>
      <family val="2"/>
    </font>
    <font>
      <sz val="24"/>
      <color indexed="9"/>
      <name val="Arial"/>
      <family val="2"/>
    </font>
    <font>
      <sz val="11"/>
      <color rgb="FF9C0006"/>
      <name val="Calibri"/>
      <family val="2"/>
      <scheme val="minor"/>
    </font>
    <font>
      <sz val="11"/>
      <color rgb="FF0061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FFC7CE"/>
      </patternFill>
    </fill>
    <fill>
      <patternFill patternType="solid">
        <fgColor rgb="FFC6EFCE"/>
      </patternFill>
    </fill>
    <fill>
      <patternFill patternType="solid">
        <fgColor rgb="FF00B0F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4" fillId="9" borderId="0" applyNumberFormat="0" applyBorder="0" applyAlignment="0" applyProtection="0"/>
    <xf numFmtId="9" fontId="1" fillId="0" borderId="0" applyFont="0" applyFill="0" applyBorder="0" applyAlignment="0" applyProtection="0"/>
    <xf numFmtId="0" fontId="25" fillId="10" borderId="0" applyNumberFormat="0" applyBorder="0" applyAlignment="0" applyProtection="0"/>
  </cellStyleXfs>
  <cellXfs count="142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/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0" fillId="4" borderId="0" xfId="0" applyFill="1" applyBorder="1"/>
    <xf numFmtId="0" fontId="0" fillId="4" borderId="0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/>
    </xf>
    <xf numFmtId="49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Continuous" vertical="center"/>
    </xf>
    <xf numFmtId="10" fontId="0" fillId="4" borderId="0" xfId="0" applyNumberFormat="1" applyFill="1" applyBorder="1" applyAlignment="1">
      <alignment horizontal="center" vertical="center"/>
    </xf>
    <xf numFmtId="10" fontId="0" fillId="4" borderId="0" xfId="0" applyNumberFormat="1" applyFill="1" applyBorder="1" applyAlignment="1">
      <alignment horizontal="centerContinuous" vertical="center"/>
    </xf>
    <xf numFmtId="0" fontId="6" fillId="0" borderId="0" xfId="0" applyFont="1"/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25" fillId="4" borderId="0" xfId="3" applyFill="1" applyBorder="1" applyAlignment="1">
      <alignment horizontal="center" vertical="center"/>
    </xf>
    <xf numFmtId="0" fontId="24" fillId="4" borderId="0" xfId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25" fillId="4" borderId="0" xfId="3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24" fillId="4" borderId="0" xfId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/>
    </xf>
    <xf numFmtId="10" fontId="0" fillId="4" borderId="10" xfId="0" applyNumberForma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9" fontId="8" fillId="0" borderId="0" xfId="0" applyNumberFormat="1" applyFont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9" fontId="0" fillId="0" borderId="0" xfId="0" applyNumberFormat="1"/>
    <xf numFmtId="0" fontId="13" fillId="5" borderId="11" xfId="0" applyFont="1" applyFill="1" applyBorder="1" applyAlignment="1">
      <alignment horizontal="center" vertical="center"/>
    </xf>
    <xf numFmtId="0" fontId="13" fillId="5" borderId="12" xfId="0" applyFont="1" applyFill="1" applyBorder="1" applyAlignment="1">
      <alignment horizontal="center" vertical="center"/>
    </xf>
    <xf numFmtId="0" fontId="10" fillId="6" borderId="13" xfId="0" applyFont="1" applyFill="1" applyBorder="1" applyAlignment="1">
      <alignment horizontal="center" vertical="center" wrapText="1"/>
    </xf>
    <xf numFmtId="0" fontId="10" fillId="6" borderId="14" xfId="0" applyFont="1" applyFill="1" applyBorder="1" applyAlignment="1">
      <alignment horizontal="center" vertical="center"/>
    </xf>
    <xf numFmtId="49" fontId="10" fillId="6" borderId="13" xfId="0" applyNumberFormat="1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center" vertical="center"/>
    </xf>
    <xf numFmtId="9" fontId="0" fillId="0" borderId="0" xfId="0" applyNumberForma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" fontId="14" fillId="0" borderId="15" xfId="0" applyNumberFormat="1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9" fillId="5" borderId="11" xfId="0" applyFont="1" applyFill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11" fillId="2" borderId="13" xfId="0" applyFont="1" applyFill="1" applyBorder="1" applyAlignment="1">
      <alignment horizontal="center" vertical="center" wrapText="1"/>
    </xf>
    <xf numFmtId="0" fontId="16" fillId="0" borderId="0" xfId="0" applyFont="1" applyBorder="1" applyAlignment="1">
      <alignment horizontal="centerContinuous" vertical="center"/>
    </xf>
    <xf numFmtId="0" fontId="16" fillId="0" borderId="0" xfId="0" applyFont="1" applyBorder="1"/>
    <xf numFmtId="1" fontId="11" fillId="0" borderId="13" xfId="2" applyNumberFormat="1" applyFont="1" applyBorder="1" applyAlignment="1">
      <alignment horizontal="center" vertical="center"/>
    </xf>
    <xf numFmtId="10" fontId="11" fillId="4" borderId="0" xfId="0" applyNumberFormat="1" applyFont="1" applyFill="1" applyBorder="1" applyAlignment="1">
      <alignment horizontal="center" vertical="center"/>
    </xf>
    <xf numFmtId="0" fontId="11" fillId="4" borderId="0" xfId="0" applyFont="1" applyFill="1" applyBorder="1"/>
    <xf numFmtId="0" fontId="11" fillId="4" borderId="11" xfId="0" applyFont="1" applyFill="1" applyBorder="1" applyAlignment="1">
      <alignment horizontal="center" vertical="center"/>
    </xf>
    <xf numFmtId="1" fontId="11" fillId="4" borderId="13" xfId="0" applyNumberFormat="1" applyFont="1" applyFill="1" applyBorder="1" applyAlignment="1">
      <alignment horizontal="center" vertical="center"/>
    </xf>
    <xf numFmtId="0" fontId="11" fillId="0" borderId="0" xfId="0" applyFont="1"/>
    <xf numFmtId="9" fontId="11" fillId="0" borderId="15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Continuous" vertical="center"/>
    </xf>
    <xf numFmtId="0" fontId="11" fillId="0" borderId="0" xfId="0" applyFont="1" applyBorder="1"/>
    <xf numFmtId="0" fontId="16" fillId="4" borderId="0" xfId="0" applyFont="1" applyFill="1" applyBorder="1" applyAlignment="1">
      <alignment horizontal="center" vertical="center" wrapText="1"/>
    </xf>
    <xf numFmtId="0" fontId="17" fillId="4" borderId="0" xfId="0" applyFont="1" applyFill="1" applyBorder="1" applyAlignment="1">
      <alignment horizontal="center"/>
    </xf>
    <xf numFmtId="1" fontId="17" fillId="4" borderId="16" xfId="0" applyNumberFormat="1" applyFont="1" applyFill="1" applyBorder="1" applyAlignment="1">
      <alignment horizontal="center" vertical="center"/>
    </xf>
    <xf numFmtId="0" fontId="11" fillId="0" borderId="17" xfId="0" applyFont="1" applyBorder="1"/>
    <xf numFmtId="0" fontId="18" fillId="2" borderId="8" xfId="0" applyFont="1" applyFill="1" applyBorder="1" applyAlignment="1">
      <alignment horizontal="center" vertical="center" wrapText="1"/>
    </xf>
    <xf numFmtId="0" fontId="18" fillId="2" borderId="6" xfId="0" applyFont="1" applyFill="1" applyBorder="1" applyAlignment="1">
      <alignment horizontal="center" vertical="center" wrapText="1"/>
    </xf>
    <xf numFmtId="0" fontId="18" fillId="2" borderId="7" xfId="0" applyFont="1" applyFill="1" applyBorder="1" applyAlignment="1">
      <alignment horizontal="center" vertical="center" wrapText="1"/>
    </xf>
    <xf numFmtId="0" fontId="18" fillId="4" borderId="0" xfId="0" applyFont="1" applyFill="1" applyBorder="1" applyAlignment="1">
      <alignment horizontal="center" vertical="center" wrapText="1"/>
    </xf>
    <xf numFmtId="0" fontId="18" fillId="2" borderId="9" xfId="0" applyFont="1" applyFill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 wrapText="1"/>
    </xf>
    <xf numFmtId="0" fontId="18" fillId="2" borderId="2" xfId="0" applyFont="1" applyFill="1" applyBorder="1" applyAlignment="1">
      <alignment horizontal="center" vertical="center" wrapText="1"/>
    </xf>
    <xf numFmtId="0" fontId="24" fillId="7" borderId="18" xfId="1" applyFill="1" applyBorder="1" applyAlignment="1">
      <alignment horizontal="center" vertical="center"/>
    </xf>
    <xf numFmtId="0" fontId="24" fillId="7" borderId="19" xfId="1" applyFill="1" applyBorder="1" applyAlignment="1">
      <alignment horizontal="center" vertical="center"/>
    </xf>
    <xf numFmtId="0" fontId="18" fillId="2" borderId="20" xfId="0" applyFont="1" applyFill="1" applyBorder="1" applyAlignment="1">
      <alignment horizontal="center" vertical="center" wrapText="1"/>
    </xf>
    <xf numFmtId="0" fontId="18" fillId="2" borderId="21" xfId="0" applyFont="1" applyFill="1" applyBorder="1" applyAlignment="1">
      <alignment horizontal="center" vertical="center" wrapText="1"/>
    </xf>
    <xf numFmtId="0" fontId="18" fillId="2" borderId="22" xfId="0" applyFont="1" applyFill="1" applyBorder="1" applyAlignment="1">
      <alignment horizontal="center" vertical="center" wrapText="1"/>
    </xf>
    <xf numFmtId="0" fontId="24" fillId="7" borderId="18" xfId="1" applyFill="1" applyBorder="1" applyAlignment="1">
      <alignment horizontal="center" vertical="center" wrapText="1"/>
    </xf>
    <xf numFmtId="0" fontId="0" fillId="7" borderId="17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18" xfId="0" applyFill="1" applyBorder="1"/>
    <xf numFmtId="0" fontId="0" fillId="7" borderId="19" xfId="0" applyFill="1" applyBorder="1"/>
    <xf numFmtId="0" fontId="3" fillId="2" borderId="20" xfId="0" applyFont="1" applyFill="1" applyBorder="1" applyAlignment="1">
      <alignment horizontal="center" vertical="center" wrapText="1"/>
    </xf>
    <xf numFmtId="0" fontId="3" fillId="2" borderId="21" xfId="0" applyFont="1" applyFill="1" applyBorder="1" applyAlignment="1">
      <alignment horizontal="center" vertical="center" wrapText="1"/>
    </xf>
    <xf numFmtId="0" fontId="3" fillId="2" borderId="22" xfId="0" applyFont="1" applyFill="1" applyBorder="1" applyAlignment="1">
      <alignment horizontal="center" vertical="center" wrapText="1"/>
    </xf>
    <xf numFmtId="0" fontId="20" fillId="10" borderId="12" xfId="3" applyFont="1" applyBorder="1" applyAlignment="1">
      <alignment horizontal="center" vertical="center" wrapText="1"/>
    </xf>
    <xf numFmtId="0" fontId="19" fillId="4" borderId="0" xfId="3" applyFont="1" applyFill="1" applyBorder="1" applyAlignment="1">
      <alignment horizontal="center" vertical="center"/>
    </xf>
    <xf numFmtId="0" fontId="19" fillId="10" borderId="12" xfId="3" applyFont="1" applyBorder="1" applyAlignment="1">
      <alignment horizontal="center" vertical="center" wrapText="1"/>
    </xf>
    <xf numFmtId="0" fontId="19" fillId="10" borderId="23" xfId="3" applyFont="1" applyBorder="1" applyAlignment="1">
      <alignment horizontal="center" vertical="center" wrapText="1"/>
    </xf>
    <xf numFmtId="0" fontId="19" fillId="10" borderId="14" xfId="3" applyFont="1" applyBorder="1" applyAlignment="1">
      <alignment horizontal="center" vertical="center" wrapText="1"/>
    </xf>
    <xf numFmtId="0" fontId="19" fillId="4" borderId="0" xfId="3" applyFont="1" applyFill="1" applyBorder="1" applyAlignment="1">
      <alignment horizontal="center" vertical="center" wrapText="1"/>
    </xf>
    <xf numFmtId="0" fontId="21" fillId="0" borderId="0" xfId="0" applyFont="1"/>
    <xf numFmtId="0" fontId="3" fillId="2" borderId="24" xfId="0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horizontal="center" vertical="center" wrapText="1"/>
    </xf>
    <xf numFmtId="0" fontId="3" fillId="2" borderId="26" xfId="0" applyFont="1" applyFill="1" applyBorder="1" applyAlignment="1">
      <alignment horizontal="center" vertical="center" wrapText="1"/>
    </xf>
    <xf numFmtId="0" fontId="11" fillId="2" borderId="27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1" fillId="8" borderId="11" xfId="0" applyFont="1" applyFill="1" applyBorder="1" applyAlignment="1">
      <alignment horizontal="center" vertical="center" wrapText="1"/>
    </xf>
    <xf numFmtId="0" fontId="22" fillId="4" borderId="0" xfId="0" applyFont="1" applyFill="1" applyBorder="1" applyAlignment="1">
      <alignment horizontal="center" vertical="center"/>
    </xf>
    <xf numFmtId="0" fontId="11" fillId="6" borderId="11" xfId="0" applyFont="1" applyFill="1" applyBorder="1" applyAlignment="1">
      <alignment horizontal="center" vertical="center"/>
    </xf>
    <xf numFmtId="1" fontId="11" fillId="6" borderId="28" xfId="0" applyNumberFormat="1" applyFont="1" applyFill="1" applyBorder="1" applyAlignment="1">
      <alignment horizontal="center" vertical="center"/>
    </xf>
    <xf numFmtId="1" fontId="11" fillId="0" borderId="13" xfId="0" applyNumberFormat="1" applyFont="1" applyBorder="1" applyAlignment="1">
      <alignment horizontal="center" vertical="center"/>
    </xf>
    <xf numFmtId="1" fontId="23" fillId="4" borderId="0" xfId="0" applyNumberFormat="1" applyFont="1" applyFill="1" applyBorder="1" applyAlignment="1">
      <alignment horizontal="center"/>
    </xf>
    <xf numFmtId="0" fontId="11" fillId="4" borderId="0" xfId="0" applyFont="1" applyFill="1" applyBorder="1" applyAlignment="1">
      <alignment horizontal="center" vertical="center" wrapText="1"/>
    </xf>
    <xf numFmtId="164" fontId="0" fillId="0" borderId="0" xfId="0" applyNumberFormat="1"/>
    <xf numFmtId="1" fontId="11" fillId="0" borderId="15" xfId="0" applyNumberFormat="1" applyFont="1" applyBorder="1" applyAlignment="1">
      <alignment horizontal="center" vertical="center"/>
    </xf>
    <xf numFmtId="0" fontId="9" fillId="11" borderId="11" xfId="0" applyFont="1" applyFill="1" applyBorder="1" applyAlignment="1">
      <alignment horizontal="center" vertical="center" wrapText="1"/>
    </xf>
    <xf numFmtId="0" fontId="11" fillId="11" borderId="11" xfId="0" applyFont="1" applyFill="1" applyBorder="1" applyAlignment="1">
      <alignment horizontal="center" vertical="center" wrapText="1"/>
    </xf>
    <xf numFmtId="0" fontId="13" fillId="11" borderId="12" xfId="0" applyFont="1" applyFill="1" applyBorder="1" applyAlignment="1">
      <alignment horizontal="center" vertical="center"/>
    </xf>
    <xf numFmtId="0" fontId="13" fillId="11" borderId="11" xfId="0" applyFont="1" applyFill="1" applyBorder="1" applyAlignment="1">
      <alignment horizontal="center" vertical="center"/>
    </xf>
    <xf numFmtId="0" fontId="22" fillId="4" borderId="13" xfId="0" applyFont="1" applyFill="1" applyBorder="1" applyAlignment="1">
      <alignment horizontal="center" vertical="center"/>
    </xf>
    <xf numFmtId="0" fontId="7" fillId="3" borderId="29" xfId="0" applyFont="1" applyFill="1" applyBorder="1" applyAlignment="1">
      <alignment horizontal="center" vertical="center" wrapText="1"/>
    </xf>
    <xf numFmtId="0" fontId="7" fillId="3" borderId="30" xfId="0" applyFont="1" applyFill="1" applyBorder="1" applyAlignment="1">
      <alignment horizontal="center" vertical="center"/>
    </xf>
    <xf numFmtId="0" fontId="7" fillId="3" borderId="31" xfId="0" applyFont="1" applyFill="1" applyBorder="1" applyAlignment="1">
      <alignment horizontal="center" vertical="center"/>
    </xf>
    <xf numFmtId="0" fontId="7" fillId="3" borderId="32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18" xfId="0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16" fillId="2" borderId="11" xfId="0" applyFont="1" applyFill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19" fillId="10" borderId="11" xfId="3" applyFont="1" applyBorder="1" applyAlignment="1">
      <alignment horizontal="center" vertical="center"/>
    </xf>
    <xf numFmtId="0" fontId="19" fillId="10" borderId="14" xfId="3" applyFont="1" applyBorder="1" applyAlignment="1">
      <alignment horizontal="center" vertical="center"/>
    </xf>
    <xf numFmtId="0" fontId="2" fillId="3" borderId="30" xfId="0" applyFont="1" applyFill="1" applyBorder="1" applyAlignment="1">
      <alignment horizontal="center" vertical="center" wrapText="1"/>
    </xf>
    <xf numFmtId="0" fontId="2" fillId="3" borderId="31" xfId="0" applyFont="1" applyFill="1" applyBorder="1" applyAlignment="1">
      <alignment horizontal="center" vertical="center" wrapText="1"/>
    </xf>
    <xf numFmtId="0" fontId="0" fillId="3" borderId="33" xfId="0" applyFill="1" applyBorder="1" applyAlignment="1">
      <alignment horizontal="center" vertical="center" wrapText="1"/>
    </xf>
    <xf numFmtId="0" fontId="0" fillId="3" borderId="34" xfId="0" applyFill="1" applyBorder="1" applyAlignment="1">
      <alignment horizontal="center" vertical="center" wrapText="1"/>
    </xf>
    <xf numFmtId="0" fontId="0" fillId="3" borderId="35" xfId="0" applyFill="1" applyBorder="1" applyAlignment="1">
      <alignment horizontal="center" vertical="center" wrapText="1"/>
    </xf>
    <xf numFmtId="0" fontId="24" fillId="7" borderId="18" xfId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</cellXfs>
  <cellStyles count="4">
    <cellStyle name="Insatisfaisant" xfId="1" builtinId="27"/>
    <cellStyle name="Normal" xfId="0" builtinId="0"/>
    <cellStyle name="Pourcentage" xfId="2" builtinId="5"/>
    <cellStyle name="Satisfaisant" xfId="3" builtinId="26"/>
  </cellStyles>
  <dxfs count="27"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indexed="50"/>
      </font>
      <fill>
        <patternFill>
          <bgColor indexed="50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color theme="0"/>
      </font>
    </dxf>
    <dxf>
      <font>
        <condense val="0"/>
        <extend val="0"/>
        <color indexed="50"/>
      </font>
      <fill>
        <patternFill>
          <bgColor indexed="50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color theme="0"/>
      </font>
    </dxf>
    <dxf>
      <font>
        <condense val="0"/>
        <extend val="0"/>
        <color indexed="50"/>
      </font>
      <fill>
        <patternFill>
          <bgColor indexed="50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color theme="0"/>
      </font>
    </dxf>
    <dxf>
      <font>
        <condense val="0"/>
        <extend val="0"/>
        <color indexed="50"/>
      </font>
      <fill>
        <patternFill>
          <bgColor indexed="50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color theme="0"/>
      </font>
    </dxf>
    <dxf>
      <font>
        <condense val="0"/>
        <extend val="0"/>
        <color indexed="50"/>
      </font>
      <fill>
        <patternFill>
          <bgColor indexed="50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92D05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7.emf"/><Relationship Id="rId1" Type="http://schemas.openxmlformats.org/officeDocument/2006/relationships/image" Target="../media/image6.emf"/><Relationship Id="rId5" Type="http://schemas.openxmlformats.org/officeDocument/2006/relationships/image" Target="../media/image10.emf"/><Relationship Id="rId4" Type="http://schemas.openxmlformats.org/officeDocument/2006/relationships/image" Target="../media/image9.emf"/></Relationships>
</file>

<file path=xl/theme/theme1.xml><?xml version="1.0" encoding="utf-8"?>
<a:theme xmlns:a="http://schemas.openxmlformats.org/drawingml/2006/main" name="Thème Office">
  <a:themeElements>
    <a:clrScheme name="Origine">
      <a:dk1>
        <a:sysClr val="windowText" lastClr="000000"/>
      </a:dk1>
      <a:lt1>
        <a:sysClr val="window" lastClr="FFFFFF"/>
      </a:lt1>
      <a:dk2>
        <a:srgbClr val="464653"/>
      </a:dk2>
      <a:lt2>
        <a:srgbClr val="DDE9EC"/>
      </a:lt2>
      <a:accent1>
        <a:srgbClr val="727CA3"/>
      </a:accent1>
      <a:accent2>
        <a:srgbClr val="9FB8CD"/>
      </a:accent2>
      <a:accent3>
        <a:srgbClr val="D2DA7A"/>
      </a:accent3>
      <a:accent4>
        <a:srgbClr val="FADA7A"/>
      </a:accent4>
      <a:accent5>
        <a:srgbClr val="B88472"/>
      </a:accent5>
      <a:accent6>
        <a:srgbClr val="8E736A"/>
      </a:accent6>
      <a:hlink>
        <a:srgbClr val="B292CA"/>
      </a:hlink>
      <a:folHlink>
        <a:srgbClr val="6B56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7" Type="http://schemas.openxmlformats.org/officeDocument/2006/relationships/control" Target="../activeX/activeX10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9.xml"/><Relationship Id="rId5" Type="http://schemas.openxmlformats.org/officeDocument/2006/relationships/control" Target="../activeX/activeX8.xml"/><Relationship Id="rId4" Type="http://schemas.openxmlformats.org/officeDocument/2006/relationships/control" Target="../activeX/activeX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pageSetUpPr autoPageBreaks="0"/>
  </sheetPr>
  <dimension ref="B2:N29"/>
  <sheetViews>
    <sheetView showGridLines="0" showRowColHeaders="0" showZeros="0" zoomScale="70" workbookViewId="0">
      <selection activeCell="C21" sqref="C21"/>
    </sheetView>
  </sheetViews>
  <sheetFormatPr baseColWidth="10" defaultColWidth="11.42578125" defaultRowHeight="12.75"/>
  <cols>
    <col min="1" max="1" width="11.28515625" customWidth="1"/>
    <col min="2" max="2" width="36.140625" customWidth="1"/>
    <col min="3" max="14" width="16.7109375" customWidth="1"/>
  </cols>
  <sheetData>
    <row r="2" spans="2:14" ht="13.5" thickBot="1">
      <c r="C2" s="11"/>
      <c r="D2" s="11"/>
      <c r="E2" s="12"/>
      <c r="F2" s="11"/>
      <c r="G2" s="13"/>
      <c r="H2" s="12"/>
      <c r="I2" s="11"/>
      <c r="J2" s="11"/>
      <c r="K2" s="11"/>
      <c r="L2" s="10"/>
    </row>
    <row r="3" spans="2:14" ht="20.25">
      <c r="B3" s="62" t="s">
        <v>6</v>
      </c>
      <c r="C3" s="11"/>
      <c r="D3" s="11"/>
      <c r="E3" s="112" t="s">
        <v>29</v>
      </c>
      <c r="F3" s="113"/>
      <c r="G3" s="113"/>
      <c r="H3" s="113"/>
      <c r="I3" s="113"/>
      <c r="J3" s="113"/>
      <c r="K3" s="114"/>
      <c r="L3" s="10"/>
    </row>
    <row r="4" spans="2:14">
      <c r="B4" s="11"/>
      <c r="C4" s="11"/>
      <c r="D4" s="11"/>
      <c r="E4" s="115"/>
      <c r="F4" s="116"/>
      <c r="G4" s="116"/>
      <c r="H4" s="116"/>
      <c r="I4" s="116"/>
      <c r="J4" s="116"/>
      <c r="K4" s="117"/>
      <c r="L4" s="10"/>
    </row>
    <row r="5" spans="2:14" ht="30.75" thickBot="1">
      <c r="B5" s="63">
        <v>12</v>
      </c>
      <c r="C5" s="14"/>
      <c r="D5" s="14"/>
      <c r="E5" s="115"/>
      <c r="F5" s="116"/>
      <c r="G5" s="116"/>
      <c r="H5" s="116"/>
      <c r="I5" s="116"/>
      <c r="J5" s="116"/>
      <c r="K5" s="117"/>
      <c r="L5" s="10"/>
    </row>
    <row r="6" spans="2:14" ht="30.75" thickTop="1">
      <c r="B6" s="64">
        <v>13</v>
      </c>
      <c r="C6" s="15"/>
      <c r="D6" s="15"/>
      <c r="E6" s="115"/>
      <c r="F6" s="116"/>
      <c r="G6" s="116"/>
      <c r="H6" s="116"/>
      <c r="I6" s="116"/>
      <c r="J6" s="116"/>
      <c r="K6" s="117"/>
      <c r="L6" s="10"/>
    </row>
    <row r="7" spans="2:14" ht="13.5" thickBot="1">
      <c r="B7" s="15"/>
      <c r="C7" s="15"/>
      <c r="D7" s="15"/>
      <c r="E7" s="118"/>
      <c r="F7" s="119"/>
      <c r="G7" s="119"/>
      <c r="H7" s="119"/>
      <c r="I7" s="119"/>
      <c r="J7" s="119"/>
      <c r="K7" s="120"/>
      <c r="L7" s="10"/>
    </row>
    <row r="8" spans="2:14" ht="30.75" thickBot="1">
      <c r="B8" s="103">
        <f>B6-B5</f>
        <v>1</v>
      </c>
      <c r="C8" s="16"/>
      <c r="D8" s="16"/>
      <c r="E8" s="16"/>
      <c r="F8" s="16"/>
      <c r="G8" s="16"/>
      <c r="H8" s="16"/>
      <c r="I8" s="16"/>
      <c r="J8" s="16"/>
      <c r="K8" s="16"/>
      <c r="L8" s="10"/>
    </row>
    <row r="9" spans="2:14" s="17" customFormat="1" ht="60" customHeight="1" thickBot="1">
      <c r="C9" s="39" t="s">
        <v>16</v>
      </c>
      <c r="D9" s="39" t="s">
        <v>17</v>
      </c>
      <c r="E9" s="39" t="s">
        <v>18</v>
      </c>
      <c r="F9" s="39" t="s">
        <v>19</v>
      </c>
      <c r="G9" s="40" t="s">
        <v>20</v>
      </c>
      <c r="H9" s="39" t="s">
        <v>21</v>
      </c>
      <c r="I9" s="41" t="s">
        <v>16</v>
      </c>
      <c r="J9" s="39" t="s">
        <v>22</v>
      </c>
      <c r="K9" s="39" t="s">
        <v>17</v>
      </c>
      <c r="L9" s="39" t="s">
        <v>23</v>
      </c>
      <c r="M9" s="39" t="s">
        <v>19</v>
      </c>
      <c r="N9" s="39" t="s">
        <v>24</v>
      </c>
    </row>
    <row r="10" spans="2:14" s="3" customFormat="1" ht="30" customHeight="1" thickBot="1">
      <c r="B10" s="42" t="s">
        <v>25</v>
      </c>
      <c r="C10" s="50">
        <v>70</v>
      </c>
      <c r="D10" s="50">
        <v>6</v>
      </c>
      <c r="E10" s="50">
        <v>22</v>
      </c>
      <c r="F10" s="50">
        <v>6</v>
      </c>
      <c r="G10" s="50">
        <v>0</v>
      </c>
      <c r="H10" s="50">
        <v>1</v>
      </c>
      <c r="I10" s="50">
        <v>1</v>
      </c>
      <c r="J10" s="50">
        <v>5</v>
      </c>
      <c r="K10" s="50">
        <v>1</v>
      </c>
      <c r="L10" s="50">
        <v>5</v>
      </c>
      <c r="M10" s="50">
        <v>6</v>
      </c>
      <c r="N10" s="50">
        <v>16</v>
      </c>
    </row>
    <row r="11" spans="2:14" s="1" customFormat="1" ht="21" thickBot="1">
      <c r="B11" s="100" t="s">
        <v>26</v>
      </c>
      <c r="C11" s="101">
        <f>C10/$B$6</f>
        <v>5.384615384615385</v>
      </c>
      <c r="D11" s="101">
        <f>D10/$B$6+1</f>
        <v>1.4615384615384617</v>
      </c>
      <c r="E11" s="101">
        <f>E10/$B$6</f>
        <v>1.6923076923076923</v>
      </c>
      <c r="F11" s="101">
        <f>F10/$B$6+1</f>
        <v>1.4615384615384617</v>
      </c>
      <c r="G11" s="101">
        <f>G10/$B$6</f>
        <v>0</v>
      </c>
      <c r="H11" s="101">
        <f t="shared" ref="H11:M11" si="0">H10/$B$6+1</f>
        <v>1.0769230769230769</v>
      </c>
      <c r="I11" s="101">
        <f t="shared" si="0"/>
        <v>1.0769230769230769</v>
      </c>
      <c r="J11" s="101">
        <f t="shared" si="0"/>
        <v>1.3846153846153846</v>
      </c>
      <c r="K11" s="101">
        <f t="shared" si="0"/>
        <v>1.0769230769230769</v>
      </c>
      <c r="L11" s="101">
        <f t="shared" si="0"/>
        <v>1.3846153846153846</v>
      </c>
      <c r="M11" s="101">
        <f t="shared" si="0"/>
        <v>1.4615384615384617</v>
      </c>
      <c r="N11" s="101">
        <f>N10/$B$6</f>
        <v>1.2307692307692308</v>
      </c>
    </row>
    <row r="12" spans="2:14" s="1" customFormat="1" ht="21" thickBot="1">
      <c r="B12" s="2"/>
      <c r="C12" s="60"/>
      <c r="D12" s="60"/>
      <c r="E12" s="60"/>
      <c r="F12" s="60"/>
      <c r="G12" s="60"/>
      <c r="H12" s="60"/>
      <c r="I12" s="60"/>
      <c r="J12" s="60"/>
      <c r="K12" s="60"/>
      <c r="L12" s="60"/>
      <c r="M12" s="60"/>
      <c r="N12" s="61"/>
    </row>
    <row r="13" spans="2:14" s="1" customFormat="1" ht="30" customHeight="1" thickBot="1">
      <c r="B13" s="47" t="s">
        <v>14</v>
      </c>
      <c r="C13" s="53">
        <f ca="1">(C10/GPS!$X$8)*GPS!$V$8</f>
        <v>86.15384615384616</v>
      </c>
      <c r="D13" s="53">
        <f ca="1">(D10/GPS!$X$8)*GPS!$V$8</f>
        <v>7.384615384615385</v>
      </c>
      <c r="E13" s="53">
        <f ca="1">(E10/GPS!$X$8)*GPS!$V$8</f>
        <v>27.076923076923077</v>
      </c>
      <c r="F13" s="53">
        <f ca="1">(F10/GPS!$X$8)*GPS!$V$8</f>
        <v>7.384615384615385</v>
      </c>
      <c r="G13" s="53">
        <f ca="1">(G10/GPS!$X$8)*GPS!$V$8</f>
        <v>0</v>
      </c>
      <c r="H13" s="53">
        <f ca="1">(H10/GPS!$X$8)*GPS!$V$8</f>
        <v>1.2307692307692308</v>
      </c>
      <c r="I13" s="53">
        <f ca="1">(I10/GPS!$X$8)*GPS!$V$8</f>
        <v>1.2307692307692308</v>
      </c>
      <c r="J13" s="53">
        <f ca="1">(J10/GPS!$X$8)*GPS!$V$8</f>
        <v>6.1538461538461542</v>
      </c>
      <c r="K13" s="53">
        <f ca="1">(K10/GPS!$X$8)*GPS!$V$8</f>
        <v>1.2307692307692308</v>
      </c>
      <c r="L13" s="53">
        <f ca="1">(L10/GPS!$X$8)*GPS!$V$8</f>
        <v>6.1538461538461542</v>
      </c>
      <c r="M13" s="53">
        <f ca="1">(M10/GPS!$X$8)*GPS!$V$8</f>
        <v>7.384615384615385</v>
      </c>
      <c r="N13" s="53">
        <f ca="1">(N10/GPS!$X$8)*GPS!$V$8</f>
        <v>19.692307692307693</v>
      </c>
    </row>
    <row r="14" spans="2:14" s="10" customFormat="1" ht="21" thickBot="1">
      <c r="B14" s="12"/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5"/>
    </row>
    <row r="15" spans="2:14" ht="30" customHeight="1" thickBot="1">
      <c r="B15" s="37" t="s">
        <v>12</v>
      </c>
      <c r="C15" s="56">
        <f>GPS!G8</f>
        <v>80</v>
      </c>
      <c r="D15" s="57">
        <f>GPS!H8</f>
        <v>5</v>
      </c>
      <c r="E15" s="57">
        <f>GPS!I8</f>
        <v>43</v>
      </c>
      <c r="F15" s="57">
        <f>GPS!K8</f>
        <v>5</v>
      </c>
      <c r="G15" s="57">
        <f>GPS!L8</f>
        <v>0</v>
      </c>
      <c r="H15" s="57">
        <f>GPS!M8</f>
        <v>4</v>
      </c>
      <c r="I15" s="57">
        <f>GPS!N8</f>
        <v>2</v>
      </c>
      <c r="J15" s="57">
        <f>GPS!O8</f>
        <v>8</v>
      </c>
      <c r="K15" s="57">
        <f>GPS!P8</f>
        <v>1</v>
      </c>
      <c r="L15" s="57">
        <f>GPS!Q8</f>
        <v>9</v>
      </c>
      <c r="M15" s="57">
        <f>GPS!R8</f>
        <v>5</v>
      </c>
      <c r="N15" s="57">
        <f>GPS!S8</f>
        <v>32</v>
      </c>
    </row>
    <row r="16" spans="2:14" ht="21" thickBot="1">
      <c r="C16" s="99">
        <f t="shared" ref="C16:N16" si="1">C10-C15</f>
        <v>-10</v>
      </c>
      <c r="D16" s="99">
        <f t="shared" si="1"/>
        <v>1</v>
      </c>
      <c r="E16" s="99">
        <f t="shared" si="1"/>
        <v>-21</v>
      </c>
      <c r="F16" s="99">
        <f t="shared" si="1"/>
        <v>1</v>
      </c>
      <c r="G16" s="99">
        <f t="shared" si="1"/>
        <v>0</v>
      </c>
      <c r="H16" s="99">
        <f t="shared" si="1"/>
        <v>-3</v>
      </c>
      <c r="I16" s="99">
        <f t="shared" si="1"/>
        <v>-1</v>
      </c>
      <c r="J16" s="99">
        <f t="shared" si="1"/>
        <v>-3</v>
      </c>
      <c r="K16" s="99">
        <f t="shared" si="1"/>
        <v>0</v>
      </c>
      <c r="L16" s="99">
        <f t="shared" si="1"/>
        <v>-4</v>
      </c>
      <c r="M16" s="99">
        <f t="shared" si="1"/>
        <v>1</v>
      </c>
      <c r="N16" s="99">
        <f t="shared" si="1"/>
        <v>-16</v>
      </c>
    </row>
    <row r="17" spans="2:14" ht="41.25" thickBot="1">
      <c r="B17" s="98" t="s">
        <v>15</v>
      </c>
      <c r="C17" s="102">
        <f t="shared" ref="C17:N17" si="2">C16/$B$8</f>
        <v>-10</v>
      </c>
      <c r="D17" s="102">
        <f t="shared" si="2"/>
        <v>1</v>
      </c>
      <c r="E17" s="102">
        <f t="shared" si="2"/>
        <v>-21</v>
      </c>
      <c r="F17" s="102">
        <f t="shared" si="2"/>
        <v>1</v>
      </c>
      <c r="G17" s="102">
        <f t="shared" si="2"/>
        <v>0</v>
      </c>
      <c r="H17" s="102">
        <f t="shared" si="2"/>
        <v>-3</v>
      </c>
      <c r="I17" s="102">
        <f t="shared" si="2"/>
        <v>-1</v>
      </c>
      <c r="J17" s="102">
        <f t="shared" si="2"/>
        <v>-3</v>
      </c>
      <c r="K17" s="102">
        <f t="shared" si="2"/>
        <v>0</v>
      </c>
      <c r="L17" s="102">
        <f t="shared" si="2"/>
        <v>-4</v>
      </c>
      <c r="M17" s="102">
        <f t="shared" si="2"/>
        <v>1</v>
      </c>
      <c r="N17" s="102">
        <f t="shared" si="2"/>
        <v>-16</v>
      </c>
    </row>
    <row r="18" spans="2:14" ht="21" thickBot="1"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</row>
    <row r="19" spans="2:14" s="3" customFormat="1" ht="30" customHeight="1" thickBot="1">
      <c r="B19" s="38" t="s">
        <v>13</v>
      </c>
      <c r="C19" s="59">
        <f t="shared" ref="C19:N19" ca="1" si="3">C15/C13</f>
        <v>0.92857142857142849</v>
      </c>
      <c r="D19" s="59">
        <f t="shared" ca="1" si="3"/>
        <v>0.67708333333333326</v>
      </c>
      <c r="E19" s="59">
        <f t="shared" ca="1" si="3"/>
        <v>1.5880681818181819</v>
      </c>
      <c r="F19" s="59">
        <f t="shared" ca="1" si="3"/>
        <v>0.67708333333333326</v>
      </c>
      <c r="G19" s="59" t="e">
        <f t="shared" ca="1" si="3"/>
        <v>#DIV/0!</v>
      </c>
      <c r="H19" s="59">
        <f t="shared" ca="1" si="3"/>
        <v>3.25</v>
      </c>
      <c r="I19" s="59">
        <f t="shared" ca="1" si="3"/>
        <v>1.625</v>
      </c>
      <c r="J19" s="59">
        <f t="shared" ca="1" si="3"/>
        <v>1.2999999999999998</v>
      </c>
      <c r="K19" s="59">
        <f t="shared" ca="1" si="3"/>
        <v>0.8125</v>
      </c>
      <c r="L19" s="59">
        <f t="shared" ca="1" si="3"/>
        <v>1.4624999999999999</v>
      </c>
      <c r="M19" s="59">
        <f t="shared" ca="1" si="3"/>
        <v>0.67708333333333326</v>
      </c>
      <c r="N19" s="59">
        <f t="shared" ca="1" si="3"/>
        <v>1.625</v>
      </c>
    </row>
    <row r="20" spans="2:14" ht="13.5" thickBot="1"/>
    <row r="21" spans="2:14" ht="40.5" customHeight="1" thickBot="1">
      <c r="B21" s="38" t="s">
        <v>8</v>
      </c>
      <c r="C21" s="45" t="str">
        <f ca="1">IF(C19&lt;=50%,$G$29,IF(E15&lt;=80%,$F$29,IF(E15&gt;80%,$E$29)))</f>
        <v>J</v>
      </c>
      <c r="D21" s="45" t="str">
        <f t="shared" ref="D21:N21" ca="1" si="4">IF(D19&lt;=50%,$G$29,IF(D19&lt;=80%,$F$29,IF(D19&gt;80%,$E$29)))</f>
        <v>K</v>
      </c>
      <c r="E21" s="45" t="str">
        <f t="shared" ca="1" si="4"/>
        <v>J</v>
      </c>
      <c r="F21" s="45" t="str">
        <f t="shared" ca="1" si="4"/>
        <v>K</v>
      </c>
      <c r="G21" s="45" t="e">
        <f t="shared" ca="1" si="4"/>
        <v>#DIV/0!</v>
      </c>
      <c r="H21" s="45" t="str">
        <f t="shared" ca="1" si="4"/>
        <v>J</v>
      </c>
      <c r="I21" s="45" t="str">
        <f t="shared" ca="1" si="4"/>
        <v>J</v>
      </c>
      <c r="J21" s="45" t="str">
        <f t="shared" ca="1" si="4"/>
        <v>J</v>
      </c>
      <c r="K21" s="45" t="str">
        <f t="shared" ca="1" si="4"/>
        <v>J</v>
      </c>
      <c r="L21" s="45" t="str">
        <f t="shared" ca="1" si="4"/>
        <v>J</v>
      </c>
      <c r="M21" s="45" t="str">
        <f t="shared" ca="1" si="4"/>
        <v>K</v>
      </c>
      <c r="N21" s="45" t="str">
        <f t="shared" ca="1" si="4"/>
        <v>J</v>
      </c>
    </row>
    <row r="22" spans="2:14">
      <c r="K22" s="4"/>
    </row>
    <row r="23" spans="2:14">
      <c r="C23" s="43"/>
    </row>
    <row r="29" spans="2:14">
      <c r="E29" s="46" t="s">
        <v>9</v>
      </c>
      <c r="F29" s="46" t="s">
        <v>10</v>
      </c>
      <c r="G29" s="46" t="s">
        <v>11</v>
      </c>
    </row>
  </sheetData>
  <mergeCells count="1">
    <mergeCell ref="E3:K7"/>
  </mergeCells>
  <phoneticPr fontId="0" type="noConversion"/>
  <conditionalFormatting sqref="C21:N21">
    <cfRule type="cellIs" dxfId="26" priority="62" stopIfTrue="1" operator="equal">
      <formula>$E$29</formula>
    </cfRule>
    <cfRule type="cellIs" dxfId="25" priority="63" stopIfTrue="1" operator="equal">
      <formula>$F$29</formula>
    </cfRule>
    <cfRule type="cellIs" dxfId="24" priority="64" stopIfTrue="1" operator="equal">
      <formula>$G$29</formula>
    </cfRule>
  </conditionalFormatting>
  <conditionalFormatting sqref="C17:N17">
    <cfRule type="cellIs" dxfId="23" priority="68" stopIfTrue="1" operator="between">
      <formula>-1</formula>
      <formula>-200</formula>
    </cfRule>
  </conditionalFormatting>
  <conditionalFormatting sqref="C19:N19 C21:N21">
    <cfRule type="containsErrors" dxfId="22" priority="1" stopIfTrue="1">
      <formula>ISERROR(C19)</formula>
    </cfRule>
  </conditionalFormatting>
  <pageMargins left="0.7" right="0.7" top="0.75" bottom="0.75" header="0.3" footer="0.3"/>
  <pageSetup paperSize="9" orientation="portrait" horizontalDpi="360" verticalDpi="360" r:id="rId1"/>
  <legacyDrawing r:id="rId2"/>
  <controls>
    <control shapeId="2049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pageSetUpPr autoPageBreaks="0"/>
  </sheetPr>
  <dimension ref="B2:N29"/>
  <sheetViews>
    <sheetView showGridLines="0" showRowColHeaders="0" showZeros="0" zoomScale="70" workbookViewId="0">
      <selection activeCell="C28" sqref="C28"/>
    </sheetView>
  </sheetViews>
  <sheetFormatPr baseColWidth="10" defaultColWidth="11.42578125" defaultRowHeight="12.75"/>
  <cols>
    <col min="1" max="1" width="11.28515625" customWidth="1"/>
    <col min="2" max="2" width="36.140625" customWidth="1"/>
    <col min="3" max="14" width="16.7109375" customWidth="1"/>
  </cols>
  <sheetData>
    <row r="2" spans="2:14" ht="13.5" thickBot="1">
      <c r="C2" s="11"/>
      <c r="D2" s="11"/>
      <c r="E2" s="12"/>
      <c r="F2" s="11"/>
      <c r="G2" s="13"/>
      <c r="H2" s="12"/>
      <c r="I2" s="11"/>
      <c r="J2" s="11"/>
      <c r="K2" s="11"/>
      <c r="L2" s="10"/>
    </row>
    <row r="3" spans="2:14" ht="20.25">
      <c r="B3" s="62" t="s">
        <v>6</v>
      </c>
      <c r="C3" s="11"/>
      <c r="D3" s="11"/>
      <c r="E3" s="112" t="s">
        <v>28</v>
      </c>
      <c r="F3" s="113"/>
      <c r="G3" s="113"/>
      <c r="H3" s="113"/>
      <c r="I3" s="113"/>
      <c r="J3" s="113"/>
      <c r="K3" s="114"/>
      <c r="L3" s="10"/>
    </row>
    <row r="4" spans="2:14">
      <c r="B4" s="11"/>
      <c r="C4" s="11"/>
      <c r="D4" s="11"/>
      <c r="E4" s="115"/>
      <c r="F4" s="116"/>
      <c r="G4" s="116"/>
      <c r="H4" s="116"/>
      <c r="I4" s="116"/>
      <c r="J4" s="116"/>
      <c r="K4" s="117"/>
      <c r="L4" s="10"/>
    </row>
    <row r="5" spans="2:14" ht="30.75" thickBot="1">
      <c r="B5" s="63">
        <v>12</v>
      </c>
      <c r="C5" s="14"/>
      <c r="D5" s="14"/>
      <c r="E5" s="115"/>
      <c r="F5" s="116"/>
      <c r="G5" s="116"/>
      <c r="H5" s="116"/>
      <c r="I5" s="116"/>
      <c r="J5" s="116"/>
      <c r="K5" s="117"/>
      <c r="L5" s="10"/>
    </row>
    <row r="6" spans="2:14" ht="30.75" thickTop="1">
      <c r="B6" s="64">
        <v>13</v>
      </c>
      <c r="C6" s="15"/>
      <c r="D6" s="15"/>
      <c r="E6" s="115"/>
      <c r="F6" s="116"/>
      <c r="G6" s="116"/>
      <c r="H6" s="116"/>
      <c r="I6" s="116"/>
      <c r="J6" s="116"/>
      <c r="K6" s="117"/>
      <c r="L6" s="10"/>
    </row>
    <row r="7" spans="2:14" ht="13.5" thickBot="1">
      <c r="B7" s="15"/>
      <c r="C7" s="15"/>
      <c r="D7" s="15"/>
      <c r="E7" s="118"/>
      <c r="F7" s="119"/>
      <c r="G7" s="119"/>
      <c r="H7" s="119"/>
      <c r="I7" s="119"/>
      <c r="J7" s="119"/>
      <c r="K7" s="120"/>
      <c r="L7" s="10"/>
    </row>
    <row r="8" spans="2:14" ht="30.75" thickBot="1">
      <c r="B8" s="103">
        <f>B6-B5</f>
        <v>1</v>
      </c>
      <c r="C8" s="16"/>
      <c r="D8" s="16"/>
      <c r="E8" s="16"/>
      <c r="F8" s="16"/>
      <c r="G8" s="16"/>
      <c r="H8" s="16"/>
      <c r="I8" s="16"/>
      <c r="J8" s="16"/>
      <c r="K8" s="16"/>
      <c r="L8" s="10"/>
    </row>
    <row r="9" spans="2:14" s="17" customFormat="1" ht="60" customHeight="1" thickBot="1">
      <c r="C9" s="39" t="s">
        <v>16</v>
      </c>
      <c r="D9" s="39" t="s">
        <v>17</v>
      </c>
      <c r="E9" s="39" t="s">
        <v>18</v>
      </c>
      <c r="F9" s="39" t="s">
        <v>19</v>
      </c>
      <c r="G9" s="40" t="s">
        <v>20</v>
      </c>
      <c r="H9" s="39" t="s">
        <v>21</v>
      </c>
      <c r="I9" s="41" t="s">
        <v>16</v>
      </c>
      <c r="J9" s="39" t="s">
        <v>22</v>
      </c>
      <c r="K9" s="39" t="s">
        <v>17</v>
      </c>
      <c r="L9" s="39" t="s">
        <v>23</v>
      </c>
      <c r="M9" s="39" t="s">
        <v>19</v>
      </c>
      <c r="N9" s="39" t="s">
        <v>24</v>
      </c>
    </row>
    <row r="10" spans="2:14" s="3" customFormat="1" ht="30" customHeight="1" thickBot="1">
      <c r="B10" s="42" t="s">
        <v>25</v>
      </c>
      <c r="C10" s="50">
        <v>70</v>
      </c>
      <c r="D10" s="50">
        <v>6</v>
      </c>
      <c r="E10" s="50">
        <v>22</v>
      </c>
      <c r="F10" s="50">
        <v>6</v>
      </c>
      <c r="G10" s="50">
        <v>0</v>
      </c>
      <c r="H10" s="50">
        <v>1</v>
      </c>
      <c r="I10" s="50">
        <v>1</v>
      </c>
      <c r="J10" s="50">
        <v>5</v>
      </c>
      <c r="K10" s="50">
        <v>1</v>
      </c>
      <c r="L10" s="50">
        <v>5</v>
      </c>
      <c r="M10" s="50">
        <v>6</v>
      </c>
      <c r="N10" s="50">
        <v>16</v>
      </c>
    </row>
    <row r="11" spans="2:14" s="1" customFormat="1" ht="21" thickBot="1">
      <c r="B11" s="100" t="s">
        <v>26</v>
      </c>
      <c r="C11" s="101">
        <f>C10/$B$6</f>
        <v>5.384615384615385</v>
      </c>
      <c r="D11" s="101">
        <f>D10/$B$6+1</f>
        <v>1.4615384615384617</v>
      </c>
      <c r="E11" s="101">
        <f>E10/$B$6</f>
        <v>1.6923076923076923</v>
      </c>
      <c r="F11" s="101">
        <f>F10/$B$6+1</f>
        <v>1.4615384615384617</v>
      </c>
      <c r="G11" s="101">
        <f>G10/$B$6</f>
        <v>0</v>
      </c>
      <c r="H11" s="101">
        <f t="shared" ref="H11:M11" si="0">H10/$B$6+1</f>
        <v>1.0769230769230769</v>
      </c>
      <c r="I11" s="101">
        <f t="shared" si="0"/>
        <v>1.0769230769230769</v>
      </c>
      <c r="J11" s="101">
        <f t="shared" si="0"/>
        <v>1.3846153846153846</v>
      </c>
      <c r="K11" s="101">
        <f t="shared" si="0"/>
        <v>1.0769230769230769</v>
      </c>
      <c r="L11" s="101">
        <f t="shared" si="0"/>
        <v>1.3846153846153846</v>
      </c>
      <c r="M11" s="101">
        <f t="shared" si="0"/>
        <v>1.4615384615384617</v>
      </c>
      <c r="N11" s="101">
        <f>N10/$B$6</f>
        <v>1.2307692307692308</v>
      </c>
    </row>
    <row r="12" spans="2:14" s="1" customFormat="1" ht="21" thickBot="1">
      <c r="B12" s="2"/>
      <c r="C12" s="60"/>
      <c r="D12" s="60"/>
      <c r="E12" s="60"/>
      <c r="F12" s="60"/>
      <c r="G12" s="60"/>
      <c r="H12" s="60"/>
      <c r="I12" s="60"/>
      <c r="J12" s="60"/>
      <c r="K12" s="60"/>
      <c r="L12" s="60"/>
      <c r="M12" s="60"/>
      <c r="N12" s="61"/>
    </row>
    <row r="13" spans="2:14" s="1" customFormat="1" ht="30" customHeight="1" thickBot="1">
      <c r="B13" s="47" t="s">
        <v>14</v>
      </c>
      <c r="C13" s="53">
        <f ca="1">(C10/GPS!$X$8)*GPS!$V$8</f>
        <v>86.15384615384616</v>
      </c>
      <c r="D13" s="53">
        <f ca="1">(D10/GPS!$X$8)*GPS!$V$8</f>
        <v>7.384615384615385</v>
      </c>
      <c r="E13" s="53">
        <f ca="1">(E10/GPS!$X$8)*GPS!$V$8</f>
        <v>27.076923076923077</v>
      </c>
      <c r="F13" s="53">
        <f ca="1">(F10/GPS!$X$8)*GPS!$V$8</f>
        <v>7.384615384615385</v>
      </c>
      <c r="G13" s="53">
        <f ca="1">(G10/GPS!$X$8)*GPS!$V$8</f>
        <v>0</v>
      </c>
      <c r="H13" s="53">
        <f ca="1">(H10/GPS!$X$8)*GPS!$V$8</f>
        <v>1.2307692307692308</v>
      </c>
      <c r="I13" s="53">
        <f ca="1">(I10/GPS!$X$8)*GPS!$V$8</f>
        <v>1.2307692307692308</v>
      </c>
      <c r="J13" s="53">
        <f ca="1">(J10/GPS!$X$8)*GPS!$V$8</f>
        <v>6.1538461538461542</v>
      </c>
      <c r="K13" s="53">
        <f ca="1">(K10/GPS!$X$8)*GPS!$V$8</f>
        <v>1.2307692307692308</v>
      </c>
      <c r="L13" s="53">
        <f ca="1">(L10/GPS!$X$8)*GPS!$V$8</f>
        <v>6.1538461538461542</v>
      </c>
      <c r="M13" s="53">
        <f ca="1">(M10/GPS!$X$8)*GPS!$V$8</f>
        <v>7.384615384615385</v>
      </c>
      <c r="N13" s="53">
        <f ca="1">(N10/GPS!$X$8)*GPS!$V$8</f>
        <v>19.692307692307693</v>
      </c>
    </row>
    <row r="14" spans="2:14" s="10" customFormat="1" ht="21" thickBot="1">
      <c r="B14" s="12"/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5"/>
    </row>
    <row r="15" spans="2:14" ht="30" customHeight="1" thickBot="1">
      <c r="B15" s="37" t="s">
        <v>12</v>
      </c>
      <c r="C15" s="56">
        <f>GPS!G9</f>
        <v>39</v>
      </c>
      <c r="D15" s="57">
        <f>GPS!H9</f>
        <v>10</v>
      </c>
      <c r="E15" s="57">
        <f>GPS!I9</f>
        <v>23</v>
      </c>
      <c r="F15" s="57">
        <f>GPS!K9</f>
        <v>3</v>
      </c>
      <c r="G15" s="57">
        <f>GPS!L9</f>
        <v>0</v>
      </c>
      <c r="H15" s="57">
        <f>GPS!M9</f>
        <v>1</v>
      </c>
      <c r="I15" s="57">
        <f>GPS!N9</f>
        <v>0</v>
      </c>
      <c r="J15" s="57">
        <f>GPS!O9</f>
        <v>11</v>
      </c>
      <c r="K15" s="57">
        <f>GPS!P9</f>
        <v>0</v>
      </c>
      <c r="L15" s="57">
        <f>GPS!Q9</f>
        <v>4</v>
      </c>
      <c r="M15" s="57">
        <f>GPS!R9</f>
        <v>5</v>
      </c>
      <c r="N15" s="57">
        <f>GPS!S9</f>
        <v>14</v>
      </c>
    </row>
    <row r="16" spans="2:14" ht="21" thickBot="1">
      <c r="C16" s="99">
        <f t="shared" ref="C16:N16" si="1">C10-C15</f>
        <v>31</v>
      </c>
      <c r="D16" s="99">
        <f t="shared" si="1"/>
        <v>-4</v>
      </c>
      <c r="E16" s="99">
        <f t="shared" si="1"/>
        <v>-1</v>
      </c>
      <c r="F16" s="99">
        <f t="shared" si="1"/>
        <v>3</v>
      </c>
      <c r="G16" s="99">
        <f t="shared" si="1"/>
        <v>0</v>
      </c>
      <c r="H16" s="99">
        <f t="shared" si="1"/>
        <v>0</v>
      </c>
      <c r="I16" s="99">
        <f t="shared" si="1"/>
        <v>1</v>
      </c>
      <c r="J16" s="99">
        <f t="shared" si="1"/>
        <v>-6</v>
      </c>
      <c r="K16" s="99">
        <f t="shared" si="1"/>
        <v>1</v>
      </c>
      <c r="L16" s="99">
        <f t="shared" si="1"/>
        <v>1</v>
      </c>
      <c r="M16" s="99">
        <f t="shared" si="1"/>
        <v>1</v>
      </c>
      <c r="N16" s="99">
        <f t="shared" si="1"/>
        <v>2</v>
      </c>
    </row>
    <row r="17" spans="2:14" ht="41.25" thickBot="1">
      <c r="B17" s="98" t="s">
        <v>15</v>
      </c>
      <c r="C17" s="102">
        <f t="shared" ref="C17:N17" si="2">C16/$B$8</f>
        <v>31</v>
      </c>
      <c r="D17" s="102">
        <f t="shared" si="2"/>
        <v>-4</v>
      </c>
      <c r="E17" s="102">
        <f t="shared" si="2"/>
        <v>-1</v>
      </c>
      <c r="F17" s="102">
        <f t="shared" si="2"/>
        <v>3</v>
      </c>
      <c r="G17" s="102">
        <f t="shared" si="2"/>
        <v>0</v>
      </c>
      <c r="H17" s="102">
        <f t="shared" si="2"/>
        <v>0</v>
      </c>
      <c r="I17" s="102">
        <f t="shared" si="2"/>
        <v>1</v>
      </c>
      <c r="J17" s="102">
        <f t="shared" si="2"/>
        <v>-6</v>
      </c>
      <c r="K17" s="102">
        <f t="shared" si="2"/>
        <v>1</v>
      </c>
      <c r="L17" s="102">
        <f t="shared" si="2"/>
        <v>1</v>
      </c>
      <c r="M17" s="102">
        <f t="shared" si="2"/>
        <v>1</v>
      </c>
      <c r="N17" s="102">
        <f t="shared" si="2"/>
        <v>2</v>
      </c>
    </row>
    <row r="18" spans="2:14" ht="21" thickBot="1"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</row>
    <row r="19" spans="2:14" s="3" customFormat="1" ht="30" customHeight="1" thickBot="1">
      <c r="B19" s="38" t="s">
        <v>13</v>
      </c>
      <c r="C19" s="59">
        <f t="shared" ref="C19:N19" ca="1" si="3">C15/C13</f>
        <v>0.45267857142857137</v>
      </c>
      <c r="D19" s="59">
        <f t="shared" ca="1" si="3"/>
        <v>1.3541666666666665</v>
      </c>
      <c r="E19" s="59">
        <f t="shared" ca="1" si="3"/>
        <v>0.84943181818181823</v>
      </c>
      <c r="F19" s="59">
        <f t="shared" ca="1" si="3"/>
        <v>0.40625</v>
      </c>
      <c r="G19" s="59" t="e">
        <f t="shared" ca="1" si="3"/>
        <v>#DIV/0!</v>
      </c>
      <c r="H19" s="59">
        <f t="shared" ca="1" si="3"/>
        <v>0.8125</v>
      </c>
      <c r="I19" s="59">
        <f t="shared" ca="1" si="3"/>
        <v>0</v>
      </c>
      <c r="J19" s="59">
        <f t="shared" ca="1" si="3"/>
        <v>1.7874999999999999</v>
      </c>
      <c r="K19" s="59">
        <f t="shared" ca="1" si="3"/>
        <v>0</v>
      </c>
      <c r="L19" s="59">
        <f t="shared" ca="1" si="3"/>
        <v>0.64999999999999991</v>
      </c>
      <c r="M19" s="59">
        <f t="shared" ca="1" si="3"/>
        <v>0.67708333333333326</v>
      </c>
      <c r="N19" s="59">
        <f t="shared" ca="1" si="3"/>
        <v>0.7109375</v>
      </c>
    </row>
    <row r="20" spans="2:14" ht="13.5" thickBot="1"/>
    <row r="21" spans="2:14" ht="40.5" customHeight="1" thickBot="1">
      <c r="B21" s="38" t="s">
        <v>8</v>
      </c>
      <c r="C21" s="45" t="str">
        <f ca="1">IF(C19&lt;=50%,$G$29,IF(E15&lt;=80%,$F$29,IF(E15&gt;80%,$E$29)))</f>
        <v>L</v>
      </c>
      <c r="D21" s="45" t="str">
        <f t="shared" ref="D21:N21" ca="1" si="4">IF(D19&lt;=50%,$G$29,IF(D19&lt;=80%,$F$29,IF(D19&gt;80%,$E$29)))</f>
        <v>J</v>
      </c>
      <c r="E21" s="45" t="str">
        <f t="shared" ca="1" si="4"/>
        <v>J</v>
      </c>
      <c r="F21" s="45" t="str">
        <f t="shared" ca="1" si="4"/>
        <v>L</v>
      </c>
      <c r="G21" s="45" t="e">
        <f t="shared" ca="1" si="4"/>
        <v>#DIV/0!</v>
      </c>
      <c r="H21" s="45" t="str">
        <f t="shared" ca="1" si="4"/>
        <v>J</v>
      </c>
      <c r="I21" s="45" t="str">
        <f t="shared" ca="1" si="4"/>
        <v>L</v>
      </c>
      <c r="J21" s="45" t="str">
        <f t="shared" ca="1" si="4"/>
        <v>J</v>
      </c>
      <c r="K21" s="45" t="str">
        <f t="shared" ca="1" si="4"/>
        <v>L</v>
      </c>
      <c r="L21" s="45" t="str">
        <f t="shared" ca="1" si="4"/>
        <v>K</v>
      </c>
      <c r="M21" s="45" t="str">
        <f t="shared" ca="1" si="4"/>
        <v>K</v>
      </c>
      <c r="N21" s="45" t="str">
        <f t="shared" ca="1" si="4"/>
        <v>K</v>
      </c>
    </row>
    <row r="22" spans="2:14">
      <c r="K22" s="4"/>
    </row>
    <row r="23" spans="2:14">
      <c r="C23" s="43"/>
    </row>
    <row r="29" spans="2:14">
      <c r="E29" s="46" t="s">
        <v>9</v>
      </c>
      <c r="F29" s="46" t="s">
        <v>10</v>
      </c>
      <c r="G29" s="46" t="s">
        <v>11</v>
      </c>
    </row>
  </sheetData>
  <mergeCells count="1">
    <mergeCell ref="E3:K7"/>
  </mergeCells>
  <phoneticPr fontId="0" type="noConversion"/>
  <conditionalFormatting sqref="C21:N21">
    <cfRule type="cellIs" dxfId="21" priority="51" stopIfTrue="1" operator="equal">
      <formula>$E$29</formula>
    </cfRule>
    <cfRule type="cellIs" dxfId="20" priority="52" stopIfTrue="1" operator="equal">
      <formula>$F$29</formula>
    </cfRule>
    <cfRule type="cellIs" dxfId="19" priority="53" stopIfTrue="1" operator="equal">
      <formula>$G$29</formula>
    </cfRule>
  </conditionalFormatting>
  <conditionalFormatting sqref="C17:N17">
    <cfRule type="cellIs" dxfId="18" priority="57" stopIfTrue="1" operator="between">
      <formula>-1</formula>
      <formula>-200</formula>
    </cfRule>
  </conditionalFormatting>
  <conditionalFormatting sqref="C19:N19 C21:N21">
    <cfRule type="containsErrors" dxfId="17" priority="1" stopIfTrue="1">
      <formula>ISERROR(C19)</formula>
    </cfRule>
  </conditionalFormatting>
  <pageMargins left="0.7" right="0.7" top="0.75" bottom="0.75" header="0.3" footer="0.3"/>
  <legacyDrawing r:id="rId1"/>
  <controls>
    <control shapeId="4098" r:id="rId2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pageSetUpPr autoPageBreaks="0"/>
  </sheetPr>
  <dimension ref="B2:N29"/>
  <sheetViews>
    <sheetView showGridLines="0" showRowColHeaders="0" showZeros="0" zoomScale="70" workbookViewId="0">
      <selection activeCell="D6" sqref="D6"/>
    </sheetView>
  </sheetViews>
  <sheetFormatPr baseColWidth="10" defaultColWidth="11.42578125" defaultRowHeight="12.75"/>
  <cols>
    <col min="1" max="1" width="11.28515625" customWidth="1"/>
    <col min="2" max="2" width="36.140625" customWidth="1"/>
    <col min="3" max="14" width="16.7109375" customWidth="1"/>
  </cols>
  <sheetData>
    <row r="2" spans="2:14" ht="13.5" thickBot="1">
      <c r="C2" s="11"/>
      <c r="D2" s="11"/>
      <c r="E2" s="12"/>
      <c r="F2" s="11"/>
      <c r="G2" s="13"/>
      <c r="H2" s="12"/>
      <c r="I2" s="11"/>
      <c r="J2" s="11"/>
      <c r="K2" s="11"/>
      <c r="L2" s="10"/>
    </row>
    <row r="3" spans="2:14" ht="20.25">
      <c r="B3" s="62" t="s">
        <v>6</v>
      </c>
      <c r="C3" s="11"/>
      <c r="D3" s="11"/>
      <c r="E3" s="112" t="s">
        <v>30</v>
      </c>
      <c r="F3" s="113"/>
      <c r="G3" s="113"/>
      <c r="H3" s="113"/>
      <c r="I3" s="113"/>
      <c r="J3" s="113"/>
      <c r="K3" s="114"/>
      <c r="L3" s="10"/>
    </row>
    <row r="4" spans="2:14">
      <c r="B4" s="11"/>
      <c r="C4" s="11"/>
      <c r="D4" s="11"/>
      <c r="E4" s="115"/>
      <c r="F4" s="116"/>
      <c r="G4" s="116"/>
      <c r="H4" s="116"/>
      <c r="I4" s="116"/>
      <c r="J4" s="116"/>
      <c r="K4" s="117"/>
      <c r="L4" s="10"/>
    </row>
    <row r="5" spans="2:14" ht="30.75" thickBot="1">
      <c r="B5" s="63">
        <v>12</v>
      </c>
      <c r="C5" s="14"/>
      <c r="D5" s="14"/>
      <c r="E5" s="115"/>
      <c r="F5" s="116"/>
      <c r="G5" s="116"/>
      <c r="H5" s="116"/>
      <c r="I5" s="116"/>
      <c r="J5" s="116"/>
      <c r="K5" s="117"/>
      <c r="L5" s="10"/>
    </row>
    <row r="6" spans="2:14" ht="30.75" thickTop="1">
      <c r="B6" s="64">
        <v>13</v>
      </c>
      <c r="C6" s="15"/>
      <c r="D6" s="15"/>
      <c r="E6" s="115"/>
      <c r="F6" s="116"/>
      <c r="G6" s="116"/>
      <c r="H6" s="116"/>
      <c r="I6" s="116"/>
      <c r="J6" s="116"/>
      <c r="K6" s="117"/>
      <c r="L6" s="10"/>
    </row>
    <row r="7" spans="2:14" ht="13.5" thickBot="1">
      <c r="B7" s="15"/>
      <c r="C7" s="15"/>
      <c r="D7" s="15"/>
      <c r="E7" s="118"/>
      <c r="F7" s="119"/>
      <c r="G7" s="119"/>
      <c r="H7" s="119"/>
      <c r="I7" s="119"/>
      <c r="J7" s="119"/>
      <c r="K7" s="120"/>
      <c r="L7" s="10"/>
    </row>
    <row r="8" spans="2:14" ht="30.75" thickBot="1">
      <c r="B8" s="103">
        <f>B6-B5</f>
        <v>1</v>
      </c>
      <c r="C8" s="16"/>
      <c r="D8" s="16"/>
      <c r="E8" s="16"/>
      <c r="F8" s="16"/>
      <c r="G8" s="16"/>
      <c r="H8" s="16"/>
      <c r="I8" s="16"/>
      <c r="J8" s="16"/>
      <c r="K8" s="16"/>
      <c r="L8" s="10"/>
    </row>
    <row r="9" spans="2:14" s="17" customFormat="1" ht="60" customHeight="1" thickBot="1">
      <c r="C9" s="39" t="s">
        <v>16</v>
      </c>
      <c r="D9" s="39" t="s">
        <v>17</v>
      </c>
      <c r="E9" s="39" t="s">
        <v>18</v>
      </c>
      <c r="F9" s="39" t="s">
        <v>19</v>
      </c>
      <c r="G9" s="40" t="s">
        <v>20</v>
      </c>
      <c r="H9" s="39" t="s">
        <v>21</v>
      </c>
      <c r="I9" s="41" t="s">
        <v>16</v>
      </c>
      <c r="J9" s="39" t="s">
        <v>22</v>
      </c>
      <c r="K9" s="39" t="s">
        <v>17</v>
      </c>
      <c r="L9" s="39" t="s">
        <v>23</v>
      </c>
      <c r="M9" s="39" t="s">
        <v>19</v>
      </c>
      <c r="N9" s="39" t="s">
        <v>24</v>
      </c>
    </row>
    <row r="10" spans="2:14" s="3" customFormat="1" ht="30" customHeight="1" thickBot="1">
      <c r="B10" s="42" t="s">
        <v>25</v>
      </c>
      <c r="C10" s="50">
        <v>70</v>
      </c>
      <c r="D10" s="50">
        <v>6</v>
      </c>
      <c r="E10" s="50">
        <v>22</v>
      </c>
      <c r="F10" s="50">
        <v>6</v>
      </c>
      <c r="G10" s="50">
        <v>0</v>
      </c>
      <c r="H10" s="50">
        <v>1</v>
      </c>
      <c r="I10" s="50">
        <v>1</v>
      </c>
      <c r="J10" s="50">
        <v>5</v>
      </c>
      <c r="K10" s="50">
        <v>1</v>
      </c>
      <c r="L10" s="50">
        <v>5</v>
      </c>
      <c r="M10" s="50">
        <v>6</v>
      </c>
      <c r="N10" s="50">
        <v>16</v>
      </c>
    </row>
    <row r="11" spans="2:14" s="1" customFormat="1" ht="21" thickBot="1">
      <c r="B11" s="100" t="s">
        <v>26</v>
      </c>
      <c r="C11" s="101">
        <f>C10/$B$6</f>
        <v>5.384615384615385</v>
      </c>
      <c r="D11" s="101">
        <f>D10/$B$6+1</f>
        <v>1.4615384615384617</v>
      </c>
      <c r="E11" s="101">
        <f>E10/$B$6</f>
        <v>1.6923076923076923</v>
      </c>
      <c r="F11" s="101">
        <f>F10/$B$6+1</f>
        <v>1.4615384615384617</v>
      </c>
      <c r="G11" s="101">
        <f>G10/$B$6</f>
        <v>0</v>
      </c>
      <c r="H11" s="101">
        <f t="shared" ref="H11:M11" si="0">H10/$B$6+1</f>
        <v>1.0769230769230769</v>
      </c>
      <c r="I11" s="101">
        <f t="shared" si="0"/>
        <v>1.0769230769230769</v>
      </c>
      <c r="J11" s="101">
        <f t="shared" si="0"/>
        <v>1.3846153846153846</v>
      </c>
      <c r="K11" s="101">
        <f t="shared" si="0"/>
        <v>1.0769230769230769</v>
      </c>
      <c r="L11" s="101">
        <f t="shared" si="0"/>
        <v>1.3846153846153846</v>
      </c>
      <c r="M11" s="101">
        <f t="shared" si="0"/>
        <v>1.4615384615384617</v>
      </c>
      <c r="N11" s="101">
        <f>N10/$B$6</f>
        <v>1.2307692307692308</v>
      </c>
    </row>
    <row r="12" spans="2:14" s="1" customFormat="1" ht="21" thickBot="1">
      <c r="B12" s="2"/>
      <c r="C12" s="60"/>
      <c r="D12" s="60"/>
      <c r="E12" s="60"/>
      <c r="F12" s="60"/>
      <c r="G12" s="60"/>
      <c r="H12" s="60"/>
      <c r="I12" s="60"/>
      <c r="J12" s="60"/>
      <c r="K12" s="60"/>
      <c r="L12" s="60"/>
      <c r="M12" s="60"/>
      <c r="N12" s="61"/>
    </row>
    <row r="13" spans="2:14" s="1" customFormat="1" ht="30" customHeight="1" thickBot="1">
      <c r="B13" s="47" t="s">
        <v>14</v>
      </c>
      <c r="C13" s="53">
        <f ca="1">(C10/GPS!$X$8)*GPS!$V$8</f>
        <v>86.15384615384616</v>
      </c>
      <c r="D13" s="53">
        <f ca="1">(D10/GPS!$X$8)*GPS!$V$8</f>
        <v>7.384615384615385</v>
      </c>
      <c r="E13" s="53">
        <f ca="1">(E10/GPS!$X$8)*GPS!$V$8</f>
        <v>27.076923076923077</v>
      </c>
      <c r="F13" s="53">
        <f ca="1">(F10/GPS!$X$8)*GPS!$V$8</f>
        <v>7.384615384615385</v>
      </c>
      <c r="G13" s="53">
        <f ca="1">(G10/GPS!$X$8)*GPS!$V$8</f>
        <v>0</v>
      </c>
      <c r="H13" s="53">
        <f ca="1">(H10/GPS!$X$8)*GPS!$V$8</f>
        <v>1.2307692307692308</v>
      </c>
      <c r="I13" s="53">
        <f ca="1">(I10/GPS!$X$8)*GPS!$V$8</f>
        <v>1.2307692307692308</v>
      </c>
      <c r="J13" s="53">
        <f ca="1">(J10/GPS!$X$8)*GPS!$V$8</f>
        <v>6.1538461538461542</v>
      </c>
      <c r="K13" s="53">
        <f ca="1">(K10/GPS!$X$8)*GPS!$V$8</f>
        <v>1.2307692307692308</v>
      </c>
      <c r="L13" s="53">
        <f ca="1">(L10/GPS!$X$8)*GPS!$V$8</f>
        <v>6.1538461538461542</v>
      </c>
      <c r="M13" s="53">
        <f ca="1">(M10/GPS!$X$8)*GPS!$V$8</f>
        <v>7.384615384615385</v>
      </c>
      <c r="N13" s="53">
        <f ca="1">(N10/GPS!$X$8)*GPS!$V$8</f>
        <v>19.692307692307693</v>
      </c>
    </row>
    <row r="14" spans="2:14" s="10" customFormat="1" ht="21" thickBot="1">
      <c r="B14" s="12"/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5"/>
    </row>
    <row r="15" spans="2:14" ht="30" customHeight="1" thickBot="1">
      <c r="B15" s="37" t="s">
        <v>12</v>
      </c>
      <c r="C15" s="56">
        <f>GPS!G10</f>
        <v>21</v>
      </c>
      <c r="D15" s="57">
        <f>GPS!H10</f>
        <v>15</v>
      </c>
      <c r="E15" s="57">
        <f>GPS!I10</f>
        <v>3</v>
      </c>
      <c r="F15" s="57">
        <f>GPS!K10</f>
        <v>1</v>
      </c>
      <c r="G15" s="57">
        <f>GPS!L10</f>
        <v>0</v>
      </c>
      <c r="H15" s="57">
        <f>GPS!M10</f>
        <v>2</v>
      </c>
      <c r="I15" s="57">
        <f>GPS!N10</f>
        <v>3</v>
      </c>
      <c r="J15" s="57">
        <f>GPS!O10</f>
        <v>2</v>
      </c>
      <c r="K15" s="57">
        <f>GPS!P10</f>
        <v>0</v>
      </c>
      <c r="L15" s="57">
        <f>GPS!Q10</f>
        <v>4</v>
      </c>
      <c r="M15" s="57">
        <f>GPS!R10</f>
        <v>2</v>
      </c>
      <c r="N15" s="57">
        <f>GPS!S10</f>
        <v>2</v>
      </c>
    </row>
    <row r="16" spans="2:14" ht="21" thickBot="1">
      <c r="C16" s="99">
        <f t="shared" ref="C16:N16" si="1">C10-C15</f>
        <v>49</v>
      </c>
      <c r="D16" s="99">
        <f t="shared" si="1"/>
        <v>-9</v>
      </c>
      <c r="E16" s="99">
        <f t="shared" si="1"/>
        <v>19</v>
      </c>
      <c r="F16" s="99">
        <f t="shared" si="1"/>
        <v>5</v>
      </c>
      <c r="G16" s="99">
        <f t="shared" si="1"/>
        <v>0</v>
      </c>
      <c r="H16" s="99">
        <f t="shared" si="1"/>
        <v>-1</v>
      </c>
      <c r="I16" s="99">
        <f t="shared" si="1"/>
        <v>-2</v>
      </c>
      <c r="J16" s="99">
        <f t="shared" si="1"/>
        <v>3</v>
      </c>
      <c r="K16" s="99">
        <f t="shared" si="1"/>
        <v>1</v>
      </c>
      <c r="L16" s="99">
        <f t="shared" si="1"/>
        <v>1</v>
      </c>
      <c r="M16" s="99">
        <f t="shared" si="1"/>
        <v>4</v>
      </c>
      <c r="N16" s="99">
        <f t="shared" si="1"/>
        <v>14</v>
      </c>
    </row>
    <row r="17" spans="2:14" ht="41.25" thickBot="1">
      <c r="B17" s="98" t="s">
        <v>15</v>
      </c>
      <c r="C17" s="102">
        <f t="shared" ref="C17:N17" si="2">C16/$B$8</f>
        <v>49</v>
      </c>
      <c r="D17" s="102">
        <f t="shared" si="2"/>
        <v>-9</v>
      </c>
      <c r="E17" s="102">
        <f t="shared" si="2"/>
        <v>19</v>
      </c>
      <c r="F17" s="102">
        <f t="shared" si="2"/>
        <v>5</v>
      </c>
      <c r="G17" s="102">
        <f t="shared" si="2"/>
        <v>0</v>
      </c>
      <c r="H17" s="102">
        <f t="shared" si="2"/>
        <v>-1</v>
      </c>
      <c r="I17" s="102">
        <f t="shared" si="2"/>
        <v>-2</v>
      </c>
      <c r="J17" s="102">
        <f t="shared" si="2"/>
        <v>3</v>
      </c>
      <c r="K17" s="102">
        <f t="shared" si="2"/>
        <v>1</v>
      </c>
      <c r="L17" s="102">
        <f t="shared" si="2"/>
        <v>1</v>
      </c>
      <c r="M17" s="102">
        <f t="shared" si="2"/>
        <v>4</v>
      </c>
      <c r="N17" s="102">
        <f t="shared" si="2"/>
        <v>14</v>
      </c>
    </row>
    <row r="18" spans="2:14" ht="21" thickBot="1"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</row>
    <row r="19" spans="2:14" s="3" customFormat="1" ht="30" customHeight="1" thickBot="1">
      <c r="B19" s="38" t="s">
        <v>13</v>
      </c>
      <c r="C19" s="59">
        <f t="shared" ref="C19:N19" ca="1" si="3">C15/C13</f>
        <v>0.24374999999999999</v>
      </c>
      <c r="D19" s="59">
        <f t="shared" ca="1" si="3"/>
        <v>2.03125</v>
      </c>
      <c r="E19" s="59">
        <f t="shared" ca="1" si="3"/>
        <v>0.11079545454545454</v>
      </c>
      <c r="F19" s="59">
        <f t="shared" ca="1" si="3"/>
        <v>0.13541666666666666</v>
      </c>
      <c r="G19" s="59" t="e">
        <f t="shared" ca="1" si="3"/>
        <v>#DIV/0!</v>
      </c>
      <c r="H19" s="59">
        <f t="shared" ca="1" si="3"/>
        <v>1.625</v>
      </c>
      <c r="I19" s="59">
        <f t="shared" ca="1" si="3"/>
        <v>2.4375</v>
      </c>
      <c r="J19" s="59">
        <f t="shared" ca="1" si="3"/>
        <v>0.32499999999999996</v>
      </c>
      <c r="K19" s="59">
        <f t="shared" ca="1" si="3"/>
        <v>0</v>
      </c>
      <c r="L19" s="59">
        <f t="shared" ca="1" si="3"/>
        <v>0.64999999999999991</v>
      </c>
      <c r="M19" s="59">
        <f t="shared" ca="1" si="3"/>
        <v>0.27083333333333331</v>
      </c>
      <c r="N19" s="59">
        <f t="shared" ca="1" si="3"/>
        <v>0.1015625</v>
      </c>
    </row>
    <row r="20" spans="2:14" ht="13.5" thickBot="1"/>
    <row r="21" spans="2:14" ht="40.5" customHeight="1" thickBot="1">
      <c r="B21" s="38" t="s">
        <v>8</v>
      </c>
      <c r="C21" s="45" t="str">
        <f ca="1">IF(C19&lt;=50%,$G$29,IF(E15&lt;=80%,$F$29,IF(E15&gt;80%,$E$29)))</f>
        <v>L</v>
      </c>
      <c r="D21" s="45" t="str">
        <f t="shared" ref="D21:N21" ca="1" si="4">IF(D19&lt;=50%,$G$29,IF(D19&lt;=80%,$F$29,IF(D19&gt;80%,$E$29)))</f>
        <v>J</v>
      </c>
      <c r="E21" s="45" t="str">
        <f t="shared" ca="1" si="4"/>
        <v>L</v>
      </c>
      <c r="F21" s="45" t="str">
        <f t="shared" ca="1" si="4"/>
        <v>L</v>
      </c>
      <c r="G21" s="45" t="e">
        <f t="shared" ca="1" si="4"/>
        <v>#DIV/0!</v>
      </c>
      <c r="H21" s="45" t="str">
        <f t="shared" ca="1" si="4"/>
        <v>J</v>
      </c>
      <c r="I21" s="45" t="str">
        <f t="shared" ca="1" si="4"/>
        <v>J</v>
      </c>
      <c r="J21" s="45" t="str">
        <f t="shared" ca="1" si="4"/>
        <v>L</v>
      </c>
      <c r="K21" s="45" t="str">
        <f t="shared" ca="1" si="4"/>
        <v>L</v>
      </c>
      <c r="L21" s="45" t="str">
        <f t="shared" ca="1" si="4"/>
        <v>K</v>
      </c>
      <c r="M21" s="45" t="str">
        <f t="shared" ca="1" si="4"/>
        <v>L</v>
      </c>
      <c r="N21" s="45" t="str">
        <f t="shared" ca="1" si="4"/>
        <v>L</v>
      </c>
    </row>
    <row r="22" spans="2:14">
      <c r="K22" s="4"/>
    </row>
    <row r="23" spans="2:14">
      <c r="C23" s="43"/>
    </row>
    <row r="29" spans="2:14">
      <c r="E29" s="46" t="s">
        <v>9</v>
      </c>
      <c r="F29" s="46" t="s">
        <v>10</v>
      </c>
      <c r="G29" s="46" t="s">
        <v>11</v>
      </c>
    </row>
  </sheetData>
  <mergeCells count="1">
    <mergeCell ref="E3:K7"/>
  </mergeCells>
  <phoneticPr fontId="0" type="noConversion"/>
  <conditionalFormatting sqref="C21:N21">
    <cfRule type="cellIs" dxfId="16" priority="51" stopIfTrue="1" operator="equal">
      <formula>$E$29</formula>
    </cfRule>
    <cfRule type="cellIs" dxfId="15" priority="52" stopIfTrue="1" operator="equal">
      <formula>$F$29</formula>
    </cfRule>
    <cfRule type="cellIs" dxfId="14" priority="53" stopIfTrue="1" operator="equal">
      <formula>$G$29</formula>
    </cfRule>
  </conditionalFormatting>
  <conditionalFormatting sqref="C17:N17">
    <cfRule type="cellIs" dxfId="13" priority="57" stopIfTrue="1" operator="between">
      <formula>-1</formula>
      <formula>-200</formula>
    </cfRule>
  </conditionalFormatting>
  <conditionalFormatting sqref="B11:N11 C19:N19 C21:N21">
    <cfRule type="containsErrors" dxfId="12" priority="1" stopIfTrue="1">
      <formula>ISERROR(B11)</formula>
    </cfRule>
  </conditionalFormatting>
  <pageMargins left="0.7" right="0.7" top="0.75" bottom="0.75" header="0.3" footer="0.3"/>
  <legacyDrawing r:id="rId1"/>
  <controls>
    <control shapeId="5121" r:id="rId2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pageSetUpPr autoPageBreaks="0"/>
  </sheetPr>
  <dimension ref="B2:N29"/>
  <sheetViews>
    <sheetView showGridLines="0" showRowColHeaders="0" showZeros="0" zoomScale="70" workbookViewId="0">
      <selection activeCell="L6" sqref="L6"/>
    </sheetView>
  </sheetViews>
  <sheetFormatPr baseColWidth="10" defaultColWidth="11.42578125" defaultRowHeight="12.75"/>
  <cols>
    <col min="1" max="1" width="11.28515625" customWidth="1"/>
    <col min="2" max="2" width="36.140625" customWidth="1"/>
    <col min="3" max="14" width="16.7109375" customWidth="1"/>
  </cols>
  <sheetData>
    <row r="2" spans="2:14" ht="13.5" thickBot="1">
      <c r="C2" s="11"/>
      <c r="D2" s="11"/>
      <c r="E2" s="12"/>
      <c r="F2" s="11"/>
      <c r="G2" s="13"/>
      <c r="H2" s="12"/>
      <c r="I2" s="11"/>
      <c r="J2" s="11"/>
      <c r="K2" s="11"/>
      <c r="L2" s="10"/>
    </row>
    <row r="3" spans="2:14" ht="20.25">
      <c r="B3" s="62" t="s">
        <v>6</v>
      </c>
      <c r="C3" s="11"/>
      <c r="D3" s="11"/>
      <c r="E3" s="112" t="s">
        <v>31</v>
      </c>
      <c r="F3" s="113"/>
      <c r="G3" s="113"/>
      <c r="H3" s="113"/>
      <c r="I3" s="113"/>
      <c r="J3" s="113"/>
      <c r="K3" s="114"/>
      <c r="L3" s="10"/>
    </row>
    <row r="4" spans="2:14">
      <c r="B4" s="11"/>
      <c r="C4" s="11"/>
      <c r="D4" s="11"/>
      <c r="E4" s="115"/>
      <c r="F4" s="116"/>
      <c r="G4" s="116"/>
      <c r="H4" s="116"/>
      <c r="I4" s="116"/>
      <c r="J4" s="116"/>
      <c r="K4" s="117"/>
      <c r="L4" s="10"/>
    </row>
    <row r="5" spans="2:14" ht="30.75" thickBot="1">
      <c r="B5" s="63">
        <v>12</v>
      </c>
      <c r="C5" s="14"/>
      <c r="D5" s="14"/>
      <c r="E5" s="115"/>
      <c r="F5" s="116"/>
      <c r="G5" s="116"/>
      <c r="H5" s="116"/>
      <c r="I5" s="116"/>
      <c r="J5" s="116"/>
      <c r="K5" s="117"/>
      <c r="L5" s="10"/>
    </row>
    <row r="6" spans="2:14" ht="30.75" thickTop="1">
      <c r="B6" s="64">
        <v>13</v>
      </c>
      <c r="C6" s="15"/>
      <c r="D6" s="15"/>
      <c r="E6" s="115"/>
      <c r="F6" s="116"/>
      <c r="G6" s="116"/>
      <c r="H6" s="116"/>
      <c r="I6" s="116"/>
      <c r="J6" s="116"/>
      <c r="K6" s="117"/>
      <c r="L6" s="10"/>
    </row>
    <row r="7" spans="2:14" ht="13.5" thickBot="1">
      <c r="B7" s="15"/>
      <c r="C7" s="15"/>
      <c r="D7" s="15"/>
      <c r="E7" s="118"/>
      <c r="F7" s="119"/>
      <c r="G7" s="119"/>
      <c r="H7" s="119"/>
      <c r="I7" s="119"/>
      <c r="J7" s="119"/>
      <c r="K7" s="120"/>
      <c r="L7" s="10"/>
    </row>
    <row r="8" spans="2:14" ht="30.75" thickBot="1">
      <c r="B8" s="103">
        <f>B6-B5</f>
        <v>1</v>
      </c>
      <c r="C8" s="16"/>
      <c r="D8" s="16"/>
      <c r="E8" s="16"/>
      <c r="F8" s="16"/>
      <c r="G8" s="16"/>
      <c r="H8" s="16"/>
      <c r="I8" s="16"/>
      <c r="J8" s="16"/>
      <c r="K8" s="16"/>
      <c r="L8" s="10"/>
    </row>
    <row r="9" spans="2:14" s="17" customFormat="1" ht="60" customHeight="1" thickBot="1">
      <c r="C9" s="39" t="s">
        <v>16</v>
      </c>
      <c r="D9" s="39" t="s">
        <v>17</v>
      </c>
      <c r="E9" s="39" t="s">
        <v>18</v>
      </c>
      <c r="F9" s="39" t="s">
        <v>19</v>
      </c>
      <c r="G9" s="40" t="s">
        <v>20</v>
      </c>
      <c r="H9" s="39" t="s">
        <v>21</v>
      </c>
      <c r="I9" s="41" t="s">
        <v>16</v>
      </c>
      <c r="J9" s="39" t="s">
        <v>22</v>
      </c>
      <c r="K9" s="39" t="s">
        <v>17</v>
      </c>
      <c r="L9" s="39" t="s">
        <v>23</v>
      </c>
      <c r="M9" s="39" t="s">
        <v>19</v>
      </c>
      <c r="N9" s="39" t="s">
        <v>24</v>
      </c>
    </row>
    <row r="10" spans="2:14" s="3" customFormat="1" ht="30" customHeight="1" thickBot="1">
      <c r="B10" s="42" t="s">
        <v>25</v>
      </c>
      <c r="C10" s="50">
        <v>70</v>
      </c>
      <c r="D10" s="50">
        <v>6</v>
      </c>
      <c r="E10" s="50">
        <v>22</v>
      </c>
      <c r="F10" s="50">
        <v>6</v>
      </c>
      <c r="G10" s="50">
        <v>0</v>
      </c>
      <c r="H10" s="50">
        <v>1</v>
      </c>
      <c r="I10" s="50">
        <v>1</v>
      </c>
      <c r="J10" s="50">
        <v>5</v>
      </c>
      <c r="K10" s="50">
        <v>1</v>
      </c>
      <c r="L10" s="50">
        <v>5</v>
      </c>
      <c r="M10" s="50">
        <v>6</v>
      </c>
      <c r="N10" s="50">
        <v>16</v>
      </c>
    </row>
    <row r="11" spans="2:14" s="1" customFormat="1" ht="21" thickBot="1">
      <c r="B11" s="100" t="s">
        <v>26</v>
      </c>
      <c r="C11" s="101">
        <f>C10/$B$6</f>
        <v>5.384615384615385</v>
      </c>
      <c r="D11" s="101">
        <f>D10/$B$6+1</f>
        <v>1.4615384615384617</v>
      </c>
      <c r="E11" s="101">
        <f>E10/$B$6</f>
        <v>1.6923076923076923</v>
      </c>
      <c r="F11" s="101">
        <f>F10/$B$6+1</f>
        <v>1.4615384615384617</v>
      </c>
      <c r="G11" s="101">
        <f>G10/$B$6</f>
        <v>0</v>
      </c>
      <c r="H11" s="101">
        <f t="shared" ref="H11:M11" si="0">H10/$B$6+1</f>
        <v>1.0769230769230769</v>
      </c>
      <c r="I11" s="101">
        <f t="shared" si="0"/>
        <v>1.0769230769230769</v>
      </c>
      <c r="J11" s="101">
        <f t="shared" si="0"/>
        <v>1.3846153846153846</v>
      </c>
      <c r="K11" s="101">
        <f t="shared" si="0"/>
        <v>1.0769230769230769</v>
      </c>
      <c r="L11" s="101">
        <f t="shared" si="0"/>
        <v>1.3846153846153846</v>
      </c>
      <c r="M11" s="101">
        <f t="shared" si="0"/>
        <v>1.4615384615384617</v>
      </c>
      <c r="N11" s="101">
        <f>N10/$B$6</f>
        <v>1.2307692307692308</v>
      </c>
    </row>
    <row r="12" spans="2:14" s="1" customFormat="1" ht="21" thickBot="1">
      <c r="B12" s="2"/>
      <c r="C12" s="60"/>
      <c r="D12" s="60"/>
      <c r="E12" s="60"/>
      <c r="F12" s="60"/>
      <c r="G12" s="60"/>
      <c r="H12" s="60"/>
      <c r="I12" s="60"/>
      <c r="J12" s="60"/>
      <c r="K12" s="60"/>
      <c r="L12" s="60"/>
      <c r="M12" s="60"/>
      <c r="N12" s="61"/>
    </row>
    <row r="13" spans="2:14" s="1" customFormat="1" ht="30" customHeight="1" thickBot="1">
      <c r="B13" s="47" t="s">
        <v>14</v>
      </c>
      <c r="C13" s="53">
        <f ca="1">(C10/GPS!$X$8)*GPS!$V$8</f>
        <v>86.15384615384616</v>
      </c>
      <c r="D13" s="53">
        <f ca="1">(D10/GPS!$X$8)*GPS!$V$8</f>
        <v>7.384615384615385</v>
      </c>
      <c r="E13" s="53">
        <f ca="1">(E10/GPS!$X$8)*GPS!$V$8</f>
        <v>27.076923076923077</v>
      </c>
      <c r="F13" s="53">
        <f ca="1">(F10/GPS!$X$8)*GPS!$V$8</f>
        <v>7.384615384615385</v>
      </c>
      <c r="G13" s="53">
        <f ca="1">(G10/GPS!$X$8)*GPS!$V$8</f>
        <v>0</v>
      </c>
      <c r="H13" s="53">
        <f ca="1">(H10/GPS!$X$8)*GPS!$V$8</f>
        <v>1.2307692307692308</v>
      </c>
      <c r="I13" s="53">
        <f ca="1">(I10/GPS!$X$8)*GPS!$V$8</f>
        <v>1.2307692307692308</v>
      </c>
      <c r="J13" s="53">
        <f ca="1">(J10/GPS!$X$8)*GPS!$V$8</f>
        <v>6.1538461538461542</v>
      </c>
      <c r="K13" s="53">
        <f ca="1">(K10/GPS!$X$8)*GPS!$V$8</f>
        <v>1.2307692307692308</v>
      </c>
      <c r="L13" s="53">
        <f ca="1">(L10/GPS!$X$8)*GPS!$V$8</f>
        <v>6.1538461538461542</v>
      </c>
      <c r="M13" s="53">
        <f ca="1">(M10/GPS!$X$8)*GPS!$V$8</f>
        <v>7.384615384615385</v>
      </c>
      <c r="N13" s="53">
        <f ca="1">(N10/GPS!$X$8)*GPS!$V$8</f>
        <v>19.692307692307693</v>
      </c>
    </row>
    <row r="14" spans="2:14" s="10" customFormat="1" ht="21" thickBot="1">
      <c r="B14" s="12"/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5"/>
    </row>
    <row r="15" spans="2:14" ht="30" customHeight="1" thickBot="1">
      <c r="B15" s="37" t="s">
        <v>12</v>
      </c>
      <c r="C15" s="56">
        <f>GPS!G11</f>
        <v>104</v>
      </c>
      <c r="D15" s="57">
        <f>GPS!H11</f>
        <v>51</v>
      </c>
      <c r="E15" s="57">
        <f>GPS!I11</f>
        <v>19</v>
      </c>
      <c r="F15" s="57">
        <f>GPS!K11</f>
        <v>9</v>
      </c>
      <c r="G15" s="57">
        <f>GPS!L11</f>
        <v>0</v>
      </c>
      <c r="H15" s="57">
        <f>GPS!M11</f>
        <v>2</v>
      </c>
      <c r="I15" s="57">
        <f>GPS!N11</f>
        <v>0</v>
      </c>
      <c r="J15" s="57">
        <f>GPS!O11</f>
        <v>18</v>
      </c>
      <c r="K15" s="57">
        <f>GPS!P11</f>
        <v>0</v>
      </c>
      <c r="L15" s="57">
        <f>GPS!Q11</f>
        <v>10</v>
      </c>
      <c r="M15" s="57">
        <f>GPS!R11</f>
        <v>4</v>
      </c>
      <c r="N15" s="57">
        <f>GPS!S11</f>
        <v>42</v>
      </c>
    </row>
    <row r="16" spans="2:14" ht="21" thickBot="1">
      <c r="C16" s="99">
        <f t="shared" ref="C16:N16" si="1">C10-C15</f>
        <v>-34</v>
      </c>
      <c r="D16" s="99">
        <f t="shared" si="1"/>
        <v>-45</v>
      </c>
      <c r="E16" s="99">
        <f t="shared" si="1"/>
        <v>3</v>
      </c>
      <c r="F16" s="99">
        <f t="shared" si="1"/>
        <v>-3</v>
      </c>
      <c r="G16" s="99">
        <f t="shared" si="1"/>
        <v>0</v>
      </c>
      <c r="H16" s="99">
        <f t="shared" si="1"/>
        <v>-1</v>
      </c>
      <c r="I16" s="99">
        <f t="shared" si="1"/>
        <v>1</v>
      </c>
      <c r="J16" s="99">
        <f t="shared" si="1"/>
        <v>-13</v>
      </c>
      <c r="K16" s="99">
        <f t="shared" si="1"/>
        <v>1</v>
      </c>
      <c r="L16" s="99">
        <f t="shared" si="1"/>
        <v>-5</v>
      </c>
      <c r="M16" s="99">
        <f t="shared" si="1"/>
        <v>2</v>
      </c>
      <c r="N16" s="99">
        <f t="shared" si="1"/>
        <v>-26</v>
      </c>
    </row>
    <row r="17" spans="2:14" ht="41.25" thickBot="1">
      <c r="B17" s="98" t="s">
        <v>15</v>
      </c>
      <c r="C17" s="102">
        <f t="shared" ref="C17:N17" si="2">C16/$B$8</f>
        <v>-34</v>
      </c>
      <c r="D17" s="102">
        <f t="shared" si="2"/>
        <v>-45</v>
      </c>
      <c r="E17" s="102">
        <f t="shared" si="2"/>
        <v>3</v>
      </c>
      <c r="F17" s="102">
        <f t="shared" si="2"/>
        <v>-3</v>
      </c>
      <c r="G17" s="102">
        <f t="shared" si="2"/>
        <v>0</v>
      </c>
      <c r="H17" s="102">
        <f t="shared" si="2"/>
        <v>-1</v>
      </c>
      <c r="I17" s="102">
        <f t="shared" si="2"/>
        <v>1</v>
      </c>
      <c r="J17" s="102">
        <f t="shared" si="2"/>
        <v>-13</v>
      </c>
      <c r="K17" s="102">
        <f t="shared" si="2"/>
        <v>1</v>
      </c>
      <c r="L17" s="102">
        <f t="shared" si="2"/>
        <v>-5</v>
      </c>
      <c r="M17" s="102">
        <f t="shared" si="2"/>
        <v>2</v>
      </c>
      <c r="N17" s="102">
        <f t="shared" si="2"/>
        <v>-26</v>
      </c>
    </row>
    <row r="18" spans="2:14" ht="21" thickBot="1"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</row>
    <row r="19" spans="2:14" s="3" customFormat="1" ht="30" customHeight="1" thickBot="1">
      <c r="B19" s="38" t="s">
        <v>13</v>
      </c>
      <c r="C19" s="59">
        <f t="shared" ref="C19:N19" ca="1" si="3">C15/C13</f>
        <v>1.2071428571428571</v>
      </c>
      <c r="D19" s="59">
        <f t="shared" ca="1" si="3"/>
        <v>6.90625</v>
      </c>
      <c r="E19" s="59">
        <f t="shared" ca="1" si="3"/>
        <v>0.70170454545454541</v>
      </c>
      <c r="F19" s="59">
        <f t="shared" ca="1" si="3"/>
        <v>1.21875</v>
      </c>
      <c r="G19" s="59" t="e">
        <f t="shared" ca="1" si="3"/>
        <v>#DIV/0!</v>
      </c>
      <c r="H19" s="59">
        <f t="shared" ca="1" si="3"/>
        <v>1.625</v>
      </c>
      <c r="I19" s="59">
        <f t="shared" ca="1" si="3"/>
        <v>0</v>
      </c>
      <c r="J19" s="59">
        <f t="shared" ca="1" si="3"/>
        <v>2.9249999999999998</v>
      </c>
      <c r="K19" s="59">
        <f t="shared" ca="1" si="3"/>
        <v>0</v>
      </c>
      <c r="L19" s="59">
        <f t="shared" ca="1" si="3"/>
        <v>1.625</v>
      </c>
      <c r="M19" s="59">
        <f t="shared" ca="1" si="3"/>
        <v>0.54166666666666663</v>
      </c>
      <c r="N19" s="59">
        <f t="shared" ca="1" si="3"/>
        <v>2.1328125</v>
      </c>
    </row>
    <row r="20" spans="2:14" ht="13.5" thickBot="1"/>
    <row r="21" spans="2:14" ht="40.5" customHeight="1" thickBot="1">
      <c r="B21" s="38" t="s">
        <v>8</v>
      </c>
      <c r="C21" s="45" t="str">
        <f ca="1">IF(C19&lt;=50%,$G$29,IF(E15&lt;=80%,$F$29,IF(E15&gt;80%,$E$29)))</f>
        <v>J</v>
      </c>
      <c r="D21" s="45" t="str">
        <f t="shared" ref="D21:N21" ca="1" si="4">IF(D19&lt;=50%,$G$29,IF(D19&lt;=80%,$F$29,IF(D19&gt;80%,$E$29)))</f>
        <v>J</v>
      </c>
      <c r="E21" s="45" t="str">
        <f t="shared" ca="1" si="4"/>
        <v>K</v>
      </c>
      <c r="F21" s="45" t="str">
        <f t="shared" ca="1" si="4"/>
        <v>J</v>
      </c>
      <c r="G21" s="45" t="e">
        <f t="shared" ca="1" si="4"/>
        <v>#DIV/0!</v>
      </c>
      <c r="H21" s="45" t="str">
        <f t="shared" ca="1" si="4"/>
        <v>J</v>
      </c>
      <c r="I21" s="45" t="str">
        <f t="shared" ca="1" si="4"/>
        <v>L</v>
      </c>
      <c r="J21" s="45" t="str">
        <f t="shared" ca="1" si="4"/>
        <v>J</v>
      </c>
      <c r="K21" s="45" t="str">
        <f t="shared" ca="1" si="4"/>
        <v>L</v>
      </c>
      <c r="L21" s="45" t="str">
        <f t="shared" ca="1" si="4"/>
        <v>J</v>
      </c>
      <c r="M21" s="45" t="str">
        <f t="shared" ca="1" si="4"/>
        <v>K</v>
      </c>
      <c r="N21" s="45" t="str">
        <f t="shared" ca="1" si="4"/>
        <v>J</v>
      </c>
    </row>
    <row r="22" spans="2:14">
      <c r="K22" s="4"/>
    </row>
    <row r="23" spans="2:14">
      <c r="C23" s="43"/>
    </row>
    <row r="29" spans="2:14">
      <c r="E29" s="46" t="s">
        <v>9</v>
      </c>
      <c r="F29" s="46" t="s">
        <v>10</v>
      </c>
      <c r="G29" s="46" t="s">
        <v>11</v>
      </c>
    </row>
  </sheetData>
  <mergeCells count="1">
    <mergeCell ref="E3:K7"/>
  </mergeCells>
  <phoneticPr fontId="0" type="noConversion"/>
  <conditionalFormatting sqref="C21:N21">
    <cfRule type="cellIs" dxfId="11" priority="51" stopIfTrue="1" operator="equal">
      <formula>$E$29</formula>
    </cfRule>
    <cfRule type="cellIs" dxfId="10" priority="52" stopIfTrue="1" operator="equal">
      <formula>$F$29</formula>
    </cfRule>
    <cfRule type="cellIs" dxfId="9" priority="53" stopIfTrue="1" operator="equal">
      <formula>$G$29</formula>
    </cfRule>
  </conditionalFormatting>
  <conditionalFormatting sqref="C17:N17">
    <cfRule type="cellIs" dxfId="8" priority="57" stopIfTrue="1" operator="between">
      <formula>-1</formula>
      <formula>-200</formula>
    </cfRule>
  </conditionalFormatting>
  <conditionalFormatting sqref="C19:N19 C21:N21">
    <cfRule type="containsErrors" dxfId="7" priority="1" stopIfTrue="1">
      <formula>ISERROR(C19)</formula>
    </cfRule>
  </conditionalFormatting>
  <pageMargins left="0.7" right="0.7" top="0.75" bottom="0.75" header="0.3" footer="0.3"/>
  <legacyDrawing r:id="rId1"/>
  <controls>
    <control shapeId="6145" r:id="rId2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>
    <pageSetUpPr autoPageBreaks="0"/>
  </sheetPr>
  <dimension ref="D2:X29"/>
  <sheetViews>
    <sheetView showGridLines="0" showRowColHeaders="0" showZeros="0" zoomScale="70" workbookViewId="0">
      <selection activeCell="O8" sqref="O8"/>
    </sheetView>
  </sheetViews>
  <sheetFormatPr baseColWidth="10" defaultColWidth="11.42578125" defaultRowHeight="12.75"/>
  <cols>
    <col min="6" max="6" width="2" style="10" customWidth="1"/>
    <col min="7" max="9" width="11.42578125" style="3"/>
    <col min="10" max="10" width="4.5703125" style="12" customWidth="1"/>
    <col min="11" max="19" width="11.42578125" style="3"/>
    <col min="20" max="20" width="7.7109375" customWidth="1"/>
    <col min="21" max="21" width="12.28515625" customWidth="1"/>
    <col min="23" max="23" width="4.5703125" customWidth="1"/>
  </cols>
  <sheetData>
    <row r="2" spans="4:24" ht="21" thickBot="1">
      <c r="V2" s="44"/>
      <c r="W2" s="44"/>
      <c r="X2" s="44"/>
    </row>
    <row r="3" spans="4:24">
      <c r="G3" s="126" t="s">
        <v>0</v>
      </c>
      <c r="H3" s="127"/>
      <c r="I3" s="128"/>
      <c r="J3" s="11"/>
      <c r="K3" s="126" t="s">
        <v>1</v>
      </c>
      <c r="L3" s="134"/>
      <c r="M3" s="134"/>
      <c r="N3" s="134"/>
      <c r="O3" s="134"/>
      <c r="P3" s="134"/>
      <c r="Q3" s="134"/>
      <c r="R3" s="134"/>
      <c r="S3" s="135"/>
    </row>
    <row r="4" spans="4:24">
      <c r="G4" s="129"/>
      <c r="H4" s="130"/>
      <c r="I4" s="131"/>
      <c r="J4" s="11"/>
      <c r="K4" s="136"/>
      <c r="L4" s="137"/>
      <c r="M4" s="137"/>
      <c r="N4" s="137"/>
      <c r="O4" s="137"/>
      <c r="P4" s="137"/>
      <c r="Q4" s="137"/>
      <c r="R4" s="137"/>
      <c r="S4" s="138"/>
    </row>
    <row r="5" spans="4:24" ht="13.5" thickBot="1">
      <c r="G5" s="9" t="s">
        <v>16</v>
      </c>
      <c r="H5" s="7" t="s">
        <v>17</v>
      </c>
      <c r="I5" s="8" t="s">
        <v>32</v>
      </c>
      <c r="J5" s="31"/>
      <c r="K5" s="9" t="s">
        <v>19</v>
      </c>
      <c r="L5" s="7" t="s">
        <v>20</v>
      </c>
      <c r="M5" s="7" t="s">
        <v>21</v>
      </c>
      <c r="N5" s="7" t="s">
        <v>16</v>
      </c>
      <c r="O5" s="7" t="s">
        <v>22</v>
      </c>
      <c r="P5" s="7" t="s">
        <v>17</v>
      </c>
      <c r="Q5" s="7" t="s">
        <v>23</v>
      </c>
      <c r="R5" s="7" t="s">
        <v>19</v>
      </c>
      <c r="S5" s="8" t="s">
        <v>24</v>
      </c>
    </row>
    <row r="6" spans="4:24" ht="13.5" thickBot="1">
      <c r="G6" s="20"/>
      <c r="H6" s="20"/>
      <c r="I6" s="20"/>
      <c r="J6" s="31"/>
      <c r="K6" s="20"/>
      <c r="L6" s="20"/>
      <c r="M6" s="20"/>
      <c r="N6" s="20"/>
      <c r="O6" s="20"/>
      <c r="P6" s="20"/>
      <c r="Q6" s="20"/>
      <c r="R6" s="20"/>
      <c r="S6" s="20"/>
    </row>
    <row r="7" spans="4:24" ht="29.1" customHeight="1" thickBot="1">
      <c r="D7" s="132" t="s">
        <v>2</v>
      </c>
      <c r="E7" s="133"/>
      <c r="F7" s="21"/>
      <c r="G7" s="86">
        <f>SUM(G8:G11)</f>
        <v>244</v>
      </c>
      <c r="H7" s="86">
        <f>SUM(H8:H11)</f>
        <v>81</v>
      </c>
      <c r="I7" s="86">
        <f>SUM(I8:I11)</f>
        <v>88</v>
      </c>
      <c r="J7" s="28"/>
      <c r="K7" s="86">
        <f t="shared" ref="K7:S7" si="0">SUM(K8:K11)</f>
        <v>18</v>
      </c>
      <c r="L7" s="86">
        <f t="shared" si="0"/>
        <v>0</v>
      </c>
      <c r="M7" s="86">
        <f t="shared" si="0"/>
        <v>9</v>
      </c>
      <c r="N7" s="86">
        <f t="shared" si="0"/>
        <v>5</v>
      </c>
      <c r="O7" s="86">
        <f t="shared" si="0"/>
        <v>39</v>
      </c>
      <c r="P7" s="86">
        <f t="shared" si="0"/>
        <v>1</v>
      </c>
      <c r="Q7" s="86">
        <f t="shared" si="0"/>
        <v>27</v>
      </c>
      <c r="R7" s="86">
        <f t="shared" si="0"/>
        <v>16</v>
      </c>
      <c r="S7" s="86">
        <f t="shared" si="0"/>
        <v>90</v>
      </c>
    </row>
    <row r="8" spans="4:24" ht="29.25" customHeight="1" thickBot="1">
      <c r="D8" s="121" t="s">
        <v>29</v>
      </c>
      <c r="E8" s="122"/>
      <c r="F8" s="12"/>
      <c r="G8" s="66">
        <v>80</v>
      </c>
      <c r="H8" s="67">
        <v>5</v>
      </c>
      <c r="I8" s="68">
        <v>43</v>
      </c>
      <c r="J8" s="69"/>
      <c r="K8" s="66">
        <v>5</v>
      </c>
      <c r="L8" s="67"/>
      <c r="M8" s="67">
        <v>4</v>
      </c>
      <c r="N8" s="67">
        <v>2</v>
      </c>
      <c r="O8" s="67">
        <v>8</v>
      </c>
      <c r="P8" s="67">
        <v>1</v>
      </c>
      <c r="Q8" s="67">
        <v>9</v>
      </c>
      <c r="R8" s="67">
        <v>5</v>
      </c>
      <c r="S8" s="68">
        <v>32</v>
      </c>
      <c r="U8" s="33" t="s">
        <v>6</v>
      </c>
      <c r="V8" s="49">
        <f ca="1">INT(MOD(INT((TODAY()-2)/7)+0.6,52+5/28))+1</f>
        <v>16</v>
      </c>
      <c r="W8" s="34" t="s">
        <v>7</v>
      </c>
      <c r="X8" s="35">
        <v>13</v>
      </c>
    </row>
    <row r="9" spans="4:24" ht="27.75" customHeight="1" thickBot="1">
      <c r="D9" s="121" t="s">
        <v>28</v>
      </c>
      <c r="E9" s="122"/>
      <c r="F9" s="12"/>
      <c r="G9" s="70">
        <v>39</v>
      </c>
      <c r="H9" s="71">
        <v>10</v>
      </c>
      <c r="I9" s="72">
        <v>23</v>
      </c>
      <c r="J9" s="69"/>
      <c r="K9" s="70">
        <v>3</v>
      </c>
      <c r="L9" s="71"/>
      <c r="M9" s="71">
        <v>1</v>
      </c>
      <c r="N9" s="71"/>
      <c r="O9" s="71">
        <v>11</v>
      </c>
      <c r="P9" s="71"/>
      <c r="Q9" s="71">
        <v>4</v>
      </c>
      <c r="R9" s="71">
        <v>5</v>
      </c>
      <c r="S9" s="72">
        <v>14</v>
      </c>
    </row>
    <row r="10" spans="4:24" ht="30" customHeight="1" thickBot="1">
      <c r="D10" s="121" t="s">
        <v>30</v>
      </c>
      <c r="E10" s="122"/>
      <c r="F10" s="12"/>
      <c r="G10" s="70">
        <v>21</v>
      </c>
      <c r="H10" s="71">
        <v>15</v>
      </c>
      <c r="I10" s="72">
        <v>3</v>
      </c>
      <c r="J10" s="69"/>
      <c r="K10" s="70">
        <v>1</v>
      </c>
      <c r="L10" s="71"/>
      <c r="M10" s="71">
        <v>2</v>
      </c>
      <c r="N10" s="71">
        <v>3</v>
      </c>
      <c r="O10" s="71">
        <v>2</v>
      </c>
      <c r="P10" s="71"/>
      <c r="Q10" s="71">
        <v>4</v>
      </c>
      <c r="R10" s="71">
        <v>2</v>
      </c>
      <c r="S10" s="72">
        <v>2</v>
      </c>
    </row>
    <row r="11" spans="4:24" ht="30" customHeight="1" thickBot="1">
      <c r="D11" s="121" t="s">
        <v>31</v>
      </c>
      <c r="E11" s="122"/>
      <c r="F11" s="12"/>
      <c r="G11" s="75">
        <v>104</v>
      </c>
      <c r="H11" s="76">
        <v>51</v>
      </c>
      <c r="I11" s="77">
        <v>19</v>
      </c>
      <c r="J11" s="69"/>
      <c r="K11" s="75">
        <v>9</v>
      </c>
      <c r="L11" s="76"/>
      <c r="M11" s="76">
        <v>2</v>
      </c>
      <c r="N11" s="76"/>
      <c r="O11" s="76">
        <v>18</v>
      </c>
      <c r="P11" s="76"/>
      <c r="Q11" s="76">
        <v>10</v>
      </c>
      <c r="R11" s="76">
        <v>4</v>
      </c>
      <c r="S11" s="77">
        <v>42</v>
      </c>
      <c r="V11" s="36"/>
    </row>
    <row r="12" spans="4:24" ht="10.5" customHeight="1" thickBot="1">
      <c r="D12" s="73"/>
      <c r="E12" s="74"/>
      <c r="F12" s="22"/>
      <c r="G12" s="78"/>
      <c r="H12" s="79"/>
      <c r="I12" s="80"/>
      <c r="J12" s="30"/>
      <c r="K12" s="139"/>
      <c r="L12" s="140"/>
      <c r="M12" s="140"/>
      <c r="N12" s="140"/>
      <c r="O12" s="140"/>
      <c r="P12" s="140"/>
      <c r="Q12" s="140"/>
      <c r="R12" s="140"/>
      <c r="S12" s="141"/>
      <c r="V12" s="4"/>
    </row>
    <row r="13" spans="4:24" s="92" customFormat="1" ht="29.1" customHeight="1" thickBot="1">
      <c r="D13" s="132" t="s">
        <v>3</v>
      </c>
      <c r="E13" s="133"/>
      <c r="F13" s="87"/>
      <c r="G13" s="88">
        <f>SUM(G14:G17)</f>
        <v>0</v>
      </c>
      <c r="H13" s="89">
        <f>SUM(H14:H17)</f>
        <v>0</v>
      </c>
      <c r="I13" s="90">
        <f>SUM(I14:I17)</f>
        <v>0</v>
      </c>
      <c r="J13" s="91"/>
      <c r="K13" s="88">
        <f t="shared" ref="K13:S13" si="1">SUM(K14:K17)</f>
        <v>0</v>
      </c>
      <c r="L13" s="89">
        <f t="shared" si="1"/>
        <v>0</v>
      </c>
      <c r="M13" s="89">
        <f t="shared" si="1"/>
        <v>0</v>
      </c>
      <c r="N13" s="89">
        <f t="shared" si="1"/>
        <v>0</v>
      </c>
      <c r="O13" s="89">
        <f t="shared" si="1"/>
        <v>0</v>
      </c>
      <c r="P13" s="89">
        <f t="shared" si="1"/>
        <v>0</v>
      </c>
      <c r="Q13" s="89">
        <f t="shared" si="1"/>
        <v>0</v>
      </c>
      <c r="R13" s="89">
        <f t="shared" si="1"/>
        <v>0</v>
      </c>
      <c r="S13" s="90">
        <f t="shared" si="1"/>
        <v>0</v>
      </c>
    </row>
    <row r="14" spans="4:24" ht="30" customHeight="1" thickBot="1">
      <c r="D14" s="121" t="s">
        <v>29</v>
      </c>
      <c r="E14" s="122"/>
      <c r="F14" s="12"/>
      <c r="G14" s="23"/>
      <c r="H14" s="18"/>
      <c r="I14" s="19"/>
      <c r="J14" s="29"/>
      <c r="K14" s="23"/>
      <c r="L14" s="18"/>
      <c r="M14" s="18"/>
      <c r="N14" s="18"/>
      <c r="O14" s="18"/>
      <c r="P14" s="18"/>
      <c r="Q14" s="18"/>
      <c r="R14" s="18"/>
      <c r="S14" s="19"/>
      <c r="V14" s="4"/>
    </row>
    <row r="15" spans="4:24" ht="30" customHeight="1" thickBot="1">
      <c r="D15" s="121" t="s">
        <v>28</v>
      </c>
      <c r="E15" s="122"/>
      <c r="F15" s="12"/>
      <c r="G15" s="24"/>
      <c r="H15" s="5"/>
      <c r="I15" s="6"/>
      <c r="J15" s="29"/>
      <c r="K15" s="24"/>
      <c r="L15" s="5"/>
      <c r="M15" s="5"/>
      <c r="N15" s="5"/>
      <c r="O15" s="5"/>
      <c r="P15" s="5"/>
      <c r="Q15" s="5"/>
      <c r="R15" s="5"/>
      <c r="S15" s="6"/>
      <c r="V15" s="4"/>
    </row>
    <row r="16" spans="4:24" ht="30" customHeight="1" thickBot="1">
      <c r="D16" s="121" t="s">
        <v>30</v>
      </c>
      <c r="E16" s="122"/>
      <c r="F16" s="12"/>
      <c r="G16" s="24"/>
      <c r="H16" s="5"/>
      <c r="I16" s="6"/>
      <c r="J16" s="29"/>
      <c r="K16" s="24"/>
      <c r="L16" s="5"/>
      <c r="M16" s="5"/>
      <c r="N16" s="5"/>
      <c r="O16" s="5"/>
      <c r="P16" s="5"/>
      <c r="Q16" s="5"/>
      <c r="R16" s="5"/>
      <c r="S16" s="6"/>
      <c r="V16" s="4"/>
    </row>
    <row r="17" spans="4:22" ht="30" customHeight="1" thickBot="1">
      <c r="D17" s="121" t="s">
        <v>31</v>
      </c>
      <c r="E17" s="122"/>
      <c r="F17" s="12"/>
      <c r="G17" s="83"/>
      <c r="H17" s="84"/>
      <c r="I17" s="85"/>
      <c r="J17" s="29"/>
      <c r="K17" s="83"/>
      <c r="L17" s="84"/>
      <c r="M17" s="84"/>
      <c r="N17" s="84"/>
      <c r="O17" s="84"/>
      <c r="P17" s="84"/>
      <c r="Q17" s="84"/>
      <c r="R17" s="84"/>
      <c r="S17" s="85"/>
      <c r="V17" s="4"/>
    </row>
    <row r="18" spans="4:22" ht="13.5" customHeight="1" thickBot="1">
      <c r="D18" s="81"/>
      <c r="E18" s="82"/>
      <c r="G18" s="123"/>
      <c r="H18" s="124"/>
      <c r="I18" s="125"/>
      <c r="K18" s="123"/>
      <c r="L18" s="124"/>
      <c r="M18" s="124"/>
      <c r="N18" s="124"/>
      <c r="O18" s="124"/>
      <c r="P18" s="124"/>
      <c r="Q18" s="124"/>
      <c r="R18" s="124"/>
      <c r="S18" s="125"/>
    </row>
    <row r="19" spans="4:22" s="92" customFormat="1" ht="29.1" customHeight="1" thickBot="1">
      <c r="D19" s="132" t="s">
        <v>4</v>
      </c>
      <c r="E19" s="133"/>
      <c r="F19" s="87"/>
      <c r="G19" s="88">
        <f>SUM(G20:G23)</f>
        <v>0</v>
      </c>
      <c r="H19" s="89">
        <f>SUM(H20:H23)</f>
        <v>0</v>
      </c>
      <c r="I19" s="90">
        <f>SUM(I20:I23)</f>
        <v>0</v>
      </c>
      <c r="J19" s="91"/>
      <c r="K19" s="88">
        <f t="shared" ref="K19:S19" si="2">SUM(K20:K23)</f>
        <v>0</v>
      </c>
      <c r="L19" s="89">
        <f t="shared" si="2"/>
        <v>0</v>
      </c>
      <c r="M19" s="89">
        <f t="shared" si="2"/>
        <v>0</v>
      </c>
      <c r="N19" s="89">
        <f t="shared" si="2"/>
        <v>0</v>
      </c>
      <c r="O19" s="89">
        <f t="shared" si="2"/>
        <v>0</v>
      </c>
      <c r="P19" s="89">
        <f t="shared" si="2"/>
        <v>0</v>
      </c>
      <c r="Q19" s="89">
        <f t="shared" si="2"/>
        <v>0</v>
      </c>
      <c r="R19" s="89">
        <f t="shared" si="2"/>
        <v>0</v>
      </c>
      <c r="S19" s="90">
        <f t="shared" si="2"/>
        <v>0</v>
      </c>
    </row>
    <row r="20" spans="4:22" ht="30" customHeight="1" thickBot="1">
      <c r="D20" s="121" t="s">
        <v>29</v>
      </c>
      <c r="E20" s="122"/>
      <c r="F20" s="12"/>
      <c r="G20" s="23"/>
      <c r="H20" s="18"/>
      <c r="I20" s="19"/>
      <c r="J20" s="29"/>
      <c r="K20" s="23"/>
      <c r="L20" s="18"/>
      <c r="M20" s="18"/>
      <c r="N20" s="18"/>
      <c r="O20" s="18"/>
      <c r="P20" s="18"/>
      <c r="Q20" s="18"/>
      <c r="R20" s="18"/>
      <c r="S20" s="19"/>
    </row>
    <row r="21" spans="4:22" ht="30" customHeight="1" thickBot="1">
      <c r="D21" s="121" t="s">
        <v>28</v>
      </c>
      <c r="E21" s="122"/>
      <c r="F21" s="12"/>
      <c r="G21" s="24"/>
      <c r="H21" s="5"/>
      <c r="I21" s="6"/>
      <c r="J21" s="29"/>
      <c r="K21" s="24"/>
      <c r="L21" s="5"/>
      <c r="M21" s="5"/>
      <c r="N21" s="5"/>
      <c r="O21" s="5"/>
      <c r="P21" s="5"/>
      <c r="Q21" s="5"/>
      <c r="R21" s="5"/>
      <c r="S21" s="6"/>
    </row>
    <row r="22" spans="4:22" ht="30" customHeight="1" thickBot="1">
      <c r="D22" s="121" t="s">
        <v>30</v>
      </c>
      <c r="E22" s="122"/>
      <c r="F22" s="12"/>
      <c r="G22" s="24"/>
      <c r="H22" s="5"/>
      <c r="I22" s="6"/>
      <c r="J22" s="29"/>
      <c r="K22" s="24"/>
      <c r="L22" s="5"/>
      <c r="M22" s="5"/>
      <c r="N22" s="5"/>
      <c r="O22" s="5"/>
      <c r="P22" s="5"/>
      <c r="Q22" s="5"/>
      <c r="R22" s="5"/>
      <c r="S22" s="6"/>
    </row>
    <row r="23" spans="4:22" ht="30" customHeight="1" thickBot="1">
      <c r="D23" s="121" t="s">
        <v>31</v>
      </c>
      <c r="E23" s="122"/>
      <c r="F23" s="12"/>
      <c r="G23" s="83"/>
      <c r="H23" s="84"/>
      <c r="I23" s="85"/>
      <c r="J23" s="29"/>
      <c r="K23" s="83"/>
      <c r="L23" s="84"/>
      <c r="M23" s="84"/>
      <c r="N23" s="84"/>
      <c r="O23" s="84"/>
      <c r="P23" s="84"/>
      <c r="Q23" s="84"/>
      <c r="R23" s="84"/>
      <c r="S23" s="85"/>
    </row>
    <row r="24" spans="4:22" ht="13.5" thickBot="1">
      <c r="D24" s="81"/>
      <c r="E24" s="82"/>
      <c r="G24" s="123"/>
      <c r="H24" s="124"/>
      <c r="I24" s="125"/>
      <c r="K24" s="123"/>
      <c r="L24" s="124"/>
      <c r="M24" s="124"/>
      <c r="N24" s="124"/>
      <c r="O24" s="124"/>
      <c r="P24" s="124"/>
      <c r="Q24" s="124"/>
      <c r="R24" s="124"/>
      <c r="S24" s="125"/>
    </row>
    <row r="25" spans="4:22" s="92" customFormat="1" ht="29.1" customHeight="1" thickBot="1">
      <c r="D25" s="132" t="s">
        <v>5</v>
      </c>
      <c r="E25" s="133"/>
      <c r="F25" s="87"/>
      <c r="G25" s="88">
        <f>SUM(G26:G29)</f>
        <v>0</v>
      </c>
      <c r="H25" s="89">
        <f>SUM(H26:H29)</f>
        <v>0</v>
      </c>
      <c r="I25" s="90">
        <f>SUM(I26:I29)</f>
        <v>0</v>
      </c>
      <c r="J25" s="91"/>
      <c r="K25" s="88">
        <f t="shared" ref="K25:S25" si="3">SUM(K26:K29)</f>
        <v>0</v>
      </c>
      <c r="L25" s="89">
        <f t="shared" si="3"/>
        <v>0</v>
      </c>
      <c r="M25" s="89">
        <f t="shared" si="3"/>
        <v>0</v>
      </c>
      <c r="N25" s="89">
        <f t="shared" si="3"/>
        <v>0</v>
      </c>
      <c r="O25" s="89">
        <f t="shared" si="3"/>
        <v>0</v>
      </c>
      <c r="P25" s="89">
        <f t="shared" si="3"/>
        <v>0</v>
      </c>
      <c r="Q25" s="89">
        <f t="shared" si="3"/>
        <v>0</v>
      </c>
      <c r="R25" s="89">
        <f t="shared" si="3"/>
        <v>0</v>
      </c>
      <c r="S25" s="90">
        <f t="shared" si="3"/>
        <v>0</v>
      </c>
    </row>
    <row r="26" spans="4:22" ht="30" customHeight="1" thickBot="1">
      <c r="D26" s="121" t="s">
        <v>29</v>
      </c>
      <c r="E26" s="122"/>
      <c r="F26" s="12"/>
      <c r="G26" s="93"/>
      <c r="H26" s="94"/>
      <c r="I26" s="95"/>
      <c r="J26" s="29"/>
      <c r="K26" s="93"/>
      <c r="L26" s="94"/>
      <c r="M26" s="94"/>
      <c r="N26" s="94"/>
      <c r="O26" s="94"/>
      <c r="P26" s="94"/>
      <c r="Q26" s="94"/>
      <c r="R26" s="94"/>
      <c r="S26" s="95"/>
    </row>
    <row r="27" spans="4:22" ht="30" customHeight="1" thickBot="1">
      <c r="D27" s="121" t="s">
        <v>28</v>
      </c>
      <c r="E27" s="122"/>
      <c r="F27" s="12"/>
      <c r="G27" s="24"/>
      <c r="H27" s="5"/>
      <c r="I27" s="6"/>
      <c r="J27" s="29"/>
      <c r="K27" s="24"/>
      <c r="L27" s="5"/>
      <c r="M27" s="5"/>
      <c r="N27" s="5"/>
      <c r="O27" s="5"/>
      <c r="P27" s="5"/>
      <c r="Q27" s="5"/>
      <c r="R27" s="5"/>
      <c r="S27" s="6"/>
    </row>
    <row r="28" spans="4:22" ht="30" customHeight="1" thickBot="1">
      <c r="D28" s="121" t="s">
        <v>30</v>
      </c>
      <c r="E28" s="122"/>
      <c r="F28" s="12"/>
      <c r="G28" s="24"/>
      <c r="H28" s="5"/>
      <c r="I28" s="6"/>
      <c r="J28" s="29"/>
      <c r="K28" s="24"/>
      <c r="L28" s="5"/>
      <c r="M28" s="5"/>
      <c r="N28" s="5"/>
      <c r="O28" s="5"/>
      <c r="P28" s="5"/>
      <c r="Q28" s="5"/>
      <c r="R28" s="5"/>
      <c r="S28" s="6"/>
    </row>
    <row r="29" spans="4:22" ht="30" customHeight="1" thickBot="1">
      <c r="D29" s="121" t="s">
        <v>31</v>
      </c>
      <c r="E29" s="122"/>
      <c r="F29" s="12"/>
      <c r="G29" s="25"/>
      <c r="H29" s="26"/>
      <c r="I29" s="27"/>
      <c r="J29" s="29"/>
      <c r="K29" s="25"/>
      <c r="L29" s="26"/>
      <c r="M29" s="26"/>
      <c r="N29" s="26"/>
      <c r="O29" s="26"/>
      <c r="P29" s="26"/>
      <c r="Q29" s="26"/>
      <c r="R29" s="26"/>
      <c r="S29" s="27"/>
    </row>
  </sheetData>
  <mergeCells count="27">
    <mergeCell ref="K3:S4"/>
    <mergeCell ref="D8:E8"/>
    <mergeCell ref="D9:E9"/>
    <mergeCell ref="D10:E10"/>
    <mergeCell ref="K12:S12"/>
    <mergeCell ref="D11:E11"/>
    <mergeCell ref="K24:S24"/>
    <mergeCell ref="G24:I24"/>
    <mergeCell ref="K18:S18"/>
    <mergeCell ref="D16:E16"/>
    <mergeCell ref="D19:E19"/>
    <mergeCell ref="D20:E20"/>
    <mergeCell ref="D17:E17"/>
    <mergeCell ref="D28:E28"/>
    <mergeCell ref="G18:I18"/>
    <mergeCell ref="D29:E29"/>
    <mergeCell ref="G3:I4"/>
    <mergeCell ref="D21:E21"/>
    <mergeCell ref="D22:E22"/>
    <mergeCell ref="D23:E23"/>
    <mergeCell ref="D25:E25"/>
    <mergeCell ref="D26:E26"/>
    <mergeCell ref="D27:E27"/>
    <mergeCell ref="D14:E14"/>
    <mergeCell ref="D15:E15"/>
    <mergeCell ref="D13:E13"/>
    <mergeCell ref="D7:E7"/>
  </mergeCells>
  <phoneticPr fontId="0" type="noConversion"/>
  <pageMargins left="0.7" right="0.7" top="0.75" bottom="0.75" header="0.3" footer="0.3"/>
  <pageSetup paperSize="9" orientation="portrait" horizontalDpi="360" verticalDpi="360" r:id="rId1"/>
  <legacyDrawing r:id="rId2"/>
  <controls>
    <control shapeId="1025" r:id="rId3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>
    <pageSetUpPr autoPageBreaks="0"/>
  </sheetPr>
  <dimension ref="B2:N31"/>
  <sheetViews>
    <sheetView showGridLines="0" showZeros="0" tabSelected="1" zoomScale="70" workbookViewId="0">
      <selection activeCell="B15" sqref="B15"/>
    </sheetView>
  </sheetViews>
  <sheetFormatPr baseColWidth="10" defaultColWidth="11.42578125" defaultRowHeight="12.75"/>
  <cols>
    <col min="1" max="1" width="11.28515625" customWidth="1"/>
    <col min="2" max="2" width="36.140625" customWidth="1"/>
    <col min="3" max="14" width="16.7109375" customWidth="1"/>
  </cols>
  <sheetData>
    <row r="2" spans="2:14" ht="13.5" thickBot="1">
      <c r="B2" s="11"/>
      <c r="C2" s="11"/>
      <c r="D2" s="11"/>
      <c r="E2" s="12"/>
      <c r="F2" s="11"/>
      <c r="G2" s="13"/>
      <c r="H2" s="12"/>
      <c r="I2" s="11"/>
      <c r="J2" s="11"/>
      <c r="K2" s="11"/>
      <c r="L2" s="10"/>
    </row>
    <row r="3" spans="2:14" ht="20.25">
      <c r="B3" s="104" t="s">
        <v>6</v>
      </c>
      <c r="C3" s="11"/>
      <c r="D3" s="11"/>
      <c r="E3" s="112" t="s">
        <v>27</v>
      </c>
      <c r="F3" s="113"/>
      <c r="G3" s="113"/>
      <c r="H3" s="113"/>
      <c r="I3" s="113"/>
      <c r="J3" s="113"/>
      <c r="K3" s="114"/>
      <c r="L3" s="10"/>
    </row>
    <row r="4" spans="2:14">
      <c r="B4" s="11"/>
      <c r="C4" s="11"/>
      <c r="D4" s="11"/>
      <c r="E4" s="115"/>
      <c r="F4" s="116"/>
      <c r="G4" s="116"/>
      <c r="H4" s="116"/>
      <c r="I4" s="116"/>
      <c r="J4" s="116"/>
      <c r="K4" s="117"/>
      <c r="L4" s="10"/>
    </row>
    <row r="5" spans="2:14" ht="30.75" thickBot="1">
      <c r="B5" s="63">
        <v>12</v>
      </c>
      <c r="C5" s="14"/>
      <c r="D5" s="14"/>
      <c r="E5" s="115"/>
      <c r="F5" s="116"/>
      <c r="G5" s="116"/>
      <c r="H5" s="116"/>
      <c r="I5" s="116"/>
      <c r="J5" s="116"/>
      <c r="K5" s="117"/>
      <c r="L5" s="10"/>
    </row>
    <row r="6" spans="2:14" ht="26.25" customHeight="1" thickTop="1">
      <c r="B6" s="64">
        <v>13</v>
      </c>
      <c r="C6" s="15"/>
      <c r="D6" s="15"/>
      <c r="E6" s="115"/>
      <c r="F6" s="116"/>
      <c r="G6" s="116"/>
      <c r="H6" s="116"/>
      <c r="I6" s="116"/>
      <c r="J6" s="116"/>
      <c r="K6" s="117"/>
      <c r="L6" s="10"/>
    </row>
    <row r="7" spans="2:14" ht="13.5" thickBot="1">
      <c r="B7" s="15"/>
      <c r="C7" s="15"/>
      <c r="D7" s="32"/>
      <c r="E7" s="118"/>
      <c r="F7" s="119"/>
      <c r="G7" s="119"/>
      <c r="H7" s="119"/>
      <c r="I7" s="119"/>
      <c r="J7" s="119"/>
      <c r="K7" s="120"/>
      <c r="L7" s="10"/>
    </row>
    <row r="8" spans="2:14" ht="30.75" thickBot="1">
      <c r="B8" s="103">
        <f>B6-B5</f>
        <v>1</v>
      </c>
      <c r="C8" s="16"/>
      <c r="D8" s="16"/>
      <c r="E8" s="16"/>
      <c r="F8" s="16"/>
      <c r="G8" s="16"/>
      <c r="H8" s="16"/>
      <c r="I8" s="16"/>
      <c r="J8" s="16"/>
      <c r="K8" s="16"/>
      <c r="L8" s="10"/>
    </row>
    <row r="9" spans="2:14" s="17" customFormat="1" ht="60" customHeight="1" thickBot="1">
      <c r="C9" s="39" t="s">
        <v>16</v>
      </c>
      <c r="D9" s="39" t="s">
        <v>17</v>
      </c>
      <c r="E9" s="39" t="s">
        <v>18</v>
      </c>
      <c r="F9" s="39" t="s">
        <v>19</v>
      </c>
      <c r="G9" s="40" t="s">
        <v>20</v>
      </c>
      <c r="H9" s="39" t="s">
        <v>21</v>
      </c>
      <c r="I9" s="41" t="s">
        <v>16</v>
      </c>
      <c r="J9" s="39" t="s">
        <v>22</v>
      </c>
      <c r="K9" s="39" t="s">
        <v>17</v>
      </c>
      <c r="L9" s="39" t="s">
        <v>23</v>
      </c>
      <c r="M9" s="39" t="s">
        <v>19</v>
      </c>
      <c r="N9" s="39" t="s">
        <v>24</v>
      </c>
    </row>
    <row r="10" spans="2:14" s="3" customFormat="1" ht="30" customHeight="1" thickBot="1">
      <c r="B10" s="42" t="s">
        <v>25</v>
      </c>
      <c r="C10" s="96">
        <v>280</v>
      </c>
      <c r="D10" s="50">
        <v>25</v>
      </c>
      <c r="E10" s="50">
        <v>90</v>
      </c>
      <c r="F10" s="50">
        <v>23</v>
      </c>
      <c r="G10" s="50">
        <v>0</v>
      </c>
      <c r="H10" s="50">
        <v>3</v>
      </c>
      <c r="I10" s="50">
        <v>1</v>
      </c>
      <c r="J10" s="50">
        <v>20</v>
      </c>
      <c r="K10" s="50">
        <v>1</v>
      </c>
      <c r="L10" s="50">
        <v>22</v>
      </c>
      <c r="M10" s="50">
        <v>23</v>
      </c>
      <c r="N10" s="50">
        <v>65</v>
      </c>
    </row>
    <row r="11" spans="2:14" s="1" customFormat="1" ht="21" thickBot="1">
      <c r="B11" s="100" t="s">
        <v>26</v>
      </c>
      <c r="C11" s="101">
        <f t="shared" ref="C11:N11" si="0">C10/$B$6</f>
        <v>21.53846153846154</v>
      </c>
      <c r="D11" s="101">
        <f t="shared" si="0"/>
        <v>1.9230769230769231</v>
      </c>
      <c r="E11" s="101">
        <f t="shared" si="0"/>
        <v>6.9230769230769234</v>
      </c>
      <c r="F11" s="101">
        <f t="shared" si="0"/>
        <v>1.7692307692307692</v>
      </c>
      <c r="G11" s="101">
        <f t="shared" si="0"/>
        <v>0</v>
      </c>
      <c r="H11" s="101">
        <f t="shared" si="0"/>
        <v>0.23076923076923078</v>
      </c>
      <c r="I11" s="101">
        <f t="shared" si="0"/>
        <v>7.6923076923076927E-2</v>
      </c>
      <c r="J11" s="101">
        <f t="shared" si="0"/>
        <v>1.5384615384615385</v>
      </c>
      <c r="K11" s="101">
        <f t="shared" si="0"/>
        <v>7.6923076923076927E-2</v>
      </c>
      <c r="L11" s="101">
        <f t="shared" si="0"/>
        <v>1.6923076923076923</v>
      </c>
      <c r="M11" s="101">
        <f t="shared" si="0"/>
        <v>1.7692307692307692</v>
      </c>
      <c r="N11" s="101">
        <f t="shared" si="0"/>
        <v>5</v>
      </c>
    </row>
    <row r="12" spans="2:14" s="1" customFormat="1" ht="21" thickBot="1">
      <c r="B12" s="2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2"/>
    </row>
    <row r="13" spans="2:14" s="1" customFormat="1" ht="30" customHeight="1" thickBot="1">
      <c r="B13" s="107" t="s">
        <v>14</v>
      </c>
      <c r="C13" s="53">
        <f ca="1">(C10/GPS!$X$8)*GPS!$V$8</f>
        <v>344.61538461538464</v>
      </c>
      <c r="D13" s="53">
        <f ca="1">(D10/GPS!$X$8)*GPS!$V$8</f>
        <v>30.76923076923077</v>
      </c>
      <c r="E13" s="53">
        <f ca="1">(E10/GPS!$X$8)*GPS!$V$8</f>
        <v>110.76923076923077</v>
      </c>
      <c r="F13" s="53">
        <f ca="1">(F10/GPS!$X$8)*GPS!$V$8</f>
        <v>28.307692307692307</v>
      </c>
      <c r="G13" s="53">
        <f ca="1">(G10/GPS!$X$8)*GPS!$V$8</f>
        <v>0</v>
      </c>
      <c r="H13" s="53">
        <f ca="1">(H10/GPS!$X$8)*GPS!$V$8</f>
        <v>3.6923076923076925</v>
      </c>
      <c r="I13" s="53">
        <f ca="1">(I10/GPS!$X$8)*GPS!$V$8</f>
        <v>1.2307692307692308</v>
      </c>
      <c r="J13" s="53">
        <f ca="1">(J10/GPS!$X$8)*GPS!$V$8</f>
        <v>24.615384615384617</v>
      </c>
      <c r="K13" s="53">
        <f ca="1">(K10/GPS!$X$8)*GPS!$V$8</f>
        <v>1.2307692307692308</v>
      </c>
      <c r="L13" s="53">
        <f ca="1">(L10/GPS!$X$8)*GPS!$V$8</f>
        <v>27.076923076923077</v>
      </c>
      <c r="M13" s="53">
        <f ca="1">(M10/GPS!$X$8)*GPS!$V$8</f>
        <v>28.307692307692307</v>
      </c>
      <c r="N13" s="53">
        <f ca="1">(N10/GPS!$X$8)*GPS!$V$8</f>
        <v>80</v>
      </c>
    </row>
    <row r="14" spans="2:14" s="10" customFormat="1" ht="21" thickBot="1">
      <c r="B14" s="12"/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5"/>
    </row>
    <row r="15" spans="2:14" ht="30" customHeight="1" thickBot="1">
      <c r="B15" s="110" t="s">
        <v>33</v>
      </c>
      <c r="C15" s="56">
        <f>GPS!G7</f>
        <v>244</v>
      </c>
      <c r="D15" s="56">
        <f>GPS!H7</f>
        <v>81</v>
      </c>
      <c r="E15" s="56">
        <f>GPS!I7</f>
        <v>88</v>
      </c>
      <c r="F15" s="57">
        <f>GPS!K7</f>
        <v>18</v>
      </c>
      <c r="G15" s="57">
        <f>GPS!L7</f>
        <v>0</v>
      </c>
      <c r="H15" s="57">
        <f>GPS!M7</f>
        <v>9</v>
      </c>
      <c r="I15" s="57">
        <f>GPS!N7</f>
        <v>5</v>
      </c>
      <c r="J15" s="57">
        <f>GPS!O7</f>
        <v>39</v>
      </c>
      <c r="K15" s="57">
        <f>GPS!P7</f>
        <v>1</v>
      </c>
      <c r="L15" s="57">
        <f>GPS!Q7</f>
        <v>27</v>
      </c>
      <c r="M15" s="57">
        <f>GPS!R7</f>
        <v>16</v>
      </c>
      <c r="N15" s="57">
        <f>GPS!S7</f>
        <v>90</v>
      </c>
    </row>
    <row r="16" spans="2:14" ht="3" customHeight="1">
      <c r="B16" s="1"/>
      <c r="C16" s="99">
        <f t="shared" ref="C16:N16" si="1">C10-C15</f>
        <v>36</v>
      </c>
      <c r="D16" s="99">
        <f t="shared" si="1"/>
        <v>-56</v>
      </c>
      <c r="E16" s="99">
        <f t="shared" si="1"/>
        <v>2</v>
      </c>
      <c r="F16" s="99">
        <f t="shared" si="1"/>
        <v>5</v>
      </c>
      <c r="G16" s="99">
        <f t="shared" si="1"/>
        <v>0</v>
      </c>
      <c r="H16" s="99">
        <f t="shared" si="1"/>
        <v>-6</v>
      </c>
      <c r="I16" s="99">
        <f t="shared" si="1"/>
        <v>-4</v>
      </c>
      <c r="J16" s="99">
        <f t="shared" si="1"/>
        <v>-19</v>
      </c>
      <c r="K16" s="99">
        <f t="shared" si="1"/>
        <v>0</v>
      </c>
      <c r="L16" s="99">
        <f t="shared" si="1"/>
        <v>-5</v>
      </c>
      <c r="M16" s="99">
        <f t="shared" si="1"/>
        <v>7</v>
      </c>
      <c r="N16" s="99">
        <f t="shared" si="1"/>
        <v>-25</v>
      </c>
    </row>
    <row r="17" spans="2:14" ht="30" hidden="1" customHeight="1" thickBot="1">
      <c r="B17" s="110" t="s">
        <v>34</v>
      </c>
      <c r="C17" s="111"/>
      <c r="D17" s="111"/>
      <c r="E17" s="111"/>
      <c r="F17" s="111"/>
      <c r="G17" s="111"/>
      <c r="H17" s="111"/>
      <c r="I17" s="111"/>
      <c r="J17" s="111"/>
      <c r="K17" s="111"/>
      <c r="L17" s="111"/>
      <c r="M17" s="111"/>
      <c r="N17" s="111"/>
    </row>
    <row r="18" spans="2:14" ht="21" thickBot="1">
      <c r="B18" s="1"/>
      <c r="C18" s="99"/>
      <c r="D18" s="99"/>
      <c r="E18" s="99"/>
      <c r="F18" s="99"/>
      <c r="G18" s="99"/>
      <c r="H18" s="99"/>
      <c r="I18" s="99"/>
      <c r="J18" s="99"/>
      <c r="K18" s="99"/>
      <c r="L18" s="99"/>
      <c r="M18" s="99"/>
      <c r="N18" s="99"/>
    </row>
    <row r="19" spans="2:14" s="97" customFormat="1" ht="48.75" customHeight="1" thickBot="1">
      <c r="B19" s="108" t="s">
        <v>15</v>
      </c>
      <c r="C19" s="102">
        <f t="shared" ref="C19:N19" si="2">C16/$B$8</f>
        <v>36</v>
      </c>
      <c r="D19" s="102">
        <f t="shared" si="2"/>
        <v>-56</v>
      </c>
      <c r="E19" s="102">
        <f t="shared" si="2"/>
        <v>2</v>
      </c>
      <c r="F19" s="102">
        <f t="shared" si="2"/>
        <v>5</v>
      </c>
      <c r="G19" s="102">
        <f t="shared" si="2"/>
        <v>0</v>
      </c>
      <c r="H19" s="102">
        <f t="shared" si="2"/>
        <v>-6</v>
      </c>
      <c r="I19" s="102">
        <f t="shared" si="2"/>
        <v>-4</v>
      </c>
      <c r="J19" s="102">
        <f t="shared" si="2"/>
        <v>-19</v>
      </c>
      <c r="K19" s="102">
        <f t="shared" si="2"/>
        <v>0</v>
      </c>
      <c r="L19" s="102">
        <f t="shared" si="2"/>
        <v>-5</v>
      </c>
      <c r="M19" s="102">
        <f t="shared" si="2"/>
        <v>7</v>
      </c>
      <c r="N19" s="102">
        <f t="shared" si="2"/>
        <v>-25</v>
      </c>
    </row>
    <row r="20" spans="2:14" ht="21" thickBot="1">
      <c r="C20" s="65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</row>
    <row r="21" spans="2:14" s="3" customFormat="1" ht="30" customHeight="1" thickBot="1">
      <c r="B21" s="109" t="s">
        <v>13</v>
      </c>
      <c r="C21" s="59">
        <f t="shared" ref="C21:N21" ca="1" si="3">C15/C13</f>
        <v>0.70803571428571421</v>
      </c>
      <c r="D21" s="59">
        <f t="shared" ca="1" si="3"/>
        <v>2.6324999999999998</v>
      </c>
      <c r="E21" s="59">
        <f t="shared" ca="1" si="3"/>
        <v>0.7944444444444444</v>
      </c>
      <c r="F21" s="59">
        <f t="shared" ca="1" si="3"/>
        <v>0.63586956521739135</v>
      </c>
      <c r="G21" s="106" t="e">
        <f t="shared" ca="1" si="3"/>
        <v>#DIV/0!</v>
      </c>
      <c r="H21" s="59">
        <f t="shared" ca="1" si="3"/>
        <v>2.4375</v>
      </c>
      <c r="I21" s="59">
        <f t="shared" ca="1" si="3"/>
        <v>4.0625</v>
      </c>
      <c r="J21" s="59">
        <f t="shared" ca="1" si="3"/>
        <v>1.5843749999999999</v>
      </c>
      <c r="K21" s="59">
        <f t="shared" ca="1" si="3"/>
        <v>0.8125</v>
      </c>
      <c r="L21" s="59">
        <f t="shared" ca="1" si="3"/>
        <v>0.99715909090909094</v>
      </c>
      <c r="M21" s="59">
        <f t="shared" ca="1" si="3"/>
        <v>0.56521739130434789</v>
      </c>
      <c r="N21" s="59">
        <f t="shared" ca="1" si="3"/>
        <v>1.125</v>
      </c>
    </row>
    <row r="22" spans="2:14" ht="13.5" thickBot="1">
      <c r="G22" s="105"/>
    </row>
    <row r="23" spans="2:14" ht="40.5" customHeight="1" thickBot="1">
      <c r="B23" s="109" t="s">
        <v>8</v>
      </c>
      <c r="C23" s="45" t="str">
        <f ca="1">IF(C21&lt;=50%,$G$31,IF(E15&lt;=80%,$F$31,IF(E15&gt;80%,$E$31)))</f>
        <v>J</v>
      </c>
      <c r="D23" s="45" t="str">
        <f t="shared" ref="D23:N23" ca="1" si="4">IF(D21&lt;=50%,$G$31,IF(D21&lt;=80%,$F$31,IF(D21&gt;80%,$E$31)))</f>
        <v>J</v>
      </c>
      <c r="E23" s="45" t="str">
        <f t="shared" ca="1" si="4"/>
        <v>K</v>
      </c>
      <c r="F23" s="45" t="str">
        <f t="shared" ca="1" si="4"/>
        <v>K</v>
      </c>
      <c r="G23" s="45" t="e">
        <f t="shared" ca="1" si="4"/>
        <v>#DIV/0!</v>
      </c>
      <c r="H23" s="45" t="str">
        <f t="shared" ca="1" si="4"/>
        <v>J</v>
      </c>
      <c r="I23" s="45" t="str">
        <f t="shared" ca="1" si="4"/>
        <v>J</v>
      </c>
      <c r="J23" s="45" t="str">
        <f t="shared" ca="1" si="4"/>
        <v>J</v>
      </c>
      <c r="K23" s="45" t="str">
        <f t="shared" ca="1" si="4"/>
        <v>J</v>
      </c>
      <c r="L23" s="45" t="str">
        <f t="shared" ca="1" si="4"/>
        <v>J</v>
      </c>
      <c r="M23" s="45" t="str">
        <f t="shared" ca="1" si="4"/>
        <v>K</v>
      </c>
      <c r="N23" s="45" t="str">
        <f t="shared" ca="1" si="4"/>
        <v>J</v>
      </c>
    </row>
    <row r="24" spans="2:14">
      <c r="K24" s="4"/>
    </row>
    <row r="25" spans="2:14">
      <c r="C25" s="43"/>
    </row>
    <row r="27" spans="2:14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2:14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2:14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2:14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2:14">
      <c r="B31" s="1"/>
      <c r="C31" s="1"/>
      <c r="D31" s="1"/>
      <c r="E31" s="48" t="s">
        <v>9</v>
      </c>
      <c r="F31" s="48" t="s">
        <v>10</v>
      </c>
      <c r="G31" s="48" t="s">
        <v>11</v>
      </c>
      <c r="H31" s="1"/>
      <c r="I31" s="1"/>
      <c r="J31" s="1"/>
      <c r="K31" s="1"/>
      <c r="L31" s="1"/>
      <c r="M31" s="1"/>
      <c r="N31" s="1"/>
    </row>
  </sheetData>
  <mergeCells count="1">
    <mergeCell ref="E3:K7"/>
  </mergeCells>
  <phoneticPr fontId="0" type="noConversion"/>
  <conditionalFormatting sqref="C23:N23">
    <cfRule type="cellIs" dxfId="6" priority="66" stopIfTrue="1" operator="equal">
      <formula>$E$31</formula>
    </cfRule>
    <cfRule type="cellIs" dxfId="5" priority="67" stopIfTrue="1" operator="equal">
      <formula>$F$31</formula>
    </cfRule>
    <cfRule type="cellIs" dxfId="4" priority="68" stopIfTrue="1" operator="equal">
      <formula>$G$31</formula>
    </cfRule>
  </conditionalFormatting>
  <conditionalFormatting sqref="C19:N19">
    <cfRule type="cellIs" dxfId="3" priority="72" stopIfTrue="1" operator="between">
      <formula>-1</formula>
      <formula>-200</formula>
    </cfRule>
  </conditionalFormatting>
  <conditionalFormatting sqref="G21">
    <cfRule type="containsErrors" dxfId="2" priority="74" stopIfTrue="1">
      <formula>ISERROR(G21)</formula>
    </cfRule>
  </conditionalFormatting>
  <conditionalFormatting sqref="G23">
    <cfRule type="containsErrors" dxfId="1" priority="3" stopIfTrue="1">
      <formula>ISERROR(G23)</formula>
    </cfRule>
  </conditionalFormatting>
  <conditionalFormatting sqref="C21:N21 C23:N23">
    <cfRule type="containsErrors" dxfId="0" priority="1" stopIfTrue="1">
      <formula>ISERROR(C21)</formula>
    </cfRule>
  </conditionalFormatting>
  <pageMargins left="0.7" right="0.7" top="0.75" bottom="0.75" header="0.3" footer="0.3"/>
  <pageSetup paperSize="9" orientation="portrait" horizontalDpi="300" verticalDpi="300" r:id="rId1"/>
  <legacyDrawing r:id="rId2"/>
  <controls>
    <control shapeId="3078" r:id="rId3" name="CommandButton4"/>
    <control shapeId="3077" r:id="rId4" name="CommandButton3"/>
    <control shapeId="3076" r:id="rId5" name="CommandButton2"/>
    <control shapeId="3075" r:id="rId6" name="CommandButton1"/>
    <control shapeId="3079" r:id="rId7" name="CommandButton5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CW</vt:lpstr>
      <vt:lpstr>GB</vt:lpstr>
      <vt:lpstr>CB</vt:lpstr>
      <vt:lpstr>CLB</vt:lpstr>
      <vt:lpstr>GPS</vt:lpstr>
      <vt:lpstr>Boutique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M13</dc:creator>
  <cp:lastModifiedBy>philou</cp:lastModifiedBy>
  <cp:lastPrinted>2011-11-07T09:25:27Z</cp:lastPrinted>
  <dcterms:created xsi:type="dcterms:W3CDTF">2009-01-20T17:44:21Z</dcterms:created>
  <dcterms:modified xsi:type="dcterms:W3CDTF">2012-04-17T19:02:50Z</dcterms:modified>
</cp:coreProperties>
</file>