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ml.chartshap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-15" yWindow="-15" windowWidth="15405" windowHeight="8250" activeTab="4"/>
  </bookViews>
  <sheets>
    <sheet name="Synthèse " sheetId="4" r:id="rId1"/>
    <sheet name="Tri" sheetId="2" r:id="rId2"/>
    <sheet name="Données plat " sheetId="1" r:id="rId3"/>
    <sheet name="Graphique" sheetId="5" r:id="rId4"/>
    <sheet name="Feuil1" sheetId="6" r:id="rId5"/>
  </sheets>
  <definedNames>
    <definedName name="_xlnm._FilterDatabase" localSheetId="4" hidden="1">Feuil1!#REF!</definedName>
    <definedName name="_xlnm._FilterDatabase" localSheetId="3" hidden="1">Graphique!$C$1:$G$14</definedName>
    <definedName name="_xlnm._FilterDatabase" localSheetId="0" hidden="1">'Synthèse '!$A$14:$I$191</definedName>
    <definedName name="choix1">'Données plat '!$A$3:$A$51</definedName>
    <definedName name="datettri">'Synthèse '!$G$15:$G$191</definedName>
    <definedName name="DLC">'Synthèse '!$F$15:$F$191</definedName>
    <definedName name="Eech">('Synthèse '!$C$15:$C$191)</definedName>
    <definedName name="_xlnm.Extract" localSheetId="4">Feuil1!$A$2:$C$2</definedName>
    <definedName name="HA">'Synthèse '!$E$15:$E$191</definedName>
    <definedName name="HACCP">OFFSET('Synthèse '!$M$15,,,COUNTA('Synthèse '!$M$15:$M$27),)</definedName>
    <definedName name="listemp">OFFSET('Synthèse '!$K$15,,,COUNTA('Synthèse '!$K$15:$K$158),)</definedName>
    <definedName name="menu">'Synthèse '!$B$15:$B$191</definedName>
    <definedName name="Menu_01">'Synthèse '!$N$15:$N$19</definedName>
    <definedName name="mois">OFFSET(Graphique!$C$2,MATCH(Graphique!$H$16,Graphique!$C$2:$C$13,0)-1,0)</definedName>
    <definedName name="Momo">'Synthèse '!$C$15:$I$191</definedName>
    <definedName name="NOMPlat">'Synthèse '!$D$15:$D$191</definedName>
    <definedName name="Résultat">'Synthèse '!$L$15:$L$17</definedName>
    <definedName name="Resutri">'Synthèse '!$I$15:$I$191</definedName>
    <definedName name="rs">OFFSET(Graphique!$D$2:$F$2,MATCH(Graphique!$H$16,Graphique!$C$2:$C$13,0)-1,0)</definedName>
    <definedName name="Sem">'Synthèse '!$A$15:$A$191</definedName>
  </definedNames>
  <calcPr calcId="125725" calcMode="manual" iterate="1" iterateDelta="252" calcOnSave="0"/>
</workbook>
</file>

<file path=xl/calcChain.xml><?xml version="1.0" encoding="utf-8"?>
<calcChain xmlns="http://schemas.openxmlformats.org/spreadsheetml/2006/main">
  <c r="H15" i="4"/>
  <c r="H16"/>
  <c r="H17"/>
  <c r="D2" i="5" s="1"/>
  <c r="G2" s="1"/>
  <c r="H18" i="4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55"/>
  <c r="H56"/>
  <c r="H57"/>
  <c r="H58"/>
  <c r="H59"/>
  <c r="H60"/>
  <c r="H61"/>
  <c r="H62"/>
  <c r="H63"/>
  <c r="H64"/>
  <c r="H65"/>
  <c r="H66"/>
  <c r="H67"/>
  <c r="H68"/>
  <c r="H69"/>
  <c r="H70"/>
  <c r="H71"/>
  <c r="H72"/>
  <c r="H73"/>
  <c r="H74"/>
  <c r="H75"/>
  <c r="H76"/>
  <c r="H77"/>
  <c r="H78"/>
  <c r="H79"/>
  <c r="H80"/>
  <c r="H81"/>
  <c r="H82"/>
  <c r="H83"/>
  <c r="H84"/>
  <c r="H85"/>
  <c r="H86"/>
  <c r="H87"/>
  <c r="H88"/>
  <c r="H89"/>
  <c r="H90"/>
  <c r="H91"/>
  <c r="H92"/>
  <c r="H93"/>
  <c r="H94"/>
  <c r="H95"/>
  <c r="H96"/>
  <c r="H97"/>
  <c r="H98"/>
  <c r="H99"/>
  <c r="H100"/>
  <c r="H101"/>
  <c r="H102"/>
  <c r="H103"/>
  <c r="H104"/>
  <c r="H105"/>
  <c r="H106"/>
  <c r="H107"/>
  <c r="H108"/>
  <c r="H109"/>
  <c r="H110"/>
  <c r="H111"/>
  <c r="H112"/>
  <c r="H113"/>
  <c r="H114"/>
  <c r="H115"/>
  <c r="H116"/>
  <c r="H117"/>
  <c r="H118"/>
  <c r="H119"/>
  <c r="H120"/>
  <c r="H121"/>
  <c r="H122"/>
  <c r="H123"/>
  <c r="H124"/>
  <c r="H125"/>
  <c r="H126"/>
  <c r="H127"/>
  <c r="H128"/>
  <c r="H129"/>
  <c r="H130"/>
  <c r="H131"/>
  <c r="H132"/>
  <c r="H133"/>
  <c r="H134"/>
  <c r="H135"/>
  <c r="H136"/>
  <c r="H137"/>
  <c r="H138"/>
  <c r="H139"/>
  <c r="H140"/>
  <c r="H141"/>
  <c r="H142"/>
  <c r="H143"/>
  <c r="H144"/>
  <c r="H145"/>
  <c r="H146"/>
  <c r="H147"/>
  <c r="H148"/>
  <c r="H149"/>
  <c r="H150"/>
  <c r="H151"/>
  <c r="H152"/>
  <c r="H153"/>
  <c r="H154"/>
  <c r="H155"/>
  <c r="H156"/>
  <c r="H157"/>
  <c r="H158"/>
  <c r="H159"/>
  <c r="H160"/>
  <c r="H161"/>
  <c r="H162"/>
  <c r="H163"/>
  <c r="H164"/>
  <c r="H165"/>
  <c r="H166"/>
  <c r="H167"/>
  <c r="H168"/>
  <c r="H169"/>
  <c r="H170"/>
  <c r="H171"/>
  <c r="H172"/>
  <c r="H173"/>
  <c r="H174"/>
  <c r="H175"/>
  <c r="H176"/>
  <c r="H177"/>
  <c r="H178"/>
  <c r="H179"/>
  <c r="H180"/>
  <c r="H181"/>
  <c r="H182"/>
  <c r="H183"/>
  <c r="H184"/>
  <c r="H185"/>
  <c r="H186"/>
  <c r="H187"/>
  <c r="H188"/>
  <c r="H189"/>
  <c r="H190"/>
  <c r="H191"/>
  <c r="A19" i="2" a="1"/>
  <c r="C39" i="5"/>
  <c r="F19" i="2" a="1"/>
  <c r="D19" a="1"/>
  <c r="C19" a="1"/>
  <c r="B19" a="1"/>
  <c r="G19" a="1"/>
  <c r="E19" a="1"/>
  <c r="C50" i="1"/>
  <c r="C44"/>
  <c r="C43"/>
  <c r="C36"/>
  <c r="C35"/>
  <c r="C34"/>
  <c r="C33"/>
  <c r="F16"/>
  <c r="E14"/>
  <c r="F13"/>
  <c r="F10"/>
  <c r="A12" i="2" s="1"/>
  <c r="G9" i="1"/>
  <c r="F5"/>
  <c r="F3"/>
  <c r="E2" i="5"/>
  <c r="E4"/>
  <c r="E5"/>
  <c r="E6"/>
  <c r="E7"/>
  <c r="E8"/>
  <c r="E9"/>
  <c r="E10"/>
  <c r="E11"/>
  <c r="E12"/>
  <c r="E13"/>
  <c r="D3"/>
  <c r="D5"/>
  <c r="D7"/>
  <c r="D9"/>
  <c r="G9" s="1"/>
  <c r="D11"/>
  <c r="D13"/>
  <c r="F2"/>
  <c r="F3"/>
  <c r="F14" s="1"/>
  <c r="F4"/>
  <c r="F5"/>
  <c r="F6"/>
  <c r="F7"/>
  <c r="F8"/>
  <c r="F9"/>
  <c r="F10"/>
  <c r="F11"/>
  <c r="F12"/>
  <c r="F13"/>
  <c r="D4"/>
  <c r="D6"/>
  <c r="D8"/>
  <c r="D10"/>
  <c r="G10" s="1"/>
  <c r="D12"/>
  <c r="G5"/>
  <c r="A13" i="2"/>
  <c r="D13" s="1"/>
  <c r="A11"/>
  <c r="F11" s="1"/>
  <c r="A10"/>
  <c r="E10" s="1"/>
  <c r="A9"/>
  <c r="C9" s="1"/>
  <c r="B9"/>
  <c r="C10"/>
  <c r="D10"/>
  <c r="D11"/>
  <c r="C11"/>
  <c r="F9"/>
  <c r="E13"/>
  <c r="C13"/>
  <c r="D9"/>
  <c r="E3" i="5" l="1"/>
  <c r="G13"/>
  <c r="F10" i="2"/>
  <c r="G7" i="5"/>
  <c r="G6"/>
  <c r="G12"/>
  <c r="G8"/>
  <c r="G4"/>
  <c r="G11"/>
  <c r="E12" i="2"/>
  <c r="D12"/>
  <c r="C12"/>
  <c r="F12"/>
  <c r="D14" i="5"/>
  <c r="F13" i="2"/>
  <c r="E9"/>
  <c r="E11"/>
  <c r="E14" i="5" l="1"/>
  <c r="G3"/>
  <c r="G14" s="1"/>
  <c r="G30" i="2"/>
  <c r="A24"/>
  <c r="G67"/>
  <c r="E45"/>
  <c r="G28"/>
  <c r="A28"/>
  <c r="G71"/>
  <c r="E49"/>
  <c r="G34"/>
  <c r="A139"/>
  <c r="G59"/>
  <c r="E37"/>
  <c r="G32"/>
  <c r="A20"/>
  <c r="G63"/>
  <c r="E41"/>
  <c r="G38"/>
  <c r="A131"/>
  <c r="G51"/>
  <c r="E29"/>
  <c r="G36"/>
  <c r="A135"/>
  <c r="G55"/>
  <c r="E33"/>
  <c r="G42"/>
  <c r="A123"/>
  <c r="G43"/>
  <c r="E21"/>
  <c r="G40"/>
  <c r="A127"/>
  <c r="G47"/>
  <c r="E25"/>
  <c r="F161"/>
  <c r="A56"/>
  <c r="G99"/>
  <c r="E77"/>
  <c r="F157"/>
  <c r="A60"/>
  <c r="G103"/>
  <c r="E81"/>
  <c r="F169"/>
  <c r="A48"/>
  <c r="G91"/>
  <c r="E69"/>
  <c r="F165"/>
  <c r="A52"/>
  <c r="G95"/>
  <c r="E73"/>
  <c r="G22"/>
  <c r="A40"/>
  <c r="G83"/>
  <c r="E61"/>
  <c r="G20"/>
  <c r="A44"/>
  <c r="G87"/>
  <c r="E65"/>
  <c r="G26"/>
  <c r="A32"/>
  <c r="G75"/>
  <c r="E53"/>
  <c r="G24"/>
  <c r="A36"/>
  <c r="G79"/>
  <c r="E57"/>
  <c r="G62"/>
  <c r="A83"/>
  <c r="E124"/>
  <c r="D86"/>
  <c r="G60"/>
  <c r="A87"/>
  <c r="E128"/>
  <c r="D90"/>
  <c r="G66"/>
  <c r="A75"/>
  <c r="E116"/>
  <c r="D78"/>
  <c r="G64"/>
  <c r="A79"/>
  <c r="E120"/>
  <c r="D82"/>
  <c r="G70"/>
  <c r="A67"/>
  <c r="E108"/>
  <c r="D70"/>
  <c r="G68"/>
  <c r="A71"/>
  <c r="E112"/>
  <c r="D74"/>
  <c r="G74"/>
  <c r="A59"/>
  <c r="E100"/>
  <c r="D62"/>
  <c r="G72"/>
  <c r="A63"/>
  <c r="E104"/>
  <c r="D66"/>
  <c r="G46"/>
  <c r="A115"/>
  <c r="G35"/>
  <c r="D118"/>
  <c r="G44"/>
  <c r="A119"/>
  <c r="G39"/>
  <c r="D122"/>
  <c r="G50"/>
  <c r="A107"/>
  <c r="G27"/>
  <c r="D110"/>
  <c r="G48"/>
  <c r="A111"/>
  <c r="G31"/>
  <c r="D114"/>
  <c r="G54"/>
  <c r="A99"/>
  <c r="E140"/>
  <c r="D102"/>
  <c r="G52"/>
  <c r="A103"/>
  <c r="G23"/>
  <c r="D106"/>
  <c r="G58"/>
  <c r="A91"/>
  <c r="E132"/>
  <c r="D94"/>
  <c r="G56"/>
  <c r="A95"/>
  <c r="E136"/>
  <c r="F164"/>
  <c r="D19"/>
  <c r="G101"/>
  <c r="E50"/>
  <c r="F162"/>
  <c r="E19"/>
  <c r="G105"/>
  <c r="E54"/>
  <c r="F168"/>
  <c r="B19"/>
  <c r="G93"/>
  <c r="E42"/>
  <c r="F166"/>
  <c r="C19"/>
  <c r="G97"/>
  <c r="E46"/>
  <c r="F81"/>
  <c r="A136"/>
  <c r="G85"/>
  <c r="E34"/>
  <c r="F77"/>
  <c r="A140"/>
  <c r="G89"/>
  <c r="E38"/>
  <c r="F89"/>
  <c r="A128"/>
  <c r="G77"/>
  <c r="E26"/>
  <c r="F85"/>
  <c r="A132"/>
  <c r="G81"/>
  <c r="E30"/>
  <c r="F148"/>
  <c r="F147"/>
  <c r="A41"/>
  <c r="E82"/>
  <c r="F146"/>
  <c r="F143"/>
  <c r="A45"/>
  <c r="E86"/>
  <c r="F152"/>
  <c r="F155"/>
  <c r="A33"/>
  <c r="E74"/>
  <c r="F150"/>
  <c r="F151"/>
  <c r="A37"/>
  <c r="E78"/>
  <c r="F156"/>
  <c r="F163"/>
  <c r="A25"/>
  <c r="E66"/>
  <c r="F154"/>
  <c r="F159"/>
  <c r="A29"/>
  <c r="E70"/>
  <c r="F160"/>
  <c r="G19"/>
  <c r="G109"/>
  <c r="E58"/>
  <c r="F158"/>
  <c r="F167"/>
  <c r="A21"/>
  <c r="E62"/>
  <c r="F129"/>
  <c r="A88"/>
  <c r="G37"/>
  <c r="E109"/>
  <c r="F125"/>
  <c r="A92"/>
  <c r="G41"/>
  <c r="E113"/>
  <c r="F137"/>
  <c r="A80"/>
  <c r="G29"/>
  <c r="E101"/>
  <c r="F133"/>
  <c r="A84"/>
  <c r="G33"/>
  <c r="E105"/>
  <c r="F145"/>
  <c r="A72"/>
  <c r="G21"/>
  <c r="E93"/>
  <c r="F141"/>
  <c r="A76"/>
  <c r="G25"/>
  <c r="E97"/>
  <c r="F153"/>
  <c r="A64"/>
  <c r="G107"/>
  <c r="E85"/>
  <c r="F149"/>
  <c r="A68"/>
  <c r="G111"/>
  <c r="E89"/>
  <c r="F97"/>
  <c r="A120"/>
  <c r="G69"/>
  <c r="E141"/>
  <c r="F93"/>
  <c r="A124"/>
  <c r="G73"/>
  <c r="E22"/>
  <c r="F105"/>
  <c r="A112"/>
  <c r="G61"/>
  <c r="E133"/>
  <c r="F101"/>
  <c r="A116"/>
  <c r="G65"/>
  <c r="E137"/>
  <c r="F113"/>
  <c r="A104"/>
  <c r="G53"/>
  <c r="E125"/>
  <c r="F109"/>
  <c r="A108"/>
  <c r="G57"/>
  <c r="E129"/>
  <c r="F121"/>
  <c r="A96"/>
  <c r="G45"/>
  <c r="E117"/>
  <c r="F117"/>
  <c r="F100"/>
  <c r="F63"/>
  <c r="A137"/>
  <c r="E55"/>
  <c r="F98"/>
  <c r="F61"/>
  <c r="A141"/>
  <c r="E59"/>
  <c r="F104"/>
  <c r="F67"/>
  <c r="A129"/>
  <c r="E47"/>
  <c r="F102"/>
  <c r="F65"/>
  <c r="A133"/>
  <c r="E51"/>
  <c r="F108"/>
  <c r="F71"/>
  <c r="A121"/>
  <c r="E39"/>
  <c r="F106"/>
  <c r="F69"/>
  <c r="A125"/>
  <c r="E43"/>
  <c r="F112"/>
  <c r="F75"/>
  <c r="A113"/>
  <c r="E31"/>
  <c r="F110"/>
  <c r="F73"/>
  <c r="A117"/>
  <c r="E35"/>
  <c r="F84"/>
  <c r="F47"/>
  <c r="A46"/>
  <c r="E87"/>
  <c r="F82"/>
  <c r="F45"/>
  <c r="A50"/>
  <c r="E91"/>
  <c r="F88"/>
  <c r="F51"/>
  <c r="A38"/>
  <c r="E79"/>
  <c r="F86"/>
  <c r="F49"/>
  <c r="A42"/>
  <c r="E83"/>
  <c r="F92"/>
  <c r="F55"/>
  <c r="A30"/>
  <c r="E71"/>
  <c r="F90"/>
  <c r="F53"/>
  <c r="A34"/>
  <c r="E75"/>
  <c r="F96"/>
  <c r="F59"/>
  <c r="A22"/>
  <c r="E63"/>
  <c r="F94"/>
  <c r="F57"/>
  <c r="A26"/>
  <c r="E67"/>
  <c r="F132"/>
  <c r="F115"/>
  <c r="A73"/>
  <c r="E114"/>
  <c r="F130"/>
  <c r="F111"/>
  <c r="A77"/>
  <c r="E118"/>
  <c r="F136"/>
  <c r="F123"/>
  <c r="A65"/>
  <c r="E106"/>
  <c r="F134"/>
  <c r="F119"/>
  <c r="A69"/>
  <c r="E110"/>
  <c r="F140"/>
  <c r="F131"/>
  <c r="A57"/>
  <c r="E98"/>
  <c r="F138"/>
  <c r="F127"/>
  <c r="A61"/>
  <c r="E102"/>
  <c r="F144"/>
  <c r="F139"/>
  <c r="A49"/>
  <c r="E90"/>
  <c r="F142"/>
  <c r="F135"/>
  <c r="A53"/>
  <c r="E94"/>
  <c r="F116"/>
  <c r="F83"/>
  <c r="A105"/>
  <c r="E23"/>
  <c r="F114"/>
  <c r="F79"/>
  <c r="A109"/>
  <c r="E27"/>
  <c r="F120"/>
  <c r="F91"/>
  <c r="A97"/>
  <c r="E138"/>
  <c r="F118"/>
  <c r="F87"/>
  <c r="A101"/>
  <c r="E142"/>
  <c r="F124"/>
  <c r="F99"/>
  <c r="A89"/>
  <c r="E130"/>
  <c r="F122"/>
  <c r="F95"/>
  <c r="A93"/>
  <c r="E134"/>
  <c r="F128"/>
  <c r="F107"/>
  <c r="A81"/>
  <c r="E122"/>
  <c r="F126"/>
  <c r="F103"/>
  <c r="A85"/>
  <c r="F36"/>
  <c r="G94"/>
  <c r="A142"/>
  <c r="E60"/>
  <c r="F34"/>
  <c r="G92"/>
  <c r="A23"/>
  <c r="E64"/>
  <c r="F40"/>
  <c r="G98"/>
  <c r="A134"/>
  <c r="E52"/>
  <c r="F38"/>
  <c r="G96"/>
  <c r="A138"/>
  <c r="E56"/>
  <c r="F44"/>
  <c r="G102"/>
  <c r="A126"/>
  <c r="E44"/>
  <c r="F42"/>
  <c r="G100"/>
  <c r="A130"/>
  <c r="E48"/>
  <c r="F48"/>
  <c r="G106"/>
  <c r="A118"/>
  <c r="E36"/>
  <c r="F46"/>
  <c r="G104"/>
  <c r="A122"/>
  <c r="E40"/>
  <c r="F20"/>
  <c r="G78"/>
  <c r="A51"/>
  <c r="E92"/>
  <c r="A19"/>
  <c r="G76"/>
  <c r="A55"/>
  <c r="E96"/>
  <c r="F24"/>
  <c r="G82"/>
  <c r="A43"/>
  <c r="E84"/>
  <c r="F22"/>
  <c r="G80"/>
  <c r="A47"/>
  <c r="E88"/>
  <c r="F28"/>
  <c r="G86"/>
  <c r="A35"/>
  <c r="E76"/>
  <c r="F26"/>
  <c r="G84"/>
  <c r="A39"/>
  <c r="E80"/>
  <c r="F32"/>
  <c r="G90"/>
  <c r="A27"/>
  <c r="E68"/>
  <c r="F30"/>
  <c r="G88"/>
  <c r="A31"/>
  <c r="E72"/>
  <c r="F68"/>
  <c r="F31"/>
  <c r="A78"/>
  <c r="E119"/>
  <c r="F66"/>
  <c r="F29"/>
  <c r="A82"/>
  <c r="E123"/>
  <c r="F72"/>
  <c r="F35"/>
  <c r="A70"/>
  <c r="E111"/>
  <c r="F70"/>
  <c r="F33"/>
  <c r="A74"/>
  <c r="E115"/>
  <c r="F76"/>
  <c r="F39"/>
  <c r="A62"/>
  <c r="E103"/>
  <c r="F74"/>
  <c r="F37"/>
  <c r="A66"/>
  <c r="E107"/>
  <c r="F80"/>
  <c r="F43"/>
  <c r="A54"/>
  <c r="E95"/>
  <c r="F78"/>
  <c r="F41"/>
  <c r="A58"/>
  <c r="E99"/>
  <c r="F52"/>
  <c r="G110"/>
  <c r="A110"/>
  <c r="E28"/>
  <c r="F50"/>
  <c r="G108"/>
  <c r="A114"/>
  <c r="E32"/>
  <c r="F56"/>
  <c r="F19"/>
  <c r="A102"/>
  <c r="E20"/>
  <c r="F54"/>
  <c r="G112"/>
  <c r="A106"/>
  <c r="E24"/>
  <c r="F60"/>
  <c r="F23"/>
  <c r="A94"/>
  <c r="E135"/>
  <c r="F58"/>
  <c r="F21"/>
  <c r="A98"/>
  <c r="E139"/>
  <c r="F64"/>
  <c r="F27"/>
  <c r="A86"/>
  <c r="E127"/>
  <c r="F62"/>
  <c r="F25"/>
  <c r="A90"/>
  <c r="E131"/>
  <c r="D92"/>
  <c r="G49"/>
  <c r="C80"/>
  <c r="B146"/>
  <c r="B105"/>
  <c r="C100"/>
  <c r="B166"/>
  <c r="B125"/>
  <c r="C88"/>
  <c r="B154"/>
  <c r="B113"/>
  <c r="C108"/>
  <c r="B174"/>
  <c r="B133"/>
  <c r="C128"/>
  <c r="C39"/>
  <c r="B153"/>
  <c r="C148"/>
  <c r="C59"/>
  <c r="B173"/>
  <c r="C136"/>
  <c r="C47"/>
  <c r="B161"/>
  <c r="C156"/>
  <c r="C67"/>
  <c r="B24"/>
  <c r="D39"/>
  <c r="C87"/>
  <c r="B44"/>
  <c r="D59"/>
  <c r="C107"/>
  <c r="B64"/>
  <c r="D47"/>
  <c r="C95"/>
  <c r="B52"/>
  <c r="D67"/>
  <c r="C115"/>
  <c r="B72"/>
  <c r="D87"/>
  <c r="C135"/>
  <c r="B92"/>
  <c r="D107"/>
  <c r="C155"/>
  <c r="B112"/>
  <c r="D95"/>
  <c r="C143"/>
  <c r="B100"/>
  <c r="D115"/>
  <c r="C22"/>
  <c r="B120"/>
  <c r="D98"/>
  <c r="C157"/>
  <c r="B82"/>
  <c r="B41"/>
  <c r="C36"/>
  <c r="B102"/>
  <c r="B61"/>
  <c r="C24"/>
  <c r="B90"/>
  <c r="B49"/>
  <c r="C44"/>
  <c r="B110"/>
  <c r="B69"/>
  <c r="C64"/>
  <c r="B130"/>
  <c r="B89"/>
  <c r="C84"/>
  <c r="B150"/>
  <c r="B109"/>
  <c r="C72"/>
  <c r="B138"/>
  <c r="B97"/>
  <c r="C92"/>
  <c r="B158"/>
  <c r="B117"/>
  <c r="C112"/>
  <c r="C23"/>
  <c r="B137"/>
  <c r="C132"/>
  <c r="C43"/>
  <c r="B157"/>
  <c r="C120"/>
  <c r="C31"/>
  <c r="B145"/>
  <c r="C140"/>
  <c r="C51"/>
  <c r="B165"/>
  <c r="D23"/>
  <c r="C71"/>
  <c r="B28"/>
  <c r="D43"/>
  <c r="C91"/>
  <c r="B48"/>
  <c r="D31"/>
  <c r="C79"/>
  <c r="B36"/>
  <c r="D51"/>
  <c r="C99"/>
  <c r="B56"/>
  <c r="D71"/>
  <c r="C119"/>
  <c r="B76"/>
  <c r="D91"/>
  <c r="C139"/>
  <c r="B96"/>
  <c r="D79"/>
  <c r="C127"/>
  <c r="B84"/>
  <c r="D99"/>
  <c r="C147"/>
  <c r="B104"/>
  <c r="D119"/>
  <c r="C26"/>
  <c r="B124"/>
  <c r="D32"/>
  <c r="C46"/>
  <c r="B144"/>
  <c r="D20"/>
  <c r="C34"/>
  <c r="B132"/>
  <c r="D40"/>
  <c r="C54"/>
  <c r="B152"/>
  <c r="D60"/>
  <c r="C74"/>
  <c r="B172"/>
  <c r="D80"/>
  <c r="C94"/>
  <c r="B35"/>
  <c r="D68"/>
  <c r="C82"/>
  <c r="B23"/>
  <c r="D88"/>
  <c r="C102"/>
  <c r="B43"/>
  <c r="D108"/>
  <c r="C122"/>
  <c r="B63"/>
  <c r="D21"/>
  <c r="C142"/>
  <c r="B83"/>
  <c r="D116"/>
  <c r="C130"/>
  <c r="B71"/>
  <c r="D29"/>
  <c r="C150"/>
  <c r="B91"/>
  <c r="E126"/>
  <c r="C144"/>
  <c r="C55"/>
  <c r="B169"/>
  <c r="D27"/>
  <c r="C75"/>
  <c r="B32"/>
  <c r="C152"/>
  <c r="C63"/>
  <c r="B20"/>
  <c r="D35"/>
  <c r="C83"/>
  <c r="B40"/>
  <c r="D55"/>
  <c r="C103"/>
  <c r="B60"/>
  <c r="D75"/>
  <c r="C123"/>
  <c r="B80"/>
  <c r="D63"/>
  <c r="C111"/>
  <c r="B68"/>
  <c r="D83"/>
  <c r="C131"/>
  <c r="B88"/>
  <c r="D103"/>
  <c r="C151"/>
  <c r="B108"/>
  <c r="D123"/>
  <c r="C30"/>
  <c r="B128"/>
  <c r="D111"/>
  <c r="C159"/>
  <c r="B116"/>
  <c r="D24"/>
  <c r="C38"/>
  <c r="B136"/>
  <c r="D44"/>
  <c r="C58"/>
  <c r="B156"/>
  <c r="D64"/>
  <c r="C78"/>
  <c r="B176"/>
  <c r="D52"/>
  <c r="C66"/>
  <c r="B164"/>
  <c r="D72"/>
  <c r="C86"/>
  <c r="B27"/>
  <c r="A100"/>
  <c r="D113"/>
  <c r="C106"/>
  <c r="B47"/>
  <c r="D112"/>
  <c r="C126"/>
  <c r="B67"/>
  <c r="D100"/>
  <c r="C114"/>
  <c r="B55"/>
  <c r="D120"/>
  <c r="C134"/>
  <c r="B75"/>
  <c r="D33"/>
  <c r="C154"/>
  <c r="B95"/>
  <c r="D53"/>
  <c r="C33"/>
  <c r="B115"/>
  <c r="D41"/>
  <c r="C21"/>
  <c r="B103"/>
  <c r="D61"/>
  <c r="C41"/>
  <c r="B123"/>
  <c r="D81"/>
  <c r="C61"/>
  <c r="B143"/>
  <c r="D101"/>
  <c r="C81"/>
  <c r="B163"/>
  <c r="D89"/>
  <c r="C69"/>
  <c r="B151"/>
  <c r="D109"/>
  <c r="C89"/>
  <c r="B171"/>
  <c r="D22"/>
  <c r="C109"/>
  <c r="B34"/>
  <c r="D42"/>
  <c r="C129"/>
  <c r="B54"/>
  <c r="D30"/>
  <c r="C117"/>
  <c r="B42"/>
  <c r="D50"/>
  <c r="C137"/>
  <c r="B62"/>
  <c r="B45"/>
  <c r="D28"/>
  <c r="C42"/>
  <c r="B140"/>
  <c r="D48"/>
  <c r="C62"/>
  <c r="B160"/>
  <c r="D36"/>
  <c r="C50"/>
  <c r="B148"/>
  <c r="D56"/>
  <c r="C70"/>
  <c r="B168"/>
  <c r="D76"/>
  <c r="C90"/>
  <c r="B31"/>
  <c r="D96"/>
  <c r="C110"/>
  <c r="B51"/>
  <c r="D84"/>
  <c r="C98"/>
  <c r="B39"/>
  <c r="D104"/>
  <c r="C118"/>
  <c r="B59"/>
  <c r="D124"/>
  <c r="C138"/>
  <c r="B79"/>
  <c r="D37"/>
  <c r="C158"/>
  <c r="B99"/>
  <c r="D25"/>
  <c r="C146"/>
  <c r="B87"/>
  <c r="D45"/>
  <c r="C25"/>
  <c r="B107"/>
  <c r="D65"/>
  <c r="C45"/>
  <c r="B127"/>
  <c r="D85"/>
  <c r="C65"/>
  <c r="B147"/>
  <c r="D73"/>
  <c r="C53"/>
  <c r="B135"/>
  <c r="D93"/>
  <c r="C73"/>
  <c r="B155"/>
  <c r="E121"/>
  <c r="C93"/>
  <c r="B175"/>
  <c r="D26"/>
  <c r="C113"/>
  <c r="B38"/>
  <c r="D121"/>
  <c r="C101"/>
  <c r="B26"/>
  <c r="D34"/>
  <c r="C121"/>
  <c r="B46"/>
  <c r="D54"/>
  <c r="C141"/>
  <c r="B66"/>
  <c r="B25"/>
  <c r="C20"/>
  <c r="B86"/>
  <c r="B29"/>
  <c r="C149"/>
  <c r="B74"/>
  <c r="B33"/>
  <c r="C28"/>
  <c r="B94"/>
  <c r="B53"/>
  <c r="C48"/>
  <c r="B114"/>
  <c r="B73"/>
  <c r="C68"/>
  <c r="B134"/>
  <c r="B93"/>
  <c r="C56"/>
  <c r="B122"/>
  <c r="B81"/>
  <c r="C76"/>
  <c r="B142"/>
  <c r="B101"/>
  <c r="C96"/>
  <c r="B162"/>
  <c r="B121"/>
  <c r="C116"/>
  <c r="C27"/>
  <c r="B141"/>
  <c r="C104"/>
  <c r="B170"/>
  <c r="B129"/>
  <c r="C124"/>
  <c r="C35"/>
  <c r="B149"/>
  <c r="D49"/>
  <c r="C29"/>
  <c r="B111"/>
  <c r="D69"/>
  <c r="C49"/>
  <c r="B131"/>
  <c r="D57"/>
  <c r="C37"/>
  <c r="B119"/>
  <c r="D77"/>
  <c r="C57"/>
  <c r="B139"/>
  <c r="D97"/>
  <c r="C77"/>
  <c r="B159"/>
  <c r="D117"/>
  <c r="C97"/>
  <c r="B22"/>
  <c r="D105"/>
  <c r="C85"/>
  <c r="B167"/>
  <c r="D125"/>
  <c r="C105"/>
  <c r="B30"/>
  <c r="D38"/>
  <c r="C125"/>
  <c r="B50"/>
  <c r="D58"/>
  <c r="C145"/>
  <c r="B70"/>
  <c r="D46"/>
  <c r="C133"/>
  <c r="B58"/>
  <c r="B21"/>
  <c r="C153"/>
  <c r="B78"/>
  <c r="B37"/>
  <c r="C32"/>
  <c r="B98"/>
  <c r="B57"/>
  <c r="C52"/>
  <c r="B118"/>
  <c r="B77"/>
  <c r="C40"/>
  <c r="B106"/>
  <c r="B65"/>
  <c r="C60"/>
  <c r="B126"/>
  <c r="B85"/>
  <c r="C42" i="5" l="1"/>
  <c r="C41"/>
  <c r="C40"/>
</calcChain>
</file>

<file path=xl/sharedStrings.xml><?xml version="1.0" encoding="utf-8"?>
<sst xmlns="http://schemas.openxmlformats.org/spreadsheetml/2006/main" count="802" uniqueCount="213">
  <si>
    <t>Semaine</t>
  </si>
  <si>
    <t>Envoi du menu les mercredis</t>
  </si>
  <si>
    <t>Envoi des échantillons du menu 4: vendredi - midi</t>
  </si>
  <si>
    <t>Envoi des échantillons du menu 1: vendredi - midi</t>
  </si>
  <si>
    <t>Envoi des échantillons du menu 2: vendredi - midi</t>
  </si>
  <si>
    <t>Envoi des échantillons du menu 3: vendredi - midi</t>
  </si>
  <si>
    <t>Envoi de la soupe (J+7) + torsade (J+2) + pain de veau (J+2) + une viande sous-vide (J+28)</t>
  </si>
  <si>
    <t>Envoi des échantillons du menu 1: vendredi - soir</t>
  </si>
  <si>
    <t>Envoi des échantillons du menu 2: vendredi - soir</t>
  </si>
  <si>
    <t>Envoi des échantillons du menu 3: vendredi - soir</t>
  </si>
  <si>
    <t>Envoi des échantillons du menu 4: vendredi- soir</t>
  </si>
  <si>
    <t>Envoi de la soupe (J+7) + pomme vapeur (J+2) + pain de saumon (J+2) + une viande sous-vide (J+28)</t>
  </si>
  <si>
    <t>Envoi des échantillons du menu 2: samedi - midi</t>
  </si>
  <si>
    <t>Envoi des échantillons du menu 3: samedi - midi</t>
  </si>
  <si>
    <t>Envoi des échantillons du menu 4: samedi - midi</t>
  </si>
  <si>
    <t>Envoi des échantillons du menu 1: samedi - midi</t>
  </si>
  <si>
    <t>Envoi de la soupe (J+7) + poitrine de dinde (J+2) + carotte hachée (J+2) + une viande sous-vide (J+28)</t>
  </si>
  <si>
    <t>Envoi des échantillons du menu 3: samedi - soir</t>
  </si>
  <si>
    <t>Envoi des échantillons du menu 4: samedi - soir</t>
  </si>
  <si>
    <t>Envoi des échantillons du menu 1: samedi - soir</t>
  </si>
  <si>
    <t>Envoi des échantillons du menu 2: samedi - soir</t>
  </si>
  <si>
    <t>Envoi de la soupe (J+7) + omelette (J+2) + haricot haché (J+2) + une viande sous-vide (J+28)</t>
  </si>
  <si>
    <t>Envoi des échantillons du menu 4: dimanche - midi</t>
  </si>
  <si>
    <t>Envoi des échantillons du menu 1: dimanche - midi</t>
  </si>
  <si>
    <t>Envoi des échantillons du menu 2: dimanche - midi</t>
  </si>
  <si>
    <t>Envoi des échantillons du menu 3: dimanche - midi</t>
  </si>
  <si>
    <t>Envoi de la soupe (J+7) + poisson pané (J+2) + salade verte (J+2) + une viande sous-vide (J+28)</t>
  </si>
  <si>
    <t>Envoi des échantillons du menu 1: dimanche - soir</t>
  </si>
  <si>
    <t>Envoi des échantillons du menu 2: dimanche - soir</t>
  </si>
  <si>
    <t>Envoi des échantillons du menu 3: dimanche - soir</t>
  </si>
  <si>
    <t>Envoi des échantillons du menu 4: dimanche - soir</t>
  </si>
  <si>
    <t>Envoi de la soupe (J+7) + jambon (J+2) + betterave vinaigrette (J+2) + une viande sous-vide (J+28)</t>
  </si>
  <si>
    <t>Envoi des échantillons du menu 2: lundi - midi</t>
  </si>
  <si>
    <t>Envoi des échantillons du menu 3: lundi - midi</t>
  </si>
  <si>
    <t>Envoi des échantillons du menu 4: lundi - midi</t>
  </si>
  <si>
    <t>Envoi des échantillons du menu 1: lundi - midi</t>
  </si>
  <si>
    <t>Envoi de la soupe (J+7) + œuf dur (J+2) + pâtes vinaigrette (J+2) + une viande sous-vide (J+28)</t>
  </si>
  <si>
    <t>Envoi des échantillons du menu 3: lundi - soir</t>
  </si>
  <si>
    <t>Envoi des échantillons du menu 4: lundi - soir</t>
  </si>
  <si>
    <t>Envoi des échantillons du menu 1: lundi - soir</t>
  </si>
  <si>
    <t>Envoi des échantillons du menu 2: lundi - soir</t>
  </si>
  <si>
    <t>Envoi de la soupe (J+7) + poisson (J+2) + salade de gruyère (J+2) + une viande sous-vide (J+28)</t>
  </si>
  <si>
    <t>Envoi des échantillons du menu 1: mardi - midi</t>
  </si>
  <si>
    <t>Envoi des échantillons du menu 2: mardi - midi</t>
  </si>
  <si>
    <t>Envoi des échantillons du menu 3: mardi - midi</t>
  </si>
  <si>
    <t>Envoi des échantillons du menu 4: mardi - midi</t>
  </si>
  <si>
    <t>Envoi de la soupe (J+7) + poitrine de dinde (J+2) + riz (J+2) + une viande sous-vide (J+28)</t>
  </si>
  <si>
    <t>Envoi des échantillons du menu 2: mardi - soir</t>
  </si>
  <si>
    <t>Envoi des échantillons du menu 3: mardi - soir</t>
  </si>
  <si>
    <t>Envoi des échantillons du menu 4: mardi - soir</t>
  </si>
  <si>
    <t>Envoi des échantillons du menu 1: mardi - soir</t>
  </si>
  <si>
    <t>Assiette froide: cuisse de poulet</t>
  </si>
  <si>
    <t>Emincé de dinde/ jus</t>
  </si>
  <si>
    <t>Pomme purée/ ciboulette</t>
  </si>
  <si>
    <t>Gratin de chou fleur</t>
  </si>
  <si>
    <t>Assiette froide: poisson pané</t>
  </si>
  <si>
    <t>Filet de poisson pané/ ketchup</t>
  </si>
  <si>
    <t>Assiette froide : rôti de veau</t>
  </si>
  <si>
    <t>Rôti de veau/ jus</t>
  </si>
  <si>
    <t>Navet ménagère</t>
  </si>
  <si>
    <t>Semoule au lait caramel</t>
  </si>
  <si>
    <t>Cuisse de poulet grillée/ petit pois/carotte</t>
  </si>
  <si>
    <t>Pomme au four</t>
  </si>
  <si>
    <t>Menu</t>
  </si>
  <si>
    <t>Quiche océane</t>
  </si>
  <si>
    <t xml:space="preserve">Assiette froide: fromage </t>
  </si>
  <si>
    <t xml:space="preserve">Tarte aux fruits </t>
  </si>
  <si>
    <t xml:space="preserve">Assiette froide : jambon </t>
  </si>
  <si>
    <t>Boulette de bœuf/ sauce suprême</t>
  </si>
  <si>
    <t>Torsade beurre</t>
  </si>
  <si>
    <t>Omelette/ concassé de tomate</t>
  </si>
  <si>
    <t>Assiette froide: œufs durs</t>
  </si>
  <si>
    <t>Riz aux petits légumes</t>
  </si>
  <si>
    <t>Riz créole</t>
  </si>
  <si>
    <t>Tomates farcies/ riz curry</t>
  </si>
  <si>
    <t>Pêche au sirop</t>
  </si>
  <si>
    <t>Assiette froide : poisson pané/ mayonnaise</t>
  </si>
  <si>
    <t xml:space="preserve">Filet de poisson pané </t>
  </si>
  <si>
    <t>Pommes au thym</t>
  </si>
  <si>
    <t>Quiche au fromage</t>
  </si>
  <si>
    <t>Assiette froide: charcuterie</t>
  </si>
  <si>
    <t>Poire au naturel</t>
  </si>
  <si>
    <t>Assiette froide: bœuf</t>
  </si>
  <si>
    <t>Salade de radis</t>
  </si>
  <si>
    <t>Pot au feu/ pomme bouillon</t>
  </si>
  <si>
    <t>Gratin de macaroni aux légumes/ tomate</t>
  </si>
  <si>
    <t>Mousse chocolat</t>
  </si>
  <si>
    <t>Cuisse de poulet rôti/ poêlé de légume/ jus</t>
  </si>
  <si>
    <t>Pomme sautée lamelle</t>
  </si>
  <si>
    <t>Assiette froide: poitrine de dinde</t>
  </si>
  <si>
    <t>Bibeleskaes nature</t>
  </si>
  <si>
    <t>Griotte au naturel</t>
  </si>
  <si>
    <t>Hachis Parmentier</t>
  </si>
  <si>
    <t>Salade composée</t>
  </si>
  <si>
    <t>Assiette : froide œufs durs</t>
  </si>
  <si>
    <t>Omelette andalouse</t>
  </si>
  <si>
    <t>Bigareaux au naturel</t>
  </si>
  <si>
    <t>Croustilles au fromage (x 2)</t>
  </si>
  <si>
    <t>Salade haricot beurre</t>
  </si>
  <si>
    <t>Assiette froide: rôti de veau</t>
  </si>
  <si>
    <t>Pomme poché sur lit de coullis de fruits rouges</t>
  </si>
  <si>
    <t>Assiette froide : terrine de poisson</t>
  </si>
  <si>
    <t>Potée lorainne</t>
  </si>
  <si>
    <t xml:space="preserve">Bavarois praliné </t>
  </si>
  <si>
    <t xml:space="preserve">Assiette froide: jambon </t>
  </si>
  <si>
    <t>Râble de lapin/ sauce chasseur</t>
  </si>
  <si>
    <t>Tagliatelle au beurre</t>
  </si>
  <si>
    <t>Framboisine</t>
  </si>
  <si>
    <t>Joue de porc/ sauce miel</t>
  </si>
  <si>
    <t>Céleri ménagère</t>
  </si>
  <si>
    <t>Boulette de bœuf/ jus crème</t>
  </si>
  <si>
    <t>Lasagne au bœuf</t>
  </si>
  <si>
    <t>Crème cacao HUS s/ sucre</t>
  </si>
  <si>
    <t>Assiette froide : pâté croute</t>
  </si>
  <si>
    <t>Filet de poisson poché safrané sur lit de légumes</t>
  </si>
  <si>
    <t>Pavé noire / crème anglaise</t>
  </si>
  <si>
    <t>Gigot d'agneau/ haricot vert au beurre/ jus</t>
  </si>
  <si>
    <t>Abricotine</t>
  </si>
  <si>
    <t>Emincé de dinde/ sauce bourgeoise</t>
  </si>
  <si>
    <t xml:space="preserve">Purée de brocoli </t>
  </si>
  <si>
    <t>Porc printanière</t>
  </si>
  <si>
    <t>Cuisse de poulet/ sauce curry</t>
  </si>
  <si>
    <t>Purée crécy</t>
  </si>
  <si>
    <t>Ananas tranché au sirop</t>
  </si>
  <si>
    <t>Poitrine de dinde/ jus</t>
  </si>
  <si>
    <t>Saumonette/ sauce crème/ pomme de terre</t>
  </si>
  <si>
    <t>Quetsches au naturel</t>
  </si>
  <si>
    <t>Raviolis sans porc/ sauce tomate</t>
  </si>
  <si>
    <t>Salade verte</t>
  </si>
  <si>
    <t>Gratin macaroni/ tomate ( s/viande)</t>
  </si>
  <si>
    <t>Assiette froide: poitrine de dinde/ cornichon</t>
  </si>
  <si>
    <t>Tarte aux poireaux</t>
  </si>
  <si>
    <t>Omelette basquaise</t>
  </si>
  <si>
    <t>Assiette froide : œufs durs</t>
  </si>
  <si>
    <t>Tartelette citron</t>
  </si>
  <si>
    <t>Purée potiron</t>
  </si>
  <si>
    <t>Pavé de porc/ sauce diable</t>
  </si>
  <si>
    <t>Bibeleskaes aux fines herbes</t>
  </si>
  <si>
    <t>Pomme grenaille rissolées</t>
  </si>
  <si>
    <t>Assiette froide: Œuf dur/Macédoine de légumes</t>
  </si>
  <si>
    <t>Œufs à la florentine</t>
  </si>
  <si>
    <t>Assiette froide: cervelas/ pomme de terre</t>
  </si>
  <si>
    <t>Pain de porc</t>
  </si>
  <si>
    <t>Chou farci/ carotte</t>
  </si>
  <si>
    <t>Quenelles de brochet/ sauce natura</t>
  </si>
  <si>
    <t>Assiette froide: campagne</t>
  </si>
  <si>
    <t>Julienne de légume beurre</t>
  </si>
  <si>
    <t>Assiette froide: thon</t>
  </si>
  <si>
    <t>Saumonette/sauce crème- ciboulette/pomme de terre</t>
  </si>
  <si>
    <t>Mp</t>
  </si>
  <si>
    <t>Soupe</t>
  </si>
  <si>
    <t>Torsade</t>
  </si>
  <si>
    <t>Pain de veau</t>
  </si>
  <si>
    <t>Viande sous vide</t>
  </si>
  <si>
    <t>carte</t>
  </si>
  <si>
    <t>Plat du menu</t>
  </si>
  <si>
    <t>Famille haccp</t>
  </si>
  <si>
    <t>date analyse</t>
  </si>
  <si>
    <t>resultat</t>
  </si>
  <si>
    <t>DLC</t>
  </si>
  <si>
    <t>Liste d'échantillonage</t>
  </si>
  <si>
    <t>Nom plat</t>
  </si>
  <si>
    <t>Famille HACCP</t>
  </si>
  <si>
    <t>Date d'analyse</t>
  </si>
  <si>
    <t>Résultat</t>
  </si>
  <si>
    <t xml:space="preserve">carte </t>
  </si>
  <si>
    <t>Envoi du menu</t>
  </si>
  <si>
    <t>Liste resultat</t>
  </si>
  <si>
    <t>Satisfaisant</t>
  </si>
  <si>
    <t>Non-Statisfaisant</t>
  </si>
  <si>
    <t>Acceptable</t>
  </si>
  <si>
    <t>Liste des MP envoyé</t>
  </si>
  <si>
    <t>Exemple 01</t>
  </si>
  <si>
    <t>Exemple 02</t>
  </si>
  <si>
    <t>Exemple 03</t>
  </si>
  <si>
    <t>Exemple 04</t>
  </si>
  <si>
    <t>Exemple 05</t>
  </si>
  <si>
    <t>Exemple 06</t>
  </si>
  <si>
    <t>Exemple 07</t>
  </si>
  <si>
    <t>Exemple 08</t>
  </si>
  <si>
    <t>Exemple 09</t>
  </si>
  <si>
    <t>Exemple 10</t>
  </si>
  <si>
    <t>Exemple 11</t>
  </si>
  <si>
    <t>Exemple 12</t>
  </si>
  <si>
    <t>Exemple 13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</si>
  <si>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</si>
  <si>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</si>
  <si>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</si>
  <si>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</si>
  <si>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</si>
  <si>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</si>
  <si>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</si>
  <si>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</si>
  <si>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</si>
  <si>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</si>
  <si>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</si>
  <si>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</si>
  <si>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</si>
  <si>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</t>
  </si>
  <si>
    <t>HACCP</t>
  </si>
  <si>
    <t>Envoi d'échantillon</t>
  </si>
  <si>
    <t>Menu sélectionné</t>
  </si>
  <si>
    <t>Non-satisfaisant</t>
  </si>
  <si>
    <t xml:space="preserve"> </t>
  </si>
  <si>
    <t>Pêche au naturel</t>
  </si>
  <si>
    <t>Indicateur : Synthèse bactériologique</t>
  </si>
  <si>
    <t>Indicateur</t>
  </si>
  <si>
    <t>Page : 1/4</t>
  </si>
  <si>
    <t>Date : 04/05/2012</t>
  </si>
  <si>
    <t>Réf : ENR</t>
  </si>
  <si>
    <t>Choix du mois</t>
  </si>
  <si>
    <t>février</t>
  </si>
  <si>
    <t>janvier</t>
  </si>
</sst>
</file>

<file path=xl/styles.xml><?xml version="1.0" encoding="utf-8"?>
<styleSheet xmlns="http://schemas.openxmlformats.org/spreadsheetml/2006/main">
  <numFmts count="1">
    <numFmt numFmtId="164" formatCode="mmmm"/>
  </numFmts>
  <fonts count="12">
    <font>
      <sz val="11"/>
      <color theme="1"/>
      <name val="Calibri"/>
      <family val="2"/>
      <scheme val="minor"/>
    </font>
    <font>
      <sz val="11"/>
      <name val="Arial"/>
      <family val="2"/>
    </font>
    <font>
      <sz val="11"/>
      <color indexed="10"/>
      <name val="Arial"/>
      <family val="2"/>
    </font>
    <font>
      <sz val="11"/>
      <color indexed="8"/>
      <name val="Arial"/>
      <family val="2"/>
    </font>
    <font>
      <sz val="10"/>
      <color indexed="8"/>
      <name val="Arial"/>
      <family val="2"/>
    </font>
    <font>
      <sz val="10"/>
      <color indexed="8"/>
      <name val="Calibri"/>
      <family val="2"/>
    </font>
    <font>
      <sz val="10"/>
      <name val="Arial"/>
      <family val="2"/>
    </font>
    <font>
      <sz val="14"/>
      <name val="Times New Roman"/>
      <family val="1"/>
    </font>
    <font>
      <sz val="16"/>
      <name val="Times New Roman"/>
      <family val="1"/>
    </font>
    <font>
      <sz val="10"/>
      <color theme="1"/>
      <name val="Calibri"/>
      <family val="2"/>
      <scheme val="minor"/>
    </font>
    <font>
      <sz val="9"/>
      <color rgb="FF323232"/>
      <name val="Courier New"/>
      <family val="3"/>
    </font>
    <font>
      <b/>
      <sz val="8"/>
      <color theme="1"/>
      <name val="Verdana"/>
      <family val="2"/>
    </font>
  </fonts>
  <fills count="10">
    <fill>
      <patternFill patternType="none"/>
    </fill>
    <fill>
      <patternFill patternType="gray125"/>
    </fill>
    <fill>
      <patternFill patternType="solid">
        <fgColor indexed="42"/>
        <bgColor indexed="27"/>
      </patternFill>
    </fill>
    <fill>
      <patternFill patternType="solid">
        <fgColor indexed="44"/>
        <bgColor indexed="31"/>
      </patternFill>
    </fill>
    <fill>
      <patternFill patternType="solid">
        <fgColor indexed="4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5" borderId="1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/>
    </xf>
    <xf numFmtId="0" fontId="0" fillId="5" borderId="1" xfId="0" applyFill="1" applyBorder="1"/>
    <xf numFmtId="0" fontId="0" fillId="0" borderId="1" xfId="0" applyBorder="1"/>
    <xf numFmtId="0" fontId="9" fillId="5" borderId="2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 wrapText="1"/>
    </xf>
    <xf numFmtId="0" fontId="0" fillId="0" borderId="0" xfId="0" applyBorder="1"/>
    <xf numFmtId="0" fontId="0" fillId="0" borderId="0" xfId="0" applyFill="1" applyBorder="1"/>
    <xf numFmtId="0" fontId="0" fillId="0" borderId="1" xfId="0" applyBorder="1" applyAlignment="1">
      <alignment horizontal="center" vertical="center"/>
    </xf>
    <xf numFmtId="0" fontId="0" fillId="6" borderId="1" xfId="0" applyFill="1" applyBorder="1"/>
    <xf numFmtId="0" fontId="0" fillId="6" borderId="1" xfId="0" applyFill="1" applyBorder="1" applyAlignment="1">
      <alignment horizontal="center" vertical="center"/>
    </xf>
    <xf numFmtId="0" fontId="0" fillId="7" borderId="1" xfId="0" applyFill="1" applyBorder="1"/>
    <xf numFmtId="0" fontId="0" fillId="8" borderId="1" xfId="0" applyFill="1" applyBorder="1"/>
    <xf numFmtId="14" fontId="0" fillId="0" borderId="1" xfId="0" applyNumberFormat="1" applyBorder="1"/>
    <xf numFmtId="0" fontId="0" fillId="0" borderId="1" xfId="0" applyFont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 wrapText="1"/>
    </xf>
    <xf numFmtId="0" fontId="0" fillId="5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left" readingOrder="1"/>
    </xf>
    <xf numFmtId="14" fontId="0" fillId="0" borderId="1" xfId="0" applyNumberFormat="1" applyFont="1" applyFill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0" fillId="0" borderId="0" xfId="0" applyBorder="1" applyAlignment="1"/>
    <xf numFmtId="0" fontId="0" fillId="0" borderId="0" xfId="0" applyFill="1" applyBorder="1" applyAlignment="1">
      <alignment horizontal="center" vertical="center"/>
    </xf>
    <xf numFmtId="14" fontId="0" fillId="0" borderId="0" xfId="0" applyNumberFormat="1"/>
    <xf numFmtId="0" fontId="0" fillId="0" borderId="3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6" borderId="5" xfId="0" applyFill="1" applyBorder="1"/>
    <xf numFmtId="0" fontId="3" fillId="5" borderId="2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6" borderId="5" xfId="0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vertical="center" wrapText="1"/>
    </xf>
    <xf numFmtId="0" fontId="1" fillId="2" borderId="5" xfId="0" applyFont="1" applyFill="1" applyBorder="1" applyAlignment="1">
      <alignment vertical="center" wrapText="1"/>
    </xf>
    <xf numFmtId="0" fontId="3" fillId="2" borderId="5" xfId="0" applyFont="1" applyFill="1" applyBorder="1" applyAlignment="1">
      <alignment vertical="center" wrapText="1"/>
    </xf>
    <xf numFmtId="0" fontId="3" fillId="3" borderId="5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14" fontId="0" fillId="0" borderId="1" xfId="0" applyNumberFormat="1" applyFont="1" applyBorder="1" applyAlignment="1">
      <alignment vertical="center"/>
    </xf>
    <xf numFmtId="14" fontId="0" fillId="0" borderId="1" xfId="0" applyNumberFormat="1" applyFont="1" applyFill="1" applyBorder="1" applyAlignment="1">
      <alignment vertical="center"/>
    </xf>
    <xf numFmtId="14" fontId="2" fillId="0" borderId="1" xfId="0" applyNumberFormat="1" applyFont="1" applyFill="1" applyBorder="1" applyAlignment="1">
      <alignment vertical="center"/>
    </xf>
    <xf numFmtId="14" fontId="1" fillId="0" borderId="1" xfId="0" applyNumberFormat="1" applyFont="1" applyFill="1" applyBorder="1" applyAlignment="1">
      <alignment vertical="center"/>
    </xf>
    <xf numFmtId="14" fontId="3" fillId="0" borderId="1" xfId="0" applyNumberFormat="1" applyFont="1" applyFill="1" applyBorder="1" applyAlignment="1">
      <alignment vertical="center"/>
    </xf>
    <xf numFmtId="164" fontId="0" fillId="0" borderId="1" xfId="0" applyNumberFormat="1" applyFont="1" applyBorder="1" applyAlignment="1">
      <alignment vertical="center"/>
    </xf>
    <xf numFmtId="0" fontId="11" fillId="0" borderId="0" xfId="0" applyFont="1" applyAlignment="1">
      <alignment horizontal="left" indent="2"/>
    </xf>
    <xf numFmtId="0" fontId="0" fillId="9" borderId="1" xfId="0" applyFill="1" applyBorder="1"/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Border="1" applyAlignment="1">
      <alignment horizontal="center"/>
    </xf>
  </cellXfs>
  <cellStyles count="1">
    <cellStyle name="Normal" xfId="0" builtinId="0"/>
  </cellStyles>
  <dxfs count="21"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fr-FR"/>
              <a:t>Synthèse des résultats des échantillons classé par mois de 2012</a:t>
            </a:r>
          </a:p>
        </c:rich>
      </c:tx>
      <c:layout>
        <c:manualLayout>
          <c:xMode val="edge"/>
          <c:yMode val="edge"/>
          <c:x val="0.12423188818265195"/>
          <c:y val="2.4844720496894412E-2"/>
        </c:manualLayout>
      </c:layout>
    </c:title>
    <c:plotArea>
      <c:layout/>
      <c:barChart>
        <c:barDir val="col"/>
        <c:grouping val="clustered"/>
        <c:ser>
          <c:idx val="0"/>
          <c:order val="0"/>
          <c:tx>
            <c:strRef>
              <c:f>Graphique!$D$1</c:f>
              <c:strCache>
                <c:ptCount val="1"/>
                <c:pt idx="0">
                  <c:v>Satisfaisant</c:v>
                </c:pt>
              </c:strCache>
            </c:strRef>
          </c:tx>
          <c:spPr>
            <a:solidFill>
              <a:srgbClr val="00B050"/>
            </a:solidFill>
            <a:scene3d>
              <a:camera prst="orthographicFront"/>
              <a:lightRig rig="threePt" dir="t"/>
            </a:scene3d>
            <a:sp3d>
              <a:bevelT w="19050"/>
              <a:bevelB w="19050"/>
            </a:sp3d>
          </c:spPr>
          <c:cat>
            <c:strRef>
              <c:f>Graphique!$C$2:$C$13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Graphique!$D$2:$D$13</c:f>
              <c:numCache>
                <c:formatCode>General</c:formatCode>
                <c:ptCount val="12"/>
                <c:pt idx="0">
                  <c:v>2</c:v>
                </c:pt>
                <c:pt idx="1">
                  <c:v>3</c:v>
                </c:pt>
                <c:pt idx="2">
                  <c:v>1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2"/>
          <c:order val="1"/>
          <c:tx>
            <c:strRef>
              <c:f>Graphique!$F$1</c:f>
              <c:strCache>
                <c:ptCount val="1"/>
                <c:pt idx="0">
                  <c:v>Acceptable</c:v>
                </c:pt>
              </c:strCache>
            </c:strRef>
          </c:tx>
          <c:spPr>
            <a:solidFill>
              <a:srgbClr val="00B0F0"/>
            </a:solidFill>
            <a:ln cap="rnd">
              <a:bevel/>
            </a:ln>
            <a:scene3d>
              <a:camera prst="orthographicFront"/>
              <a:lightRig rig="threePt" dir="t"/>
            </a:scene3d>
            <a:sp3d>
              <a:bevelT w="19050" h="82550"/>
              <a:bevelB w="19050" h="82550"/>
            </a:sp3d>
          </c:spPr>
          <c:cat>
            <c:strRef>
              <c:f>Graphique!$C$2:$C$13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Graphique!$F$2:$F$13</c:f>
              <c:numCache>
                <c:formatCode>General</c:formatCode>
                <c:ptCount val="12"/>
                <c:pt idx="0">
                  <c:v>1</c:v>
                </c:pt>
                <c:pt idx="1">
                  <c:v>0</c:v>
                </c:pt>
                <c:pt idx="2">
                  <c:v>1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1"/>
          <c:order val="2"/>
          <c:tx>
            <c:strRef>
              <c:f>Graphique!$E$1</c:f>
              <c:strCache>
                <c:ptCount val="1"/>
                <c:pt idx="0">
                  <c:v>Non-Statisfaisant</c:v>
                </c:pt>
              </c:strCache>
            </c:strRef>
          </c:tx>
          <c:spPr>
            <a:scene3d>
              <a:camera prst="orthographicFront"/>
              <a:lightRig rig="threePt" dir="t"/>
            </a:scene3d>
            <a:sp3d>
              <a:bevelT w="19050"/>
              <a:bevelB w="19050"/>
            </a:sp3d>
          </c:spPr>
          <c:cat>
            <c:strRef>
              <c:f>Graphique!$C$2:$C$13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Graphique!$E$2:$E$13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3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gapWidth val="75"/>
        <c:axId val="107519360"/>
        <c:axId val="107553152"/>
      </c:barChart>
      <c:catAx>
        <c:axId val="107519360"/>
        <c:scaling>
          <c:orientation val="minMax"/>
        </c:scaling>
        <c:axPos val="b"/>
        <c:numFmt formatCode="General" sourceLinked="1"/>
        <c:majorTickMark val="none"/>
        <c:tickLblPos val="nextTo"/>
        <c:crossAx val="107553152"/>
        <c:crosses val="autoZero"/>
        <c:auto val="1"/>
        <c:lblAlgn val="ctr"/>
        <c:lblOffset val="100"/>
      </c:catAx>
      <c:valAx>
        <c:axId val="107553152"/>
        <c:scaling>
          <c:orientation val="minMax"/>
        </c:scaling>
        <c:axPos val="l"/>
        <c:majorGridlines/>
        <c:numFmt formatCode="General" sourceLinked="1"/>
        <c:majorTickMark val="none"/>
        <c:tickLblPos val="nextTo"/>
        <c:spPr>
          <a:ln w="9525">
            <a:noFill/>
          </a:ln>
        </c:spPr>
        <c:crossAx val="107519360"/>
        <c:crosses val="autoZero"/>
        <c:crossBetween val="between"/>
        <c:majorUnit val="1"/>
      </c:valAx>
    </c:plotArea>
    <c:legend>
      <c:legendPos val="b"/>
      <c:layout/>
    </c:legend>
    <c:plotVisOnly val="1"/>
    <c:dispBlanksAs val="gap"/>
  </c:chart>
  <c:printSettings>
    <c:headerFooter/>
    <c:pageMargins b="0.75000000000000044" l="0.7000000000000004" r="0.7000000000000004" t="0.75000000000000044" header="0.30000000000000021" footer="0.30000000000000021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fr-FR"/>
              <a:t>Graphique</a:t>
            </a:r>
            <a:r>
              <a:rPr lang="fr-FR" baseline="0"/>
              <a:t> d'analyse des résultats des menu de 2012</a:t>
            </a:r>
            <a:endParaRPr lang="fr-FR"/>
          </a:p>
        </c:rich>
      </c:tx>
      <c:layout/>
    </c:title>
    <c:plotArea>
      <c:layout/>
      <c:barChart>
        <c:barDir val="col"/>
        <c:grouping val="clustered"/>
        <c:ser>
          <c:idx val="0"/>
          <c:order val="0"/>
          <c:tx>
            <c:strRef>
              <c:f>Graphique!$B$40</c:f>
              <c:strCache>
                <c:ptCount val="1"/>
                <c:pt idx="0">
                  <c:v>Satisfaisant</c:v>
                </c:pt>
              </c:strCache>
            </c:strRef>
          </c:tx>
          <c:spPr>
            <a:scene3d>
              <a:camera prst="orthographicFront"/>
              <a:lightRig rig="threePt" dir="t"/>
            </a:scene3d>
            <a:sp3d>
              <a:bevelT w="38100"/>
              <a:bevelB w="38100"/>
            </a:sp3d>
          </c:spPr>
          <c:cat>
            <c:strRef>
              <c:f>Graphique!$B$39</c:f>
              <c:strCache>
                <c:ptCount val="1"/>
                <c:pt idx="0">
                  <c:v>Menu sélectionné</c:v>
                </c:pt>
              </c:strCache>
            </c:strRef>
          </c:cat>
          <c:val>
            <c:numRef>
              <c:f>Graphique!$C$40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"/>
          <c:order val="1"/>
          <c:tx>
            <c:strRef>
              <c:f>Graphique!$B$41</c:f>
              <c:strCache>
                <c:ptCount val="1"/>
                <c:pt idx="0">
                  <c:v>Non-satisfaisant</c:v>
                </c:pt>
              </c:strCache>
            </c:strRef>
          </c:tx>
          <c:cat>
            <c:strRef>
              <c:f>Graphique!$B$39</c:f>
              <c:strCache>
                <c:ptCount val="1"/>
                <c:pt idx="0">
                  <c:v>Menu sélectionné</c:v>
                </c:pt>
              </c:strCache>
            </c:strRef>
          </c:cat>
          <c:val>
            <c:numRef>
              <c:f>Graphique!$C$41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ser>
          <c:idx val="2"/>
          <c:order val="2"/>
          <c:tx>
            <c:strRef>
              <c:f>Graphique!$B$42</c:f>
              <c:strCache>
                <c:ptCount val="1"/>
                <c:pt idx="0">
                  <c:v>Acceptable</c:v>
                </c:pt>
              </c:strCache>
            </c:strRef>
          </c:tx>
          <c:spPr>
            <a:scene3d>
              <a:camera prst="orthographicFront"/>
              <a:lightRig rig="threePt" dir="t"/>
            </a:scene3d>
            <a:sp3d>
              <a:bevelT w="38100"/>
              <a:bevelB w="38100"/>
            </a:sp3d>
          </c:spPr>
          <c:cat>
            <c:strRef>
              <c:f>Graphique!$B$39</c:f>
              <c:strCache>
                <c:ptCount val="1"/>
                <c:pt idx="0">
                  <c:v>Menu sélectionné</c:v>
                </c:pt>
              </c:strCache>
            </c:strRef>
          </c:cat>
          <c:val>
            <c:numRef>
              <c:f>Graphique!$C$42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dLbls>
          <c:showVal val="1"/>
        </c:dLbls>
        <c:overlap val="-25"/>
        <c:axId val="116680960"/>
        <c:axId val="116918144"/>
      </c:barChart>
      <c:catAx>
        <c:axId val="116680960"/>
        <c:scaling>
          <c:orientation val="minMax"/>
        </c:scaling>
        <c:axPos val="b"/>
        <c:numFmt formatCode="General" sourceLinked="1"/>
        <c:majorTickMark val="none"/>
        <c:tickLblPos val="nextTo"/>
        <c:crossAx val="116918144"/>
        <c:crosses val="autoZero"/>
        <c:auto val="1"/>
        <c:lblAlgn val="ctr"/>
        <c:lblOffset val="100"/>
      </c:catAx>
      <c:valAx>
        <c:axId val="116918144"/>
        <c:scaling>
          <c:orientation val="minMax"/>
        </c:scaling>
        <c:delete val="1"/>
        <c:axPos val="l"/>
        <c:numFmt formatCode="General" sourceLinked="1"/>
        <c:tickLblPos val="none"/>
        <c:crossAx val="116680960"/>
        <c:crosses val="autoZero"/>
        <c:crossBetween val="between"/>
        <c:majorUnit val="1"/>
      </c:valAx>
      <c:spPr>
        <a:scene3d>
          <a:camera prst="orthographicFront"/>
          <a:lightRig rig="threePt" dir="t"/>
        </a:scene3d>
        <a:sp3d>
          <a:bevelT w="6350"/>
        </a:sp3d>
      </c:spPr>
    </c:plotArea>
    <c:legend>
      <c:legendPos val="t"/>
      <c:layout/>
    </c:legend>
    <c:plotVisOnly val="1"/>
    <c:dispBlanksAs val="gap"/>
  </c:chart>
  <c:printSettings>
    <c:headerFooter/>
    <c:pageMargins b="0.75000000000000044" l="0.7000000000000004" r="0.7000000000000004" t="0.75000000000000044" header="0.30000000000000021" footer="0.30000000000000021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layout>
        <c:manualLayout>
          <c:xMode val="edge"/>
          <c:yMode val="edge"/>
          <c:x val="0.3506666666666669"/>
          <c:y val="0.18888888888888891"/>
        </c:manualLayout>
      </c:layout>
    </c:title>
    <c:plotArea>
      <c:layout>
        <c:manualLayout>
          <c:layoutTarget val="inner"/>
          <c:xMode val="edge"/>
          <c:yMode val="edge"/>
          <c:x val="0.18192597353902198"/>
          <c:y val="0.29620384951881018"/>
          <c:w val="0.48714275001339119"/>
          <c:h val="0.66305540974044941"/>
        </c:manualLayout>
      </c:layout>
      <c:pieChart>
        <c:ser>
          <c:idx val="0"/>
          <c:order val="0"/>
          <c:tx>
            <c:strRef>
              <c:f>[0]!mois</c:f>
              <c:strCache>
                <c:ptCount val="1"/>
                <c:pt idx="0">
                  <c:v>Janvier</c:v>
                </c:pt>
              </c:strCache>
            </c:strRef>
          </c:tx>
          <c:spPr>
            <a:scene3d>
              <a:camera prst="orthographicFront"/>
              <a:lightRig rig="threePt" dir="t"/>
            </a:scene3d>
            <a:sp3d>
              <a:bevelT w="25400"/>
              <a:bevelB w="25400"/>
            </a:sp3d>
          </c:spPr>
          <c:explosion val="8"/>
          <c:dPt>
            <c:idx val="0"/>
            <c:spPr>
              <a:solidFill>
                <a:srgbClr val="92D050"/>
              </a:solidFill>
              <a:scene3d>
                <a:camera prst="orthographicFront"/>
                <a:lightRig rig="threePt" dir="t"/>
              </a:scene3d>
              <a:sp3d>
                <a:bevelT w="25400"/>
                <a:bevelB w="25400"/>
              </a:sp3d>
            </c:spPr>
          </c:dPt>
          <c:dPt>
            <c:idx val="1"/>
            <c:spPr>
              <a:solidFill>
                <a:srgbClr val="FF0000"/>
              </a:solidFill>
              <a:scene3d>
                <a:camera prst="orthographicFront"/>
                <a:lightRig rig="threePt" dir="t"/>
              </a:scene3d>
              <a:sp3d>
                <a:bevelT w="25400"/>
                <a:bevelB w="25400"/>
              </a:sp3d>
            </c:spPr>
          </c:dPt>
          <c:dLbls>
            <c:showPercent val="1"/>
            <c:separator>
</c:separator>
            <c:showLeaderLines val="1"/>
          </c:dLbls>
          <c:cat>
            <c:strRef>
              <c:f>Graphique!$D$1:$F$1</c:f>
              <c:strCache>
                <c:ptCount val="3"/>
                <c:pt idx="0">
                  <c:v>Satisfaisant</c:v>
                </c:pt>
                <c:pt idx="1">
                  <c:v>Non-Statisfaisant</c:v>
                </c:pt>
                <c:pt idx="2">
                  <c:v>Acceptable</c:v>
                </c:pt>
              </c:strCache>
            </c:strRef>
          </c:cat>
          <c:val>
            <c:numRef>
              <c:f>[0]!rs</c:f>
              <c:numCache>
                <c:formatCode>General</c:formatCode>
                <c:ptCount val="3"/>
                <c:pt idx="0">
                  <c:v>2</c:v>
                </c:pt>
                <c:pt idx="1">
                  <c:v>0</c:v>
                </c:pt>
                <c:pt idx="2">
                  <c:v>1</c:v>
                </c:pt>
              </c:numCache>
            </c:numRef>
          </c:val>
        </c:ser>
        <c:firstSliceAng val="0"/>
      </c:pieChart>
      <c:spPr>
        <a:noFill/>
        <a:ln w="25400">
          <a:noFill/>
        </a:ln>
      </c:spPr>
    </c:plotArea>
    <c:legend>
      <c:legendPos val="r"/>
      <c:layout/>
    </c:legend>
    <c:plotVisOnly val="1"/>
    <c:dispBlanksAs val="zero"/>
  </c:chart>
  <c:printSettings>
    <c:headerFooter/>
    <c:pageMargins b="0.75000000000000044" l="0.7000000000000004" r="0.7000000000000004" t="0.75000000000000044" header="0.30000000000000021" footer="0.30000000000000021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18" Type="http://schemas.openxmlformats.org/officeDocument/2006/relationships/image" Target="../media/image19.png"/><Relationship Id="rId3" Type="http://schemas.openxmlformats.org/officeDocument/2006/relationships/image" Target="../media/image4.png"/><Relationship Id="rId21" Type="http://schemas.openxmlformats.org/officeDocument/2006/relationships/image" Target="../media/image22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17" Type="http://schemas.openxmlformats.org/officeDocument/2006/relationships/image" Target="../media/image18.png"/><Relationship Id="rId2" Type="http://schemas.openxmlformats.org/officeDocument/2006/relationships/image" Target="../media/image3.png"/><Relationship Id="rId16" Type="http://schemas.openxmlformats.org/officeDocument/2006/relationships/image" Target="../media/image17.png"/><Relationship Id="rId20" Type="http://schemas.openxmlformats.org/officeDocument/2006/relationships/image" Target="../media/image21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5" Type="http://schemas.openxmlformats.org/officeDocument/2006/relationships/image" Target="../media/image16.png"/><Relationship Id="rId10" Type="http://schemas.openxmlformats.org/officeDocument/2006/relationships/image" Target="../media/image11.png"/><Relationship Id="rId19" Type="http://schemas.openxmlformats.org/officeDocument/2006/relationships/image" Target="../media/image20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Relationship Id="rId22" Type="http://schemas.openxmlformats.org/officeDocument/2006/relationships/image" Target="../media/image23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5.emf"/><Relationship Id="rId1" Type="http://schemas.openxmlformats.org/officeDocument/2006/relationships/image" Target="../media/image2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8</xdr:row>
      <xdr:rowOff>9525</xdr:rowOff>
    </xdr:from>
    <xdr:to>
      <xdr:col>10</xdr:col>
      <xdr:colOff>1219200</xdr:colOff>
      <xdr:row>12</xdr:row>
      <xdr:rowOff>69723</xdr:rowOff>
    </xdr:to>
    <xdr:sp macro="" textlink="">
      <xdr:nvSpPr>
        <xdr:cNvPr id="110" name="Rectangle 109"/>
        <xdr:cNvSpPr/>
      </xdr:nvSpPr>
      <xdr:spPr>
        <a:xfrm>
          <a:off x="12506325" y="1581150"/>
          <a:ext cx="1219200" cy="822198"/>
        </a:xfrm>
        <a:prstGeom prst="wedgeRectCallou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Liste a compter</a:t>
          </a:r>
          <a:r>
            <a:rPr lang="fr-FR" sz="1100" baseline="0"/>
            <a:t> au fur et a mesure que l'on prélève un MP</a:t>
          </a:r>
          <a:endParaRPr lang="fr-FR" sz="1100"/>
        </a:p>
      </xdr:txBody>
    </xdr:sp>
    <xdr:clientData/>
  </xdr:twoCellAnchor>
  <xdr:twoCellAnchor>
    <xdr:from>
      <xdr:col>0</xdr:col>
      <xdr:colOff>76200</xdr:colOff>
      <xdr:row>0</xdr:row>
      <xdr:rowOff>19050</xdr:rowOff>
    </xdr:from>
    <xdr:to>
      <xdr:col>1</xdr:col>
      <xdr:colOff>0</xdr:colOff>
      <xdr:row>3</xdr:row>
      <xdr:rowOff>0</xdr:rowOff>
    </xdr:to>
    <xdr:grpSp>
      <xdr:nvGrpSpPr>
        <xdr:cNvPr id="4172" name="Group 4"/>
        <xdr:cNvGrpSpPr>
          <a:grpSpLocks/>
        </xdr:cNvGrpSpPr>
      </xdr:nvGrpSpPr>
      <xdr:grpSpPr bwMode="auto">
        <a:xfrm>
          <a:off x="76200" y="19050"/>
          <a:ext cx="647700" cy="752475"/>
          <a:chOff x="26" y="0"/>
          <a:chExt cx="121" cy="72"/>
        </a:xfrm>
      </xdr:grpSpPr>
      <xdr:pic>
        <xdr:nvPicPr>
          <xdr:cNvPr id="4173" name="Picture 5"/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/>
          <a:srcRect l="3961" r="11884" b="12506"/>
          <a:stretch>
            <a:fillRect/>
          </a:stretch>
        </xdr:blipFill>
        <xdr:spPr bwMode="auto">
          <a:xfrm>
            <a:off x="26" y="0"/>
            <a:ext cx="121" cy="72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sp macro="" textlink="">
        <xdr:nvSpPr>
          <xdr:cNvPr id="113" name="Text Box 6"/>
          <xdr:cNvSpPr txBox="1">
            <a:spLocks noChangeArrowheads="1"/>
          </xdr:cNvSpPr>
        </xdr:nvSpPr>
        <xdr:spPr bwMode="auto">
          <a:xfrm>
            <a:off x="65" y="4"/>
            <a:ext cx="77" cy="27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91440" tIns="45720" rIns="91440" bIns="45720" anchor="t" upright="1"/>
          <a:lstStyle/>
          <a:p>
            <a:pPr algn="l" rtl="0">
              <a:defRPr sz="1000"/>
            </a:pPr>
            <a:r>
              <a:rPr lang="fr-FR" sz="1100" b="0" i="0" u="none" strike="noStrike" baseline="0">
                <a:solidFill>
                  <a:srgbClr val="993300"/>
                </a:solidFill>
                <a:latin typeface="Times New Roman"/>
                <a:cs typeface="Times New Roman"/>
              </a:rPr>
              <a:t>UCPC</a:t>
            </a:r>
          </a:p>
          <a:p>
            <a:pPr algn="l" rtl="0">
              <a:defRPr sz="1000"/>
            </a:pPr>
            <a:endParaRPr lang="fr-FR" sz="1100" b="0" i="0" u="none" strike="noStrike" baseline="0">
              <a:solidFill>
                <a:srgbClr val="993300"/>
              </a:solidFill>
              <a:latin typeface="Times New Roman"/>
              <a:cs typeface="Times New Roman"/>
            </a:endParaRPr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85725</xdr:colOff>
      <xdr:row>2</xdr:row>
      <xdr:rowOff>9525</xdr:rowOff>
    </xdr:from>
    <xdr:to>
      <xdr:col>7</xdr:col>
      <xdr:colOff>371475</xdr:colOff>
      <xdr:row>2</xdr:row>
      <xdr:rowOff>295275</xdr:rowOff>
    </xdr:to>
    <xdr:pic>
      <xdr:nvPicPr>
        <xdr:cNvPr id="51739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106525" y="39052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7</xdr:col>
      <xdr:colOff>95250</xdr:colOff>
      <xdr:row>3</xdr:row>
      <xdr:rowOff>38100</xdr:rowOff>
    </xdr:from>
    <xdr:to>
      <xdr:col>7</xdr:col>
      <xdr:colOff>371475</xdr:colOff>
      <xdr:row>3</xdr:row>
      <xdr:rowOff>295275</xdr:rowOff>
    </xdr:to>
    <xdr:pic>
      <xdr:nvPicPr>
        <xdr:cNvPr id="51740" name="Picture 7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116050" y="838200"/>
          <a:ext cx="276225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7</xdr:col>
      <xdr:colOff>95250</xdr:colOff>
      <xdr:row>4</xdr:row>
      <xdr:rowOff>19050</xdr:rowOff>
    </xdr:from>
    <xdr:to>
      <xdr:col>7</xdr:col>
      <xdr:colOff>371475</xdr:colOff>
      <xdr:row>5</xdr:row>
      <xdr:rowOff>0</xdr:rowOff>
    </xdr:to>
    <xdr:pic>
      <xdr:nvPicPr>
        <xdr:cNvPr id="51741" name="Picture 8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4116050" y="1143000"/>
          <a:ext cx="276225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7</xdr:col>
      <xdr:colOff>95250</xdr:colOff>
      <xdr:row>5</xdr:row>
      <xdr:rowOff>19050</xdr:rowOff>
    </xdr:from>
    <xdr:to>
      <xdr:col>7</xdr:col>
      <xdr:colOff>371475</xdr:colOff>
      <xdr:row>5</xdr:row>
      <xdr:rowOff>295275</xdr:rowOff>
    </xdr:to>
    <xdr:pic>
      <xdr:nvPicPr>
        <xdr:cNvPr id="51742" name="Picture 9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4116050" y="1466850"/>
          <a:ext cx="276225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7</xdr:col>
      <xdr:colOff>85725</xdr:colOff>
      <xdr:row>7</xdr:row>
      <xdr:rowOff>38100</xdr:rowOff>
    </xdr:from>
    <xdr:to>
      <xdr:col>7</xdr:col>
      <xdr:colOff>371475</xdr:colOff>
      <xdr:row>8</xdr:row>
      <xdr:rowOff>0</xdr:rowOff>
    </xdr:to>
    <xdr:pic>
      <xdr:nvPicPr>
        <xdr:cNvPr id="51743" name="Picture 1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106525" y="18669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7</xdr:col>
      <xdr:colOff>85725</xdr:colOff>
      <xdr:row>8</xdr:row>
      <xdr:rowOff>38100</xdr:rowOff>
    </xdr:from>
    <xdr:to>
      <xdr:col>7</xdr:col>
      <xdr:colOff>361950</xdr:colOff>
      <xdr:row>8</xdr:row>
      <xdr:rowOff>295275</xdr:rowOff>
    </xdr:to>
    <xdr:pic>
      <xdr:nvPicPr>
        <xdr:cNvPr id="51744" name="Picture 1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106525" y="2190750"/>
          <a:ext cx="276225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7</xdr:col>
      <xdr:colOff>85725</xdr:colOff>
      <xdr:row>9</xdr:row>
      <xdr:rowOff>19050</xdr:rowOff>
    </xdr:from>
    <xdr:to>
      <xdr:col>7</xdr:col>
      <xdr:colOff>371475</xdr:colOff>
      <xdr:row>9</xdr:row>
      <xdr:rowOff>295275</xdr:rowOff>
    </xdr:to>
    <xdr:pic>
      <xdr:nvPicPr>
        <xdr:cNvPr id="51745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4106525" y="2495550"/>
          <a:ext cx="285750" cy="276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7</xdr:col>
      <xdr:colOff>95250</xdr:colOff>
      <xdr:row>10</xdr:row>
      <xdr:rowOff>19050</xdr:rowOff>
    </xdr:from>
    <xdr:to>
      <xdr:col>7</xdr:col>
      <xdr:colOff>371475</xdr:colOff>
      <xdr:row>10</xdr:row>
      <xdr:rowOff>295275</xdr:rowOff>
    </xdr:to>
    <xdr:pic>
      <xdr:nvPicPr>
        <xdr:cNvPr id="51746" name="Picture 13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14116050" y="2819400"/>
          <a:ext cx="276225" cy="276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7</xdr:col>
      <xdr:colOff>95250</xdr:colOff>
      <xdr:row>12</xdr:row>
      <xdr:rowOff>19050</xdr:rowOff>
    </xdr:from>
    <xdr:to>
      <xdr:col>7</xdr:col>
      <xdr:colOff>371475</xdr:colOff>
      <xdr:row>12</xdr:row>
      <xdr:rowOff>304800</xdr:rowOff>
    </xdr:to>
    <xdr:pic>
      <xdr:nvPicPr>
        <xdr:cNvPr id="51747" name="Picture 1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4116050" y="3333750"/>
          <a:ext cx="276225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7</xdr:col>
      <xdr:colOff>95250</xdr:colOff>
      <xdr:row>13</xdr:row>
      <xdr:rowOff>19050</xdr:rowOff>
    </xdr:from>
    <xdr:to>
      <xdr:col>7</xdr:col>
      <xdr:colOff>371475</xdr:colOff>
      <xdr:row>13</xdr:row>
      <xdr:rowOff>295275</xdr:rowOff>
    </xdr:to>
    <xdr:pic>
      <xdr:nvPicPr>
        <xdr:cNvPr id="51748" name="Picture 15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14116050" y="3524250"/>
          <a:ext cx="276225" cy="276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7</xdr:col>
      <xdr:colOff>95250</xdr:colOff>
      <xdr:row>14</xdr:row>
      <xdr:rowOff>19050</xdr:rowOff>
    </xdr:from>
    <xdr:to>
      <xdr:col>7</xdr:col>
      <xdr:colOff>371475</xdr:colOff>
      <xdr:row>14</xdr:row>
      <xdr:rowOff>295275</xdr:rowOff>
    </xdr:to>
    <xdr:pic>
      <xdr:nvPicPr>
        <xdr:cNvPr id="51749" name="Picture 16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14116050" y="3848100"/>
          <a:ext cx="276225" cy="276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7</xdr:col>
      <xdr:colOff>95250</xdr:colOff>
      <xdr:row>15</xdr:row>
      <xdr:rowOff>9525</xdr:rowOff>
    </xdr:from>
    <xdr:to>
      <xdr:col>7</xdr:col>
      <xdr:colOff>371475</xdr:colOff>
      <xdr:row>15</xdr:row>
      <xdr:rowOff>295275</xdr:rowOff>
    </xdr:to>
    <xdr:pic>
      <xdr:nvPicPr>
        <xdr:cNvPr id="51750" name="Picture 17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14116050" y="4162425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7</xdr:col>
      <xdr:colOff>85725</xdr:colOff>
      <xdr:row>17</xdr:row>
      <xdr:rowOff>19050</xdr:rowOff>
    </xdr:from>
    <xdr:to>
      <xdr:col>7</xdr:col>
      <xdr:colOff>361950</xdr:colOff>
      <xdr:row>17</xdr:row>
      <xdr:rowOff>304800</xdr:rowOff>
    </xdr:to>
    <xdr:pic>
      <xdr:nvPicPr>
        <xdr:cNvPr id="51751" name="Picture 18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14106525" y="46863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7</xdr:col>
      <xdr:colOff>85725</xdr:colOff>
      <xdr:row>18</xdr:row>
      <xdr:rowOff>19050</xdr:rowOff>
    </xdr:from>
    <xdr:to>
      <xdr:col>7</xdr:col>
      <xdr:colOff>361950</xdr:colOff>
      <xdr:row>18</xdr:row>
      <xdr:rowOff>304800</xdr:rowOff>
    </xdr:to>
    <xdr:pic>
      <xdr:nvPicPr>
        <xdr:cNvPr id="51752" name="Picture 19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14106525" y="501015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7</xdr:col>
      <xdr:colOff>85725</xdr:colOff>
      <xdr:row>19</xdr:row>
      <xdr:rowOff>19050</xdr:rowOff>
    </xdr:from>
    <xdr:to>
      <xdr:col>7</xdr:col>
      <xdr:colOff>361950</xdr:colOff>
      <xdr:row>19</xdr:row>
      <xdr:rowOff>295275</xdr:rowOff>
    </xdr:to>
    <xdr:pic>
      <xdr:nvPicPr>
        <xdr:cNvPr id="51753" name="Picture 20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14106525" y="5334000"/>
          <a:ext cx="276225" cy="276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7</xdr:col>
      <xdr:colOff>85725</xdr:colOff>
      <xdr:row>20</xdr:row>
      <xdr:rowOff>19050</xdr:rowOff>
    </xdr:from>
    <xdr:to>
      <xdr:col>7</xdr:col>
      <xdr:colOff>371475</xdr:colOff>
      <xdr:row>20</xdr:row>
      <xdr:rowOff>304800</xdr:rowOff>
    </xdr:to>
    <xdr:pic>
      <xdr:nvPicPr>
        <xdr:cNvPr id="51754" name="Picture 2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106525" y="565785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7</xdr:col>
      <xdr:colOff>95250</xdr:colOff>
      <xdr:row>22</xdr:row>
      <xdr:rowOff>19050</xdr:rowOff>
    </xdr:from>
    <xdr:to>
      <xdr:col>7</xdr:col>
      <xdr:colOff>371475</xdr:colOff>
      <xdr:row>22</xdr:row>
      <xdr:rowOff>285750</xdr:rowOff>
    </xdr:to>
    <xdr:pic>
      <xdr:nvPicPr>
        <xdr:cNvPr id="51755" name="Picture 22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14116050" y="6172200"/>
          <a:ext cx="276225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7</xdr:col>
      <xdr:colOff>104775</xdr:colOff>
      <xdr:row>23</xdr:row>
      <xdr:rowOff>28575</xdr:rowOff>
    </xdr:from>
    <xdr:to>
      <xdr:col>7</xdr:col>
      <xdr:colOff>371475</xdr:colOff>
      <xdr:row>23</xdr:row>
      <xdr:rowOff>276225</xdr:rowOff>
    </xdr:to>
    <xdr:pic>
      <xdr:nvPicPr>
        <xdr:cNvPr id="51756" name="Picture 23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14125575" y="6505575"/>
          <a:ext cx="266700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7</xdr:col>
      <xdr:colOff>95250</xdr:colOff>
      <xdr:row>24</xdr:row>
      <xdr:rowOff>28575</xdr:rowOff>
    </xdr:from>
    <xdr:to>
      <xdr:col>7</xdr:col>
      <xdr:colOff>361950</xdr:colOff>
      <xdr:row>24</xdr:row>
      <xdr:rowOff>285750</xdr:rowOff>
    </xdr:to>
    <xdr:pic>
      <xdr:nvPicPr>
        <xdr:cNvPr id="51757" name="Picture 24"/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14116050" y="6829425"/>
          <a:ext cx="2667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7</xdr:col>
      <xdr:colOff>95250</xdr:colOff>
      <xdr:row>25</xdr:row>
      <xdr:rowOff>38100</xdr:rowOff>
    </xdr:from>
    <xdr:to>
      <xdr:col>7</xdr:col>
      <xdr:colOff>371475</xdr:colOff>
      <xdr:row>25</xdr:row>
      <xdr:rowOff>295275</xdr:rowOff>
    </xdr:to>
    <xdr:pic>
      <xdr:nvPicPr>
        <xdr:cNvPr id="51758" name="Picture 25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116050" y="7324725"/>
          <a:ext cx="276225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7</xdr:col>
      <xdr:colOff>95250</xdr:colOff>
      <xdr:row>27</xdr:row>
      <xdr:rowOff>19050</xdr:rowOff>
    </xdr:from>
    <xdr:to>
      <xdr:col>7</xdr:col>
      <xdr:colOff>361950</xdr:colOff>
      <xdr:row>27</xdr:row>
      <xdr:rowOff>285750</xdr:rowOff>
    </xdr:to>
    <xdr:pic>
      <xdr:nvPicPr>
        <xdr:cNvPr id="51759" name="Picture 26"/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 bwMode="auto">
        <a:xfrm>
          <a:off x="14116050" y="7981950"/>
          <a:ext cx="2667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7</xdr:col>
      <xdr:colOff>85725</xdr:colOff>
      <xdr:row>28</xdr:row>
      <xdr:rowOff>28575</xdr:rowOff>
    </xdr:from>
    <xdr:to>
      <xdr:col>7</xdr:col>
      <xdr:colOff>371475</xdr:colOff>
      <xdr:row>28</xdr:row>
      <xdr:rowOff>295275</xdr:rowOff>
    </xdr:to>
    <xdr:pic>
      <xdr:nvPicPr>
        <xdr:cNvPr id="51760" name="Picture 27"/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14106525" y="8315325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7</xdr:col>
      <xdr:colOff>85725</xdr:colOff>
      <xdr:row>29</xdr:row>
      <xdr:rowOff>19050</xdr:rowOff>
    </xdr:from>
    <xdr:to>
      <xdr:col>7</xdr:col>
      <xdr:colOff>361950</xdr:colOff>
      <xdr:row>29</xdr:row>
      <xdr:rowOff>285750</xdr:rowOff>
    </xdr:to>
    <xdr:pic>
      <xdr:nvPicPr>
        <xdr:cNvPr id="51761" name="Picture 28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14106525" y="8629650"/>
          <a:ext cx="276225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7</xdr:col>
      <xdr:colOff>85725</xdr:colOff>
      <xdr:row>30</xdr:row>
      <xdr:rowOff>19050</xdr:rowOff>
    </xdr:from>
    <xdr:to>
      <xdr:col>7</xdr:col>
      <xdr:colOff>371475</xdr:colOff>
      <xdr:row>30</xdr:row>
      <xdr:rowOff>304800</xdr:rowOff>
    </xdr:to>
    <xdr:pic>
      <xdr:nvPicPr>
        <xdr:cNvPr id="51762" name="Picture 29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106525" y="89535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7</xdr:col>
      <xdr:colOff>95250</xdr:colOff>
      <xdr:row>32</xdr:row>
      <xdr:rowOff>28575</xdr:rowOff>
    </xdr:from>
    <xdr:to>
      <xdr:col>7</xdr:col>
      <xdr:colOff>352425</xdr:colOff>
      <xdr:row>32</xdr:row>
      <xdr:rowOff>295275</xdr:rowOff>
    </xdr:to>
    <xdr:pic>
      <xdr:nvPicPr>
        <xdr:cNvPr id="51763" name="Picture 30"/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/>
        <a:srcRect/>
        <a:stretch>
          <a:fillRect/>
        </a:stretch>
      </xdr:blipFill>
      <xdr:spPr bwMode="auto">
        <a:xfrm>
          <a:off x="14116050" y="9477375"/>
          <a:ext cx="257175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7</xdr:col>
      <xdr:colOff>85725</xdr:colOff>
      <xdr:row>33</xdr:row>
      <xdr:rowOff>28575</xdr:rowOff>
    </xdr:from>
    <xdr:to>
      <xdr:col>7</xdr:col>
      <xdr:colOff>361950</xdr:colOff>
      <xdr:row>33</xdr:row>
      <xdr:rowOff>276225</xdr:rowOff>
    </xdr:to>
    <xdr:pic>
      <xdr:nvPicPr>
        <xdr:cNvPr id="51764" name="Picture 31"/>
        <xdr:cNvPicPr>
          <a:picLocks noChangeAspect="1" noChangeArrowheads="1"/>
        </xdr:cNvPicPr>
      </xdr:nvPicPr>
      <xdr:blipFill>
        <a:blip xmlns:r="http://schemas.openxmlformats.org/officeDocument/2006/relationships" r:embed="rId14" cstate="print"/>
        <a:srcRect/>
        <a:stretch>
          <a:fillRect/>
        </a:stretch>
      </xdr:blipFill>
      <xdr:spPr bwMode="auto">
        <a:xfrm>
          <a:off x="14106525" y="9801225"/>
          <a:ext cx="27622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7</xdr:col>
      <xdr:colOff>95250</xdr:colOff>
      <xdr:row>34</xdr:row>
      <xdr:rowOff>28575</xdr:rowOff>
    </xdr:from>
    <xdr:to>
      <xdr:col>7</xdr:col>
      <xdr:colOff>371475</xdr:colOff>
      <xdr:row>34</xdr:row>
      <xdr:rowOff>285750</xdr:rowOff>
    </xdr:to>
    <xdr:pic>
      <xdr:nvPicPr>
        <xdr:cNvPr id="51765" name="Picture 3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116050" y="10287000"/>
          <a:ext cx="276225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7</xdr:col>
      <xdr:colOff>95250</xdr:colOff>
      <xdr:row>35</xdr:row>
      <xdr:rowOff>38100</xdr:rowOff>
    </xdr:from>
    <xdr:to>
      <xdr:col>7</xdr:col>
      <xdr:colOff>361950</xdr:colOff>
      <xdr:row>35</xdr:row>
      <xdr:rowOff>285750</xdr:rowOff>
    </xdr:to>
    <xdr:pic>
      <xdr:nvPicPr>
        <xdr:cNvPr id="51766" name="Picture 33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14116050" y="10782300"/>
          <a:ext cx="266700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7</xdr:col>
      <xdr:colOff>85725</xdr:colOff>
      <xdr:row>37</xdr:row>
      <xdr:rowOff>19050</xdr:rowOff>
    </xdr:from>
    <xdr:to>
      <xdr:col>7</xdr:col>
      <xdr:colOff>371475</xdr:colOff>
      <xdr:row>37</xdr:row>
      <xdr:rowOff>295275</xdr:rowOff>
    </xdr:to>
    <xdr:pic>
      <xdr:nvPicPr>
        <xdr:cNvPr id="51767" name="Picture 34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4106525" y="11277600"/>
          <a:ext cx="285750" cy="276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7</xdr:col>
      <xdr:colOff>85725</xdr:colOff>
      <xdr:row>38</xdr:row>
      <xdr:rowOff>28575</xdr:rowOff>
    </xdr:from>
    <xdr:to>
      <xdr:col>7</xdr:col>
      <xdr:colOff>361950</xdr:colOff>
      <xdr:row>38</xdr:row>
      <xdr:rowOff>304800</xdr:rowOff>
    </xdr:to>
    <xdr:pic>
      <xdr:nvPicPr>
        <xdr:cNvPr id="51768" name="Picture 35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14106525" y="11610975"/>
          <a:ext cx="276225" cy="276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7</xdr:col>
      <xdr:colOff>95250</xdr:colOff>
      <xdr:row>39</xdr:row>
      <xdr:rowOff>19050</xdr:rowOff>
    </xdr:from>
    <xdr:to>
      <xdr:col>7</xdr:col>
      <xdr:colOff>361950</xdr:colOff>
      <xdr:row>39</xdr:row>
      <xdr:rowOff>295275</xdr:rowOff>
    </xdr:to>
    <xdr:pic>
      <xdr:nvPicPr>
        <xdr:cNvPr id="51769" name="Picture 36"/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/>
        <a:srcRect/>
        <a:stretch>
          <a:fillRect/>
        </a:stretch>
      </xdr:blipFill>
      <xdr:spPr bwMode="auto">
        <a:xfrm>
          <a:off x="14116050" y="11925300"/>
          <a:ext cx="266700" cy="276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7</xdr:col>
      <xdr:colOff>95250</xdr:colOff>
      <xdr:row>40</xdr:row>
      <xdr:rowOff>19050</xdr:rowOff>
    </xdr:from>
    <xdr:to>
      <xdr:col>7</xdr:col>
      <xdr:colOff>390525</xdr:colOff>
      <xdr:row>40</xdr:row>
      <xdr:rowOff>266700</xdr:rowOff>
    </xdr:to>
    <xdr:pic>
      <xdr:nvPicPr>
        <xdr:cNvPr id="51770" name="Picture 37"/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/>
        <a:srcRect/>
        <a:stretch>
          <a:fillRect/>
        </a:stretch>
      </xdr:blipFill>
      <xdr:spPr bwMode="auto">
        <a:xfrm>
          <a:off x="14116050" y="12411075"/>
          <a:ext cx="2952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7</xdr:col>
      <xdr:colOff>133350</xdr:colOff>
      <xdr:row>6</xdr:row>
      <xdr:rowOff>38100</xdr:rowOff>
    </xdr:from>
    <xdr:to>
      <xdr:col>7</xdr:col>
      <xdr:colOff>304800</xdr:colOff>
      <xdr:row>6</xdr:row>
      <xdr:rowOff>285750</xdr:rowOff>
    </xdr:to>
    <xdr:pic>
      <xdr:nvPicPr>
        <xdr:cNvPr id="51771" name="Picture 59" descr="Sans titre"/>
        <xdr:cNvPicPr>
          <a:picLocks noChangeAspect="1" noChangeArrowheads="1"/>
        </xdr:cNvPicPr>
      </xdr:nvPicPr>
      <xdr:blipFill>
        <a:blip xmlns:r="http://schemas.openxmlformats.org/officeDocument/2006/relationships" r:embed="rId17" cstate="print"/>
        <a:srcRect/>
        <a:stretch>
          <a:fillRect/>
        </a:stretch>
      </xdr:blipFill>
      <xdr:spPr bwMode="auto">
        <a:xfrm>
          <a:off x="14154150" y="1676400"/>
          <a:ext cx="17145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7</xdr:col>
      <xdr:colOff>161925</xdr:colOff>
      <xdr:row>11</xdr:row>
      <xdr:rowOff>28575</xdr:rowOff>
    </xdr:from>
    <xdr:to>
      <xdr:col>7</xdr:col>
      <xdr:colOff>304800</xdr:colOff>
      <xdr:row>11</xdr:row>
      <xdr:rowOff>266700</xdr:rowOff>
    </xdr:to>
    <xdr:pic>
      <xdr:nvPicPr>
        <xdr:cNvPr id="51772" name="Picture 60" descr="Sans titre"/>
        <xdr:cNvPicPr>
          <a:picLocks noChangeAspect="1" noChangeArrowheads="1"/>
        </xdr:cNvPicPr>
      </xdr:nvPicPr>
      <xdr:blipFill>
        <a:blip xmlns:r="http://schemas.openxmlformats.org/officeDocument/2006/relationships" r:embed="rId18" cstate="print"/>
        <a:srcRect/>
        <a:stretch>
          <a:fillRect/>
        </a:stretch>
      </xdr:blipFill>
      <xdr:spPr bwMode="auto">
        <a:xfrm>
          <a:off x="14182725" y="3152775"/>
          <a:ext cx="142875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7</xdr:col>
      <xdr:colOff>161925</xdr:colOff>
      <xdr:row>16</xdr:row>
      <xdr:rowOff>28575</xdr:rowOff>
    </xdr:from>
    <xdr:to>
      <xdr:col>7</xdr:col>
      <xdr:colOff>304800</xdr:colOff>
      <xdr:row>16</xdr:row>
      <xdr:rowOff>257175</xdr:rowOff>
    </xdr:to>
    <xdr:pic>
      <xdr:nvPicPr>
        <xdr:cNvPr id="51773" name="Picture 61" descr="Sans titre"/>
        <xdr:cNvPicPr>
          <a:picLocks noChangeAspect="1" noChangeArrowheads="1"/>
        </xdr:cNvPicPr>
      </xdr:nvPicPr>
      <xdr:blipFill>
        <a:blip xmlns:r="http://schemas.openxmlformats.org/officeDocument/2006/relationships" r:embed="rId18" cstate="print"/>
        <a:srcRect/>
        <a:stretch>
          <a:fillRect/>
        </a:stretch>
      </xdr:blipFill>
      <xdr:spPr bwMode="auto">
        <a:xfrm>
          <a:off x="14182725" y="4505325"/>
          <a:ext cx="142875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7</xdr:col>
      <xdr:colOff>152400</xdr:colOff>
      <xdr:row>21</xdr:row>
      <xdr:rowOff>38100</xdr:rowOff>
    </xdr:from>
    <xdr:to>
      <xdr:col>7</xdr:col>
      <xdr:colOff>295275</xdr:colOff>
      <xdr:row>21</xdr:row>
      <xdr:rowOff>285750</xdr:rowOff>
    </xdr:to>
    <xdr:pic>
      <xdr:nvPicPr>
        <xdr:cNvPr id="51774" name="Picture 62" descr="Sans titre"/>
        <xdr:cNvPicPr>
          <a:picLocks noChangeAspect="1" noChangeArrowheads="1"/>
        </xdr:cNvPicPr>
      </xdr:nvPicPr>
      <xdr:blipFill>
        <a:blip xmlns:r="http://schemas.openxmlformats.org/officeDocument/2006/relationships" r:embed="rId19" cstate="print"/>
        <a:srcRect/>
        <a:stretch>
          <a:fillRect/>
        </a:stretch>
      </xdr:blipFill>
      <xdr:spPr bwMode="auto">
        <a:xfrm>
          <a:off x="14173200" y="6000750"/>
          <a:ext cx="1428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7</xdr:col>
      <xdr:colOff>161925</xdr:colOff>
      <xdr:row>26</xdr:row>
      <xdr:rowOff>38100</xdr:rowOff>
    </xdr:from>
    <xdr:to>
      <xdr:col>7</xdr:col>
      <xdr:colOff>304800</xdr:colOff>
      <xdr:row>26</xdr:row>
      <xdr:rowOff>276225</xdr:rowOff>
    </xdr:to>
    <xdr:pic>
      <xdr:nvPicPr>
        <xdr:cNvPr id="51775" name="Picture 63" descr="Sans titre"/>
        <xdr:cNvPicPr>
          <a:picLocks noChangeAspect="1" noChangeArrowheads="1"/>
        </xdr:cNvPicPr>
      </xdr:nvPicPr>
      <xdr:blipFill>
        <a:blip xmlns:r="http://schemas.openxmlformats.org/officeDocument/2006/relationships" r:embed="rId19" cstate="print"/>
        <a:srcRect/>
        <a:stretch>
          <a:fillRect/>
        </a:stretch>
      </xdr:blipFill>
      <xdr:spPr bwMode="auto">
        <a:xfrm>
          <a:off x="14182725" y="7810500"/>
          <a:ext cx="1428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7</xdr:col>
      <xdr:colOff>152400</xdr:colOff>
      <xdr:row>31</xdr:row>
      <xdr:rowOff>38100</xdr:rowOff>
    </xdr:from>
    <xdr:to>
      <xdr:col>7</xdr:col>
      <xdr:colOff>295275</xdr:colOff>
      <xdr:row>31</xdr:row>
      <xdr:rowOff>266700</xdr:rowOff>
    </xdr:to>
    <xdr:pic>
      <xdr:nvPicPr>
        <xdr:cNvPr id="51776" name="Picture 64" descr="Sans titre"/>
        <xdr:cNvPicPr>
          <a:picLocks noChangeAspect="1" noChangeArrowheads="1"/>
        </xdr:cNvPicPr>
      </xdr:nvPicPr>
      <xdr:blipFill>
        <a:blip xmlns:r="http://schemas.openxmlformats.org/officeDocument/2006/relationships" r:embed="rId19" cstate="print"/>
        <a:srcRect/>
        <a:stretch>
          <a:fillRect/>
        </a:stretch>
      </xdr:blipFill>
      <xdr:spPr bwMode="auto">
        <a:xfrm>
          <a:off x="14173200" y="9296400"/>
          <a:ext cx="1428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7</xdr:col>
      <xdr:colOff>152400</xdr:colOff>
      <xdr:row>36</xdr:row>
      <xdr:rowOff>28575</xdr:rowOff>
    </xdr:from>
    <xdr:to>
      <xdr:col>7</xdr:col>
      <xdr:colOff>295275</xdr:colOff>
      <xdr:row>36</xdr:row>
      <xdr:rowOff>238125</xdr:rowOff>
    </xdr:to>
    <xdr:pic>
      <xdr:nvPicPr>
        <xdr:cNvPr id="51777" name="Picture 65" descr="Sans titre"/>
        <xdr:cNvPicPr>
          <a:picLocks noChangeAspect="1" noChangeArrowheads="1"/>
        </xdr:cNvPicPr>
      </xdr:nvPicPr>
      <xdr:blipFill>
        <a:blip xmlns:r="http://schemas.openxmlformats.org/officeDocument/2006/relationships" r:embed="rId18" cstate="print"/>
        <a:srcRect/>
        <a:stretch>
          <a:fillRect/>
        </a:stretch>
      </xdr:blipFill>
      <xdr:spPr bwMode="auto">
        <a:xfrm>
          <a:off x="14173200" y="11096625"/>
          <a:ext cx="142875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7</xdr:col>
      <xdr:colOff>161925</xdr:colOff>
      <xdr:row>41</xdr:row>
      <xdr:rowOff>57150</xdr:rowOff>
    </xdr:from>
    <xdr:to>
      <xdr:col>7</xdr:col>
      <xdr:colOff>304800</xdr:colOff>
      <xdr:row>41</xdr:row>
      <xdr:rowOff>266700</xdr:rowOff>
    </xdr:to>
    <xdr:pic>
      <xdr:nvPicPr>
        <xdr:cNvPr id="51778" name="Picture 66" descr="Sans titre"/>
        <xdr:cNvPicPr>
          <a:picLocks noChangeAspect="1" noChangeArrowheads="1"/>
        </xdr:cNvPicPr>
      </xdr:nvPicPr>
      <xdr:blipFill>
        <a:blip xmlns:r="http://schemas.openxmlformats.org/officeDocument/2006/relationships" r:embed="rId20" cstate="print"/>
        <a:srcRect/>
        <a:stretch>
          <a:fillRect/>
        </a:stretch>
      </xdr:blipFill>
      <xdr:spPr bwMode="auto">
        <a:xfrm>
          <a:off x="14182725" y="12773025"/>
          <a:ext cx="142875" cy="133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7</xdr:col>
      <xdr:colOff>161925</xdr:colOff>
      <xdr:row>42</xdr:row>
      <xdr:rowOff>57150</xdr:rowOff>
    </xdr:from>
    <xdr:to>
      <xdr:col>7</xdr:col>
      <xdr:colOff>304800</xdr:colOff>
      <xdr:row>42</xdr:row>
      <xdr:rowOff>295275</xdr:rowOff>
    </xdr:to>
    <xdr:pic>
      <xdr:nvPicPr>
        <xdr:cNvPr id="51779" name="Picture 67" descr="Sans titre"/>
        <xdr:cNvPicPr>
          <a:picLocks noChangeAspect="1" noChangeArrowheads="1"/>
        </xdr:cNvPicPr>
      </xdr:nvPicPr>
      <xdr:blipFill>
        <a:blip xmlns:r="http://schemas.openxmlformats.org/officeDocument/2006/relationships" r:embed="rId21" cstate="print"/>
        <a:srcRect/>
        <a:stretch>
          <a:fillRect/>
        </a:stretch>
      </xdr:blipFill>
      <xdr:spPr bwMode="auto">
        <a:xfrm>
          <a:off x="14182725" y="12963525"/>
          <a:ext cx="1428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7</xdr:col>
      <xdr:colOff>161925</xdr:colOff>
      <xdr:row>43</xdr:row>
      <xdr:rowOff>38100</xdr:rowOff>
    </xdr:from>
    <xdr:to>
      <xdr:col>7</xdr:col>
      <xdr:colOff>304800</xdr:colOff>
      <xdr:row>43</xdr:row>
      <xdr:rowOff>266700</xdr:rowOff>
    </xdr:to>
    <xdr:pic>
      <xdr:nvPicPr>
        <xdr:cNvPr id="51780" name="Picture 68" descr="Sans titre"/>
        <xdr:cNvPicPr>
          <a:picLocks noChangeAspect="1" noChangeArrowheads="1"/>
        </xdr:cNvPicPr>
      </xdr:nvPicPr>
      <xdr:blipFill>
        <a:blip xmlns:r="http://schemas.openxmlformats.org/officeDocument/2006/relationships" r:embed="rId22" cstate="print"/>
        <a:srcRect/>
        <a:stretch>
          <a:fillRect/>
        </a:stretch>
      </xdr:blipFill>
      <xdr:spPr bwMode="auto">
        <a:xfrm>
          <a:off x="14182725" y="13430250"/>
          <a:ext cx="1428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7</xdr:col>
      <xdr:colOff>161925</xdr:colOff>
      <xdr:row>44</xdr:row>
      <xdr:rowOff>38100</xdr:rowOff>
    </xdr:from>
    <xdr:to>
      <xdr:col>7</xdr:col>
      <xdr:colOff>304800</xdr:colOff>
      <xdr:row>44</xdr:row>
      <xdr:rowOff>276225</xdr:rowOff>
    </xdr:to>
    <xdr:pic>
      <xdr:nvPicPr>
        <xdr:cNvPr id="51781" name="Picture 69" descr="Sans titre"/>
        <xdr:cNvPicPr>
          <a:picLocks noChangeAspect="1" noChangeArrowheads="1"/>
        </xdr:cNvPicPr>
      </xdr:nvPicPr>
      <xdr:blipFill>
        <a:blip xmlns:r="http://schemas.openxmlformats.org/officeDocument/2006/relationships" r:embed="rId21" cstate="print"/>
        <a:srcRect/>
        <a:stretch>
          <a:fillRect/>
        </a:stretch>
      </xdr:blipFill>
      <xdr:spPr bwMode="auto">
        <a:xfrm>
          <a:off x="14182725" y="13754100"/>
          <a:ext cx="1428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7</xdr:col>
      <xdr:colOff>161925</xdr:colOff>
      <xdr:row>45</xdr:row>
      <xdr:rowOff>38100</xdr:rowOff>
    </xdr:from>
    <xdr:to>
      <xdr:col>7</xdr:col>
      <xdr:colOff>304800</xdr:colOff>
      <xdr:row>45</xdr:row>
      <xdr:rowOff>276225</xdr:rowOff>
    </xdr:to>
    <xdr:pic>
      <xdr:nvPicPr>
        <xdr:cNvPr id="51782" name="Picture 70" descr="Sans titre"/>
        <xdr:cNvPicPr>
          <a:picLocks noChangeAspect="1" noChangeArrowheads="1"/>
        </xdr:cNvPicPr>
      </xdr:nvPicPr>
      <xdr:blipFill>
        <a:blip xmlns:r="http://schemas.openxmlformats.org/officeDocument/2006/relationships" r:embed="rId21" cstate="print"/>
        <a:srcRect/>
        <a:stretch>
          <a:fillRect/>
        </a:stretch>
      </xdr:blipFill>
      <xdr:spPr bwMode="auto">
        <a:xfrm>
          <a:off x="14182725" y="14401800"/>
          <a:ext cx="1428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7</xdr:col>
      <xdr:colOff>161925</xdr:colOff>
      <xdr:row>46</xdr:row>
      <xdr:rowOff>38100</xdr:rowOff>
    </xdr:from>
    <xdr:to>
      <xdr:col>7</xdr:col>
      <xdr:colOff>304800</xdr:colOff>
      <xdr:row>46</xdr:row>
      <xdr:rowOff>247650</xdr:rowOff>
    </xdr:to>
    <xdr:pic>
      <xdr:nvPicPr>
        <xdr:cNvPr id="51783" name="Picture 71" descr="Sans titre"/>
        <xdr:cNvPicPr>
          <a:picLocks noChangeAspect="1" noChangeArrowheads="1"/>
        </xdr:cNvPicPr>
      </xdr:nvPicPr>
      <xdr:blipFill>
        <a:blip xmlns:r="http://schemas.openxmlformats.org/officeDocument/2006/relationships" r:embed="rId19" cstate="print"/>
        <a:srcRect/>
        <a:stretch>
          <a:fillRect/>
        </a:stretch>
      </xdr:blipFill>
      <xdr:spPr bwMode="auto">
        <a:xfrm>
          <a:off x="14182725" y="14725650"/>
          <a:ext cx="1428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7</xdr:col>
      <xdr:colOff>152400</xdr:colOff>
      <xdr:row>47</xdr:row>
      <xdr:rowOff>28575</xdr:rowOff>
    </xdr:from>
    <xdr:to>
      <xdr:col>7</xdr:col>
      <xdr:colOff>295275</xdr:colOff>
      <xdr:row>47</xdr:row>
      <xdr:rowOff>266700</xdr:rowOff>
    </xdr:to>
    <xdr:pic>
      <xdr:nvPicPr>
        <xdr:cNvPr id="51784" name="Picture 72" descr="Sans titre"/>
        <xdr:cNvPicPr>
          <a:picLocks noChangeAspect="1" noChangeArrowheads="1"/>
        </xdr:cNvPicPr>
      </xdr:nvPicPr>
      <xdr:blipFill>
        <a:blip xmlns:r="http://schemas.openxmlformats.org/officeDocument/2006/relationships" r:embed="rId21" cstate="print"/>
        <a:srcRect/>
        <a:stretch>
          <a:fillRect/>
        </a:stretch>
      </xdr:blipFill>
      <xdr:spPr bwMode="auto">
        <a:xfrm>
          <a:off x="14173200" y="14906625"/>
          <a:ext cx="1428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7</xdr:col>
      <xdr:colOff>161925</xdr:colOff>
      <xdr:row>48</xdr:row>
      <xdr:rowOff>38100</xdr:rowOff>
    </xdr:from>
    <xdr:to>
      <xdr:col>7</xdr:col>
      <xdr:colOff>304800</xdr:colOff>
      <xdr:row>48</xdr:row>
      <xdr:rowOff>276225</xdr:rowOff>
    </xdr:to>
    <xdr:pic>
      <xdr:nvPicPr>
        <xdr:cNvPr id="51785" name="Picture 73" descr="Sans titre"/>
        <xdr:cNvPicPr>
          <a:picLocks noChangeAspect="1" noChangeArrowheads="1"/>
        </xdr:cNvPicPr>
      </xdr:nvPicPr>
      <xdr:blipFill>
        <a:blip xmlns:r="http://schemas.openxmlformats.org/officeDocument/2006/relationships" r:embed="rId21" cstate="print"/>
        <a:srcRect/>
        <a:stretch>
          <a:fillRect/>
        </a:stretch>
      </xdr:blipFill>
      <xdr:spPr bwMode="auto">
        <a:xfrm>
          <a:off x="14182725" y="15240000"/>
          <a:ext cx="1428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7</xdr:col>
      <xdr:colOff>161925</xdr:colOff>
      <xdr:row>49</xdr:row>
      <xdr:rowOff>19050</xdr:rowOff>
    </xdr:from>
    <xdr:to>
      <xdr:col>7</xdr:col>
      <xdr:colOff>304800</xdr:colOff>
      <xdr:row>49</xdr:row>
      <xdr:rowOff>257175</xdr:rowOff>
    </xdr:to>
    <xdr:pic>
      <xdr:nvPicPr>
        <xdr:cNvPr id="51786" name="Picture 74" descr="Sans titre"/>
        <xdr:cNvPicPr>
          <a:picLocks noChangeAspect="1" noChangeArrowheads="1"/>
        </xdr:cNvPicPr>
      </xdr:nvPicPr>
      <xdr:blipFill>
        <a:blip xmlns:r="http://schemas.openxmlformats.org/officeDocument/2006/relationships" r:embed="rId21" cstate="print"/>
        <a:srcRect/>
        <a:stretch>
          <a:fillRect/>
        </a:stretch>
      </xdr:blipFill>
      <xdr:spPr bwMode="auto">
        <a:xfrm>
          <a:off x="14182725" y="15544800"/>
          <a:ext cx="1428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7</xdr:col>
      <xdr:colOff>161925</xdr:colOff>
      <xdr:row>50</xdr:row>
      <xdr:rowOff>28575</xdr:rowOff>
    </xdr:from>
    <xdr:to>
      <xdr:col>7</xdr:col>
      <xdr:colOff>304800</xdr:colOff>
      <xdr:row>50</xdr:row>
      <xdr:rowOff>266700</xdr:rowOff>
    </xdr:to>
    <xdr:pic>
      <xdr:nvPicPr>
        <xdr:cNvPr id="51787" name="Picture 75" descr="Sans titre"/>
        <xdr:cNvPicPr>
          <a:picLocks noChangeAspect="1" noChangeArrowheads="1"/>
        </xdr:cNvPicPr>
      </xdr:nvPicPr>
      <xdr:blipFill>
        <a:blip xmlns:r="http://schemas.openxmlformats.org/officeDocument/2006/relationships" r:embed="rId18" cstate="print"/>
        <a:srcRect/>
        <a:stretch>
          <a:fillRect/>
        </a:stretch>
      </xdr:blipFill>
      <xdr:spPr bwMode="auto">
        <a:xfrm>
          <a:off x="14182725" y="16040100"/>
          <a:ext cx="142875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15</xdr:row>
      <xdr:rowOff>171450</xdr:rowOff>
    </xdr:from>
    <xdr:to>
      <xdr:col>4</xdr:col>
      <xdr:colOff>907677</xdr:colOff>
      <xdr:row>33</xdr:row>
      <xdr:rowOff>156882</xdr:rowOff>
    </xdr:to>
    <xdr:graphicFrame macro="">
      <xdr:nvGraphicFramePr>
        <xdr:cNvPr id="5257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0</xdr:colOff>
      <xdr:row>44</xdr:row>
      <xdr:rowOff>28575</xdr:rowOff>
    </xdr:from>
    <xdr:to>
      <xdr:col>5</xdr:col>
      <xdr:colOff>552450</xdr:colOff>
      <xdr:row>58</xdr:row>
      <xdr:rowOff>104775</xdr:rowOff>
    </xdr:to>
    <xdr:graphicFrame macro="">
      <xdr:nvGraphicFramePr>
        <xdr:cNvPr id="5258" name="Graphique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276224</xdr:colOff>
      <xdr:row>34</xdr:row>
      <xdr:rowOff>38100</xdr:rowOff>
    </xdr:from>
    <xdr:to>
      <xdr:col>1</xdr:col>
      <xdr:colOff>1714499</xdr:colOff>
      <xdr:row>37</xdr:row>
      <xdr:rowOff>79248</xdr:rowOff>
    </xdr:to>
    <xdr:sp macro="" textlink="">
      <xdr:nvSpPr>
        <xdr:cNvPr id="7" name="Rectangle 6"/>
        <xdr:cNvSpPr/>
      </xdr:nvSpPr>
      <xdr:spPr>
        <a:xfrm>
          <a:off x="1038224" y="6515100"/>
          <a:ext cx="1438275" cy="612648"/>
        </a:xfrm>
        <a:prstGeom prst="wedgeRectCallou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Pas</a:t>
          </a:r>
          <a:r>
            <a:rPr lang="fr-FR" sz="1100" baseline="0"/>
            <a:t> besoin de remplir, c'est automatique: cf "Tri"</a:t>
          </a:r>
          <a:endParaRPr lang="fr-FR" sz="1100"/>
        </a:p>
      </xdr:txBody>
    </xdr:sp>
    <xdr:clientData/>
  </xdr:twoCellAnchor>
  <xdr:twoCellAnchor>
    <xdr:from>
      <xdr:col>1</xdr:col>
      <xdr:colOff>9524</xdr:colOff>
      <xdr:row>0</xdr:row>
      <xdr:rowOff>38099</xdr:rowOff>
    </xdr:from>
    <xdr:to>
      <xdr:col>1</xdr:col>
      <xdr:colOff>1390649</xdr:colOff>
      <xdr:row>8</xdr:row>
      <xdr:rowOff>123824</xdr:rowOff>
    </xdr:to>
    <xdr:sp macro="" textlink="">
      <xdr:nvSpPr>
        <xdr:cNvPr id="8" name="Rectangle 7"/>
        <xdr:cNvSpPr/>
      </xdr:nvSpPr>
      <xdr:spPr>
        <a:xfrm>
          <a:off x="771524" y="38099"/>
          <a:ext cx="1381125" cy="1609725"/>
        </a:xfrm>
        <a:prstGeom prst="wedgeRectCallout">
          <a:avLst>
            <a:gd name="adj1" fmla="val 75894"/>
            <a:gd name="adj2" fmla="val -43975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Vous pouvez choisir votre plage d'analyse: (exemple</a:t>
          </a:r>
          <a:r>
            <a:rPr lang="fr-FR" sz="1100" baseline="0"/>
            <a:t> de janvier à mars)</a:t>
          </a:r>
          <a:endParaRPr lang="fr-FR" sz="1100"/>
        </a:p>
      </xdr:txBody>
    </xdr:sp>
    <xdr:clientData/>
  </xdr:twoCellAnchor>
  <xdr:twoCellAnchor>
    <xdr:from>
      <xdr:col>4</xdr:col>
      <xdr:colOff>911907</xdr:colOff>
      <xdr:row>15</xdr:row>
      <xdr:rowOff>179950</xdr:rowOff>
    </xdr:from>
    <xdr:to>
      <xdr:col>9</xdr:col>
      <xdr:colOff>33618</xdr:colOff>
      <xdr:row>33</xdr:row>
      <xdr:rowOff>154177</xdr:rowOff>
    </xdr:to>
    <xdr:graphicFrame macro="">
      <xdr:nvGraphicFramePr>
        <xdr:cNvPr id="5261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8</xdr:col>
      <xdr:colOff>567579</xdr:colOff>
      <xdr:row>11</xdr:row>
      <xdr:rowOff>131109</xdr:rowOff>
    </xdr:from>
    <xdr:to>
      <xdr:col>9</xdr:col>
      <xdr:colOff>1067361</xdr:colOff>
      <xdr:row>15</xdr:row>
      <xdr:rowOff>179295</xdr:rowOff>
    </xdr:to>
    <xdr:sp macro="" textlink="">
      <xdr:nvSpPr>
        <xdr:cNvPr id="10" name="Rectangle 9"/>
        <xdr:cNvSpPr/>
      </xdr:nvSpPr>
      <xdr:spPr>
        <a:xfrm>
          <a:off x="10249461" y="2226609"/>
          <a:ext cx="1317812" cy="810186"/>
        </a:xfrm>
        <a:prstGeom prst="wedgeRectCallout">
          <a:avLst>
            <a:gd name="adj1" fmla="val -92013"/>
            <a:gd name="adj2" fmla="val 3109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Choisir le mois que vous voulez analyser.</a:t>
          </a:r>
        </a:p>
      </xdr:txBody>
    </xdr:sp>
    <xdr:clientData/>
  </xdr:twoCellAnchor>
</xdr:wsDr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0.17755</cdr:x>
      <cdr:y>0.05556</cdr:y>
    </cdr:from>
    <cdr:to>
      <cdr:x>0.81837</cdr:x>
      <cdr:y>0.16944</cdr:y>
    </cdr:to>
    <cdr:sp macro="" textlink="">
      <cdr:nvSpPr>
        <cdr:cNvPr id="2" name="ZoneTexte 1"/>
        <cdr:cNvSpPr txBox="1"/>
      </cdr:nvSpPr>
      <cdr:spPr>
        <a:xfrm xmlns:a="http://schemas.openxmlformats.org/drawingml/2006/main">
          <a:off x="828675" y="190500"/>
          <a:ext cx="2990850" cy="3905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0.15918</cdr:x>
      <cdr:y>0.01944</cdr:y>
    </cdr:from>
    <cdr:to>
      <cdr:x>0.76122</cdr:x>
      <cdr:y>0.19722</cdr:y>
    </cdr:to>
    <cdr:sp macro="" textlink="">
      <cdr:nvSpPr>
        <cdr:cNvPr id="3" name="ZoneTexte 2"/>
        <cdr:cNvSpPr txBox="1"/>
      </cdr:nvSpPr>
      <cdr:spPr>
        <a:xfrm xmlns:a="http://schemas.openxmlformats.org/drawingml/2006/main">
          <a:off x="742950" y="66675"/>
          <a:ext cx="2809875" cy="6096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/>
        <a:p xmlns:a="http://schemas.openxmlformats.org/drawingml/2006/main">
          <a:pPr algn="ctr"/>
          <a:r>
            <a:rPr lang="fr-FR" sz="1600" b="1"/>
            <a:t>Résultat  en pourcentage des échantillons du mois</a:t>
          </a:r>
          <a:r>
            <a:rPr lang="fr-FR" sz="1600" b="1" baseline="0"/>
            <a:t> de</a:t>
          </a:r>
          <a:endParaRPr lang="fr-FR" sz="1600" b="1"/>
        </a:p>
      </cdr:txBody>
    </cdr:sp>
  </cdr:relSizeAnchor>
</c:userShape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N191"/>
  <sheetViews>
    <sheetView topLeftCell="C9" zoomScaleNormal="100" workbookViewId="0">
      <selection activeCell="E19" sqref="E19"/>
    </sheetView>
  </sheetViews>
  <sheetFormatPr baseColWidth="10" defaultRowHeight="15"/>
  <cols>
    <col min="1" max="1" width="10.85546875" bestFit="1" customWidth="1"/>
    <col min="2" max="2" width="12.42578125" bestFit="1" customWidth="1"/>
    <col min="3" max="3" width="53.7109375" style="38" customWidth="1"/>
    <col min="4" max="4" width="31.140625" customWidth="1"/>
    <col min="5" max="5" width="18.28515625" bestFit="1" customWidth="1"/>
    <col min="7" max="7" width="21.85546875" customWidth="1"/>
    <col min="8" max="8" width="21" hidden="1" customWidth="1"/>
    <col min="9" max="9" width="16.42578125" bestFit="1" customWidth="1"/>
    <col min="11" max="11" width="19.140625" bestFit="1" customWidth="1"/>
    <col min="12" max="12" width="16.42578125" bestFit="1" customWidth="1"/>
    <col min="13" max="13" width="14" bestFit="1" customWidth="1"/>
  </cols>
  <sheetData>
    <row r="1" spans="1:14" ht="18.75">
      <c r="A1" s="55"/>
      <c r="B1" s="55" t="s">
        <v>206</v>
      </c>
      <c r="C1" s="55"/>
      <c r="D1" s="55"/>
      <c r="E1" s="55"/>
      <c r="F1" s="55"/>
      <c r="G1" s="55"/>
      <c r="H1" s="55"/>
      <c r="I1" s="55"/>
      <c r="J1" s="56" t="s">
        <v>209</v>
      </c>
      <c r="K1" s="56"/>
      <c r="L1" s="56"/>
    </row>
    <row r="2" spans="1:14" ht="21.75" customHeight="1">
      <c r="A2" s="55"/>
      <c r="B2" s="57" t="s">
        <v>205</v>
      </c>
      <c r="C2" s="57"/>
      <c r="D2" s="57"/>
      <c r="E2" s="57"/>
      <c r="F2" s="57"/>
      <c r="G2" s="57"/>
      <c r="H2" s="57"/>
      <c r="I2" s="57"/>
      <c r="J2" s="56" t="s">
        <v>208</v>
      </c>
      <c r="K2" s="56"/>
      <c r="L2" s="56"/>
    </row>
    <row r="3" spans="1:14" ht="20.25" customHeight="1">
      <c r="A3" s="55"/>
      <c r="B3" s="57"/>
      <c r="C3" s="57"/>
      <c r="D3" s="57"/>
      <c r="E3" s="57"/>
      <c r="F3" s="57"/>
      <c r="G3" s="57"/>
      <c r="H3" s="57"/>
      <c r="I3" s="57"/>
      <c r="J3" s="56" t="s">
        <v>207</v>
      </c>
      <c r="K3" s="56"/>
      <c r="L3" s="56"/>
    </row>
    <row r="4" spans="1:14" ht="15" customHeight="1"/>
    <row r="5" spans="1:14" ht="15" customHeight="1"/>
    <row r="6" spans="1:14" ht="15" customHeight="1"/>
    <row r="7" spans="1:14" ht="15" customHeight="1"/>
    <row r="8" spans="1:14" ht="15" customHeight="1"/>
    <row r="9" spans="1:14" ht="15" customHeight="1"/>
    <row r="10" spans="1:14" ht="15" customHeight="1"/>
    <row r="11" spans="1:14" ht="15" customHeight="1"/>
    <row r="12" spans="1:14" ht="15" customHeight="1"/>
    <row r="13" spans="1:14" ht="15" customHeight="1"/>
    <row r="14" spans="1:14" ht="15" customHeight="1">
      <c r="A14" s="19" t="s">
        <v>0</v>
      </c>
      <c r="B14" s="20" t="s">
        <v>63</v>
      </c>
      <c r="C14" s="39" t="s">
        <v>166</v>
      </c>
      <c r="D14" s="36" t="s">
        <v>161</v>
      </c>
      <c r="E14" s="20" t="s">
        <v>162</v>
      </c>
      <c r="F14" s="20" t="s">
        <v>159</v>
      </c>
      <c r="G14" s="20" t="s">
        <v>163</v>
      </c>
      <c r="H14" s="20" t="s">
        <v>185</v>
      </c>
      <c r="I14" s="20" t="s">
        <v>164</v>
      </c>
      <c r="K14" s="19" t="s">
        <v>171</v>
      </c>
      <c r="L14" s="20" t="s">
        <v>167</v>
      </c>
      <c r="M14" s="20" t="s">
        <v>162</v>
      </c>
      <c r="N14" s="20" t="s">
        <v>63</v>
      </c>
    </row>
    <row r="15" spans="1:14" ht="15" customHeight="1">
      <c r="A15" s="24">
        <v>6</v>
      </c>
      <c r="B15" s="34">
        <v>4</v>
      </c>
      <c r="C15" s="42" t="s">
        <v>2</v>
      </c>
      <c r="D15" s="25" t="s">
        <v>51</v>
      </c>
      <c r="E15" s="35" t="s">
        <v>174</v>
      </c>
      <c r="F15" s="24">
        <v>3</v>
      </c>
      <c r="G15" s="47">
        <v>40940</v>
      </c>
      <c r="H15" s="52" t="str">
        <f t="shared" ref="H15:H31" si="0">IF($G15="","",TEXT($G15,"mmmm"))</f>
        <v>février</v>
      </c>
      <c r="I15" s="24" t="s">
        <v>168</v>
      </c>
      <c r="K15" s="17" t="s">
        <v>149</v>
      </c>
      <c r="L15" s="21" t="s">
        <v>168</v>
      </c>
      <c r="M15" t="s">
        <v>174</v>
      </c>
      <c r="N15" s="12">
        <v>1</v>
      </c>
    </row>
    <row r="16" spans="1:14" ht="15" customHeight="1">
      <c r="A16" s="24">
        <v>6</v>
      </c>
      <c r="B16" s="34">
        <v>4</v>
      </c>
      <c r="C16" s="42" t="s">
        <v>2</v>
      </c>
      <c r="D16" s="25" t="s">
        <v>52</v>
      </c>
      <c r="E16" s="35" t="s">
        <v>175</v>
      </c>
      <c r="F16" s="24">
        <v>3</v>
      </c>
      <c r="G16" s="47">
        <v>40941</v>
      </c>
      <c r="H16" s="52" t="str">
        <f t="shared" si="0"/>
        <v>février</v>
      </c>
      <c r="I16" s="24" t="s">
        <v>168</v>
      </c>
      <c r="K16" t="s">
        <v>172</v>
      </c>
      <c r="L16" s="22" t="s">
        <v>169</v>
      </c>
      <c r="M16" t="s">
        <v>175</v>
      </c>
      <c r="N16" s="12">
        <v>2</v>
      </c>
    </row>
    <row r="17" spans="1:14" ht="15" customHeight="1">
      <c r="A17" s="24">
        <v>6</v>
      </c>
      <c r="B17" s="34">
        <v>4</v>
      </c>
      <c r="C17" s="42" t="s">
        <v>2</v>
      </c>
      <c r="D17" s="25" t="s">
        <v>53</v>
      </c>
      <c r="E17" s="35" t="s">
        <v>176</v>
      </c>
      <c r="F17" s="24">
        <v>3</v>
      </c>
      <c r="G17" s="47">
        <v>40942</v>
      </c>
      <c r="H17" s="52" t="str">
        <f t="shared" si="0"/>
        <v>février</v>
      </c>
      <c r="I17" s="24" t="s">
        <v>168</v>
      </c>
      <c r="K17" t="s">
        <v>173</v>
      </c>
      <c r="L17" s="11" t="s">
        <v>170</v>
      </c>
      <c r="M17" s="17"/>
      <c r="N17" s="12">
        <v>3</v>
      </c>
    </row>
    <row r="18" spans="1:14" ht="15" customHeight="1">
      <c r="A18" s="24">
        <v>6</v>
      </c>
      <c r="B18" s="34">
        <v>4</v>
      </c>
      <c r="C18" s="42" t="s">
        <v>2</v>
      </c>
      <c r="D18" s="25" t="s">
        <v>149</v>
      </c>
      <c r="E18" s="35" t="s">
        <v>177</v>
      </c>
      <c r="F18" s="24">
        <v>3</v>
      </c>
      <c r="G18" s="47">
        <v>40912</v>
      </c>
      <c r="H18" s="52" t="str">
        <f t="shared" si="0"/>
        <v>janvier</v>
      </c>
      <c r="I18" s="24" t="s">
        <v>168</v>
      </c>
      <c r="K18" s="17"/>
      <c r="M18" s="17"/>
      <c r="N18" s="12">
        <v>4</v>
      </c>
    </row>
    <row r="19" spans="1:14" ht="15" customHeight="1">
      <c r="A19" s="24">
        <v>7</v>
      </c>
      <c r="B19" s="24">
        <v>1</v>
      </c>
      <c r="C19" s="43" t="s">
        <v>3</v>
      </c>
      <c r="D19" s="37" t="s">
        <v>61</v>
      </c>
      <c r="E19" s="35" t="s">
        <v>178</v>
      </c>
      <c r="F19" s="24">
        <v>33</v>
      </c>
      <c r="G19" s="47">
        <v>40913</v>
      </c>
      <c r="H19" s="52" t="str">
        <f t="shared" si="0"/>
        <v>janvier</v>
      </c>
      <c r="I19" s="24" t="s">
        <v>170</v>
      </c>
      <c r="N19" s="18" t="s">
        <v>154</v>
      </c>
    </row>
    <row r="20" spans="1:14" ht="15" customHeight="1">
      <c r="A20" s="24">
        <v>7</v>
      </c>
      <c r="B20" s="24">
        <v>1</v>
      </c>
      <c r="C20" s="43" t="s">
        <v>3</v>
      </c>
      <c r="D20" s="9" t="s">
        <v>71</v>
      </c>
      <c r="E20" s="35" t="s">
        <v>179</v>
      </c>
      <c r="F20" s="24">
        <v>3</v>
      </c>
      <c r="G20" s="47">
        <v>40914</v>
      </c>
      <c r="H20" s="52" t="str">
        <f t="shared" si="0"/>
        <v>janvier</v>
      </c>
      <c r="I20" s="24" t="s">
        <v>168</v>
      </c>
      <c r="N20" s="40"/>
    </row>
    <row r="21" spans="1:14" ht="15" customHeight="1">
      <c r="A21" s="24">
        <v>7</v>
      </c>
      <c r="B21" s="24">
        <v>1</v>
      </c>
      <c r="C21" s="43" t="s">
        <v>3</v>
      </c>
      <c r="D21" s="25" t="s">
        <v>62</v>
      </c>
      <c r="E21" s="35" t="s">
        <v>180</v>
      </c>
      <c r="F21" s="24">
        <v>3</v>
      </c>
      <c r="G21" s="47">
        <v>40975</v>
      </c>
      <c r="H21" s="52" t="str">
        <f t="shared" si="0"/>
        <v>mars</v>
      </c>
      <c r="I21" s="24" t="s">
        <v>169</v>
      </c>
    </row>
    <row r="22" spans="1:14" ht="15" customHeight="1">
      <c r="A22" s="24">
        <v>8</v>
      </c>
      <c r="B22" s="24">
        <v>2</v>
      </c>
      <c r="C22" s="42" t="s">
        <v>4</v>
      </c>
      <c r="D22" s="25" t="s">
        <v>54</v>
      </c>
      <c r="E22" s="35" t="s">
        <v>181</v>
      </c>
      <c r="F22" s="24">
        <v>3</v>
      </c>
      <c r="G22" s="47">
        <v>40976</v>
      </c>
      <c r="H22" s="52" t="str">
        <f t="shared" si="0"/>
        <v>mars</v>
      </c>
      <c r="I22" s="24" t="s">
        <v>168</v>
      </c>
    </row>
    <row r="23" spans="1:14" ht="15" customHeight="1">
      <c r="A23" s="24">
        <v>8</v>
      </c>
      <c r="B23" s="24">
        <v>2</v>
      </c>
      <c r="C23" s="42" t="s">
        <v>4</v>
      </c>
      <c r="D23" s="25" t="s">
        <v>55</v>
      </c>
      <c r="E23" s="35" t="s">
        <v>182</v>
      </c>
      <c r="F23" s="24">
        <v>3</v>
      </c>
      <c r="G23" s="47">
        <v>40977</v>
      </c>
      <c r="H23" s="52" t="str">
        <f t="shared" si="0"/>
        <v>mars</v>
      </c>
      <c r="I23" s="24" t="s">
        <v>169</v>
      </c>
    </row>
    <row r="24" spans="1:14" ht="15" customHeight="1">
      <c r="A24" s="24">
        <v>8</v>
      </c>
      <c r="B24" s="24">
        <v>2</v>
      </c>
      <c r="C24" s="42" t="s">
        <v>4</v>
      </c>
      <c r="D24" s="25" t="s">
        <v>56</v>
      </c>
      <c r="E24" s="35" t="s">
        <v>183</v>
      </c>
      <c r="F24" s="24">
        <v>3</v>
      </c>
      <c r="G24" s="47">
        <v>40978</v>
      </c>
      <c r="H24" s="52" t="str">
        <f t="shared" si="0"/>
        <v>mars</v>
      </c>
      <c r="I24" s="24" t="s">
        <v>169</v>
      </c>
    </row>
    <row r="25" spans="1:14" ht="15" customHeight="1">
      <c r="A25" s="24">
        <v>8</v>
      </c>
      <c r="B25" s="24">
        <v>2</v>
      </c>
      <c r="C25" s="42" t="s">
        <v>4</v>
      </c>
      <c r="D25" s="25" t="s">
        <v>149</v>
      </c>
      <c r="E25" s="35" t="s">
        <v>184</v>
      </c>
      <c r="F25" s="24">
        <v>3</v>
      </c>
      <c r="G25" s="47">
        <v>40979</v>
      </c>
      <c r="H25" s="52" t="str">
        <f t="shared" si="0"/>
        <v>mars</v>
      </c>
      <c r="I25" s="24" t="s">
        <v>170</v>
      </c>
    </row>
    <row r="26" spans="1:14" ht="15" customHeight="1">
      <c r="A26" s="24">
        <v>9</v>
      </c>
      <c r="B26" s="24">
        <v>3</v>
      </c>
      <c r="C26" s="44" t="s">
        <v>5</v>
      </c>
      <c r="D26" s="25" t="s">
        <v>57</v>
      </c>
      <c r="E26" s="24"/>
      <c r="F26" s="24"/>
      <c r="G26" s="47"/>
      <c r="H26" s="52" t="str">
        <f t="shared" si="0"/>
        <v/>
      </c>
      <c r="I26" s="24"/>
    </row>
    <row r="27" spans="1:14" ht="15" customHeight="1">
      <c r="A27" s="24">
        <v>9</v>
      </c>
      <c r="B27" s="24">
        <v>3</v>
      </c>
      <c r="C27" s="44" t="s">
        <v>5</v>
      </c>
      <c r="D27" s="25" t="s">
        <v>58</v>
      </c>
      <c r="E27" s="24"/>
      <c r="F27" s="24"/>
      <c r="G27" s="47"/>
      <c r="H27" s="52" t="str">
        <f t="shared" si="0"/>
        <v/>
      </c>
      <c r="I27" s="24"/>
    </row>
    <row r="28" spans="1:14" ht="15" customHeight="1">
      <c r="A28" s="24">
        <v>9</v>
      </c>
      <c r="B28" s="24">
        <v>3</v>
      </c>
      <c r="C28" s="44" t="s">
        <v>5</v>
      </c>
      <c r="D28" s="25" t="s">
        <v>59</v>
      </c>
      <c r="E28" s="24"/>
      <c r="F28" s="24"/>
      <c r="G28" s="47"/>
      <c r="H28" s="52" t="str">
        <f t="shared" si="0"/>
        <v/>
      </c>
      <c r="I28" s="24"/>
    </row>
    <row r="29" spans="1:14" ht="15" customHeight="1">
      <c r="A29" s="24">
        <v>9</v>
      </c>
      <c r="B29" s="24">
        <v>3</v>
      </c>
      <c r="C29" s="44" t="s">
        <v>5</v>
      </c>
      <c r="D29" s="25" t="s">
        <v>60</v>
      </c>
      <c r="E29" s="24"/>
      <c r="F29" s="24"/>
      <c r="G29" s="47"/>
      <c r="H29" s="52" t="str">
        <f t="shared" si="0"/>
        <v/>
      </c>
      <c r="I29" s="24"/>
    </row>
    <row r="30" spans="1:14" ht="15" customHeight="1">
      <c r="A30" s="24">
        <v>10</v>
      </c>
      <c r="B30" s="24" t="s">
        <v>165</v>
      </c>
      <c r="C30" s="45" t="s">
        <v>6</v>
      </c>
      <c r="D30" s="26" t="s">
        <v>150</v>
      </c>
      <c r="E30" s="24"/>
      <c r="F30" s="24"/>
      <c r="G30" s="47"/>
      <c r="H30" s="52" t="str">
        <f t="shared" si="0"/>
        <v/>
      </c>
      <c r="I30" s="24"/>
    </row>
    <row r="31" spans="1:14" ht="15" customHeight="1">
      <c r="A31" s="24">
        <v>10</v>
      </c>
      <c r="B31" s="24" t="s">
        <v>165</v>
      </c>
      <c r="C31" s="45" t="s">
        <v>6</v>
      </c>
      <c r="D31" s="26" t="s">
        <v>151</v>
      </c>
      <c r="E31" s="24"/>
      <c r="F31" s="24"/>
      <c r="G31" s="47"/>
      <c r="H31" s="52" t="str">
        <f t="shared" si="0"/>
        <v/>
      </c>
      <c r="I31" s="24"/>
    </row>
    <row r="32" spans="1:14" ht="15" customHeight="1">
      <c r="A32" s="24">
        <v>10</v>
      </c>
      <c r="B32" s="24" t="s">
        <v>165</v>
      </c>
      <c r="C32" s="45" t="s">
        <v>6</v>
      </c>
      <c r="D32" s="26" t="s">
        <v>152</v>
      </c>
      <c r="E32" s="24"/>
      <c r="F32" s="24"/>
      <c r="G32" s="47"/>
      <c r="H32" s="52" t="str">
        <f t="shared" ref="H32:H63" si="1">IF($G32="","",TEXT($G32,"mmmm"))</f>
        <v/>
      </c>
      <c r="I32" s="24"/>
    </row>
    <row r="33" spans="1:9" ht="15" customHeight="1">
      <c r="A33" s="24">
        <v>10</v>
      </c>
      <c r="B33" s="24" t="s">
        <v>165</v>
      </c>
      <c r="C33" s="45" t="s">
        <v>6</v>
      </c>
      <c r="D33" s="26" t="s">
        <v>153</v>
      </c>
      <c r="E33" s="24"/>
      <c r="F33" s="24"/>
      <c r="G33" s="47"/>
      <c r="H33" s="52" t="str">
        <f t="shared" si="1"/>
        <v/>
      </c>
      <c r="I33" s="24"/>
    </row>
    <row r="34" spans="1:9" ht="15" customHeight="1">
      <c r="A34" s="24">
        <v>11</v>
      </c>
      <c r="B34" s="24">
        <v>1</v>
      </c>
      <c r="C34" s="44" t="s">
        <v>7</v>
      </c>
      <c r="D34" s="25" t="s">
        <v>74</v>
      </c>
      <c r="E34" s="24"/>
      <c r="F34" s="24"/>
      <c r="G34" s="48"/>
      <c r="H34" s="52" t="str">
        <f t="shared" si="1"/>
        <v/>
      </c>
      <c r="I34" s="24"/>
    </row>
    <row r="35" spans="1:9" ht="15" customHeight="1">
      <c r="A35" s="24">
        <v>11</v>
      </c>
      <c r="B35" s="24">
        <v>1</v>
      </c>
      <c r="C35" s="44" t="s">
        <v>7</v>
      </c>
      <c r="D35" s="25" t="s">
        <v>71</v>
      </c>
      <c r="E35" s="24"/>
      <c r="F35" s="24"/>
      <c r="G35" s="48"/>
      <c r="H35" s="52" t="str">
        <f t="shared" si="1"/>
        <v/>
      </c>
      <c r="I35" s="24"/>
    </row>
    <row r="36" spans="1:9" ht="15" customHeight="1">
      <c r="A36" s="24">
        <v>11</v>
      </c>
      <c r="B36" s="24">
        <v>1</v>
      </c>
      <c r="C36" s="44" t="s">
        <v>7</v>
      </c>
      <c r="D36" s="25" t="s">
        <v>75</v>
      </c>
      <c r="E36" s="24"/>
      <c r="F36" s="24"/>
      <c r="G36" s="48"/>
      <c r="H36" s="52" t="str">
        <f t="shared" si="1"/>
        <v/>
      </c>
      <c r="I36" s="24"/>
    </row>
    <row r="37" spans="1:9" ht="15" customHeight="1">
      <c r="A37" s="24">
        <v>12</v>
      </c>
      <c r="B37" s="24">
        <v>2</v>
      </c>
      <c r="C37" s="42" t="s">
        <v>8</v>
      </c>
      <c r="D37" s="25" t="s">
        <v>70</v>
      </c>
      <c r="E37" s="24"/>
      <c r="F37" s="24"/>
      <c r="G37" s="48"/>
      <c r="H37" s="52" t="str">
        <f t="shared" si="1"/>
        <v/>
      </c>
      <c r="I37" s="24"/>
    </row>
    <row r="38" spans="1:9" ht="15" customHeight="1">
      <c r="A38" s="24">
        <v>12</v>
      </c>
      <c r="B38" s="24">
        <v>2</v>
      </c>
      <c r="C38" s="42" t="s">
        <v>8</v>
      </c>
      <c r="D38" s="25" t="s">
        <v>71</v>
      </c>
      <c r="E38" s="24"/>
      <c r="F38" s="24"/>
      <c r="G38" s="48"/>
      <c r="H38" s="52" t="str">
        <f t="shared" si="1"/>
        <v/>
      </c>
      <c r="I38" s="24"/>
    </row>
    <row r="39" spans="1:9" ht="15" customHeight="1">
      <c r="A39" s="24">
        <v>12</v>
      </c>
      <c r="B39" s="24">
        <v>2</v>
      </c>
      <c r="C39" s="42" t="s">
        <v>8</v>
      </c>
      <c r="D39" s="25" t="s">
        <v>73</v>
      </c>
      <c r="E39" s="24"/>
      <c r="F39" s="24"/>
      <c r="G39" s="48"/>
      <c r="H39" s="52" t="str">
        <f t="shared" si="1"/>
        <v/>
      </c>
      <c r="I39" s="24"/>
    </row>
    <row r="40" spans="1:9" ht="15" customHeight="1">
      <c r="A40" s="24">
        <v>12</v>
      </c>
      <c r="B40" s="24">
        <v>2</v>
      </c>
      <c r="C40" s="42" t="s">
        <v>8</v>
      </c>
      <c r="D40" s="25" t="s">
        <v>72</v>
      </c>
      <c r="E40" s="24"/>
      <c r="F40" s="24"/>
      <c r="G40" s="48"/>
      <c r="H40" s="52" t="str">
        <f t="shared" si="1"/>
        <v/>
      </c>
      <c r="I40" s="24"/>
    </row>
    <row r="41" spans="1:9" ht="15" customHeight="1">
      <c r="A41" s="24">
        <v>12</v>
      </c>
      <c r="B41" s="24">
        <v>2</v>
      </c>
      <c r="C41" s="42" t="s">
        <v>8</v>
      </c>
      <c r="D41" s="25" t="s">
        <v>149</v>
      </c>
      <c r="E41" s="24"/>
      <c r="F41" s="24"/>
      <c r="G41" s="48"/>
      <c r="H41" s="52" t="str">
        <f t="shared" si="1"/>
        <v/>
      </c>
      <c r="I41" s="24"/>
    </row>
    <row r="42" spans="1:9" ht="15" customHeight="1">
      <c r="A42" s="24">
        <v>13</v>
      </c>
      <c r="B42" s="24">
        <v>3</v>
      </c>
      <c r="C42" s="42" t="s">
        <v>9</v>
      </c>
      <c r="D42" s="25" t="s">
        <v>67</v>
      </c>
      <c r="E42" s="24"/>
      <c r="F42" s="24"/>
      <c r="G42" s="48"/>
      <c r="H42" s="52" t="str">
        <f t="shared" si="1"/>
        <v/>
      </c>
      <c r="I42" s="24"/>
    </row>
    <row r="43" spans="1:9" ht="15" customHeight="1">
      <c r="A43" s="24">
        <v>13</v>
      </c>
      <c r="B43" s="24">
        <v>3</v>
      </c>
      <c r="C43" s="42" t="s">
        <v>9</v>
      </c>
      <c r="D43" s="25" t="s">
        <v>68</v>
      </c>
      <c r="E43" s="24"/>
      <c r="F43" s="24"/>
      <c r="G43" s="48"/>
      <c r="H43" s="52" t="str">
        <f t="shared" si="1"/>
        <v/>
      </c>
      <c r="I43" s="24"/>
    </row>
    <row r="44" spans="1:9" ht="15" customHeight="1">
      <c r="A44" s="24">
        <v>13</v>
      </c>
      <c r="B44" s="24">
        <v>3</v>
      </c>
      <c r="C44" s="42" t="s">
        <v>9</v>
      </c>
      <c r="D44" s="25" t="s">
        <v>69</v>
      </c>
      <c r="E44" s="24"/>
      <c r="F44" s="24"/>
      <c r="G44" s="48"/>
      <c r="H44" s="52" t="str">
        <f t="shared" si="1"/>
        <v/>
      </c>
      <c r="I44" s="24"/>
    </row>
    <row r="45" spans="1:9" ht="15" customHeight="1">
      <c r="A45" s="24">
        <v>13</v>
      </c>
      <c r="B45" s="24">
        <v>3</v>
      </c>
      <c r="C45" s="42" t="s">
        <v>9</v>
      </c>
      <c r="D45" s="25" t="s">
        <v>149</v>
      </c>
      <c r="E45" s="24"/>
      <c r="F45" s="24"/>
      <c r="G45" s="48"/>
      <c r="H45" s="52" t="str">
        <f t="shared" si="1"/>
        <v/>
      </c>
      <c r="I45" s="24"/>
    </row>
    <row r="46" spans="1:9" ht="15" customHeight="1">
      <c r="A46" s="24">
        <v>14</v>
      </c>
      <c r="B46" s="24">
        <v>4</v>
      </c>
      <c r="C46" s="43" t="s">
        <v>10</v>
      </c>
      <c r="D46" s="25" t="s">
        <v>64</v>
      </c>
      <c r="E46" s="24"/>
      <c r="F46" s="24"/>
      <c r="G46" s="48"/>
      <c r="H46" s="52" t="str">
        <f t="shared" si="1"/>
        <v/>
      </c>
      <c r="I46" s="24"/>
    </row>
    <row r="47" spans="1:9" ht="15" customHeight="1">
      <c r="A47" s="24">
        <v>14</v>
      </c>
      <c r="B47" s="24">
        <v>4</v>
      </c>
      <c r="C47" s="43" t="s">
        <v>10</v>
      </c>
      <c r="D47" s="25" t="s">
        <v>65</v>
      </c>
      <c r="E47" s="24"/>
      <c r="F47" s="24"/>
      <c r="G47" s="48"/>
      <c r="H47" s="52" t="str">
        <f t="shared" si="1"/>
        <v/>
      </c>
      <c r="I47" s="24"/>
    </row>
    <row r="48" spans="1:9" ht="15" customHeight="1">
      <c r="A48" s="24">
        <v>14</v>
      </c>
      <c r="B48" s="24">
        <v>4</v>
      </c>
      <c r="C48" s="43" t="s">
        <v>10</v>
      </c>
      <c r="D48" s="25" t="s">
        <v>66</v>
      </c>
      <c r="E48" s="24"/>
      <c r="F48" s="24"/>
      <c r="G48" s="48"/>
      <c r="H48" s="52" t="str">
        <f t="shared" si="1"/>
        <v/>
      </c>
      <c r="I48" s="24"/>
    </row>
    <row r="49" spans="1:9" ht="15" customHeight="1">
      <c r="A49" s="24">
        <v>15</v>
      </c>
      <c r="B49" s="24" t="s">
        <v>165</v>
      </c>
      <c r="C49" s="45" t="s">
        <v>16</v>
      </c>
      <c r="D49" s="26" t="s">
        <v>150</v>
      </c>
      <c r="E49" s="24"/>
      <c r="F49" s="24"/>
      <c r="G49" s="48"/>
      <c r="H49" s="52" t="str">
        <f t="shared" si="1"/>
        <v/>
      </c>
      <c r="I49" s="24"/>
    </row>
    <row r="50" spans="1:9" ht="15" customHeight="1">
      <c r="A50" s="24">
        <v>15</v>
      </c>
      <c r="B50" s="24" t="s">
        <v>165</v>
      </c>
      <c r="C50" s="45" t="s">
        <v>16</v>
      </c>
      <c r="D50" s="26" t="s">
        <v>151</v>
      </c>
      <c r="E50" s="24"/>
      <c r="F50" s="24"/>
      <c r="G50" s="48"/>
      <c r="H50" s="52" t="str">
        <f t="shared" si="1"/>
        <v/>
      </c>
      <c r="I50" s="24"/>
    </row>
    <row r="51" spans="1:9" ht="15" customHeight="1">
      <c r="A51" s="24">
        <v>15</v>
      </c>
      <c r="B51" s="24" t="s">
        <v>165</v>
      </c>
      <c r="C51" s="45" t="s">
        <v>16</v>
      </c>
      <c r="D51" s="26" t="s">
        <v>152</v>
      </c>
      <c r="E51" s="24"/>
      <c r="F51" s="24"/>
      <c r="G51" s="48"/>
      <c r="H51" s="52" t="str">
        <f t="shared" si="1"/>
        <v/>
      </c>
      <c r="I51" s="24"/>
    </row>
    <row r="52" spans="1:9" ht="15" customHeight="1">
      <c r="A52" s="24">
        <v>15</v>
      </c>
      <c r="B52" s="24" t="s">
        <v>165</v>
      </c>
      <c r="C52" s="45" t="s">
        <v>16</v>
      </c>
      <c r="D52" s="26" t="s">
        <v>153</v>
      </c>
      <c r="E52" s="24"/>
      <c r="F52" s="24"/>
      <c r="G52" s="48"/>
      <c r="H52" s="52" t="str">
        <f t="shared" si="1"/>
        <v/>
      </c>
      <c r="I52" s="24"/>
    </row>
    <row r="53" spans="1:9" ht="15" customHeight="1">
      <c r="A53" s="24">
        <v>16</v>
      </c>
      <c r="B53" s="24">
        <v>2</v>
      </c>
      <c r="C53" s="42" t="s">
        <v>12</v>
      </c>
      <c r="D53" s="25" t="s">
        <v>82</v>
      </c>
      <c r="E53" s="24"/>
      <c r="F53" s="24"/>
      <c r="G53" s="48"/>
      <c r="H53" s="52" t="str">
        <f t="shared" si="1"/>
        <v/>
      </c>
      <c r="I53" s="24"/>
    </row>
    <row r="54" spans="1:9" ht="15" customHeight="1">
      <c r="A54" s="24">
        <v>16</v>
      </c>
      <c r="B54" s="24">
        <v>2</v>
      </c>
      <c r="C54" s="42" t="s">
        <v>12</v>
      </c>
      <c r="D54" s="25" t="s">
        <v>83</v>
      </c>
      <c r="E54" s="24"/>
      <c r="F54" s="24"/>
      <c r="G54" s="48"/>
      <c r="H54" s="52" t="str">
        <f t="shared" si="1"/>
        <v/>
      </c>
      <c r="I54" s="24"/>
    </row>
    <row r="55" spans="1:9" ht="15" customHeight="1">
      <c r="A55" s="24">
        <v>16</v>
      </c>
      <c r="B55" s="24">
        <v>2</v>
      </c>
      <c r="C55" s="42" t="s">
        <v>12</v>
      </c>
      <c r="D55" s="25" t="s">
        <v>84</v>
      </c>
      <c r="E55" s="24"/>
      <c r="F55" s="24"/>
      <c r="G55" s="48"/>
      <c r="H55" s="52" t="str">
        <f t="shared" si="1"/>
        <v/>
      </c>
      <c r="I55" s="24"/>
    </row>
    <row r="56" spans="1:9" ht="15" customHeight="1">
      <c r="A56" s="24">
        <v>16</v>
      </c>
      <c r="B56" s="24">
        <v>2</v>
      </c>
      <c r="C56" s="42" t="s">
        <v>12</v>
      </c>
      <c r="D56" s="25" t="s">
        <v>149</v>
      </c>
      <c r="E56" s="24"/>
      <c r="F56" s="24"/>
      <c r="G56" s="48"/>
      <c r="H56" s="52" t="str">
        <f t="shared" si="1"/>
        <v/>
      </c>
      <c r="I56" s="24"/>
    </row>
    <row r="57" spans="1:9" ht="15" customHeight="1">
      <c r="A57" s="24">
        <v>17</v>
      </c>
      <c r="B57" s="24">
        <v>3</v>
      </c>
      <c r="C57" s="42" t="s">
        <v>13</v>
      </c>
      <c r="D57" s="25" t="s">
        <v>80</v>
      </c>
      <c r="E57" s="24"/>
      <c r="F57" s="24"/>
      <c r="G57" s="48"/>
      <c r="H57" s="52" t="str">
        <f t="shared" si="1"/>
        <v/>
      </c>
      <c r="I57" s="24"/>
    </row>
    <row r="58" spans="1:9" ht="15" customHeight="1">
      <c r="A58" s="24">
        <v>17</v>
      </c>
      <c r="B58" s="24">
        <v>3</v>
      </c>
      <c r="C58" s="42" t="s">
        <v>13</v>
      </c>
      <c r="D58" s="25" t="s">
        <v>87</v>
      </c>
      <c r="E58" s="24"/>
      <c r="F58" s="24"/>
      <c r="G58" s="48"/>
      <c r="H58" s="52" t="str">
        <f t="shared" si="1"/>
        <v/>
      </c>
      <c r="I58" s="24"/>
    </row>
    <row r="59" spans="1:9" ht="15" customHeight="1">
      <c r="A59" s="24">
        <v>17</v>
      </c>
      <c r="B59" s="24">
        <v>3</v>
      </c>
      <c r="C59" s="42" t="s">
        <v>13</v>
      </c>
      <c r="D59" s="25" t="s">
        <v>149</v>
      </c>
      <c r="E59" s="24"/>
      <c r="F59" s="24"/>
      <c r="G59" s="48"/>
      <c r="H59" s="52" t="str">
        <f t="shared" si="1"/>
        <v/>
      </c>
      <c r="I59" s="24"/>
    </row>
    <row r="60" spans="1:9" ht="15" customHeight="1">
      <c r="A60" s="24">
        <v>18</v>
      </c>
      <c r="B60" s="24">
        <v>4</v>
      </c>
      <c r="C60" s="44" t="s">
        <v>14</v>
      </c>
      <c r="D60" s="25" t="s">
        <v>92</v>
      </c>
      <c r="E60" s="24"/>
      <c r="F60" s="24"/>
      <c r="G60" s="48"/>
      <c r="H60" s="52" t="str">
        <f t="shared" si="1"/>
        <v/>
      </c>
      <c r="I60" s="24"/>
    </row>
    <row r="61" spans="1:9" ht="15" customHeight="1">
      <c r="A61" s="24">
        <v>18</v>
      </c>
      <c r="B61" s="24">
        <v>4</v>
      </c>
      <c r="C61" s="44" t="s">
        <v>14</v>
      </c>
      <c r="D61" s="25" t="s">
        <v>80</v>
      </c>
      <c r="E61" s="24"/>
      <c r="F61" s="24"/>
      <c r="G61" s="48"/>
      <c r="H61" s="52" t="str">
        <f t="shared" si="1"/>
        <v/>
      </c>
      <c r="I61" s="24"/>
    </row>
    <row r="62" spans="1:9" ht="15" customHeight="1">
      <c r="A62" s="24">
        <v>18</v>
      </c>
      <c r="B62" s="24">
        <v>4</v>
      </c>
      <c r="C62" s="44" t="s">
        <v>14</v>
      </c>
      <c r="D62" s="25" t="s">
        <v>65</v>
      </c>
      <c r="E62" s="24"/>
      <c r="F62" s="24"/>
      <c r="G62" s="48"/>
      <c r="H62" s="52" t="str">
        <f t="shared" si="1"/>
        <v/>
      </c>
      <c r="I62" s="24"/>
    </row>
    <row r="63" spans="1:9" ht="15" customHeight="1">
      <c r="A63" s="24">
        <v>19</v>
      </c>
      <c r="B63" s="24">
        <v>1</v>
      </c>
      <c r="C63" s="42" t="s">
        <v>15</v>
      </c>
      <c r="D63" s="25" t="s">
        <v>76</v>
      </c>
      <c r="E63" s="24"/>
      <c r="F63" s="24"/>
      <c r="G63" s="48"/>
      <c r="H63" s="52" t="str">
        <f t="shared" si="1"/>
        <v/>
      </c>
      <c r="I63" s="24"/>
    </row>
    <row r="64" spans="1:9" ht="15" customHeight="1">
      <c r="A64" s="24">
        <v>19</v>
      </c>
      <c r="B64" s="24">
        <v>1</v>
      </c>
      <c r="C64" s="42" t="s">
        <v>15</v>
      </c>
      <c r="D64" s="25" t="s">
        <v>77</v>
      </c>
      <c r="E64" s="24"/>
      <c r="F64" s="24"/>
      <c r="G64" s="48"/>
      <c r="H64" s="52" t="str">
        <f t="shared" ref="H64:H95" si="2">IF($G64="","",TEXT($G64,"mmmm"))</f>
        <v/>
      </c>
      <c r="I64" s="24"/>
    </row>
    <row r="65" spans="1:9" ht="15" customHeight="1">
      <c r="A65" s="24">
        <v>19</v>
      </c>
      <c r="B65" s="24">
        <v>1</v>
      </c>
      <c r="C65" s="42" t="s">
        <v>15</v>
      </c>
      <c r="D65" s="25" t="s">
        <v>78</v>
      </c>
      <c r="E65" s="24"/>
      <c r="F65" s="24"/>
      <c r="G65" s="48"/>
      <c r="H65" s="52" t="str">
        <f t="shared" si="2"/>
        <v/>
      </c>
      <c r="I65" s="24"/>
    </row>
    <row r="66" spans="1:9" ht="15" customHeight="1">
      <c r="A66" s="24">
        <v>19</v>
      </c>
      <c r="B66" s="24">
        <v>1</v>
      </c>
      <c r="C66" s="42" t="s">
        <v>15</v>
      </c>
      <c r="D66" s="25" t="s">
        <v>149</v>
      </c>
      <c r="E66" s="24"/>
      <c r="F66" s="24"/>
      <c r="G66" s="48"/>
      <c r="H66" s="52" t="str">
        <f t="shared" si="2"/>
        <v/>
      </c>
      <c r="I66" s="24"/>
    </row>
    <row r="67" spans="1:9" ht="15" customHeight="1">
      <c r="A67" s="24">
        <v>20</v>
      </c>
      <c r="B67" s="24" t="s">
        <v>165</v>
      </c>
      <c r="C67" s="45" t="s">
        <v>16</v>
      </c>
      <c r="D67" s="26" t="s">
        <v>150</v>
      </c>
      <c r="E67" s="24"/>
      <c r="F67" s="24"/>
      <c r="G67" s="49"/>
      <c r="H67" s="52" t="str">
        <f t="shared" si="2"/>
        <v/>
      </c>
      <c r="I67" s="24"/>
    </row>
    <row r="68" spans="1:9" ht="15" customHeight="1">
      <c r="A68" s="24">
        <v>20</v>
      </c>
      <c r="B68" s="24" t="s">
        <v>165</v>
      </c>
      <c r="C68" s="45" t="s">
        <v>16</v>
      </c>
      <c r="D68" s="26" t="s">
        <v>151</v>
      </c>
      <c r="E68" s="24"/>
      <c r="F68" s="24"/>
      <c r="G68" s="49"/>
      <c r="H68" s="52" t="str">
        <f t="shared" si="2"/>
        <v/>
      </c>
      <c r="I68" s="24"/>
    </row>
    <row r="69" spans="1:9" ht="15" customHeight="1">
      <c r="A69" s="24">
        <v>20</v>
      </c>
      <c r="B69" s="24" t="s">
        <v>165</v>
      </c>
      <c r="C69" s="45" t="s">
        <v>16</v>
      </c>
      <c r="D69" s="26" t="s">
        <v>152</v>
      </c>
      <c r="E69" s="24"/>
      <c r="F69" s="24"/>
      <c r="G69" s="49"/>
      <c r="H69" s="52" t="str">
        <f t="shared" si="2"/>
        <v/>
      </c>
      <c r="I69" s="24"/>
    </row>
    <row r="70" spans="1:9" ht="15" customHeight="1">
      <c r="A70" s="24">
        <v>20</v>
      </c>
      <c r="B70" s="24" t="s">
        <v>165</v>
      </c>
      <c r="C70" s="45" t="s">
        <v>16</v>
      </c>
      <c r="D70" s="26" t="s">
        <v>153</v>
      </c>
      <c r="E70" s="24"/>
      <c r="F70" s="24"/>
      <c r="G70" s="49"/>
      <c r="H70" s="52" t="str">
        <f t="shared" si="2"/>
        <v/>
      </c>
      <c r="I70" s="24"/>
    </row>
    <row r="71" spans="1:9" ht="15" customHeight="1">
      <c r="A71" s="24">
        <v>21</v>
      </c>
      <c r="B71" s="24">
        <v>3</v>
      </c>
      <c r="C71" s="44" t="s">
        <v>17</v>
      </c>
      <c r="D71" s="25" t="s">
        <v>88</v>
      </c>
      <c r="E71" s="24"/>
      <c r="F71" s="24"/>
      <c r="G71" s="50"/>
      <c r="H71" s="52" t="str">
        <f t="shared" si="2"/>
        <v/>
      </c>
      <c r="I71" s="24"/>
    </row>
    <row r="72" spans="1:9" ht="15" customHeight="1">
      <c r="A72" s="24">
        <v>21</v>
      </c>
      <c r="B72" s="24">
        <v>3</v>
      </c>
      <c r="C72" s="44" t="s">
        <v>17</v>
      </c>
      <c r="D72" s="25" t="s">
        <v>89</v>
      </c>
      <c r="E72" s="24"/>
      <c r="F72" s="24"/>
      <c r="G72" s="50"/>
      <c r="H72" s="52" t="str">
        <f t="shared" si="2"/>
        <v/>
      </c>
      <c r="I72" s="24"/>
    </row>
    <row r="73" spans="1:9" ht="15" customHeight="1">
      <c r="A73" s="24">
        <v>21</v>
      </c>
      <c r="B73" s="24">
        <v>3</v>
      </c>
      <c r="C73" s="44" t="s">
        <v>17</v>
      </c>
      <c r="D73" s="25" t="s">
        <v>90</v>
      </c>
      <c r="E73" s="24"/>
      <c r="F73" s="24"/>
      <c r="G73" s="50"/>
      <c r="H73" s="52" t="str">
        <f t="shared" si="2"/>
        <v/>
      </c>
      <c r="I73" s="24"/>
    </row>
    <row r="74" spans="1:9" ht="15" customHeight="1">
      <c r="A74" s="24">
        <v>21</v>
      </c>
      <c r="B74" s="24">
        <v>3</v>
      </c>
      <c r="C74" s="44" t="s">
        <v>17</v>
      </c>
      <c r="D74" s="25" t="s">
        <v>91</v>
      </c>
      <c r="E74" s="24"/>
      <c r="F74" s="24"/>
      <c r="G74" s="50"/>
      <c r="H74" s="52" t="str">
        <f t="shared" si="2"/>
        <v/>
      </c>
      <c r="I74" s="24"/>
    </row>
    <row r="75" spans="1:9" ht="15" customHeight="1">
      <c r="A75" s="24">
        <v>22</v>
      </c>
      <c r="B75" s="24">
        <v>4</v>
      </c>
      <c r="C75" s="43" t="s">
        <v>18</v>
      </c>
      <c r="D75" s="25" t="s">
        <v>93</v>
      </c>
      <c r="E75" s="24"/>
      <c r="F75" s="24"/>
      <c r="G75" s="51"/>
      <c r="H75" s="52" t="str">
        <f t="shared" si="2"/>
        <v/>
      </c>
      <c r="I75" s="24"/>
    </row>
    <row r="76" spans="1:9" ht="15" customHeight="1">
      <c r="A76" s="24">
        <v>22</v>
      </c>
      <c r="B76" s="24">
        <v>4</v>
      </c>
      <c r="C76" s="43" t="s">
        <v>18</v>
      </c>
      <c r="D76" s="25" t="s">
        <v>94</v>
      </c>
      <c r="E76" s="24"/>
      <c r="F76" s="24"/>
      <c r="G76" s="51"/>
      <c r="H76" s="52" t="str">
        <f t="shared" si="2"/>
        <v/>
      </c>
      <c r="I76" s="24"/>
    </row>
    <row r="77" spans="1:9" ht="15" customHeight="1">
      <c r="A77" s="24">
        <v>22</v>
      </c>
      <c r="B77" s="24">
        <v>4</v>
      </c>
      <c r="C77" s="43" t="s">
        <v>18</v>
      </c>
      <c r="D77" s="25" t="s">
        <v>95</v>
      </c>
      <c r="E77" s="24"/>
      <c r="F77" s="24"/>
      <c r="G77" s="51"/>
      <c r="H77" s="52" t="str">
        <f t="shared" si="2"/>
        <v/>
      </c>
      <c r="I77" s="24"/>
    </row>
    <row r="78" spans="1:9" ht="15" customHeight="1">
      <c r="A78" s="24">
        <v>22</v>
      </c>
      <c r="B78" s="24">
        <v>4</v>
      </c>
      <c r="C78" s="43" t="s">
        <v>18</v>
      </c>
      <c r="D78" s="25" t="s">
        <v>96</v>
      </c>
      <c r="E78" s="24"/>
      <c r="F78" s="24"/>
      <c r="G78" s="51"/>
      <c r="H78" s="52" t="str">
        <f t="shared" si="2"/>
        <v/>
      </c>
      <c r="I78" s="24"/>
    </row>
    <row r="79" spans="1:9" ht="15" customHeight="1">
      <c r="A79" s="24">
        <v>23</v>
      </c>
      <c r="B79" s="24">
        <v>1</v>
      </c>
      <c r="C79" s="43" t="s">
        <v>19</v>
      </c>
      <c r="D79" s="25" t="s">
        <v>79</v>
      </c>
      <c r="E79" s="24"/>
      <c r="F79" s="24"/>
      <c r="G79" s="48"/>
      <c r="H79" s="52" t="str">
        <f t="shared" si="2"/>
        <v/>
      </c>
      <c r="I79" s="24"/>
    </row>
    <row r="80" spans="1:9" ht="15" customHeight="1">
      <c r="A80" s="24">
        <v>23</v>
      </c>
      <c r="B80" s="24">
        <v>1</v>
      </c>
      <c r="C80" s="43" t="s">
        <v>19</v>
      </c>
      <c r="D80" s="25" t="s">
        <v>80</v>
      </c>
      <c r="E80" s="24"/>
      <c r="F80" s="24"/>
      <c r="G80" s="48"/>
      <c r="H80" s="52" t="str">
        <f t="shared" si="2"/>
        <v/>
      </c>
      <c r="I80" s="24"/>
    </row>
    <row r="81" spans="1:9" ht="15" customHeight="1">
      <c r="A81" s="24">
        <v>23</v>
      </c>
      <c r="B81" s="24">
        <v>1</v>
      </c>
      <c r="C81" s="43" t="s">
        <v>19</v>
      </c>
      <c r="D81" s="25" t="s">
        <v>81</v>
      </c>
      <c r="E81" s="24"/>
      <c r="F81" s="24"/>
      <c r="G81" s="48"/>
      <c r="H81" s="52" t="str">
        <f t="shared" si="2"/>
        <v/>
      </c>
      <c r="I81" s="24"/>
    </row>
    <row r="82" spans="1:9" ht="15" customHeight="1">
      <c r="A82" s="24">
        <v>24</v>
      </c>
      <c r="B82" s="24">
        <v>2</v>
      </c>
      <c r="C82" s="44" t="s">
        <v>20</v>
      </c>
      <c r="D82" s="25" t="s">
        <v>85</v>
      </c>
      <c r="E82" s="24"/>
      <c r="F82" s="24"/>
      <c r="G82" s="48"/>
      <c r="H82" s="52" t="str">
        <f t="shared" si="2"/>
        <v/>
      </c>
      <c r="I82" s="24"/>
    </row>
    <row r="83" spans="1:9" ht="15" customHeight="1">
      <c r="A83" s="24">
        <v>24</v>
      </c>
      <c r="B83" s="24">
        <v>2</v>
      </c>
      <c r="C83" s="44" t="s">
        <v>20</v>
      </c>
      <c r="D83" s="25" t="s">
        <v>80</v>
      </c>
      <c r="E83" s="24"/>
      <c r="F83" s="24"/>
      <c r="G83" s="48"/>
      <c r="H83" s="52" t="str">
        <f t="shared" si="2"/>
        <v/>
      </c>
      <c r="I83" s="24"/>
    </row>
    <row r="84" spans="1:9" ht="15" customHeight="1">
      <c r="A84" s="24">
        <v>24</v>
      </c>
      <c r="B84" s="24">
        <v>2</v>
      </c>
      <c r="C84" s="44" t="s">
        <v>20</v>
      </c>
      <c r="D84" s="25" t="s">
        <v>86</v>
      </c>
      <c r="E84" s="24"/>
      <c r="F84" s="24"/>
      <c r="G84" s="48"/>
      <c r="H84" s="52" t="str">
        <f t="shared" si="2"/>
        <v/>
      </c>
      <c r="I84" s="24"/>
    </row>
    <row r="85" spans="1:9" ht="15" customHeight="1">
      <c r="A85" s="24">
        <v>25</v>
      </c>
      <c r="B85" s="24" t="s">
        <v>165</v>
      </c>
      <c r="C85" s="45" t="s">
        <v>21</v>
      </c>
      <c r="D85" s="26" t="s">
        <v>150</v>
      </c>
      <c r="E85" s="24"/>
      <c r="F85" s="24"/>
      <c r="G85" s="48"/>
      <c r="H85" s="52" t="str">
        <f t="shared" si="2"/>
        <v/>
      </c>
      <c r="I85" s="24"/>
    </row>
    <row r="86" spans="1:9" ht="15" customHeight="1">
      <c r="A86" s="24">
        <v>25</v>
      </c>
      <c r="B86" s="24" t="s">
        <v>165</v>
      </c>
      <c r="C86" s="45" t="s">
        <v>21</v>
      </c>
      <c r="D86" s="26" t="s">
        <v>151</v>
      </c>
      <c r="E86" s="24"/>
      <c r="F86" s="24"/>
      <c r="G86" s="48"/>
      <c r="H86" s="52" t="str">
        <f t="shared" si="2"/>
        <v/>
      </c>
      <c r="I86" s="24"/>
    </row>
    <row r="87" spans="1:9" ht="15" customHeight="1">
      <c r="A87" s="24">
        <v>25</v>
      </c>
      <c r="B87" s="24" t="s">
        <v>165</v>
      </c>
      <c r="C87" s="45" t="s">
        <v>21</v>
      </c>
      <c r="D87" s="26" t="s">
        <v>152</v>
      </c>
      <c r="E87" s="24"/>
      <c r="F87" s="24"/>
      <c r="G87" s="48"/>
      <c r="H87" s="52" t="str">
        <f t="shared" si="2"/>
        <v/>
      </c>
      <c r="I87" s="24"/>
    </row>
    <row r="88" spans="1:9" ht="15" customHeight="1">
      <c r="A88" s="24">
        <v>25</v>
      </c>
      <c r="B88" s="24" t="s">
        <v>165</v>
      </c>
      <c r="C88" s="45" t="s">
        <v>21</v>
      </c>
      <c r="D88" s="26" t="s">
        <v>153</v>
      </c>
      <c r="E88" s="24"/>
      <c r="F88" s="24"/>
      <c r="G88" s="48"/>
      <c r="H88" s="52" t="str">
        <f t="shared" si="2"/>
        <v/>
      </c>
      <c r="I88" s="24"/>
    </row>
    <row r="89" spans="1:9" ht="15" customHeight="1">
      <c r="A89" s="24">
        <v>26</v>
      </c>
      <c r="B89" s="24">
        <v>4</v>
      </c>
      <c r="C89" s="44" t="s">
        <v>22</v>
      </c>
      <c r="D89" s="25" t="s">
        <v>101</v>
      </c>
      <c r="E89" s="24"/>
      <c r="F89" s="24"/>
      <c r="G89" s="48"/>
      <c r="H89" s="52" t="str">
        <f t="shared" si="2"/>
        <v/>
      </c>
      <c r="I89" s="24"/>
    </row>
    <row r="90" spans="1:9" ht="15" customHeight="1">
      <c r="A90" s="24">
        <v>26</v>
      </c>
      <c r="B90" s="24">
        <v>4</v>
      </c>
      <c r="C90" s="44" t="s">
        <v>22</v>
      </c>
      <c r="D90" s="25" t="s">
        <v>102</v>
      </c>
      <c r="E90" s="24"/>
      <c r="F90" s="24"/>
      <c r="G90" s="48"/>
      <c r="H90" s="52" t="str">
        <f t="shared" si="2"/>
        <v/>
      </c>
      <c r="I90" s="24"/>
    </row>
    <row r="91" spans="1:9" ht="15" customHeight="1">
      <c r="A91" s="24">
        <v>26</v>
      </c>
      <c r="B91" s="24">
        <v>4</v>
      </c>
      <c r="C91" s="44" t="s">
        <v>22</v>
      </c>
      <c r="D91" s="25" t="s">
        <v>103</v>
      </c>
      <c r="E91" s="24"/>
      <c r="F91" s="24"/>
      <c r="G91" s="48"/>
      <c r="H91" s="52" t="str">
        <f t="shared" si="2"/>
        <v/>
      </c>
      <c r="I91" s="24"/>
    </row>
    <row r="92" spans="1:9" ht="15" customHeight="1">
      <c r="A92" s="24">
        <v>27</v>
      </c>
      <c r="B92" s="24">
        <v>1</v>
      </c>
      <c r="C92" s="44" t="s">
        <v>23</v>
      </c>
      <c r="D92" s="25" t="s">
        <v>104</v>
      </c>
      <c r="E92" s="24"/>
      <c r="F92" s="24"/>
      <c r="G92" s="48"/>
      <c r="H92" s="52" t="str">
        <f t="shared" si="2"/>
        <v/>
      </c>
      <c r="I92" s="24"/>
    </row>
    <row r="93" spans="1:9" ht="15" customHeight="1">
      <c r="A93" s="24">
        <v>27</v>
      </c>
      <c r="B93" s="24">
        <v>1</v>
      </c>
      <c r="C93" s="44" t="s">
        <v>23</v>
      </c>
      <c r="D93" s="25" t="s">
        <v>105</v>
      </c>
      <c r="E93" s="24"/>
      <c r="F93" s="24"/>
      <c r="G93" s="48"/>
      <c r="H93" s="52" t="str">
        <f t="shared" si="2"/>
        <v/>
      </c>
      <c r="I93" s="24"/>
    </row>
    <row r="94" spans="1:9" ht="15" customHeight="1">
      <c r="A94" s="24">
        <v>27</v>
      </c>
      <c r="B94" s="24">
        <v>1</v>
      </c>
      <c r="C94" s="44" t="s">
        <v>23</v>
      </c>
      <c r="D94" s="25" t="s">
        <v>106</v>
      </c>
      <c r="E94" s="24"/>
      <c r="F94" s="24"/>
      <c r="G94" s="48"/>
      <c r="H94" s="52" t="str">
        <f t="shared" si="2"/>
        <v/>
      </c>
      <c r="I94" s="24"/>
    </row>
    <row r="95" spans="1:9" ht="15" customHeight="1">
      <c r="A95" s="24">
        <v>27</v>
      </c>
      <c r="B95" s="24">
        <v>1</v>
      </c>
      <c r="C95" s="44" t="s">
        <v>23</v>
      </c>
      <c r="D95" s="25" t="s">
        <v>107</v>
      </c>
      <c r="E95" s="24"/>
      <c r="F95" s="24"/>
      <c r="G95" s="48"/>
      <c r="H95" s="52" t="str">
        <f t="shared" si="2"/>
        <v/>
      </c>
      <c r="I95" s="24"/>
    </row>
    <row r="96" spans="1:9" ht="15" customHeight="1">
      <c r="A96" s="24">
        <v>28</v>
      </c>
      <c r="B96" s="24">
        <v>2</v>
      </c>
      <c r="C96" s="44" t="s">
        <v>24</v>
      </c>
      <c r="D96" s="25" t="s">
        <v>80</v>
      </c>
      <c r="E96" s="24"/>
      <c r="F96" s="24"/>
      <c r="G96" s="48"/>
      <c r="H96" s="52" t="str">
        <f t="shared" ref="H96:H127" si="3">IF($G96="","",TEXT($G96,"mmmm"))</f>
        <v/>
      </c>
      <c r="I96" s="24"/>
    </row>
    <row r="97" spans="1:9" ht="15" customHeight="1">
      <c r="A97" s="24">
        <v>28</v>
      </c>
      <c r="B97" s="24">
        <v>2</v>
      </c>
      <c r="C97" s="44" t="s">
        <v>24</v>
      </c>
      <c r="D97" s="25" t="s">
        <v>116</v>
      </c>
      <c r="E97" s="24"/>
      <c r="F97" s="24"/>
      <c r="G97" s="48"/>
      <c r="H97" s="52" t="str">
        <f t="shared" si="3"/>
        <v/>
      </c>
      <c r="I97" s="24"/>
    </row>
    <row r="98" spans="1:9" ht="15" customHeight="1">
      <c r="A98" s="24">
        <v>28</v>
      </c>
      <c r="B98" s="24">
        <v>2</v>
      </c>
      <c r="C98" s="44" t="s">
        <v>24</v>
      </c>
      <c r="D98" s="25" t="s">
        <v>117</v>
      </c>
      <c r="E98" s="24"/>
      <c r="F98" s="24"/>
      <c r="G98" s="48"/>
      <c r="H98" s="52" t="str">
        <f t="shared" si="3"/>
        <v/>
      </c>
      <c r="I98" s="24"/>
    </row>
    <row r="99" spans="1:9" ht="15" customHeight="1">
      <c r="A99" s="24">
        <v>29</v>
      </c>
      <c r="B99" s="24">
        <v>3</v>
      </c>
      <c r="C99" s="44" t="s">
        <v>25</v>
      </c>
      <c r="D99" s="25" t="s">
        <v>113</v>
      </c>
      <c r="E99" s="24"/>
      <c r="F99" s="24"/>
      <c r="G99" s="48"/>
      <c r="H99" s="52" t="str">
        <f t="shared" si="3"/>
        <v/>
      </c>
      <c r="I99" s="24"/>
    </row>
    <row r="100" spans="1:9" ht="15" customHeight="1">
      <c r="A100" s="24">
        <v>29</v>
      </c>
      <c r="B100" s="24">
        <v>3</v>
      </c>
      <c r="C100" s="44" t="s">
        <v>25</v>
      </c>
      <c r="D100" s="25" t="s">
        <v>114</v>
      </c>
      <c r="E100" s="24"/>
      <c r="F100" s="24"/>
      <c r="G100" s="48"/>
      <c r="H100" s="52" t="str">
        <f t="shared" si="3"/>
        <v/>
      </c>
      <c r="I100" s="24"/>
    </row>
    <row r="101" spans="1:9" ht="15" customHeight="1">
      <c r="A101" s="24">
        <v>29</v>
      </c>
      <c r="B101" s="24">
        <v>3</v>
      </c>
      <c r="C101" s="44" t="s">
        <v>25</v>
      </c>
      <c r="D101" s="25" t="s">
        <v>115</v>
      </c>
      <c r="E101" s="24"/>
      <c r="F101" s="24"/>
      <c r="G101" s="48"/>
      <c r="H101" s="52" t="str">
        <f t="shared" si="3"/>
        <v/>
      </c>
      <c r="I101" s="24"/>
    </row>
    <row r="102" spans="1:9" ht="15" customHeight="1">
      <c r="A102" s="24">
        <v>30</v>
      </c>
      <c r="B102" s="24" t="s">
        <v>165</v>
      </c>
      <c r="C102" s="45" t="s">
        <v>21</v>
      </c>
      <c r="D102" s="26" t="s">
        <v>150</v>
      </c>
      <c r="E102" s="24"/>
      <c r="F102" s="24"/>
      <c r="G102" s="48"/>
      <c r="H102" s="52" t="str">
        <f t="shared" si="3"/>
        <v/>
      </c>
      <c r="I102" s="24"/>
    </row>
    <row r="103" spans="1:9" ht="15" customHeight="1">
      <c r="A103" s="24">
        <v>30</v>
      </c>
      <c r="B103" s="24" t="s">
        <v>165</v>
      </c>
      <c r="C103" s="45" t="s">
        <v>21</v>
      </c>
      <c r="D103" s="26" t="s">
        <v>151</v>
      </c>
      <c r="E103" s="24"/>
      <c r="F103" s="24"/>
      <c r="G103" s="48"/>
      <c r="H103" s="52" t="str">
        <f t="shared" si="3"/>
        <v/>
      </c>
      <c r="I103" s="24"/>
    </row>
    <row r="104" spans="1:9" ht="15" customHeight="1">
      <c r="A104" s="24">
        <v>30</v>
      </c>
      <c r="B104" s="24" t="s">
        <v>165</v>
      </c>
      <c r="C104" s="45" t="s">
        <v>21</v>
      </c>
      <c r="D104" s="26" t="s">
        <v>152</v>
      </c>
      <c r="E104" s="24"/>
      <c r="F104" s="24"/>
      <c r="G104" s="48"/>
      <c r="H104" s="52" t="str">
        <f t="shared" si="3"/>
        <v/>
      </c>
      <c r="I104" s="24"/>
    </row>
    <row r="105" spans="1:9" ht="15" customHeight="1">
      <c r="A105" s="24">
        <v>30</v>
      </c>
      <c r="B105" s="24" t="s">
        <v>165</v>
      </c>
      <c r="C105" s="45" t="s">
        <v>21</v>
      </c>
      <c r="D105" s="26" t="s">
        <v>153</v>
      </c>
      <c r="E105" s="24"/>
      <c r="F105" s="24"/>
      <c r="G105" s="48"/>
      <c r="H105" s="52" t="str">
        <f t="shared" si="3"/>
        <v/>
      </c>
      <c r="I105" s="24"/>
    </row>
    <row r="106" spans="1:9" ht="15" customHeight="1">
      <c r="A106" s="24">
        <v>31</v>
      </c>
      <c r="B106" s="24">
        <v>1</v>
      </c>
      <c r="C106" s="43" t="s">
        <v>27</v>
      </c>
      <c r="D106" s="25" t="s">
        <v>89</v>
      </c>
      <c r="E106" s="24"/>
      <c r="F106" s="24"/>
      <c r="G106" s="48"/>
      <c r="H106" s="52" t="str">
        <f t="shared" si="3"/>
        <v/>
      </c>
      <c r="I106" s="24"/>
    </row>
    <row r="107" spans="1:9" ht="15" customHeight="1">
      <c r="A107" s="24">
        <v>31</v>
      </c>
      <c r="B107" s="24">
        <v>1</v>
      </c>
      <c r="C107" s="43" t="s">
        <v>27</v>
      </c>
      <c r="D107" s="25" t="s">
        <v>108</v>
      </c>
      <c r="E107" s="24"/>
      <c r="F107" s="24"/>
      <c r="G107" s="48"/>
      <c r="H107" s="52" t="str">
        <f t="shared" si="3"/>
        <v/>
      </c>
      <c r="I107" s="24"/>
    </row>
    <row r="108" spans="1:9" ht="15" customHeight="1">
      <c r="A108" s="24">
        <v>31</v>
      </c>
      <c r="B108" s="24">
        <v>1</v>
      </c>
      <c r="C108" s="43" t="s">
        <v>27</v>
      </c>
      <c r="D108" s="25" t="s">
        <v>109</v>
      </c>
      <c r="E108" s="24"/>
      <c r="F108" s="24"/>
      <c r="G108" s="48"/>
      <c r="H108" s="52" t="str">
        <f t="shared" si="3"/>
        <v/>
      </c>
      <c r="I108" s="24"/>
    </row>
    <row r="109" spans="1:9" ht="15" customHeight="1">
      <c r="A109" s="24">
        <v>31</v>
      </c>
      <c r="B109" s="24">
        <v>1</v>
      </c>
      <c r="C109" s="43" t="s">
        <v>27</v>
      </c>
      <c r="D109" s="25" t="s">
        <v>91</v>
      </c>
      <c r="E109" s="24"/>
      <c r="F109" s="24"/>
      <c r="G109" s="48"/>
      <c r="H109" s="52" t="str">
        <f t="shared" si="3"/>
        <v/>
      </c>
      <c r="I109" s="24"/>
    </row>
    <row r="110" spans="1:9" ht="15" customHeight="1">
      <c r="A110" s="24">
        <v>32</v>
      </c>
      <c r="B110" s="24">
        <v>2</v>
      </c>
      <c r="C110" s="43" t="s">
        <v>28</v>
      </c>
      <c r="D110" s="25" t="s">
        <v>55</v>
      </c>
      <c r="E110" s="24"/>
      <c r="F110" s="24"/>
      <c r="G110" s="48"/>
      <c r="H110" s="52" t="str">
        <f t="shared" si="3"/>
        <v/>
      </c>
      <c r="I110" s="24"/>
    </row>
    <row r="111" spans="1:9" ht="15" customHeight="1">
      <c r="A111" s="24">
        <v>32</v>
      </c>
      <c r="B111" s="24">
        <v>2</v>
      </c>
      <c r="C111" s="43" t="s">
        <v>28</v>
      </c>
      <c r="D111" s="25" t="s">
        <v>110</v>
      </c>
      <c r="E111" s="24"/>
      <c r="F111" s="24"/>
      <c r="G111" s="48"/>
      <c r="H111" s="52" t="str">
        <f t="shared" si="3"/>
        <v/>
      </c>
      <c r="I111" s="24"/>
    </row>
    <row r="112" spans="1:9" ht="15" customHeight="1">
      <c r="A112" s="24">
        <v>32</v>
      </c>
      <c r="B112" s="24">
        <v>2</v>
      </c>
      <c r="C112" s="43" t="s">
        <v>28</v>
      </c>
      <c r="D112" s="25" t="s">
        <v>73</v>
      </c>
      <c r="E112" s="24"/>
      <c r="F112" s="24"/>
      <c r="G112" s="48"/>
      <c r="H112" s="52" t="str">
        <f t="shared" si="3"/>
        <v/>
      </c>
      <c r="I112" s="24"/>
    </row>
    <row r="113" spans="1:9" ht="15" customHeight="1">
      <c r="A113" s="24">
        <v>33</v>
      </c>
      <c r="B113" s="24">
        <v>3</v>
      </c>
      <c r="C113" s="43" t="s">
        <v>29</v>
      </c>
      <c r="D113" s="25" t="s">
        <v>111</v>
      </c>
      <c r="E113" s="24"/>
      <c r="F113" s="24"/>
      <c r="G113" s="48"/>
      <c r="H113" s="52" t="str">
        <f t="shared" si="3"/>
        <v/>
      </c>
      <c r="I113" s="24"/>
    </row>
    <row r="114" spans="1:9" ht="15" customHeight="1">
      <c r="A114" s="24">
        <v>33</v>
      </c>
      <c r="B114" s="24">
        <v>3</v>
      </c>
      <c r="C114" s="43" t="s">
        <v>29</v>
      </c>
      <c r="D114" s="25" t="s">
        <v>65</v>
      </c>
      <c r="E114" s="24"/>
      <c r="F114" s="24"/>
      <c r="G114" s="48"/>
      <c r="H114" s="52" t="str">
        <f t="shared" si="3"/>
        <v/>
      </c>
      <c r="I114" s="24"/>
    </row>
    <row r="115" spans="1:9" ht="15" customHeight="1">
      <c r="A115" s="24">
        <v>33</v>
      </c>
      <c r="B115" s="24">
        <v>3</v>
      </c>
      <c r="C115" s="43" t="s">
        <v>29</v>
      </c>
      <c r="D115" s="25" t="s">
        <v>112</v>
      </c>
      <c r="E115" s="24"/>
      <c r="F115" s="24"/>
      <c r="G115" s="48"/>
      <c r="H115" s="52" t="str">
        <f t="shared" si="3"/>
        <v/>
      </c>
      <c r="I115" s="24"/>
    </row>
    <row r="116" spans="1:9" ht="15" customHeight="1">
      <c r="A116" s="24">
        <v>34</v>
      </c>
      <c r="B116" s="24">
        <v>4</v>
      </c>
      <c r="C116" s="43" t="s">
        <v>30</v>
      </c>
      <c r="D116" s="25" t="s">
        <v>97</v>
      </c>
      <c r="E116" s="24"/>
      <c r="F116" s="24"/>
      <c r="G116" s="48"/>
      <c r="H116" s="52" t="str">
        <f t="shared" si="3"/>
        <v/>
      </c>
      <c r="I116" s="24"/>
    </row>
    <row r="117" spans="1:9" ht="15" customHeight="1">
      <c r="A117" s="24">
        <v>34</v>
      </c>
      <c r="B117" s="24">
        <v>4</v>
      </c>
      <c r="C117" s="43" t="s">
        <v>30</v>
      </c>
      <c r="D117" s="25" t="s">
        <v>98</v>
      </c>
      <c r="E117" s="24"/>
      <c r="F117" s="24"/>
      <c r="G117" s="48"/>
      <c r="H117" s="52" t="str">
        <f t="shared" si="3"/>
        <v/>
      </c>
      <c r="I117" s="24"/>
    </row>
    <row r="118" spans="1:9" ht="15" customHeight="1">
      <c r="A118" s="24">
        <v>34</v>
      </c>
      <c r="B118" s="24">
        <v>4</v>
      </c>
      <c r="C118" s="43" t="s">
        <v>30</v>
      </c>
      <c r="D118" s="25" t="s">
        <v>99</v>
      </c>
      <c r="E118" s="24"/>
      <c r="F118" s="24"/>
      <c r="G118" s="48"/>
      <c r="H118" s="52" t="str">
        <f t="shared" si="3"/>
        <v/>
      </c>
      <c r="I118" s="24"/>
    </row>
    <row r="119" spans="1:9" ht="15" customHeight="1">
      <c r="A119" s="24">
        <v>34</v>
      </c>
      <c r="B119" s="24">
        <v>4</v>
      </c>
      <c r="C119" s="43" t="s">
        <v>30</v>
      </c>
      <c r="D119" s="25" t="s">
        <v>100</v>
      </c>
      <c r="E119" s="24"/>
      <c r="F119" s="24"/>
      <c r="G119" s="48"/>
      <c r="H119" s="52" t="str">
        <f t="shared" si="3"/>
        <v/>
      </c>
      <c r="I119" s="24"/>
    </row>
    <row r="120" spans="1:9" ht="15" customHeight="1">
      <c r="A120" s="24">
        <v>35</v>
      </c>
      <c r="B120" s="24" t="s">
        <v>165</v>
      </c>
      <c r="C120" s="45" t="s">
        <v>31</v>
      </c>
      <c r="D120" s="26" t="s">
        <v>150</v>
      </c>
      <c r="E120" s="24"/>
      <c r="F120" s="24"/>
      <c r="G120" s="48"/>
      <c r="H120" s="52" t="str">
        <f t="shared" si="3"/>
        <v/>
      </c>
      <c r="I120" s="24"/>
    </row>
    <row r="121" spans="1:9" ht="15" customHeight="1">
      <c r="A121" s="24">
        <v>35</v>
      </c>
      <c r="B121" s="24" t="s">
        <v>165</v>
      </c>
      <c r="C121" s="45" t="s">
        <v>31</v>
      </c>
      <c r="D121" s="26" t="s">
        <v>151</v>
      </c>
      <c r="E121" s="24"/>
      <c r="F121" s="24"/>
      <c r="G121" s="48"/>
      <c r="H121" s="52" t="str">
        <f t="shared" si="3"/>
        <v/>
      </c>
      <c r="I121" s="24"/>
    </row>
    <row r="122" spans="1:9" ht="15" customHeight="1">
      <c r="A122" s="24">
        <v>35</v>
      </c>
      <c r="B122" s="24" t="s">
        <v>165</v>
      </c>
      <c r="C122" s="45" t="s">
        <v>31</v>
      </c>
      <c r="D122" s="26" t="s">
        <v>152</v>
      </c>
      <c r="E122" s="24"/>
      <c r="F122" s="24"/>
      <c r="G122" s="48"/>
      <c r="H122" s="52" t="str">
        <f t="shared" si="3"/>
        <v/>
      </c>
      <c r="I122" s="24"/>
    </row>
    <row r="123" spans="1:9" ht="15" customHeight="1">
      <c r="A123" s="24">
        <v>35</v>
      </c>
      <c r="B123" s="24" t="s">
        <v>165</v>
      </c>
      <c r="C123" s="45" t="s">
        <v>31</v>
      </c>
      <c r="D123" s="26" t="s">
        <v>153</v>
      </c>
      <c r="E123" s="24"/>
      <c r="F123" s="24"/>
      <c r="G123" s="48"/>
      <c r="H123" s="52" t="str">
        <f t="shared" si="3"/>
        <v/>
      </c>
      <c r="I123" s="24"/>
    </row>
    <row r="124" spans="1:9" ht="15" customHeight="1">
      <c r="A124" s="24">
        <v>36</v>
      </c>
      <c r="B124" s="24">
        <v>2</v>
      </c>
      <c r="C124" s="42" t="s">
        <v>32</v>
      </c>
      <c r="D124" s="25" t="s">
        <v>149</v>
      </c>
      <c r="E124" s="24"/>
      <c r="F124" s="24"/>
      <c r="G124" s="48"/>
      <c r="H124" s="52" t="str">
        <f t="shared" si="3"/>
        <v/>
      </c>
      <c r="I124" s="24"/>
    </row>
    <row r="125" spans="1:9" ht="15" customHeight="1">
      <c r="A125" s="24">
        <v>36</v>
      </c>
      <c r="B125" s="24">
        <v>2</v>
      </c>
      <c r="C125" s="42" t="s">
        <v>32</v>
      </c>
      <c r="D125" s="25" t="s">
        <v>80</v>
      </c>
      <c r="E125" s="24"/>
      <c r="F125" s="24"/>
      <c r="G125" s="48"/>
      <c r="H125" s="52" t="str">
        <f t="shared" si="3"/>
        <v/>
      </c>
      <c r="I125" s="24"/>
    </row>
    <row r="126" spans="1:9" ht="15" customHeight="1">
      <c r="A126" s="24">
        <v>36</v>
      </c>
      <c r="B126" s="24">
        <v>2</v>
      </c>
      <c r="C126" s="42" t="s">
        <v>32</v>
      </c>
      <c r="D126" s="25" t="s">
        <v>118</v>
      </c>
      <c r="E126" s="24"/>
      <c r="F126" s="24"/>
      <c r="G126" s="48"/>
      <c r="H126" s="52" t="str">
        <f t="shared" si="3"/>
        <v/>
      </c>
      <c r="I126" s="24"/>
    </row>
    <row r="127" spans="1:9" ht="15" customHeight="1">
      <c r="A127" s="24">
        <v>36</v>
      </c>
      <c r="B127" s="24">
        <v>2</v>
      </c>
      <c r="C127" s="42" t="s">
        <v>32</v>
      </c>
      <c r="D127" s="25" t="s">
        <v>119</v>
      </c>
      <c r="E127" s="24"/>
      <c r="F127" s="24"/>
      <c r="G127" s="48"/>
      <c r="H127" s="52" t="str">
        <f t="shared" si="3"/>
        <v/>
      </c>
      <c r="I127" s="24"/>
    </row>
    <row r="128" spans="1:9" ht="15" customHeight="1">
      <c r="A128" s="24">
        <v>37</v>
      </c>
      <c r="B128" s="24">
        <v>3</v>
      </c>
      <c r="C128" s="42" t="s">
        <v>33</v>
      </c>
      <c r="D128" s="25" t="s">
        <v>149</v>
      </c>
      <c r="E128" s="24"/>
      <c r="F128" s="24"/>
      <c r="G128" s="48"/>
      <c r="H128" s="52" t="str">
        <f t="shared" ref="H128:H159" si="4">IF($G128="","",TEXT($G128,"mmmm"))</f>
        <v/>
      </c>
      <c r="I128" s="24"/>
    </row>
    <row r="129" spans="1:9" ht="15" customHeight="1">
      <c r="A129" s="24">
        <v>37</v>
      </c>
      <c r="B129" s="24">
        <v>3</v>
      </c>
      <c r="C129" s="42" t="s">
        <v>33</v>
      </c>
      <c r="D129" s="25" t="s">
        <v>76</v>
      </c>
      <c r="E129" s="24"/>
      <c r="F129" s="24"/>
      <c r="G129" s="48"/>
      <c r="H129" s="52" t="str">
        <f t="shared" si="4"/>
        <v/>
      </c>
      <c r="I129" s="24"/>
    </row>
    <row r="130" spans="1:9" ht="15" customHeight="1">
      <c r="A130" s="24">
        <v>37</v>
      </c>
      <c r="B130" s="24">
        <v>3</v>
      </c>
      <c r="C130" s="42" t="s">
        <v>33</v>
      </c>
      <c r="D130" s="25" t="s">
        <v>120</v>
      </c>
      <c r="E130" s="24"/>
      <c r="F130" s="24"/>
      <c r="G130" s="48"/>
      <c r="H130" s="52" t="str">
        <f t="shared" si="4"/>
        <v/>
      </c>
      <c r="I130" s="24"/>
    </row>
    <row r="131" spans="1:9" ht="15" customHeight="1">
      <c r="A131" s="24">
        <v>38</v>
      </c>
      <c r="B131" s="24">
        <v>4</v>
      </c>
      <c r="C131" s="42" t="s">
        <v>34</v>
      </c>
      <c r="D131" s="25" t="s">
        <v>149</v>
      </c>
      <c r="E131" s="24"/>
      <c r="F131" s="24"/>
      <c r="G131" s="48"/>
      <c r="H131" s="52" t="str">
        <f t="shared" si="4"/>
        <v/>
      </c>
      <c r="I131" s="24"/>
    </row>
    <row r="132" spans="1:9" ht="15" customHeight="1">
      <c r="A132" s="24">
        <v>38</v>
      </c>
      <c r="B132" s="24">
        <v>4</v>
      </c>
      <c r="C132" s="42" t="s">
        <v>34</v>
      </c>
      <c r="D132" s="25" t="s">
        <v>67</v>
      </c>
      <c r="E132" s="24"/>
      <c r="F132" s="24"/>
      <c r="G132" s="48"/>
      <c r="H132" s="52" t="str">
        <f t="shared" si="4"/>
        <v/>
      </c>
      <c r="I132" s="24"/>
    </row>
    <row r="133" spans="1:9" ht="15" customHeight="1">
      <c r="A133" s="24">
        <v>38</v>
      </c>
      <c r="B133" s="24">
        <v>4</v>
      </c>
      <c r="C133" s="42" t="s">
        <v>34</v>
      </c>
      <c r="D133" s="25" t="s">
        <v>121</v>
      </c>
      <c r="E133" s="24"/>
      <c r="F133" s="24"/>
      <c r="G133" s="48"/>
      <c r="H133" s="52" t="str">
        <f t="shared" si="4"/>
        <v/>
      </c>
      <c r="I133" s="24"/>
    </row>
    <row r="134" spans="1:9" ht="15" customHeight="1">
      <c r="A134" s="24">
        <v>38</v>
      </c>
      <c r="B134" s="24">
        <v>4</v>
      </c>
      <c r="C134" s="42" t="s">
        <v>34</v>
      </c>
      <c r="D134" s="25" t="s">
        <v>122</v>
      </c>
      <c r="E134" s="24"/>
      <c r="F134" s="24"/>
      <c r="G134" s="48"/>
      <c r="H134" s="52" t="str">
        <f t="shared" si="4"/>
        <v/>
      </c>
      <c r="I134" s="24"/>
    </row>
    <row r="135" spans="1:9" ht="15" customHeight="1">
      <c r="A135" s="24">
        <v>38</v>
      </c>
      <c r="B135" s="24">
        <v>4</v>
      </c>
      <c r="C135" s="42" t="s">
        <v>34</v>
      </c>
      <c r="D135" s="25" t="s">
        <v>123</v>
      </c>
      <c r="E135" s="24"/>
      <c r="F135" s="24"/>
      <c r="G135" s="48"/>
      <c r="H135" s="52" t="str">
        <f t="shared" si="4"/>
        <v/>
      </c>
      <c r="I135" s="24"/>
    </row>
    <row r="136" spans="1:9" ht="15" customHeight="1">
      <c r="A136" s="24">
        <v>39</v>
      </c>
      <c r="B136" s="24">
        <v>1</v>
      </c>
      <c r="C136" s="42" t="s">
        <v>35</v>
      </c>
      <c r="D136" s="25" t="s">
        <v>149</v>
      </c>
      <c r="E136" s="24"/>
      <c r="F136" s="24"/>
      <c r="G136" s="50"/>
      <c r="H136" s="52" t="str">
        <f t="shared" si="4"/>
        <v/>
      </c>
      <c r="I136" s="24"/>
    </row>
    <row r="137" spans="1:9" ht="15" customHeight="1">
      <c r="A137" s="24">
        <v>39</v>
      </c>
      <c r="B137" s="24">
        <v>1</v>
      </c>
      <c r="C137" s="42" t="s">
        <v>35</v>
      </c>
      <c r="D137" s="25" t="s">
        <v>65</v>
      </c>
      <c r="E137" s="24"/>
      <c r="F137" s="24"/>
      <c r="G137" s="50"/>
      <c r="H137" s="52" t="str">
        <f t="shared" si="4"/>
        <v/>
      </c>
      <c r="I137" s="24"/>
    </row>
    <row r="138" spans="1:9" ht="15" customHeight="1">
      <c r="A138" s="24">
        <v>39</v>
      </c>
      <c r="B138" s="24">
        <v>1</v>
      </c>
      <c r="C138" s="42" t="s">
        <v>35</v>
      </c>
      <c r="D138" s="25" t="s">
        <v>124</v>
      </c>
      <c r="E138" s="24"/>
      <c r="F138" s="24"/>
      <c r="G138" s="50"/>
      <c r="H138" s="52" t="str">
        <f t="shared" si="4"/>
        <v/>
      </c>
      <c r="I138" s="24"/>
    </row>
    <row r="139" spans="1:9" ht="15" customHeight="1">
      <c r="A139" s="24">
        <v>39</v>
      </c>
      <c r="B139" s="24">
        <v>1</v>
      </c>
      <c r="C139" s="42" t="s">
        <v>35</v>
      </c>
      <c r="D139" s="25" t="s">
        <v>72</v>
      </c>
      <c r="E139" s="24"/>
      <c r="F139" s="24"/>
      <c r="G139" s="50"/>
      <c r="H139" s="52" t="str">
        <f t="shared" si="4"/>
        <v/>
      </c>
      <c r="I139" s="24"/>
    </row>
    <row r="140" spans="1:9" ht="15" customHeight="1">
      <c r="A140" s="24">
        <v>40</v>
      </c>
      <c r="B140" s="24" t="s">
        <v>165</v>
      </c>
      <c r="C140" s="45" t="s">
        <v>36</v>
      </c>
      <c r="D140" s="26" t="s">
        <v>150</v>
      </c>
      <c r="E140" s="24"/>
      <c r="F140" s="24"/>
      <c r="G140" s="51"/>
      <c r="H140" s="52" t="str">
        <f t="shared" si="4"/>
        <v/>
      </c>
      <c r="I140" s="24"/>
    </row>
    <row r="141" spans="1:9" ht="15" customHeight="1">
      <c r="A141" s="24">
        <v>40</v>
      </c>
      <c r="B141" s="24" t="s">
        <v>165</v>
      </c>
      <c r="C141" s="45" t="s">
        <v>36</v>
      </c>
      <c r="D141" s="26" t="s">
        <v>151</v>
      </c>
      <c r="E141" s="24"/>
      <c r="F141" s="24"/>
      <c r="G141" s="51"/>
      <c r="H141" s="52" t="str">
        <f t="shared" si="4"/>
        <v/>
      </c>
      <c r="I141" s="24"/>
    </row>
    <row r="142" spans="1:9" ht="15" customHeight="1">
      <c r="A142" s="24">
        <v>40</v>
      </c>
      <c r="B142" s="24" t="s">
        <v>165</v>
      </c>
      <c r="C142" s="45" t="s">
        <v>36</v>
      </c>
      <c r="D142" s="26" t="s">
        <v>152</v>
      </c>
      <c r="E142" s="24"/>
      <c r="F142" s="24"/>
      <c r="G142" s="51"/>
      <c r="H142" s="52" t="str">
        <f t="shared" si="4"/>
        <v/>
      </c>
      <c r="I142" s="24"/>
    </row>
    <row r="143" spans="1:9" ht="15" customHeight="1">
      <c r="A143" s="24">
        <v>40</v>
      </c>
      <c r="B143" s="24" t="s">
        <v>165</v>
      </c>
      <c r="C143" s="45" t="s">
        <v>36</v>
      </c>
      <c r="D143" s="26" t="s">
        <v>153</v>
      </c>
      <c r="E143" s="24"/>
      <c r="F143" s="24"/>
      <c r="G143" s="51"/>
      <c r="H143" s="52" t="str">
        <f t="shared" si="4"/>
        <v/>
      </c>
      <c r="I143" s="24"/>
    </row>
    <row r="144" spans="1:9" ht="15" customHeight="1">
      <c r="A144" s="24">
        <v>41</v>
      </c>
      <c r="B144" s="24">
        <v>3</v>
      </c>
      <c r="C144" s="43" t="s">
        <v>37</v>
      </c>
      <c r="D144" s="25" t="s">
        <v>130</v>
      </c>
      <c r="E144" s="24"/>
      <c r="F144" s="24"/>
      <c r="G144" s="49"/>
      <c r="H144" s="52" t="str">
        <f t="shared" si="4"/>
        <v/>
      </c>
      <c r="I144" s="24"/>
    </row>
    <row r="145" spans="1:9" ht="15" customHeight="1">
      <c r="A145" s="24">
        <v>41</v>
      </c>
      <c r="B145" s="24">
        <v>3</v>
      </c>
      <c r="C145" s="43" t="s">
        <v>37</v>
      </c>
      <c r="D145" s="25" t="s">
        <v>131</v>
      </c>
      <c r="E145" s="24"/>
      <c r="F145" s="24"/>
      <c r="G145" s="49"/>
      <c r="H145" s="52" t="str">
        <f t="shared" si="4"/>
        <v/>
      </c>
      <c r="I145" s="24"/>
    </row>
    <row r="146" spans="1:9" ht="15" customHeight="1">
      <c r="A146" s="24">
        <v>41</v>
      </c>
      <c r="B146" s="24">
        <v>3</v>
      </c>
      <c r="C146" s="43" t="s">
        <v>37</v>
      </c>
      <c r="D146" s="25" t="s">
        <v>126</v>
      </c>
      <c r="E146" s="24"/>
      <c r="F146" s="24"/>
      <c r="G146" s="49"/>
      <c r="H146" s="52" t="str">
        <f t="shared" si="4"/>
        <v/>
      </c>
      <c r="I146" s="24"/>
    </row>
    <row r="147" spans="1:9" ht="15" customHeight="1">
      <c r="A147" s="24">
        <v>42</v>
      </c>
      <c r="B147" s="24">
        <v>4</v>
      </c>
      <c r="C147" s="44" t="s">
        <v>38</v>
      </c>
      <c r="D147" s="25" t="s">
        <v>128</v>
      </c>
      <c r="E147" s="24"/>
      <c r="F147" s="24"/>
      <c r="G147" s="51"/>
      <c r="H147" s="52" t="str">
        <f t="shared" si="4"/>
        <v/>
      </c>
      <c r="I147" s="24"/>
    </row>
    <row r="148" spans="1:9" ht="15" customHeight="1">
      <c r="A148" s="24">
        <v>42</v>
      </c>
      <c r="B148" s="24">
        <v>4</v>
      </c>
      <c r="C148" s="44" t="s">
        <v>38</v>
      </c>
      <c r="D148" s="25" t="s">
        <v>89</v>
      </c>
      <c r="E148" s="24"/>
      <c r="F148" s="24"/>
      <c r="G148" s="51"/>
      <c r="H148" s="52" t="str">
        <f t="shared" si="4"/>
        <v/>
      </c>
      <c r="I148" s="24"/>
    </row>
    <row r="149" spans="1:9" ht="15" customHeight="1">
      <c r="A149" s="24">
        <v>42</v>
      </c>
      <c r="B149" s="24">
        <v>4</v>
      </c>
      <c r="C149" s="44" t="s">
        <v>38</v>
      </c>
      <c r="D149" s="25" t="s">
        <v>129</v>
      </c>
      <c r="E149" s="24"/>
      <c r="F149" s="24"/>
      <c r="G149" s="51"/>
      <c r="H149" s="52" t="str">
        <f t="shared" si="4"/>
        <v/>
      </c>
      <c r="I149" s="24"/>
    </row>
    <row r="150" spans="1:9" ht="15" customHeight="1">
      <c r="A150" s="24">
        <v>42</v>
      </c>
      <c r="B150" s="24">
        <v>4</v>
      </c>
      <c r="C150" s="44" t="s">
        <v>38</v>
      </c>
      <c r="D150" s="27" t="s">
        <v>86</v>
      </c>
      <c r="E150" s="24"/>
      <c r="F150" s="24"/>
      <c r="G150" s="51"/>
      <c r="H150" s="52" t="str">
        <f t="shared" si="4"/>
        <v/>
      </c>
      <c r="I150" s="24"/>
    </row>
    <row r="151" spans="1:9" ht="15" customHeight="1">
      <c r="A151" s="24">
        <v>43</v>
      </c>
      <c r="B151" s="24">
        <v>1</v>
      </c>
      <c r="C151" s="43" t="s">
        <v>39</v>
      </c>
      <c r="D151" s="25" t="s">
        <v>76</v>
      </c>
      <c r="E151" s="24"/>
      <c r="F151" s="24"/>
      <c r="G151" s="48"/>
      <c r="H151" s="52" t="str">
        <f t="shared" si="4"/>
        <v/>
      </c>
      <c r="I151" s="24"/>
    </row>
    <row r="152" spans="1:9" ht="15" customHeight="1">
      <c r="A152" s="24">
        <v>43</v>
      </c>
      <c r="B152" s="24">
        <v>1</v>
      </c>
      <c r="C152" s="43" t="s">
        <v>39</v>
      </c>
      <c r="D152" s="25" t="s">
        <v>125</v>
      </c>
      <c r="E152" s="24"/>
      <c r="F152" s="24"/>
      <c r="G152" s="48"/>
      <c r="H152" s="52" t="str">
        <f t="shared" si="4"/>
        <v/>
      </c>
      <c r="I152" s="24"/>
    </row>
    <row r="153" spans="1:9" ht="15" customHeight="1">
      <c r="A153" s="24">
        <v>43</v>
      </c>
      <c r="B153" s="24">
        <v>1</v>
      </c>
      <c r="C153" s="43" t="s">
        <v>39</v>
      </c>
      <c r="D153" s="25" t="s">
        <v>126</v>
      </c>
      <c r="E153" s="24"/>
      <c r="F153" s="24"/>
      <c r="G153" s="48"/>
      <c r="H153" s="52" t="str">
        <f t="shared" si="4"/>
        <v/>
      </c>
      <c r="I153" s="24"/>
    </row>
    <row r="154" spans="1:9" ht="15" customHeight="1">
      <c r="A154" s="24">
        <v>44</v>
      </c>
      <c r="B154" s="24">
        <v>2</v>
      </c>
      <c r="C154" s="43" t="s">
        <v>40</v>
      </c>
      <c r="D154" s="25" t="s">
        <v>127</v>
      </c>
      <c r="E154" s="24"/>
      <c r="F154" s="24"/>
      <c r="G154" s="48"/>
      <c r="H154" s="52" t="str">
        <f t="shared" si="4"/>
        <v/>
      </c>
      <c r="I154" s="24"/>
    </row>
    <row r="155" spans="1:9" ht="15" customHeight="1">
      <c r="A155" s="24">
        <v>44</v>
      </c>
      <c r="B155" s="24">
        <v>2</v>
      </c>
      <c r="C155" s="43" t="s">
        <v>40</v>
      </c>
      <c r="D155" s="25" t="s">
        <v>149</v>
      </c>
      <c r="E155" s="24"/>
      <c r="F155" s="24"/>
      <c r="G155" s="48"/>
      <c r="H155" s="52" t="str">
        <f t="shared" si="4"/>
        <v/>
      </c>
      <c r="I155" s="24"/>
    </row>
    <row r="156" spans="1:9" ht="15" customHeight="1">
      <c r="A156" s="24">
        <v>44</v>
      </c>
      <c r="B156" s="24">
        <v>2</v>
      </c>
      <c r="C156" s="43" t="s">
        <v>40</v>
      </c>
      <c r="D156" s="25" t="s">
        <v>99</v>
      </c>
      <c r="E156" s="24"/>
      <c r="F156" s="24"/>
      <c r="G156" s="48"/>
      <c r="H156" s="52" t="str">
        <f t="shared" si="4"/>
        <v/>
      </c>
      <c r="I156" s="24"/>
    </row>
    <row r="157" spans="1:9" ht="15" customHeight="1">
      <c r="A157" s="24">
        <v>45</v>
      </c>
      <c r="B157" s="24" t="s">
        <v>165</v>
      </c>
      <c r="C157" s="45" t="s">
        <v>41</v>
      </c>
      <c r="D157" s="26" t="s">
        <v>150</v>
      </c>
      <c r="E157" s="24"/>
      <c r="F157" s="24"/>
      <c r="G157" s="48"/>
      <c r="H157" s="52" t="str">
        <f t="shared" si="4"/>
        <v/>
      </c>
      <c r="I157" s="24"/>
    </row>
    <row r="158" spans="1:9" ht="15" customHeight="1">
      <c r="A158" s="24">
        <v>45</v>
      </c>
      <c r="B158" s="24" t="s">
        <v>165</v>
      </c>
      <c r="C158" s="45" t="s">
        <v>41</v>
      </c>
      <c r="D158" s="26" t="s">
        <v>151</v>
      </c>
      <c r="E158" s="24"/>
      <c r="F158" s="24"/>
      <c r="G158" s="48"/>
      <c r="H158" s="52" t="str">
        <f t="shared" si="4"/>
        <v/>
      </c>
      <c r="I158" s="24"/>
    </row>
    <row r="159" spans="1:9" ht="15" customHeight="1">
      <c r="A159" s="24">
        <v>45</v>
      </c>
      <c r="B159" s="24" t="s">
        <v>165</v>
      </c>
      <c r="C159" s="45" t="s">
        <v>41</v>
      </c>
      <c r="D159" s="26" t="s">
        <v>152</v>
      </c>
      <c r="E159" s="24"/>
      <c r="F159" s="24"/>
      <c r="G159" s="48"/>
      <c r="H159" s="52" t="str">
        <f t="shared" si="4"/>
        <v/>
      </c>
      <c r="I159" s="24"/>
    </row>
    <row r="160" spans="1:9" ht="15" customHeight="1">
      <c r="A160" s="24">
        <v>45</v>
      </c>
      <c r="B160" s="24" t="s">
        <v>165</v>
      </c>
      <c r="C160" s="45" t="s">
        <v>41</v>
      </c>
      <c r="D160" s="26" t="s">
        <v>153</v>
      </c>
      <c r="E160" s="24"/>
      <c r="F160" s="24"/>
      <c r="G160" s="48"/>
      <c r="H160" s="52" t="str">
        <f t="shared" ref="H160:H191" si="5">IF($G160="","",TEXT($G160,"mmmm"))</f>
        <v/>
      </c>
      <c r="I160" s="24"/>
    </row>
    <row r="161" spans="1:9" ht="15" customHeight="1">
      <c r="A161" s="24">
        <v>46</v>
      </c>
      <c r="B161" s="24">
        <v>1</v>
      </c>
      <c r="C161" s="42" t="s">
        <v>42</v>
      </c>
      <c r="D161" s="25" t="s">
        <v>149</v>
      </c>
      <c r="E161" s="24"/>
      <c r="F161" s="24"/>
      <c r="G161" s="48"/>
      <c r="H161" s="52" t="str">
        <f t="shared" si="5"/>
        <v/>
      </c>
      <c r="I161" s="24"/>
    </row>
    <row r="162" spans="1:9" ht="15" customHeight="1">
      <c r="A162" s="24">
        <v>46</v>
      </c>
      <c r="B162" s="24">
        <v>1</v>
      </c>
      <c r="C162" s="42" t="s">
        <v>42</v>
      </c>
      <c r="D162" s="25" t="s">
        <v>144</v>
      </c>
      <c r="E162" s="24"/>
      <c r="F162" s="24"/>
      <c r="G162" s="48"/>
      <c r="H162" s="52" t="str">
        <f t="shared" si="5"/>
        <v/>
      </c>
      <c r="I162" s="24"/>
    </row>
    <row r="163" spans="1:9" ht="15" customHeight="1">
      <c r="A163" s="24">
        <v>46</v>
      </c>
      <c r="B163" s="24">
        <v>1</v>
      </c>
      <c r="C163" s="42" t="s">
        <v>42</v>
      </c>
      <c r="D163" s="25" t="s">
        <v>145</v>
      </c>
      <c r="E163" s="24"/>
      <c r="F163" s="24"/>
      <c r="G163" s="48"/>
      <c r="H163" s="52" t="str">
        <f t="shared" si="5"/>
        <v/>
      </c>
      <c r="I163" s="24"/>
    </row>
    <row r="164" spans="1:9" ht="15" customHeight="1">
      <c r="A164" s="24">
        <v>46</v>
      </c>
      <c r="B164" s="24">
        <v>1</v>
      </c>
      <c r="C164" s="42" t="s">
        <v>42</v>
      </c>
      <c r="D164" s="25" t="s">
        <v>146</v>
      </c>
      <c r="E164" s="24"/>
      <c r="F164" s="24"/>
      <c r="G164" s="48"/>
      <c r="H164" s="52" t="str">
        <f t="shared" si="5"/>
        <v/>
      </c>
      <c r="I164" s="24"/>
    </row>
    <row r="165" spans="1:9" ht="15" customHeight="1">
      <c r="A165" s="24">
        <v>47</v>
      </c>
      <c r="B165" s="24">
        <v>2</v>
      </c>
      <c r="C165" s="42" t="s">
        <v>43</v>
      </c>
      <c r="D165" s="25" t="s">
        <v>149</v>
      </c>
      <c r="E165" s="24"/>
      <c r="F165" s="24"/>
      <c r="G165" s="48"/>
      <c r="H165" s="52" t="str">
        <f t="shared" si="5"/>
        <v/>
      </c>
      <c r="I165" s="24"/>
    </row>
    <row r="166" spans="1:9" ht="15" customHeight="1">
      <c r="A166" s="24">
        <v>47</v>
      </c>
      <c r="B166" s="24">
        <v>2</v>
      </c>
      <c r="C166" s="42" t="s">
        <v>43</v>
      </c>
      <c r="D166" s="25" t="s">
        <v>140</v>
      </c>
      <c r="E166" s="24"/>
      <c r="F166" s="24"/>
      <c r="G166" s="48"/>
      <c r="H166" s="52" t="str">
        <f t="shared" si="5"/>
        <v/>
      </c>
      <c r="I166" s="24"/>
    </row>
    <row r="167" spans="1:9" ht="15" customHeight="1">
      <c r="A167" s="24">
        <v>47</v>
      </c>
      <c r="B167" s="24">
        <v>2</v>
      </c>
      <c r="C167" s="42" t="s">
        <v>43</v>
      </c>
      <c r="D167" s="25" t="s">
        <v>141</v>
      </c>
      <c r="E167" s="24"/>
      <c r="F167" s="24"/>
      <c r="G167" s="48"/>
      <c r="H167" s="52" t="str">
        <f t="shared" si="5"/>
        <v/>
      </c>
      <c r="I167" s="24"/>
    </row>
    <row r="168" spans="1:9" ht="15" customHeight="1">
      <c r="A168" s="24">
        <v>47</v>
      </c>
      <c r="B168" s="24">
        <v>2</v>
      </c>
      <c r="C168" s="42" t="s">
        <v>43</v>
      </c>
      <c r="D168" s="25" t="s">
        <v>142</v>
      </c>
      <c r="E168" s="24"/>
      <c r="F168" s="24"/>
      <c r="G168" s="48"/>
      <c r="H168" s="52" t="str">
        <f t="shared" si="5"/>
        <v/>
      </c>
      <c r="I168" s="24"/>
    </row>
    <row r="169" spans="1:9" ht="15" customHeight="1">
      <c r="A169" s="24">
        <v>48</v>
      </c>
      <c r="B169" s="24">
        <v>3</v>
      </c>
      <c r="C169" s="43" t="s">
        <v>44</v>
      </c>
      <c r="D169" s="9" t="s">
        <v>204</v>
      </c>
      <c r="E169" s="24"/>
      <c r="F169" s="24"/>
      <c r="G169" s="29"/>
      <c r="H169" s="52" t="str">
        <f t="shared" si="5"/>
        <v/>
      </c>
      <c r="I169" s="24"/>
    </row>
    <row r="170" spans="1:9" ht="15" customHeight="1">
      <c r="A170" s="24">
        <v>48</v>
      </c>
      <c r="B170" s="24">
        <v>3</v>
      </c>
      <c r="C170" s="43" t="s">
        <v>44</v>
      </c>
      <c r="D170" s="25" t="s">
        <v>147</v>
      </c>
      <c r="E170" s="24"/>
      <c r="F170" s="24"/>
      <c r="G170" s="48"/>
      <c r="H170" s="52" t="str">
        <f t="shared" si="5"/>
        <v/>
      </c>
      <c r="I170" s="24"/>
    </row>
    <row r="171" spans="1:9" ht="15" customHeight="1">
      <c r="A171" s="24">
        <v>48</v>
      </c>
      <c r="B171" s="24">
        <v>3</v>
      </c>
      <c r="C171" s="43" t="s">
        <v>44</v>
      </c>
      <c r="D171" s="25" t="s">
        <v>148</v>
      </c>
      <c r="E171" s="24"/>
      <c r="F171" s="24"/>
      <c r="G171" s="48"/>
      <c r="H171" s="52" t="str">
        <f t="shared" si="5"/>
        <v/>
      </c>
      <c r="I171" s="24"/>
    </row>
    <row r="172" spans="1:9" ht="15" customHeight="1">
      <c r="A172" s="24">
        <v>49</v>
      </c>
      <c r="B172" s="24">
        <v>4</v>
      </c>
      <c r="C172" s="43" t="s">
        <v>45</v>
      </c>
      <c r="D172" s="25" t="s">
        <v>143</v>
      </c>
      <c r="E172" s="24"/>
      <c r="F172" s="24"/>
      <c r="G172" s="48"/>
      <c r="H172" s="52" t="str">
        <f t="shared" si="5"/>
        <v/>
      </c>
      <c r="I172" s="24"/>
    </row>
    <row r="173" spans="1:9" ht="15" customHeight="1">
      <c r="A173" s="24">
        <v>49</v>
      </c>
      <c r="B173" s="24">
        <v>4</v>
      </c>
      <c r="C173" s="43" t="s">
        <v>45</v>
      </c>
      <c r="D173" s="25" t="s">
        <v>67</v>
      </c>
      <c r="E173" s="24"/>
      <c r="F173" s="24"/>
      <c r="G173" s="48"/>
      <c r="H173" s="52" t="str">
        <f t="shared" si="5"/>
        <v/>
      </c>
      <c r="I173" s="24"/>
    </row>
    <row r="174" spans="1:9" ht="15" customHeight="1">
      <c r="A174" s="24">
        <v>49</v>
      </c>
      <c r="B174" s="24">
        <v>4</v>
      </c>
      <c r="C174" s="43" t="s">
        <v>45</v>
      </c>
      <c r="D174" s="25" t="s">
        <v>96</v>
      </c>
      <c r="E174" s="24"/>
      <c r="F174" s="24"/>
      <c r="G174" s="48"/>
      <c r="H174" s="52" t="str">
        <f t="shared" si="5"/>
        <v/>
      </c>
      <c r="I174" s="24"/>
    </row>
    <row r="175" spans="1:9" ht="15" customHeight="1">
      <c r="A175" s="24">
        <v>50</v>
      </c>
      <c r="B175" s="24" t="s">
        <v>165</v>
      </c>
      <c r="C175" s="45" t="s">
        <v>46</v>
      </c>
      <c r="D175" s="26" t="s">
        <v>150</v>
      </c>
      <c r="E175" s="24"/>
      <c r="F175" s="24"/>
      <c r="G175" s="48"/>
      <c r="H175" s="52" t="str">
        <f t="shared" si="5"/>
        <v/>
      </c>
      <c r="I175" s="24"/>
    </row>
    <row r="176" spans="1:9" ht="15" customHeight="1">
      <c r="A176" s="24">
        <v>50</v>
      </c>
      <c r="B176" s="24" t="s">
        <v>165</v>
      </c>
      <c r="C176" s="45" t="s">
        <v>46</v>
      </c>
      <c r="D176" s="26" t="s">
        <v>151</v>
      </c>
      <c r="E176" s="24"/>
      <c r="F176" s="24"/>
      <c r="G176" s="48"/>
      <c r="H176" s="52" t="str">
        <f t="shared" si="5"/>
        <v/>
      </c>
      <c r="I176" s="24"/>
    </row>
    <row r="177" spans="1:9" ht="15" customHeight="1">
      <c r="A177" s="24">
        <v>50</v>
      </c>
      <c r="B177" s="24" t="s">
        <v>165</v>
      </c>
      <c r="C177" s="45" t="s">
        <v>46</v>
      </c>
      <c r="D177" s="26" t="s">
        <v>152</v>
      </c>
      <c r="E177" s="24"/>
      <c r="F177" s="24"/>
      <c r="G177" s="48"/>
      <c r="H177" s="52" t="str">
        <f t="shared" si="5"/>
        <v/>
      </c>
      <c r="I177" s="24"/>
    </row>
    <row r="178" spans="1:9" ht="15" customHeight="1">
      <c r="A178" s="24">
        <v>50</v>
      </c>
      <c r="B178" s="24" t="s">
        <v>165</v>
      </c>
      <c r="C178" s="45" t="s">
        <v>46</v>
      </c>
      <c r="D178" s="26" t="s">
        <v>153</v>
      </c>
      <c r="E178" s="24"/>
      <c r="F178" s="24"/>
      <c r="G178" s="48"/>
      <c r="H178" s="52" t="str">
        <f t="shared" si="5"/>
        <v/>
      </c>
      <c r="I178" s="24"/>
    </row>
    <row r="179" spans="1:9">
      <c r="A179" s="24">
        <v>51</v>
      </c>
      <c r="B179" s="24">
        <v>2</v>
      </c>
      <c r="C179" s="43" t="s">
        <v>47</v>
      </c>
      <c r="D179" s="25" t="s">
        <v>137</v>
      </c>
      <c r="E179" s="24"/>
      <c r="F179" s="24"/>
      <c r="G179" s="48"/>
      <c r="H179" s="52" t="str">
        <f t="shared" si="5"/>
        <v/>
      </c>
      <c r="I179" s="24"/>
    </row>
    <row r="180" spans="1:9">
      <c r="A180" s="24">
        <v>51</v>
      </c>
      <c r="B180" s="24">
        <v>2</v>
      </c>
      <c r="C180" s="43" t="s">
        <v>47</v>
      </c>
      <c r="D180" s="41" t="s">
        <v>65</v>
      </c>
      <c r="E180" s="24"/>
      <c r="F180" s="24"/>
      <c r="G180" s="48"/>
      <c r="H180" s="52" t="str">
        <f t="shared" si="5"/>
        <v/>
      </c>
      <c r="I180" s="24"/>
    </row>
    <row r="181" spans="1:9" ht="16.5" customHeight="1">
      <c r="A181" s="24">
        <v>51</v>
      </c>
      <c r="B181" s="24">
        <v>2</v>
      </c>
      <c r="C181" s="43" t="s">
        <v>47</v>
      </c>
      <c r="D181" s="25" t="s">
        <v>149</v>
      </c>
      <c r="E181" s="24"/>
      <c r="F181" s="24"/>
      <c r="G181" s="48"/>
      <c r="H181" s="52" t="str">
        <f t="shared" si="5"/>
        <v/>
      </c>
      <c r="I181" s="24"/>
    </row>
    <row r="182" spans="1:9">
      <c r="A182" s="24">
        <v>51</v>
      </c>
      <c r="B182" s="24">
        <v>2</v>
      </c>
      <c r="C182" s="43" t="s">
        <v>47</v>
      </c>
      <c r="D182" s="25" t="s">
        <v>138</v>
      </c>
      <c r="E182" s="24"/>
      <c r="F182" s="24"/>
      <c r="G182" s="48"/>
      <c r="H182" s="52" t="str">
        <f t="shared" si="5"/>
        <v/>
      </c>
      <c r="I182" s="24"/>
    </row>
    <row r="183" spans="1:9">
      <c r="A183" s="24">
        <v>52</v>
      </c>
      <c r="B183" s="24">
        <v>3</v>
      </c>
      <c r="C183" s="44" t="s">
        <v>48</v>
      </c>
      <c r="D183" s="25" t="s">
        <v>132</v>
      </c>
      <c r="E183" s="24"/>
      <c r="F183" s="24"/>
      <c r="G183" s="49"/>
      <c r="H183" s="52" t="str">
        <f t="shared" si="5"/>
        <v/>
      </c>
      <c r="I183" s="24"/>
    </row>
    <row r="184" spans="1:9">
      <c r="A184" s="24">
        <v>52</v>
      </c>
      <c r="B184" s="24">
        <v>3</v>
      </c>
      <c r="C184" s="44" t="s">
        <v>48</v>
      </c>
      <c r="D184" s="25" t="s">
        <v>133</v>
      </c>
      <c r="E184" s="24"/>
      <c r="F184" s="24"/>
      <c r="G184" s="49"/>
      <c r="H184" s="52" t="str">
        <f t="shared" si="5"/>
        <v/>
      </c>
      <c r="I184" s="24"/>
    </row>
    <row r="185" spans="1:9">
      <c r="A185" s="24">
        <v>52</v>
      </c>
      <c r="B185" s="24">
        <v>3</v>
      </c>
      <c r="C185" s="44" t="s">
        <v>48</v>
      </c>
      <c r="D185" s="25" t="s">
        <v>134</v>
      </c>
      <c r="E185" s="24"/>
      <c r="F185" s="24"/>
      <c r="G185" s="49"/>
      <c r="H185" s="52" t="str">
        <f t="shared" si="5"/>
        <v/>
      </c>
      <c r="I185" s="24"/>
    </row>
    <row r="186" spans="1:9">
      <c r="A186" s="24">
        <v>1</v>
      </c>
      <c r="B186" s="24">
        <v>4</v>
      </c>
      <c r="C186" s="42" t="s">
        <v>49</v>
      </c>
      <c r="D186" s="25" t="s">
        <v>149</v>
      </c>
      <c r="E186" s="24"/>
      <c r="F186" s="24"/>
      <c r="G186" s="50"/>
      <c r="H186" s="52" t="str">
        <f t="shared" si="5"/>
        <v/>
      </c>
      <c r="I186" s="24"/>
    </row>
    <row r="187" spans="1:9" ht="28.5">
      <c r="A187" s="24">
        <v>1</v>
      </c>
      <c r="B187" s="24">
        <v>4</v>
      </c>
      <c r="C187" s="42" t="s">
        <v>49</v>
      </c>
      <c r="D187" s="25" t="s">
        <v>139</v>
      </c>
      <c r="E187" s="24"/>
      <c r="F187" s="24"/>
      <c r="G187" s="50"/>
      <c r="H187" s="52" t="str">
        <f t="shared" si="5"/>
        <v/>
      </c>
      <c r="I187" s="24"/>
    </row>
    <row r="188" spans="1:9">
      <c r="A188" s="24">
        <v>1</v>
      </c>
      <c r="B188" s="24">
        <v>4</v>
      </c>
      <c r="C188" s="42" t="s">
        <v>49</v>
      </c>
      <c r="D188" s="25" t="s">
        <v>104</v>
      </c>
      <c r="E188" s="24"/>
      <c r="F188" s="24"/>
      <c r="G188" s="50"/>
      <c r="H188" s="52" t="str">
        <f t="shared" si="5"/>
        <v/>
      </c>
      <c r="I188" s="24"/>
    </row>
    <row r="189" spans="1:9">
      <c r="A189" s="24">
        <v>2</v>
      </c>
      <c r="B189" s="24">
        <v>1</v>
      </c>
      <c r="C189" s="44" t="s">
        <v>50</v>
      </c>
      <c r="D189" s="25" t="s">
        <v>71</v>
      </c>
      <c r="E189" s="24"/>
      <c r="F189" s="24"/>
      <c r="G189" s="51"/>
      <c r="H189" s="52" t="str">
        <f t="shared" si="5"/>
        <v/>
      </c>
      <c r="I189" s="24"/>
    </row>
    <row r="190" spans="1:9">
      <c r="A190" s="24">
        <v>2</v>
      </c>
      <c r="B190" s="24">
        <v>1</v>
      </c>
      <c r="C190" s="44" t="s">
        <v>50</v>
      </c>
      <c r="D190" s="25" t="s">
        <v>135</v>
      </c>
      <c r="E190" s="24"/>
      <c r="F190" s="24"/>
      <c r="G190" s="51"/>
      <c r="H190" s="52" t="str">
        <f t="shared" si="5"/>
        <v/>
      </c>
      <c r="I190" s="24"/>
    </row>
    <row r="191" spans="1:9">
      <c r="A191" s="24">
        <v>2</v>
      </c>
      <c r="B191" s="24">
        <v>1</v>
      </c>
      <c r="C191" s="46" t="s">
        <v>50</v>
      </c>
      <c r="D191" s="25" t="s">
        <v>136</v>
      </c>
      <c r="E191" s="24"/>
      <c r="F191" s="24"/>
      <c r="G191" s="51"/>
      <c r="H191" s="52" t="str">
        <f t="shared" si="5"/>
        <v/>
      </c>
      <c r="I191" s="24"/>
    </row>
  </sheetData>
  <autoFilter ref="A14:I191"/>
  <mergeCells count="6">
    <mergeCell ref="A1:A3"/>
    <mergeCell ref="B1:I1"/>
    <mergeCell ref="J1:L1"/>
    <mergeCell ref="B2:I3"/>
    <mergeCell ref="J2:L2"/>
    <mergeCell ref="J3:L3"/>
  </mergeCells>
  <conditionalFormatting sqref="D15:D191">
    <cfRule type="expression" dxfId="20" priority="58" stopIfTrue="1">
      <formula>LEFT(D15,2)="mp"</formula>
    </cfRule>
  </conditionalFormatting>
  <conditionalFormatting sqref="I15:I191">
    <cfRule type="containsText" dxfId="19" priority="7" stopIfTrue="1" operator="containsText" text="Accepta">
      <formula>NOT(ISERROR(SEARCH("Accepta",I15)))</formula>
    </cfRule>
    <cfRule type="expression" dxfId="18" priority="61" stopIfTrue="1">
      <formula>LEFT(I15,3)="Non"</formula>
    </cfRule>
    <cfRule type="expression" dxfId="17" priority="62" stopIfTrue="1">
      <formula>LEFT(I15,5)="Satis"</formula>
    </cfRule>
  </conditionalFormatting>
  <conditionalFormatting sqref="K15:K89">
    <cfRule type="expression" dxfId="16" priority="6" stopIfTrue="1">
      <formula>ISTEXT($K15)</formula>
    </cfRule>
  </conditionalFormatting>
  <conditionalFormatting sqref="M15:M122">
    <cfRule type="expression" dxfId="15" priority="5" stopIfTrue="1">
      <formula>ISTEXT($M15)</formula>
    </cfRule>
  </conditionalFormatting>
  <dataValidations count="3">
    <dataValidation type="list" allowBlank="1" showInputMessage="1" showErrorMessage="1" sqref="I15:I191">
      <formula1>Résultat</formula1>
    </dataValidation>
    <dataValidation type="list" allowBlank="1" showInputMessage="1" showErrorMessage="1" sqref="D18 D181 D155 D25 D41 D45 D56 D59 D66 D124 D128 D131 D136 D161 D165 D186">
      <formula1>listemp</formula1>
    </dataValidation>
    <dataValidation type="list" allowBlank="1" showInputMessage="1" showErrorMessage="1" sqref="E15:E191">
      <formula1>HACCP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3:G176"/>
  <sheetViews>
    <sheetView zoomScale="70" zoomScaleNormal="70" workbookViewId="0">
      <selection activeCell="B9" sqref="B9:B13"/>
    </sheetView>
  </sheetViews>
  <sheetFormatPr baseColWidth="10" defaultRowHeight="15"/>
  <cols>
    <col min="1" max="1" width="49.28515625" bestFit="1" customWidth="1"/>
    <col min="2" max="2" width="45" customWidth="1"/>
    <col min="3" max="3" width="13" bestFit="1" customWidth="1"/>
    <col min="4" max="4" width="14.5703125" customWidth="1"/>
    <col min="5" max="5" width="40.140625" bestFit="1" customWidth="1"/>
    <col min="6" max="6" width="13" bestFit="1" customWidth="1"/>
    <col min="7" max="7" width="16.42578125" bestFit="1" customWidth="1"/>
    <col min="8" max="8" width="12.140625" bestFit="1" customWidth="1"/>
  </cols>
  <sheetData>
    <row r="3" spans="1:7" ht="15" customHeight="1">
      <c r="A3" s="64" t="s">
        <v>160</v>
      </c>
      <c r="B3" s="65"/>
      <c r="C3" s="65"/>
      <c r="D3" s="65"/>
      <c r="E3" s="66"/>
    </row>
    <row r="4" spans="1:7" ht="22.5" customHeight="1">
      <c r="A4" s="61" t="s">
        <v>9</v>
      </c>
      <c r="B4" s="62"/>
      <c r="C4" s="62"/>
      <c r="D4" s="62"/>
      <c r="E4" s="63"/>
    </row>
    <row r="5" spans="1:7" ht="15" customHeight="1"/>
    <row r="8" spans="1:7" ht="15" customHeight="1">
      <c r="A8" s="11" t="s">
        <v>155</v>
      </c>
      <c r="B8" s="11" t="s">
        <v>0</v>
      </c>
      <c r="C8" s="11" t="s">
        <v>156</v>
      </c>
      <c r="D8" s="11" t="s">
        <v>159</v>
      </c>
      <c r="E8" s="11" t="s">
        <v>157</v>
      </c>
      <c r="F8" s="11" t="s">
        <v>158</v>
      </c>
    </row>
    <row r="9" spans="1:7" ht="23.25" customHeight="1">
      <c r="A9" s="12" t="str">
        <f>IF(VLOOKUP($A$4,'Données plat '!$A$3:$G$51,3,FALSE)="","",VLOOKUP($A$4,'Données plat '!$A$3:$G$51,3,FALSE))</f>
        <v xml:space="preserve">Assiette froide : jambon </v>
      </c>
      <c r="B9" s="58">
        <f>VLOOKUP(A4,'Données plat '!A3:H51,2,FALSE)</f>
        <v>3</v>
      </c>
      <c r="C9" s="12">
        <f>IF(A9="","",VLOOKUP(A9,'Synthèse '!$D$15:$E$191,2,FALSE))</f>
        <v>0</v>
      </c>
      <c r="D9" s="12">
        <f>IF(A9="","",VLOOKUP(A9,'Synthèse '!$D$15:$F$191,3,FALSE))</f>
        <v>0</v>
      </c>
      <c r="E9" s="23">
        <f>IF(A9="","",VLOOKUP(A9,'Synthèse '!$D$15:$G$191,4,FALSE))</f>
        <v>0</v>
      </c>
      <c r="F9" s="12" t="str">
        <f>IF(A9="","",VLOOKUP(A9,'Synthèse '!$D$14:$I$191,5,FALSE))</f>
        <v/>
      </c>
    </row>
    <row r="10" spans="1:7">
      <c r="A10" s="12" t="str">
        <f>IF(VLOOKUP($A$4,'Données plat '!$A$3:$G$51,4,FALSE)="","",VLOOKUP($A$4,'Données plat '!$A$3:$G$51,4,FALSE))</f>
        <v>Boulette de bœuf/ sauce suprême</v>
      </c>
      <c r="B10" s="59"/>
      <c r="C10" s="12">
        <f>IF(A10="","",VLOOKUP(A10,'Synthèse '!$D$15:$E$191,2,FALSE))</f>
        <v>0</v>
      </c>
      <c r="D10" s="12">
        <f>IF(A10="","",VLOOKUP(A10,'Synthèse '!$D$15:$F$191,3,FALSE))</f>
        <v>0</v>
      </c>
      <c r="E10" s="23">
        <f>IF(A10="","",VLOOKUP(A10,'Synthèse '!$D$15:$G$191,4,FALSE))</f>
        <v>0</v>
      </c>
      <c r="F10" s="12" t="str">
        <f>IF(A10="","",VLOOKUP(A10,'Synthèse '!$D$14:$I$191,5,FALSE))</f>
        <v/>
      </c>
    </row>
    <row r="11" spans="1:7" ht="15" customHeight="1">
      <c r="A11" s="12" t="str">
        <f>IF(VLOOKUP($A$4,'Données plat '!$A$3:$G$51,5,FALSE)="","",VLOOKUP($A$4,'Données plat '!$A$3:$G$51,5,FALSE))</f>
        <v>Torsade beurre</v>
      </c>
      <c r="B11" s="59"/>
      <c r="C11" s="12">
        <f>IF(A11="","",VLOOKUP(A11,'Synthèse '!$D$15:$E$191,2,FALSE))</f>
        <v>0</v>
      </c>
      <c r="D11" s="12">
        <f>IF(A11="","",VLOOKUP(A11,'Synthèse '!$D$15:$F$191,3,FALSE))</f>
        <v>0</v>
      </c>
      <c r="E11" s="23">
        <f>IF(A11="","",VLOOKUP(A11,'Synthèse '!$D$15:$G$191,4,FALSE))</f>
        <v>0</v>
      </c>
      <c r="F11" s="12" t="str">
        <f>IF(A11="","",VLOOKUP(A11,'Synthèse '!$D$14:$I$191,5,FALSE))</f>
        <v/>
      </c>
    </row>
    <row r="12" spans="1:7" ht="15" customHeight="1">
      <c r="A12" s="12" t="str">
        <f>IF(VLOOKUP($A$4,'Données plat '!$A$3:$G$51,6,FALSE)="","",VLOOKUP($A$4,'Données plat '!$A$3:$G$51,6,FALSE))</f>
        <v>Mp</v>
      </c>
      <c r="B12" s="59"/>
      <c r="C12" s="12" t="str">
        <f>IF(A12="","",VLOOKUP(A12,'Synthèse '!$D$15:$E$191,2,FALSE))</f>
        <v>Exemple 06</v>
      </c>
      <c r="D12" s="12">
        <f>IF(A12="","",VLOOKUP(A12,'Synthèse '!$D$15:$F$191,3,FALSE))</f>
        <v>3</v>
      </c>
      <c r="E12" s="23">
        <f>IF(A12="","",VLOOKUP(A12,'Synthèse '!$D$15:$G$191,4,FALSE))</f>
        <v>40912</v>
      </c>
      <c r="F12" s="12" t="str">
        <f>IF(A12="","",VLOOKUP(A12,'Synthèse '!$D$14:$I$191,5,FALSE))</f>
        <v>janvier</v>
      </c>
    </row>
    <row r="13" spans="1:7" ht="15" customHeight="1">
      <c r="A13" s="12" t="str">
        <f>IF(VLOOKUP($A$4,'Données plat '!$A$3:$G$51,7,FALSE)="","",VLOOKUP($A$4,'Données plat '!$A$3:$G$51,7,FALSE))</f>
        <v/>
      </c>
      <c r="B13" s="60"/>
      <c r="C13" s="12" t="str">
        <f>IF(A13="","",VLOOKUP(A13,'Synthèse '!$D$15:$E$191,2,FALSE))</f>
        <v/>
      </c>
      <c r="D13" s="12" t="str">
        <f>IF(A13="","",VLOOKUP(A13,'Synthèse '!$D$15:$F$191,3,FALSE))</f>
        <v/>
      </c>
      <c r="E13" s="23" t="str">
        <f>IF(A13="","",VLOOKUP(A13,'Synthèse '!$D$15:$G$191,4,FALSE))</f>
        <v/>
      </c>
      <c r="F13" s="12" t="str">
        <f>IF(A13="","",VLOOKUP(A13,'Synthèse '!$D$14:$I$191,5,FALSE))</f>
        <v/>
      </c>
    </row>
    <row r="14" spans="1:7" ht="15" customHeight="1"/>
    <row r="15" spans="1:7" ht="15" customHeight="1">
      <c r="A15" s="67" t="s">
        <v>63</v>
      </c>
      <c r="B15" s="67"/>
      <c r="C15" s="67"/>
      <c r="D15" s="67"/>
      <c r="E15" s="67"/>
      <c r="F15" s="67"/>
      <c r="G15" s="67"/>
    </row>
    <row r="16" spans="1:7" ht="15" customHeight="1">
      <c r="A16" s="61">
        <v>1</v>
      </c>
      <c r="B16" s="62"/>
      <c r="C16" s="62"/>
      <c r="D16" s="62"/>
      <c r="E16" s="62"/>
      <c r="F16" s="62"/>
      <c r="G16" s="63"/>
    </row>
    <row r="17" spans="1:7" ht="15" customHeight="1">
      <c r="C17" s="16"/>
    </row>
    <row r="18" spans="1:7">
      <c r="A18" s="11" t="s">
        <v>200</v>
      </c>
      <c r="B18" s="11" t="s">
        <v>155</v>
      </c>
      <c r="C18" s="11" t="s">
        <v>0</v>
      </c>
      <c r="D18" s="11" t="s">
        <v>156</v>
      </c>
      <c r="E18" s="11" t="s">
        <v>159</v>
      </c>
      <c r="F18" s="11" t="s">
        <v>157</v>
      </c>
      <c r="G18" s="11" t="s">
        <v>164</v>
      </c>
    </row>
    <row r="19" spans="1:7">
      <c r="A19" t="str">
        <f t="array" ref="A19:A142" ca="1">IF(ISNUMBER(SMALL(IF(ISNA(MATCH($A$16&amp;ROW(menu),menu&amp;ROW(menu),0)),"",MATCH($A$16&amp;ROW(menu),menu&amp;ROW(menu),0)),ROW(INDIRECT("1:"&amp;ROWS(menu))))),
INDEX(Eech,SMALL(IF(ISNA(MATCH($A$16&amp;ROW(menu),menu&amp;ROW(menu),0)),"",MATCH($A$16&amp;ROW(menu),menu&amp;ROW(menu),0)),ROW(INDIRECT("1:"&amp;ROWS(menu))))),"")</f>
        <v>Envoi des échantillons du menu 1: vendredi - midi</v>
      </c>
      <c r="B19" t="str">
        <f t="array" ref="B19:B176" ca="1">IF(ISNUMBER(SMALL(IF(ISNA(MATCH($A$16&amp;ROW(menu),menu&amp;ROW(menu),0)),"",MATCH($A$16&amp;ROW(menu),menu&amp;ROW(menu),0)),ROW(INDIRECT("1:"&amp;ROWS(menu))))),
INDEX(NOMPlat,SMALL(IF(ISNA(MATCH($A$16&amp;ROW(menu),menu&amp;ROW(menu),0)),"",MATCH($A$16&amp;ROW(menu),menu&amp;ROW(menu),0)),ROW(INDIRECT("1:"&amp;ROWS(menu))))),"")</f>
        <v>Cuisse de poulet grillée/ petit pois/carotte</v>
      </c>
      <c r="C19">
        <f t="array" ref="C19:C159" ca="1">IF(ISNUMBER(SMALL(IF(ISNA(MATCH($A$16&amp;ROW(menu),menu&amp;ROW(menu),0)),"",MATCH($A$16&amp;ROW(menu),menu&amp;ROW(menu),0)),ROW(INDIRECT("1:"&amp;ROWS(menu))))),
INDEX(Sem,SMALL(IF(ISNA(MATCH($A$16&amp;ROW(menu),menu&amp;ROW(menu),0)),"",MATCH($A$16&amp;ROW(menu),menu&amp;ROW(menu),0)),ROW(INDIRECT("1:"&amp;ROWS(menu))))),"")</f>
        <v>7</v>
      </c>
      <c r="D19" t="str">
        <f t="array" ref="D19:D125" ca="1">IF(ISNUMBER(SMALL(IF(ISNA(MATCH($A$16&amp;ROW(menu),menu&amp;ROW(menu),0)),"",MATCH($A$16&amp;ROW(menu),menu&amp;ROW(menu),0)),ROW(INDIRECT("1:"&amp;ROWS(menu))))),
INDEX(HA,SMALL(IF(ISNA(MATCH($A$16&amp;ROW(menu),menu&amp;ROW(menu),0)),"",MATCH($A$16&amp;ROW(menu),menu&amp;ROW(menu),0)),ROW(INDIRECT("1:"&amp;ROWS(menu))))),"")</f>
        <v>Exemple 07</v>
      </c>
      <c r="E19">
        <f t="array" ref="E19:E142" ca="1">IF(ISNUMBER(SMALL(IF(ISNA(MATCH($A$16&amp;ROW(menu),menu&amp;ROW(menu),0)),"",MATCH($A$16&amp;ROW(menu),menu&amp;ROW(menu),0)),ROW(INDIRECT("1:"&amp;ROWS(menu))))),
INDEX(DLC,SMALL(IF(ISNA(MATCH($A$16&amp;ROW(menu),menu&amp;ROW(menu),0)),"",MATCH($A$16&amp;ROW(menu),menu&amp;ROW(menu),0)),ROW(INDIRECT("1:"&amp;ROWS(menu))))),"")</f>
        <v>33</v>
      </c>
      <c r="F19" s="33">
        <f t="array" ref="F19:F169" ca="1">IF(ISNUMBER(SMALL(IF(ISNA(MATCH($A$16&amp;ROW(menu),menu&amp;ROW(menu),0)),"",MATCH($A$16&amp;ROW(menu),menu&amp;ROW(menu),0)),ROW(INDIRECT("1:"&amp;ROWS(menu))))),
INDEX(datettri,SMALL(IF(ISNA(MATCH($A$16&amp;ROW(menu),menu&amp;ROW(menu),0)),"",MATCH($A$16&amp;ROW(menu),menu&amp;ROW(menu),0)),ROW(INDIRECT("1:"&amp;ROWS(menu))))),"")</f>
        <v>40913</v>
      </c>
      <c r="G19" t="str">
        <f t="array" ref="G19:G112" ca="1">IF(ISNUMBER(SMALL(IF(ISNA(MATCH($A$16&amp;ROW(menu),menu&amp;ROW(menu),0)),"",MATCH($A$16&amp;ROW(menu),menu&amp;ROW(menu),0)),ROW(INDIRECT("1:"&amp;ROWS(menu))))),
INDEX(Resutri,SMALL(IF(ISNA(MATCH($A$16&amp;ROW(menu),menu&amp;ROW(menu),0)),"",MATCH($A$16&amp;ROW(menu),menu&amp;ROW(menu),0)),ROW(INDIRECT("1:"&amp;ROWS(menu))))),"")</f>
        <v>Acceptable</v>
      </c>
    </row>
    <row r="20" spans="1:7">
      <c r="A20" t="str">
        <f ca="1"/>
        <v>Envoi des échantillons du menu 1: vendredi - midi</v>
      </c>
      <c r="B20" t="str">
        <f ca="1"/>
        <v>Assiette froide: œufs durs</v>
      </c>
      <c r="C20">
        <f ca="1"/>
        <v>7</v>
      </c>
      <c r="D20" t="str">
        <f ca="1"/>
        <v>Exemple 08</v>
      </c>
      <c r="E20">
        <f ca="1"/>
        <v>3</v>
      </c>
      <c r="F20" s="33">
        <f ca="1"/>
        <v>40914</v>
      </c>
      <c r="G20" t="str">
        <f ca="1"/>
        <v>Satisfaisant</v>
      </c>
    </row>
    <row r="21" spans="1:7">
      <c r="A21" t="str">
        <f ca="1"/>
        <v>Envoi des échantillons du menu 1: vendredi - midi</v>
      </c>
      <c r="B21" t="str">
        <f ca="1"/>
        <v>Pomme au four</v>
      </c>
      <c r="C21">
        <f ca="1"/>
        <v>7</v>
      </c>
      <c r="D21" t="str">
        <f ca="1"/>
        <v>Exemple 09</v>
      </c>
      <c r="E21">
        <f ca="1"/>
        <v>3</v>
      </c>
      <c r="F21" s="33">
        <f ca="1"/>
        <v>40975</v>
      </c>
      <c r="G21" t="str">
        <f ca="1"/>
        <v>Non-Statisfaisant</v>
      </c>
    </row>
    <row r="22" spans="1:7">
      <c r="A22" t="str">
        <f ca="1"/>
        <v>Envoi des échantillons du menu 1: vendredi - soir</v>
      </c>
      <c r="B22" t="str">
        <f ca="1"/>
        <v>Tomates farcies/ riz curry</v>
      </c>
      <c r="C22">
        <f ca="1"/>
        <v>11</v>
      </c>
      <c r="D22">
        <f ca="1"/>
        <v>0</v>
      </c>
      <c r="E22">
        <f ca="1"/>
        <v>0</v>
      </c>
      <c r="F22" s="33">
        <f ca="1"/>
        <v>0</v>
      </c>
      <c r="G22">
        <f ca="1"/>
        <v>0</v>
      </c>
    </row>
    <row r="23" spans="1:7">
      <c r="A23" t="str">
        <f ca="1"/>
        <v>Envoi des échantillons du menu 1: vendredi - soir</v>
      </c>
      <c r="B23" t="str">
        <f ca="1"/>
        <v>Assiette froide: œufs durs</v>
      </c>
      <c r="C23">
        <f ca="1"/>
        <v>11</v>
      </c>
      <c r="D23">
        <f ca="1"/>
        <v>0</v>
      </c>
      <c r="E23">
        <f ca="1"/>
        <v>0</v>
      </c>
      <c r="F23" s="33">
        <f ca="1"/>
        <v>0</v>
      </c>
      <c r="G23">
        <f ca="1"/>
        <v>0</v>
      </c>
    </row>
    <row r="24" spans="1:7">
      <c r="A24" t="str">
        <f ca="1"/>
        <v>Envoi des échantillons du menu 1: vendredi - soir</v>
      </c>
      <c r="B24" t="str">
        <f ca="1"/>
        <v>Pêche au sirop</v>
      </c>
      <c r="C24">
        <f ca="1"/>
        <v>11</v>
      </c>
      <c r="D24">
        <f ca="1"/>
        <v>0</v>
      </c>
      <c r="E24">
        <f ca="1"/>
        <v>0</v>
      </c>
      <c r="F24" s="33">
        <f ca="1"/>
        <v>0</v>
      </c>
      <c r="G24">
        <f ca="1"/>
        <v>0</v>
      </c>
    </row>
    <row r="25" spans="1:7">
      <c r="A25" t="str">
        <f ca="1"/>
        <v>Envoi des échantillons du menu 1: samedi - midi</v>
      </c>
      <c r="B25" t="str">
        <f ca="1"/>
        <v>Assiette froide : poisson pané/ mayonnaise</v>
      </c>
      <c r="C25">
        <f ca="1"/>
        <v>19</v>
      </c>
      <c r="D25">
        <f ca="1"/>
        <v>0</v>
      </c>
      <c r="E25">
        <f ca="1"/>
        <v>0</v>
      </c>
      <c r="F25" s="33">
        <f ca="1"/>
        <v>0</v>
      </c>
      <c r="G25">
        <f ca="1"/>
        <v>0</v>
      </c>
    </row>
    <row r="26" spans="1:7">
      <c r="A26" t="str">
        <f ca="1"/>
        <v>Envoi des échantillons du menu 1: samedi - midi</v>
      </c>
      <c r="B26" t="str">
        <f ca="1"/>
        <v xml:space="preserve">Filet de poisson pané </v>
      </c>
      <c r="C26">
        <f ca="1"/>
        <v>19</v>
      </c>
      <c r="D26">
        <f ca="1"/>
        <v>0</v>
      </c>
      <c r="E26">
        <f ca="1"/>
        <v>0</v>
      </c>
      <c r="F26" s="33">
        <f ca="1"/>
        <v>0</v>
      </c>
      <c r="G26">
        <f ca="1"/>
        <v>0</v>
      </c>
    </row>
    <row r="27" spans="1:7">
      <c r="A27" t="str">
        <f ca="1"/>
        <v>Envoi des échantillons du menu 1: samedi - midi</v>
      </c>
      <c r="B27" t="str">
        <f ca="1"/>
        <v>Pommes au thym</v>
      </c>
      <c r="C27">
        <f ca="1"/>
        <v>19</v>
      </c>
      <c r="D27">
        <f ca="1"/>
        <v>0</v>
      </c>
      <c r="E27">
        <f ca="1"/>
        <v>0</v>
      </c>
      <c r="F27" s="33">
        <f ca="1"/>
        <v>0</v>
      </c>
      <c r="G27">
        <f ca="1"/>
        <v>0</v>
      </c>
    </row>
    <row r="28" spans="1:7">
      <c r="A28" t="str">
        <f ca="1"/>
        <v>Envoi des échantillons du menu 1: samedi - midi</v>
      </c>
      <c r="B28" t="str">
        <f ca="1"/>
        <v>Mp</v>
      </c>
      <c r="C28">
        <f ca="1"/>
        <v>19</v>
      </c>
      <c r="D28">
        <f ca="1"/>
        <v>0</v>
      </c>
      <c r="E28">
        <f ca="1"/>
        <v>0</v>
      </c>
      <c r="F28" s="33">
        <f ca="1"/>
        <v>0</v>
      </c>
      <c r="G28">
        <f ca="1"/>
        <v>0</v>
      </c>
    </row>
    <row r="29" spans="1:7">
      <c r="A29" t="str">
        <f ca="1"/>
        <v>Envoi des échantillons du menu 1: samedi - soir</v>
      </c>
      <c r="B29" t="str">
        <f ca="1"/>
        <v>Quiche au fromage</v>
      </c>
      <c r="C29">
        <f ca="1"/>
        <v>23</v>
      </c>
      <c r="D29">
        <f ca="1"/>
        <v>0</v>
      </c>
      <c r="E29">
        <f ca="1"/>
        <v>0</v>
      </c>
      <c r="F29" s="33">
        <f ca="1"/>
        <v>0</v>
      </c>
      <c r="G29">
        <f ca="1"/>
        <v>0</v>
      </c>
    </row>
    <row r="30" spans="1:7">
      <c r="A30" t="str">
        <f ca="1"/>
        <v>Envoi des échantillons du menu 1: samedi - soir</v>
      </c>
      <c r="B30" t="str">
        <f ca="1"/>
        <v>Assiette froide: charcuterie</v>
      </c>
      <c r="C30">
        <f ca="1"/>
        <v>23</v>
      </c>
      <c r="D30">
        <f ca="1"/>
        <v>0</v>
      </c>
      <c r="E30">
        <f ca="1"/>
        <v>0</v>
      </c>
      <c r="F30" s="33">
        <f ca="1"/>
        <v>0</v>
      </c>
      <c r="G30">
        <f ca="1"/>
        <v>0</v>
      </c>
    </row>
    <row r="31" spans="1:7">
      <c r="A31" t="str">
        <f ca="1"/>
        <v>Envoi des échantillons du menu 1: samedi - soir</v>
      </c>
      <c r="B31" t="str">
        <f ca="1"/>
        <v>Poire au naturel</v>
      </c>
      <c r="C31">
        <f ca="1"/>
        <v>23</v>
      </c>
      <c r="D31">
        <f ca="1"/>
        <v>0</v>
      </c>
      <c r="E31">
        <f ca="1"/>
        <v>0</v>
      </c>
      <c r="F31" s="33">
        <f ca="1"/>
        <v>0</v>
      </c>
      <c r="G31">
        <f ca="1"/>
        <v>0</v>
      </c>
    </row>
    <row r="32" spans="1:7">
      <c r="A32" t="str">
        <f ca="1"/>
        <v>Envoi des échantillons du menu 1: dimanche - midi</v>
      </c>
      <c r="B32" t="str">
        <f ca="1"/>
        <v xml:space="preserve">Assiette froide: jambon </v>
      </c>
      <c r="C32">
        <f ca="1"/>
        <v>27</v>
      </c>
      <c r="D32">
        <f ca="1"/>
        <v>0</v>
      </c>
      <c r="E32">
        <f ca="1"/>
        <v>0</v>
      </c>
      <c r="F32" s="33">
        <f ca="1"/>
        <v>0</v>
      </c>
      <c r="G32">
        <f ca="1"/>
        <v>0</v>
      </c>
    </row>
    <row r="33" spans="1:7">
      <c r="A33" t="str">
        <f ca="1"/>
        <v>Envoi des échantillons du menu 1: dimanche - midi</v>
      </c>
      <c r="B33" t="str">
        <f ca="1"/>
        <v>Râble de lapin/ sauce chasseur</v>
      </c>
      <c r="C33">
        <f ca="1"/>
        <v>27</v>
      </c>
      <c r="D33">
        <f ca="1"/>
        <v>0</v>
      </c>
      <c r="E33">
        <f ca="1"/>
        <v>0</v>
      </c>
      <c r="F33" s="33">
        <f ca="1"/>
        <v>0</v>
      </c>
      <c r="G33">
        <f ca="1"/>
        <v>0</v>
      </c>
    </row>
    <row r="34" spans="1:7">
      <c r="A34" t="str">
        <f ca="1"/>
        <v>Envoi des échantillons du menu 1: dimanche - midi</v>
      </c>
      <c r="B34" t="str">
        <f ca="1"/>
        <v>Tagliatelle au beurre</v>
      </c>
      <c r="C34">
        <f ca="1"/>
        <v>27</v>
      </c>
      <c r="D34">
        <f ca="1"/>
        <v>0</v>
      </c>
      <c r="E34">
        <f ca="1"/>
        <v>0</v>
      </c>
      <c r="F34" s="33">
        <f ca="1"/>
        <v>0</v>
      </c>
      <c r="G34">
        <f ca="1"/>
        <v>0</v>
      </c>
    </row>
    <row r="35" spans="1:7">
      <c r="A35" t="str">
        <f ca="1"/>
        <v>Envoi des échantillons du menu 1: dimanche - midi</v>
      </c>
      <c r="B35" t="str">
        <f ca="1"/>
        <v>Framboisine</v>
      </c>
      <c r="C35">
        <f ca="1"/>
        <v>27</v>
      </c>
      <c r="D35">
        <f ca="1"/>
        <v>0</v>
      </c>
      <c r="E35">
        <f ca="1"/>
        <v>0</v>
      </c>
      <c r="F35" s="33">
        <f ca="1"/>
        <v>0</v>
      </c>
      <c r="G35">
        <f ca="1"/>
        <v>0</v>
      </c>
    </row>
    <row r="36" spans="1:7">
      <c r="A36" t="str">
        <f ca="1"/>
        <v>Envoi des échantillons du menu 1: dimanche - soir</v>
      </c>
      <c r="B36" t="str">
        <f ca="1"/>
        <v>Assiette froide: poitrine de dinde</v>
      </c>
      <c r="C36">
        <f ca="1"/>
        <v>31</v>
      </c>
      <c r="D36">
        <f ca="1"/>
        <v>0</v>
      </c>
      <c r="E36">
        <f ca="1"/>
        <v>0</v>
      </c>
      <c r="F36" s="33">
        <f ca="1"/>
        <v>0</v>
      </c>
      <c r="G36">
        <f ca="1"/>
        <v>0</v>
      </c>
    </row>
    <row r="37" spans="1:7">
      <c r="A37" t="str">
        <f ca="1"/>
        <v>Envoi des échantillons du menu 1: dimanche - soir</v>
      </c>
      <c r="B37" t="str">
        <f ca="1"/>
        <v>Joue de porc/ sauce miel</v>
      </c>
      <c r="C37">
        <f ca="1"/>
        <v>31</v>
      </c>
      <c r="D37">
        <f ca="1"/>
        <v>0</v>
      </c>
      <c r="E37">
        <f ca="1"/>
        <v>0</v>
      </c>
      <c r="F37" s="33">
        <f ca="1"/>
        <v>0</v>
      </c>
      <c r="G37">
        <f ca="1"/>
        <v>0</v>
      </c>
    </row>
    <row r="38" spans="1:7">
      <c r="A38" t="str">
        <f ca="1"/>
        <v>Envoi des échantillons du menu 1: dimanche - soir</v>
      </c>
      <c r="B38" t="str">
        <f ca="1"/>
        <v>Céleri ménagère</v>
      </c>
      <c r="C38">
        <f ca="1"/>
        <v>31</v>
      </c>
      <c r="D38">
        <f ca="1"/>
        <v>0</v>
      </c>
      <c r="E38">
        <f ca="1"/>
        <v>0</v>
      </c>
      <c r="F38" s="33">
        <f ca="1"/>
        <v>0</v>
      </c>
      <c r="G38">
        <f ca="1"/>
        <v>0</v>
      </c>
    </row>
    <row r="39" spans="1:7">
      <c r="A39" t="str">
        <f ca="1"/>
        <v>Envoi des échantillons du menu 1: dimanche - soir</v>
      </c>
      <c r="B39" t="str">
        <f ca="1"/>
        <v>Griotte au naturel</v>
      </c>
      <c r="C39">
        <f ca="1"/>
        <v>31</v>
      </c>
      <c r="D39">
        <f ca="1"/>
        <v>0</v>
      </c>
      <c r="E39">
        <f ca="1"/>
        <v>0</v>
      </c>
      <c r="F39" s="33">
        <f ca="1"/>
        <v>0</v>
      </c>
      <c r="G39">
        <f ca="1"/>
        <v>0</v>
      </c>
    </row>
    <row r="40" spans="1:7">
      <c r="A40" t="str">
        <f ca="1"/>
        <v>Envoi des échantillons du menu 1: lundi - midi</v>
      </c>
      <c r="B40" t="str">
        <f ca="1"/>
        <v>Mp</v>
      </c>
      <c r="C40">
        <f ca="1"/>
        <v>39</v>
      </c>
      <c r="D40">
        <f ca="1"/>
        <v>0</v>
      </c>
      <c r="E40">
        <f ca="1"/>
        <v>0</v>
      </c>
      <c r="F40" s="33">
        <f ca="1"/>
        <v>0</v>
      </c>
      <c r="G40">
        <f ca="1"/>
        <v>0</v>
      </c>
    </row>
    <row r="41" spans="1:7">
      <c r="A41" t="str">
        <f ca="1"/>
        <v>Envoi des échantillons du menu 1: lundi - midi</v>
      </c>
      <c r="B41" t="str">
        <f ca="1"/>
        <v xml:space="preserve">Assiette froide: fromage </v>
      </c>
      <c r="C41">
        <f ca="1"/>
        <v>39</v>
      </c>
      <c r="D41">
        <f ca="1"/>
        <v>0</v>
      </c>
      <c r="E41">
        <f ca="1"/>
        <v>0</v>
      </c>
      <c r="F41" s="33">
        <f ca="1"/>
        <v>0</v>
      </c>
      <c r="G41">
        <f ca="1"/>
        <v>0</v>
      </c>
    </row>
    <row r="42" spans="1:7">
      <c r="A42" t="str">
        <f ca="1"/>
        <v>Envoi des échantillons du menu 1: lundi - midi</v>
      </c>
      <c r="B42" t="str">
        <f ca="1"/>
        <v>Poitrine de dinde/ jus</v>
      </c>
      <c r="C42">
        <f ca="1"/>
        <v>39</v>
      </c>
      <c r="D42">
        <f ca="1"/>
        <v>0</v>
      </c>
      <c r="E42">
        <f ca="1"/>
        <v>0</v>
      </c>
      <c r="F42" s="33">
        <f ca="1"/>
        <v>0</v>
      </c>
      <c r="G42">
        <f ca="1"/>
        <v>0</v>
      </c>
    </row>
    <row r="43" spans="1:7">
      <c r="A43" t="str">
        <f ca="1"/>
        <v>Envoi des échantillons du menu 1: lundi - midi</v>
      </c>
      <c r="B43" t="str">
        <f ca="1"/>
        <v>Riz aux petits légumes</v>
      </c>
      <c r="C43">
        <f ca="1"/>
        <v>39</v>
      </c>
      <c r="D43">
        <f ca="1"/>
        <v>0</v>
      </c>
      <c r="E43">
        <f ca="1"/>
        <v>0</v>
      </c>
      <c r="F43" s="33">
        <f ca="1"/>
        <v>0</v>
      </c>
      <c r="G43">
        <f ca="1"/>
        <v>0</v>
      </c>
    </row>
    <row r="44" spans="1:7">
      <c r="A44" t="str">
        <f ca="1"/>
        <v>Envoi des échantillons du menu 1: lundi - soir</v>
      </c>
      <c r="B44" t="str">
        <f ca="1"/>
        <v>Assiette froide : poisson pané/ mayonnaise</v>
      </c>
      <c r="C44">
        <f ca="1"/>
        <v>43</v>
      </c>
      <c r="D44">
        <f ca="1"/>
        <v>0</v>
      </c>
      <c r="E44">
        <f ca="1"/>
        <v>0</v>
      </c>
      <c r="F44" s="33">
        <f ca="1"/>
        <v>0</v>
      </c>
      <c r="G44">
        <f ca="1"/>
        <v>0</v>
      </c>
    </row>
    <row r="45" spans="1:7">
      <c r="A45" t="str">
        <f ca="1"/>
        <v>Envoi des échantillons du menu 1: lundi - soir</v>
      </c>
      <c r="B45" t="str">
        <f ca="1"/>
        <v>Saumonette/ sauce crème/ pomme de terre</v>
      </c>
      <c r="C45">
        <f ca="1"/>
        <v>43</v>
      </c>
      <c r="D45">
        <f ca="1"/>
        <v>0</v>
      </c>
      <c r="E45">
        <f ca="1"/>
        <v>0</v>
      </c>
      <c r="F45" s="33">
        <f ca="1"/>
        <v>0</v>
      </c>
      <c r="G45">
        <f ca="1"/>
        <v>0</v>
      </c>
    </row>
    <row r="46" spans="1:7">
      <c r="A46" t="str">
        <f ca="1"/>
        <v>Envoi des échantillons du menu 1: lundi - soir</v>
      </c>
      <c r="B46" t="str">
        <f ca="1"/>
        <v>Quetsches au naturel</v>
      </c>
      <c r="C46">
        <f ca="1"/>
        <v>43</v>
      </c>
      <c r="D46">
        <f ca="1"/>
        <v>0</v>
      </c>
      <c r="E46">
        <f ca="1"/>
        <v>0</v>
      </c>
      <c r="F46" s="33">
        <f ca="1"/>
        <v>0</v>
      </c>
      <c r="G46">
        <f ca="1"/>
        <v>0</v>
      </c>
    </row>
    <row r="47" spans="1:7">
      <c r="A47" t="str">
        <f ca="1"/>
        <v>Envoi des échantillons du menu 1: mardi - midi</v>
      </c>
      <c r="B47" t="str">
        <f ca="1"/>
        <v>Mp</v>
      </c>
      <c r="C47">
        <f ca="1"/>
        <v>46</v>
      </c>
      <c r="D47">
        <f ca="1"/>
        <v>0</v>
      </c>
      <c r="E47">
        <f ca="1"/>
        <v>0</v>
      </c>
      <c r="F47" s="33">
        <f ca="1"/>
        <v>0</v>
      </c>
      <c r="G47">
        <f ca="1"/>
        <v>0</v>
      </c>
    </row>
    <row r="48" spans="1:7">
      <c r="A48" t="str">
        <f ca="1"/>
        <v>Envoi des échantillons du menu 1: mardi - midi</v>
      </c>
      <c r="B48" t="str">
        <f ca="1"/>
        <v>Quenelles de brochet/ sauce natura</v>
      </c>
      <c r="C48">
        <f ca="1"/>
        <v>46</v>
      </c>
      <c r="D48">
        <f ca="1"/>
        <v>0</v>
      </c>
      <c r="E48">
        <f ca="1"/>
        <v>0</v>
      </c>
      <c r="F48" s="33">
        <f ca="1"/>
        <v>0</v>
      </c>
      <c r="G48">
        <f ca="1"/>
        <v>0</v>
      </c>
    </row>
    <row r="49" spans="1:7">
      <c r="A49" t="str">
        <f ca="1"/>
        <v>Envoi des échantillons du menu 1: mardi - midi</v>
      </c>
      <c r="B49" t="str">
        <f ca="1"/>
        <v>Assiette froide: campagne</v>
      </c>
      <c r="C49">
        <f ca="1"/>
        <v>46</v>
      </c>
      <c r="D49">
        <f ca="1"/>
        <v>0</v>
      </c>
      <c r="E49">
        <f ca="1"/>
        <v>0</v>
      </c>
      <c r="F49" s="33">
        <f ca="1"/>
        <v>0</v>
      </c>
      <c r="G49">
        <f ca="1"/>
        <v>0</v>
      </c>
    </row>
    <row r="50" spans="1:7">
      <c r="A50" t="str">
        <f ca="1"/>
        <v>Envoi des échantillons du menu 1: mardi - midi</v>
      </c>
      <c r="B50" t="str">
        <f ca="1"/>
        <v>Julienne de légume beurre</v>
      </c>
      <c r="C50">
        <f ca="1"/>
        <v>46</v>
      </c>
      <c r="D50">
        <f ca="1"/>
        <v>0</v>
      </c>
      <c r="E50">
        <f ca="1"/>
        <v>0</v>
      </c>
      <c r="F50" s="33">
        <f ca="1"/>
        <v>0</v>
      </c>
      <c r="G50">
        <f ca="1"/>
        <v>0</v>
      </c>
    </row>
    <row r="51" spans="1:7">
      <c r="A51" t="str">
        <f ca="1"/>
        <v>Envoi des échantillons du menu 1: mardi - soir</v>
      </c>
      <c r="B51" t="str">
        <f ca="1"/>
        <v>Assiette froide: œufs durs</v>
      </c>
      <c r="C51">
        <f ca="1"/>
        <v>2</v>
      </c>
      <c r="D51">
        <f ca="1"/>
        <v>0</v>
      </c>
      <c r="E51">
        <f ca="1"/>
        <v>0</v>
      </c>
      <c r="F51" s="33">
        <f ca="1"/>
        <v>0</v>
      </c>
      <c r="G51">
        <f ca="1"/>
        <v>0</v>
      </c>
    </row>
    <row r="52" spans="1:7">
      <c r="A52" t="str">
        <f ca="1"/>
        <v>Envoi des échantillons du menu 1: mardi - soir</v>
      </c>
      <c r="B52" t="str">
        <f ca="1"/>
        <v>Purée potiron</v>
      </c>
      <c r="C52">
        <f ca="1"/>
        <v>2</v>
      </c>
      <c r="D52">
        <f ca="1"/>
        <v>0</v>
      </c>
      <c r="E52">
        <f ca="1"/>
        <v>0</v>
      </c>
      <c r="F52" s="33">
        <f ca="1"/>
        <v>0</v>
      </c>
      <c r="G52">
        <f ca="1"/>
        <v>0</v>
      </c>
    </row>
    <row r="53" spans="1:7">
      <c r="A53" t="str">
        <f ca="1"/>
        <v>Envoi des échantillons du menu 1: mardi - soir</v>
      </c>
      <c r="B53" t="str">
        <f ca="1"/>
        <v>Pavé de porc/ sauce diable</v>
      </c>
      <c r="C53">
        <f ca="1"/>
        <v>2</v>
      </c>
      <c r="D53">
        <f ca="1"/>
        <v>0</v>
      </c>
      <c r="E53">
        <f ca="1"/>
        <v>0</v>
      </c>
      <c r="F53" s="33">
        <f ca="1"/>
        <v>0</v>
      </c>
      <c r="G53">
        <f ca="1"/>
        <v>0</v>
      </c>
    </row>
    <row r="54" spans="1:7">
      <c r="A54" t="str">
        <f ca="1"/>
        <v/>
      </c>
      <c r="B54" t="str">
        <f ca="1"/>
        <v/>
      </c>
      <c r="C54" t="str">
        <f ca="1"/>
        <v/>
      </c>
      <c r="D54" t="str">
        <f ca="1"/>
        <v/>
      </c>
      <c r="E54" t="str">
        <f ca="1"/>
        <v/>
      </c>
      <c r="F54" s="33" t="str">
        <f ca="1"/>
        <v/>
      </c>
      <c r="G54" t="str">
        <f ca="1"/>
        <v/>
      </c>
    </row>
    <row r="55" spans="1:7">
      <c r="A55" t="str">
        <f ca="1"/>
        <v/>
      </c>
      <c r="B55" t="str">
        <f ca="1"/>
        <v/>
      </c>
      <c r="C55" t="str">
        <f ca="1"/>
        <v/>
      </c>
      <c r="D55" t="str">
        <f ca="1"/>
        <v/>
      </c>
      <c r="E55" t="str">
        <f ca="1"/>
        <v/>
      </c>
      <c r="F55" s="33" t="str">
        <f ca="1"/>
        <v/>
      </c>
      <c r="G55" t="str">
        <f ca="1"/>
        <v/>
      </c>
    </row>
    <row r="56" spans="1:7">
      <c r="A56" t="str">
        <f ca="1"/>
        <v/>
      </c>
      <c r="B56" t="str">
        <f ca="1"/>
        <v/>
      </c>
      <c r="C56" t="str">
        <f ca="1"/>
        <v/>
      </c>
      <c r="D56" t="str">
        <f ca="1"/>
        <v/>
      </c>
      <c r="E56" t="str">
        <f ca="1"/>
        <v/>
      </c>
      <c r="F56" s="33" t="str">
        <f ca="1"/>
        <v/>
      </c>
      <c r="G56" t="str">
        <f ca="1"/>
        <v/>
      </c>
    </row>
    <row r="57" spans="1:7">
      <c r="A57" t="str">
        <f ca="1"/>
        <v/>
      </c>
      <c r="B57" t="str">
        <f ca="1"/>
        <v/>
      </c>
      <c r="C57" t="str">
        <f ca="1"/>
        <v/>
      </c>
      <c r="D57" t="str">
        <f ca="1"/>
        <v/>
      </c>
      <c r="E57" t="str">
        <f ca="1"/>
        <v/>
      </c>
      <c r="F57" s="33" t="str">
        <f ca="1"/>
        <v/>
      </c>
      <c r="G57" t="str">
        <f ca="1"/>
        <v/>
      </c>
    </row>
    <row r="58" spans="1:7">
      <c r="A58" t="str">
        <f ca="1"/>
        <v/>
      </c>
      <c r="B58" t="str">
        <f ca="1"/>
        <v/>
      </c>
      <c r="C58" t="str">
        <f ca="1"/>
        <v/>
      </c>
      <c r="D58" t="str">
        <f ca="1"/>
        <v/>
      </c>
      <c r="E58" t="str">
        <f ca="1"/>
        <v/>
      </c>
      <c r="F58" s="33" t="str">
        <f ca="1"/>
        <v/>
      </c>
      <c r="G58" t="str">
        <f ca="1"/>
        <v/>
      </c>
    </row>
    <row r="59" spans="1:7">
      <c r="A59" t="str">
        <f ca="1"/>
        <v/>
      </c>
      <c r="B59" t="str">
        <f ca="1"/>
        <v/>
      </c>
      <c r="C59" t="str">
        <f ca="1"/>
        <v/>
      </c>
      <c r="D59" t="str">
        <f ca="1"/>
        <v/>
      </c>
      <c r="E59" t="str">
        <f ca="1"/>
        <v/>
      </c>
      <c r="F59" s="33" t="str">
        <f ca="1"/>
        <v/>
      </c>
      <c r="G59" t="str">
        <f ca="1"/>
        <v/>
      </c>
    </row>
    <row r="60" spans="1:7">
      <c r="A60" t="str">
        <f ca="1"/>
        <v/>
      </c>
      <c r="B60" t="str">
        <f ca="1"/>
        <v/>
      </c>
      <c r="C60" t="str">
        <f ca="1"/>
        <v/>
      </c>
      <c r="D60" t="str">
        <f ca="1"/>
        <v/>
      </c>
      <c r="E60" t="str">
        <f ca="1"/>
        <v/>
      </c>
      <c r="F60" s="33" t="str">
        <f ca="1"/>
        <v/>
      </c>
      <c r="G60" t="str">
        <f ca="1"/>
        <v/>
      </c>
    </row>
    <row r="61" spans="1:7">
      <c r="A61" t="str">
        <f ca="1"/>
        <v/>
      </c>
      <c r="B61" t="str">
        <f ca="1"/>
        <v/>
      </c>
      <c r="C61" t="str">
        <f ca="1"/>
        <v/>
      </c>
      <c r="D61" t="str">
        <f ca="1"/>
        <v/>
      </c>
      <c r="E61" t="str">
        <f ca="1"/>
        <v/>
      </c>
      <c r="F61" s="33" t="str">
        <f ca="1"/>
        <v/>
      </c>
      <c r="G61" t="str">
        <f ca="1"/>
        <v/>
      </c>
    </row>
    <row r="62" spans="1:7">
      <c r="A62" t="str">
        <f ca="1"/>
        <v/>
      </c>
      <c r="B62" t="str">
        <f ca="1"/>
        <v/>
      </c>
      <c r="C62" t="str">
        <f ca="1"/>
        <v/>
      </c>
      <c r="D62" t="str">
        <f ca="1"/>
        <v/>
      </c>
      <c r="E62" t="str">
        <f ca="1"/>
        <v/>
      </c>
      <c r="F62" s="33" t="str">
        <f ca="1"/>
        <v/>
      </c>
      <c r="G62" t="str">
        <f ca="1"/>
        <v/>
      </c>
    </row>
    <row r="63" spans="1:7">
      <c r="A63" t="str">
        <f ca="1"/>
        <v/>
      </c>
      <c r="B63" t="str">
        <f ca="1"/>
        <v/>
      </c>
      <c r="C63" t="str">
        <f ca="1"/>
        <v/>
      </c>
      <c r="D63" t="str">
        <f ca="1"/>
        <v/>
      </c>
      <c r="E63" t="str">
        <f ca="1"/>
        <v/>
      </c>
      <c r="F63" s="33" t="str">
        <f ca="1"/>
        <v/>
      </c>
      <c r="G63" t="str">
        <f ca="1"/>
        <v/>
      </c>
    </row>
    <row r="64" spans="1:7">
      <c r="A64" t="str">
        <f ca="1"/>
        <v/>
      </c>
      <c r="B64" t="str">
        <f ca="1"/>
        <v/>
      </c>
      <c r="C64" t="str">
        <f ca="1"/>
        <v/>
      </c>
      <c r="D64" t="str">
        <f ca="1"/>
        <v/>
      </c>
      <c r="E64" t="str">
        <f ca="1"/>
        <v/>
      </c>
      <c r="F64" s="33" t="str">
        <f ca="1"/>
        <v/>
      </c>
      <c r="G64" t="str">
        <f ca="1"/>
        <v/>
      </c>
    </row>
    <row r="65" spans="1:7">
      <c r="A65" t="str">
        <f ca="1"/>
        <v/>
      </c>
      <c r="B65" t="str">
        <f ca="1"/>
        <v/>
      </c>
      <c r="C65" t="str">
        <f ca="1"/>
        <v/>
      </c>
      <c r="D65" t="str">
        <f ca="1"/>
        <v/>
      </c>
      <c r="E65" t="str">
        <f ca="1"/>
        <v/>
      </c>
      <c r="F65" s="33" t="str">
        <f ca="1"/>
        <v/>
      </c>
      <c r="G65" t="str">
        <f ca="1"/>
        <v/>
      </c>
    </row>
    <row r="66" spans="1:7">
      <c r="A66" t="str">
        <f ca="1"/>
        <v/>
      </c>
      <c r="B66" t="str">
        <f ca="1"/>
        <v/>
      </c>
      <c r="C66" t="str">
        <f ca="1"/>
        <v/>
      </c>
      <c r="D66" t="str">
        <f ca="1"/>
        <v/>
      </c>
      <c r="E66" t="str">
        <f ca="1"/>
        <v/>
      </c>
      <c r="F66" s="33" t="str">
        <f ca="1"/>
        <v/>
      </c>
      <c r="G66" t="str">
        <f ca="1"/>
        <v/>
      </c>
    </row>
    <row r="67" spans="1:7">
      <c r="A67" t="str">
        <f ca="1"/>
        <v/>
      </c>
      <c r="B67" t="str">
        <f ca="1"/>
        <v/>
      </c>
      <c r="C67" t="str">
        <f ca="1"/>
        <v/>
      </c>
      <c r="D67" t="str">
        <f ca="1"/>
        <v/>
      </c>
      <c r="E67" t="str">
        <f ca="1"/>
        <v/>
      </c>
      <c r="F67" s="33" t="str">
        <f ca="1"/>
        <v/>
      </c>
      <c r="G67" t="str">
        <f ca="1"/>
        <v/>
      </c>
    </row>
    <row r="68" spans="1:7">
      <c r="A68" t="str">
        <f ca="1"/>
        <v/>
      </c>
      <c r="B68" t="str">
        <f ca="1"/>
        <v/>
      </c>
      <c r="C68" t="str">
        <f ca="1"/>
        <v/>
      </c>
      <c r="D68" t="str">
        <f ca="1"/>
        <v/>
      </c>
      <c r="E68" t="str">
        <f ca="1"/>
        <v/>
      </c>
      <c r="F68" s="33" t="str">
        <f ca="1"/>
        <v/>
      </c>
      <c r="G68" t="str">
        <f ca="1"/>
        <v/>
      </c>
    </row>
    <row r="69" spans="1:7">
      <c r="A69" t="str">
        <f ca="1"/>
        <v/>
      </c>
      <c r="B69" t="str">
        <f ca="1"/>
        <v/>
      </c>
      <c r="C69" t="str">
        <f ca="1"/>
        <v/>
      </c>
      <c r="D69" t="str">
        <f ca="1"/>
        <v/>
      </c>
      <c r="E69" t="str">
        <f ca="1"/>
        <v/>
      </c>
      <c r="F69" s="33" t="str">
        <f ca="1"/>
        <v/>
      </c>
      <c r="G69" t="str">
        <f ca="1"/>
        <v/>
      </c>
    </row>
    <row r="70" spans="1:7">
      <c r="A70" t="str">
        <f ca="1"/>
        <v/>
      </c>
      <c r="B70" t="str">
        <f ca="1"/>
        <v/>
      </c>
      <c r="C70" t="str">
        <f ca="1"/>
        <v/>
      </c>
      <c r="D70" t="str">
        <f ca="1"/>
        <v/>
      </c>
      <c r="E70" t="str">
        <f ca="1"/>
        <v/>
      </c>
      <c r="F70" s="33" t="str">
        <f ca="1"/>
        <v/>
      </c>
      <c r="G70" t="str">
        <f ca="1"/>
        <v/>
      </c>
    </row>
    <row r="71" spans="1:7">
      <c r="A71" t="str">
        <f ca="1"/>
        <v/>
      </c>
      <c r="B71" t="str">
        <f ca="1"/>
        <v/>
      </c>
      <c r="C71" t="str">
        <f ca="1"/>
        <v/>
      </c>
      <c r="D71" t="str">
        <f ca="1"/>
        <v/>
      </c>
      <c r="E71" t="str">
        <f ca="1"/>
        <v/>
      </c>
      <c r="F71" s="33" t="str">
        <f ca="1"/>
        <v/>
      </c>
      <c r="G71" t="str">
        <f ca="1"/>
        <v/>
      </c>
    </row>
    <row r="72" spans="1:7">
      <c r="A72" t="str">
        <f ca="1"/>
        <v/>
      </c>
      <c r="B72" t="str">
        <f ca="1"/>
        <v/>
      </c>
      <c r="C72" t="str">
        <f ca="1"/>
        <v/>
      </c>
      <c r="D72" t="str">
        <f ca="1"/>
        <v/>
      </c>
      <c r="E72" t="str">
        <f ca="1"/>
        <v/>
      </c>
      <c r="F72" s="33" t="str">
        <f ca="1"/>
        <v/>
      </c>
      <c r="G72" t="str">
        <f ca="1"/>
        <v/>
      </c>
    </row>
    <row r="73" spans="1:7">
      <c r="A73" t="str">
        <f ca="1"/>
        <v/>
      </c>
      <c r="B73" t="str">
        <f ca="1"/>
        <v/>
      </c>
      <c r="C73" t="str">
        <f ca="1"/>
        <v/>
      </c>
      <c r="D73" t="str">
        <f ca="1"/>
        <v/>
      </c>
      <c r="E73" t="str">
        <f ca="1"/>
        <v/>
      </c>
      <c r="F73" s="33" t="str">
        <f ca="1"/>
        <v/>
      </c>
      <c r="G73" t="str">
        <f ca="1"/>
        <v/>
      </c>
    </row>
    <row r="74" spans="1:7">
      <c r="A74" t="str">
        <f ca="1"/>
        <v/>
      </c>
      <c r="B74" t="str">
        <f ca="1"/>
        <v/>
      </c>
      <c r="C74" t="str">
        <f ca="1"/>
        <v/>
      </c>
      <c r="D74" t="str">
        <f ca="1"/>
        <v/>
      </c>
      <c r="E74" t="str">
        <f ca="1"/>
        <v/>
      </c>
      <c r="F74" s="33" t="str">
        <f ca="1"/>
        <v/>
      </c>
      <c r="G74" t="str">
        <f ca="1"/>
        <v/>
      </c>
    </row>
    <row r="75" spans="1:7">
      <c r="A75" t="str">
        <f ca="1"/>
        <v/>
      </c>
      <c r="B75" t="str">
        <f ca="1"/>
        <v/>
      </c>
      <c r="C75" t="str">
        <f ca="1"/>
        <v/>
      </c>
      <c r="D75" t="str">
        <f ca="1"/>
        <v/>
      </c>
      <c r="E75" t="str">
        <f ca="1"/>
        <v/>
      </c>
      <c r="F75" s="33" t="str">
        <f ca="1"/>
        <v/>
      </c>
      <c r="G75" t="str">
        <f ca="1"/>
        <v/>
      </c>
    </row>
    <row r="76" spans="1:7">
      <c r="A76" t="str">
        <f ca="1"/>
        <v/>
      </c>
      <c r="B76" t="str">
        <f ca="1"/>
        <v/>
      </c>
      <c r="C76" t="str">
        <f ca="1"/>
        <v/>
      </c>
      <c r="D76" t="str">
        <f ca="1"/>
        <v/>
      </c>
      <c r="E76" t="str">
        <f ca="1"/>
        <v/>
      </c>
      <c r="F76" s="33" t="str">
        <f ca="1"/>
        <v/>
      </c>
      <c r="G76" t="str">
        <f ca="1"/>
        <v/>
      </c>
    </row>
    <row r="77" spans="1:7">
      <c r="A77" t="str">
        <f ca="1"/>
        <v/>
      </c>
      <c r="B77" t="str">
        <f ca="1"/>
        <v/>
      </c>
      <c r="C77" t="str">
        <f ca="1"/>
        <v/>
      </c>
      <c r="D77" t="str">
        <f ca="1"/>
        <v/>
      </c>
      <c r="E77" t="str">
        <f ca="1"/>
        <v/>
      </c>
      <c r="F77" s="33" t="str">
        <f ca="1"/>
        <v/>
      </c>
      <c r="G77" t="str">
        <f ca="1"/>
        <v/>
      </c>
    </row>
    <row r="78" spans="1:7">
      <c r="A78" t="str">
        <f ca="1"/>
        <v/>
      </c>
      <c r="B78" t="str">
        <f ca="1"/>
        <v/>
      </c>
      <c r="C78" t="str">
        <f ca="1"/>
        <v/>
      </c>
      <c r="D78" t="str">
        <f ca="1"/>
        <v/>
      </c>
      <c r="E78" t="str">
        <f ca="1"/>
        <v/>
      </c>
      <c r="F78" s="33" t="str">
        <f ca="1"/>
        <v/>
      </c>
      <c r="G78" t="str">
        <f ca="1"/>
        <v/>
      </c>
    </row>
    <row r="79" spans="1:7">
      <c r="A79" t="str">
        <f ca="1"/>
        <v/>
      </c>
      <c r="B79" t="str">
        <f ca="1"/>
        <v/>
      </c>
      <c r="C79" t="str">
        <f ca="1"/>
        <v/>
      </c>
      <c r="D79" t="str">
        <f ca="1"/>
        <v/>
      </c>
      <c r="E79" t="str">
        <f ca="1"/>
        <v/>
      </c>
      <c r="F79" s="33" t="str">
        <f ca="1"/>
        <v/>
      </c>
      <c r="G79" t="str">
        <f ca="1"/>
        <v/>
      </c>
    </row>
    <row r="80" spans="1:7">
      <c r="A80" t="str">
        <f ca="1"/>
        <v/>
      </c>
      <c r="B80" t="str">
        <f ca="1"/>
        <v/>
      </c>
      <c r="C80" t="str">
        <f ca="1"/>
        <v/>
      </c>
      <c r="D80" t="str">
        <f ca="1"/>
        <v/>
      </c>
      <c r="E80" t="str">
        <f ca="1"/>
        <v/>
      </c>
      <c r="F80" s="33" t="str">
        <f ca="1"/>
        <v/>
      </c>
      <c r="G80" t="str">
        <f ca="1"/>
        <v/>
      </c>
    </row>
    <row r="81" spans="1:7">
      <c r="A81" t="str">
        <f ca="1"/>
        <v/>
      </c>
      <c r="B81" t="str">
        <f ca="1"/>
        <v/>
      </c>
      <c r="C81" t="str">
        <f ca="1"/>
        <v/>
      </c>
      <c r="D81" t="str">
        <f ca="1"/>
        <v/>
      </c>
      <c r="E81" t="str">
        <f ca="1"/>
        <v/>
      </c>
      <c r="F81" s="33" t="str">
        <f ca="1"/>
        <v/>
      </c>
      <c r="G81" t="str">
        <f ca="1"/>
        <v/>
      </c>
    </row>
    <row r="82" spans="1:7">
      <c r="A82" t="str">
        <f ca="1"/>
        <v/>
      </c>
      <c r="B82" t="str">
        <f ca="1"/>
        <v/>
      </c>
      <c r="C82" t="str">
        <f ca="1"/>
        <v/>
      </c>
      <c r="D82" t="str">
        <f ca="1"/>
        <v/>
      </c>
      <c r="E82" t="str">
        <f ca="1"/>
        <v/>
      </c>
      <c r="F82" s="33" t="str">
        <f ca="1"/>
        <v/>
      </c>
      <c r="G82" t="str">
        <f ca="1"/>
        <v/>
      </c>
    </row>
    <row r="83" spans="1:7">
      <c r="A83" t="str">
        <f ca="1"/>
        <v/>
      </c>
      <c r="B83" t="str">
        <f ca="1"/>
        <v/>
      </c>
      <c r="C83" t="str">
        <f ca="1"/>
        <v/>
      </c>
      <c r="D83" t="str">
        <f ca="1"/>
        <v/>
      </c>
      <c r="E83" t="str">
        <f ca="1"/>
        <v/>
      </c>
      <c r="F83" s="33" t="str">
        <f ca="1"/>
        <v/>
      </c>
      <c r="G83" t="str">
        <f ca="1"/>
        <v/>
      </c>
    </row>
    <row r="84" spans="1:7">
      <c r="A84" t="str">
        <f ca="1"/>
        <v/>
      </c>
      <c r="B84" t="str">
        <f ca="1"/>
        <v/>
      </c>
      <c r="C84" t="str">
        <f ca="1"/>
        <v/>
      </c>
      <c r="D84" t="str">
        <f ca="1"/>
        <v/>
      </c>
      <c r="E84" t="str">
        <f ca="1"/>
        <v/>
      </c>
      <c r="F84" s="33" t="str">
        <f ca="1"/>
        <v/>
      </c>
      <c r="G84" t="str">
        <f ca="1"/>
        <v/>
      </c>
    </row>
    <row r="85" spans="1:7">
      <c r="A85" t="str">
        <f ca="1"/>
        <v/>
      </c>
      <c r="B85" t="str">
        <f ca="1"/>
        <v/>
      </c>
      <c r="C85" t="str">
        <f ca="1"/>
        <v/>
      </c>
      <c r="D85" t="str">
        <f ca="1"/>
        <v/>
      </c>
      <c r="E85" t="str">
        <f ca="1"/>
        <v/>
      </c>
      <c r="F85" s="33" t="str">
        <f ca="1"/>
        <v/>
      </c>
      <c r="G85" t="str">
        <f ca="1"/>
        <v/>
      </c>
    </row>
    <row r="86" spans="1:7">
      <c r="A86" t="str">
        <f ca="1"/>
        <v/>
      </c>
      <c r="B86" t="str">
        <f ca="1"/>
        <v/>
      </c>
      <c r="C86" t="str">
        <f ca="1"/>
        <v/>
      </c>
      <c r="D86" t="str">
        <f ca="1"/>
        <v/>
      </c>
      <c r="E86" t="str">
        <f ca="1"/>
        <v/>
      </c>
      <c r="F86" s="33" t="str">
        <f ca="1"/>
        <v/>
      </c>
      <c r="G86" t="str">
        <f ca="1"/>
        <v/>
      </c>
    </row>
    <row r="87" spans="1:7">
      <c r="A87" t="str">
        <f ca="1"/>
        <v/>
      </c>
      <c r="B87" t="str">
        <f ca="1"/>
        <v/>
      </c>
      <c r="C87" t="str">
        <f ca="1"/>
        <v/>
      </c>
      <c r="D87" t="str">
        <f ca="1"/>
        <v/>
      </c>
      <c r="E87" t="str">
        <f ca="1"/>
        <v/>
      </c>
      <c r="F87" s="33" t="str">
        <f ca="1"/>
        <v/>
      </c>
      <c r="G87" t="str">
        <f ca="1"/>
        <v/>
      </c>
    </row>
    <row r="88" spans="1:7">
      <c r="A88" t="str">
        <f ca="1"/>
        <v/>
      </c>
      <c r="B88" t="str">
        <f ca="1"/>
        <v/>
      </c>
      <c r="C88" t="str">
        <f ca="1"/>
        <v/>
      </c>
      <c r="D88" t="str">
        <f ca="1"/>
        <v/>
      </c>
      <c r="E88" t="str">
        <f ca="1"/>
        <v/>
      </c>
      <c r="F88" s="33" t="str">
        <f ca="1"/>
        <v/>
      </c>
      <c r="G88" t="str">
        <f ca="1"/>
        <v/>
      </c>
    </row>
    <row r="89" spans="1:7">
      <c r="A89" t="str">
        <f ca="1"/>
        <v/>
      </c>
      <c r="B89" t="str">
        <f ca="1"/>
        <v/>
      </c>
      <c r="C89" t="str">
        <f ca="1"/>
        <v/>
      </c>
      <c r="D89" t="str">
        <f ca="1"/>
        <v/>
      </c>
      <c r="E89" t="str">
        <f ca="1"/>
        <v/>
      </c>
      <c r="F89" s="33" t="str">
        <f ca="1"/>
        <v/>
      </c>
      <c r="G89" t="str">
        <f ca="1"/>
        <v/>
      </c>
    </row>
    <row r="90" spans="1:7">
      <c r="A90" t="str">
        <f ca="1"/>
        <v/>
      </c>
      <c r="B90" t="str">
        <f ca="1"/>
        <v/>
      </c>
      <c r="C90" t="str">
        <f ca="1"/>
        <v/>
      </c>
      <c r="D90" t="str">
        <f ca="1"/>
        <v/>
      </c>
      <c r="E90" t="str">
        <f ca="1"/>
        <v/>
      </c>
      <c r="F90" s="33" t="str">
        <f ca="1"/>
        <v/>
      </c>
      <c r="G90" t="str">
        <f ca="1"/>
        <v/>
      </c>
    </row>
    <row r="91" spans="1:7">
      <c r="A91" t="str">
        <f ca="1"/>
        <v/>
      </c>
      <c r="B91" t="str">
        <f ca="1"/>
        <v/>
      </c>
      <c r="C91" t="str">
        <f ca="1"/>
        <v/>
      </c>
      <c r="D91" t="str">
        <f ca="1"/>
        <v/>
      </c>
      <c r="E91" t="str">
        <f ca="1"/>
        <v/>
      </c>
      <c r="F91" s="33" t="str">
        <f ca="1"/>
        <v/>
      </c>
      <c r="G91" t="str">
        <f ca="1"/>
        <v/>
      </c>
    </row>
    <row r="92" spans="1:7">
      <c r="A92" t="str">
        <f ca="1"/>
        <v/>
      </c>
      <c r="B92" t="str">
        <f ca="1"/>
        <v/>
      </c>
      <c r="C92" t="str">
        <f ca="1"/>
        <v/>
      </c>
      <c r="D92" t="str">
        <f ca="1"/>
        <v/>
      </c>
      <c r="E92" t="str">
        <f ca="1"/>
        <v/>
      </c>
      <c r="F92" s="33" t="str">
        <f ca="1"/>
        <v/>
      </c>
      <c r="G92" t="str">
        <f ca="1"/>
        <v/>
      </c>
    </row>
    <row r="93" spans="1:7">
      <c r="A93" t="str">
        <f ca="1"/>
        <v/>
      </c>
      <c r="B93" t="str">
        <f ca="1"/>
        <v/>
      </c>
      <c r="C93" t="str">
        <f ca="1"/>
        <v/>
      </c>
      <c r="D93" t="str">
        <f ca="1"/>
        <v/>
      </c>
      <c r="E93" t="str">
        <f ca="1"/>
        <v/>
      </c>
      <c r="F93" s="33" t="str">
        <f ca="1"/>
        <v/>
      </c>
      <c r="G93" t="str">
        <f ca="1"/>
        <v/>
      </c>
    </row>
    <row r="94" spans="1:7">
      <c r="A94" t="str">
        <f ca="1"/>
        <v/>
      </c>
      <c r="B94" t="str">
        <f ca="1"/>
        <v/>
      </c>
      <c r="C94" t="str">
        <f ca="1"/>
        <v/>
      </c>
      <c r="D94" t="str">
        <f ca="1"/>
        <v/>
      </c>
      <c r="E94" t="str">
        <f ca="1"/>
        <v/>
      </c>
      <c r="F94" s="33" t="str">
        <f ca="1"/>
        <v/>
      </c>
      <c r="G94" t="str">
        <f ca="1"/>
        <v/>
      </c>
    </row>
    <row r="95" spans="1:7">
      <c r="A95" t="str">
        <f ca="1"/>
        <v/>
      </c>
      <c r="B95" t="str">
        <f ca="1"/>
        <v/>
      </c>
      <c r="C95" t="str">
        <f ca="1"/>
        <v/>
      </c>
      <c r="D95" t="str">
        <f ca="1"/>
        <v/>
      </c>
      <c r="E95" t="str">
        <f ca="1"/>
        <v/>
      </c>
      <c r="F95" s="33" t="str">
        <f ca="1"/>
        <v/>
      </c>
      <c r="G95" t="str">
        <f ca="1"/>
        <v/>
      </c>
    </row>
    <row r="96" spans="1:7">
      <c r="A96" t="str">
        <f ca="1"/>
        <v/>
      </c>
      <c r="B96" t="str">
        <f ca="1"/>
        <v/>
      </c>
      <c r="C96" t="str">
        <f ca="1"/>
        <v/>
      </c>
      <c r="D96" t="str">
        <f ca="1"/>
        <v/>
      </c>
      <c r="E96" t="str">
        <f ca="1"/>
        <v/>
      </c>
      <c r="F96" s="33" t="str">
        <f ca="1"/>
        <v/>
      </c>
      <c r="G96" t="str">
        <f ca="1"/>
        <v/>
      </c>
    </row>
    <row r="97" spans="1:7">
      <c r="A97" t="str">
        <f ca="1"/>
        <v/>
      </c>
      <c r="B97" t="str">
        <f ca="1"/>
        <v/>
      </c>
      <c r="C97" t="str">
        <f ca="1"/>
        <v/>
      </c>
      <c r="D97" t="str">
        <f ca="1"/>
        <v/>
      </c>
      <c r="E97" t="str">
        <f ca="1"/>
        <v/>
      </c>
      <c r="F97" s="33" t="str">
        <f ca="1"/>
        <v/>
      </c>
      <c r="G97" t="str">
        <f ca="1"/>
        <v/>
      </c>
    </row>
    <row r="98" spans="1:7">
      <c r="A98" t="str">
        <f ca="1"/>
        <v/>
      </c>
      <c r="B98" t="str">
        <f ca="1"/>
        <v/>
      </c>
      <c r="C98" t="str">
        <f ca="1"/>
        <v/>
      </c>
      <c r="D98" t="str">
        <f ca="1"/>
        <v/>
      </c>
      <c r="E98" t="str">
        <f ca="1"/>
        <v/>
      </c>
      <c r="F98" s="33" t="str">
        <f ca="1"/>
        <v/>
      </c>
      <c r="G98" t="str">
        <f ca="1"/>
        <v/>
      </c>
    </row>
    <row r="99" spans="1:7">
      <c r="A99" t="str">
        <f ca="1"/>
        <v/>
      </c>
      <c r="B99" t="str">
        <f ca="1"/>
        <v/>
      </c>
      <c r="C99" t="str">
        <f ca="1"/>
        <v/>
      </c>
      <c r="D99" t="str">
        <f ca="1"/>
        <v/>
      </c>
      <c r="E99" t="str">
        <f ca="1"/>
        <v/>
      </c>
      <c r="F99" s="33" t="str">
        <f ca="1"/>
        <v/>
      </c>
      <c r="G99" t="str">
        <f ca="1"/>
        <v/>
      </c>
    </row>
    <row r="100" spans="1:7">
      <c r="A100" t="str">
        <f ca="1"/>
        <v/>
      </c>
      <c r="B100" t="str">
        <f ca="1"/>
        <v/>
      </c>
      <c r="C100" t="str">
        <f ca="1"/>
        <v/>
      </c>
      <c r="D100" t="str">
        <f ca="1"/>
        <v/>
      </c>
      <c r="E100" t="str">
        <f ca="1"/>
        <v/>
      </c>
      <c r="F100" s="33" t="str">
        <f ca="1"/>
        <v/>
      </c>
      <c r="G100" t="str">
        <f ca="1"/>
        <v/>
      </c>
    </row>
    <row r="101" spans="1:7">
      <c r="A101" t="str">
        <f ca="1"/>
        <v/>
      </c>
      <c r="B101" t="str">
        <f ca="1"/>
        <v/>
      </c>
      <c r="C101" t="str">
        <f ca="1"/>
        <v/>
      </c>
      <c r="D101" t="str">
        <f ca="1"/>
        <v/>
      </c>
      <c r="E101" t="str">
        <f ca="1"/>
        <v/>
      </c>
      <c r="F101" s="33" t="str">
        <f ca="1"/>
        <v/>
      </c>
      <c r="G101" t="str">
        <f ca="1"/>
        <v/>
      </c>
    </row>
    <row r="102" spans="1:7">
      <c r="A102" t="str">
        <f ca="1"/>
        <v/>
      </c>
      <c r="B102" t="str">
        <f ca="1"/>
        <v/>
      </c>
      <c r="C102" t="str">
        <f ca="1"/>
        <v/>
      </c>
      <c r="D102" t="str">
        <f ca="1"/>
        <v/>
      </c>
      <c r="E102" t="str">
        <f ca="1"/>
        <v/>
      </c>
      <c r="F102" s="33" t="str">
        <f ca="1"/>
        <v/>
      </c>
      <c r="G102" t="str">
        <f ca="1"/>
        <v/>
      </c>
    </row>
    <row r="103" spans="1:7">
      <c r="A103" t="str">
        <f ca="1"/>
        <v/>
      </c>
      <c r="B103" t="str">
        <f ca="1"/>
        <v/>
      </c>
      <c r="C103" t="str">
        <f ca="1"/>
        <v/>
      </c>
      <c r="D103" t="str">
        <f ca="1"/>
        <v/>
      </c>
      <c r="E103" t="str">
        <f ca="1"/>
        <v/>
      </c>
      <c r="F103" s="33" t="str">
        <f ca="1"/>
        <v/>
      </c>
      <c r="G103" t="str">
        <f ca="1"/>
        <v/>
      </c>
    </row>
    <row r="104" spans="1:7">
      <c r="A104" t="str">
        <f ca="1"/>
        <v/>
      </c>
      <c r="B104" t="str">
        <f ca="1"/>
        <v/>
      </c>
      <c r="C104" t="str">
        <f ca="1"/>
        <v/>
      </c>
      <c r="D104" t="str">
        <f ca="1"/>
        <v/>
      </c>
      <c r="E104" t="str">
        <f ca="1"/>
        <v/>
      </c>
      <c r="F104" s="33" t="str">
        <f ca="1"/>
        <v/>
      </c>
      <c r="G104" t="str">
        <f ca="1"/>
        <v/>
      </c>
    </row>
    <row r="105" spans="1:7">
      <c r="A105" t="str">
        <f ca="1"/>
        <v/>
      </c>
      <c r="B105" t="str">
        <f ca="1"/>
        <v/>
      </c>
      <c r="C105" t="str">
        <f ca="1"/>
        <v/>
      </c>
      <c r="D105" t="str">
        <f ca="1"/>
        <v/>
      </c>
      <c r="E105" t="str">
        <f ca="1"/>
        <v/>
      </c>
      <c r="F105" s="33" t="str">
        <f ca="1"/>
        <v/>
      </c>
      <c r="G105" t="str">
        <f ca="1"/>
        <v/>
      </c>
    </row>
    <row r="106" spans="1:7">
      <c r="A106" t="str">
        <f ca="1"/>
        <v/>
      </c>
      <c r="B106" t="str">
        <f ca="1"/>
        <v/>
      </c>
      <c r="C106" t="str">
        <f ca="1"/>
        <v/>
      </c>
      <c r="D106" t="str">
        <f ca="1"/>
        <v/>
      </c>
      <c r="E106" t="str">
        <f ca="1"/>
        <v/>
      </c>
      <c r="F106" s="33" t="str">
        <f ca="1"/>
        <v/>
      </c>
      <c r="G106" t="str">
        <f ca="1"/>
        <v/>
      </c>
    </row>
    <row r="107" spans="1:7">
      <c r="A107" t="str">
        <f ca="1"/>
        <v/>
      </c>
      <c r="B107" t="str">
        <f ca="1"/>
        <v/>
      </c>
      <c r="C107" t="str">
        <f ca="1"/>
        <v/>
      </c>
      <c r="D107" t="str">
        <f ca="1"/>
        <v/>
      </c>
      <c r="E107" t="str">
        <f ca="1"/>
        <v/>
      </c>
      <c r="F107" s="33" t="str">
        <f ca="1"/>
        <v/>
      </c>
      <c r="G107" t="str">
        <f ca="1"/>
        <v/>
      </c>
    </row>
    <row r="108" spans="1:7">
      <c r="A108" t="str">
        <f ca="1"/>
        <v/>
      </c>
      <c r="B108" t="str">
        <f ca="1"/>
        <v/>
      </c>
      <c r="C108" t="str">
        <f ca="1"/>
        <v/>
      </c>
      <c r="D108" t="str">
        <f ca="1"/>
        <v/>
      </c>
      <c r="E108" t="str">
        <f ca="1"/>
        <v/>
      </c>
      <c r="F108" s="33" t="str">
        <f ca="1"/>
        <v/>
      </c>
      <c r="G108" t="str">
        <f ca="1"/>
        <v/>
      </c>
    </row>
    <row r="109" spans="1:7">
      <c r="A109" t="str">
        <f ca="1"/>
        <v/>
      </c>
      <c r="B109" t="str">
        <f ca="1"/>
        <v/>
      </c>
      <c r="C109" t="str">
        <f ca="1"/>
        <v/>
      </c>
      <c r="D109" t="str">
        <f ca="1"/>
        <v/>
      </c>
      <c r="E109" t="str">
        <f ca="1"/>
        <v/>
      </c>
      <c r="F109" s="33" t="str">
        <f ca="1"/>
        <v/>
      </c>
      <c r="G109" t="str">
        <f ca="1"/>
        <v/>
      </c>
    </row>
    <row r="110" spans="1:7">
      <c r="A110" t="str">
        <f ca="1"/>
        <v/>
      </c>
      <c r="B110" t="str">
        <f ca="1"/>
        <v/>
      </c>
      <c r="C110" t="str">
        <f ca="1"/>
        <v/>
      </c>
      <c r="D110" t="str">
        <f ca="1"/>
        <v/>
      </c>
      <c r="E110" t="str">
        <f ca="1"/>
        <v/>
      </c>
      <c r="F110" s="33" t="str">
        <f ca="1"/>
        <v/>
      </c>
      <c r="G110" t="str">
        <f ca="1"/>
        <v/>
      </c>
    </row>
    <row r="111" spans="1:7">
      <c r="A111" t="str">
        <f ca="1"/>
        <v/>
      </c>
      <c r="B111" t="str">
        <f ca="1"/>
        <v/>
      </c>
      <c r="C111" t="str">
        <f ca="1"/>
        <v/>
      </c>
      <c r="D111" t="str">
        <f ca="1"/>
        <v/>
      </c>
      <c r="E111" t="str">
        <f ca="1"/>
        <v/>
      </c>
      <c r="F111" s="33" t="str">
        <f ca="1"/>
        <v/>
      </c>
      <c r="G111" t="str">
        <f ca="1"/>
        <v/>
      </c>
    </row>
    <row r="112" spans="1:7">
      <c r="A112" t="str">
        <f ca="1"/>
        <v/>
      </c>
      <c r="B112" t="str">
        <f ca="1"/>
        <v/>
      </c>
      <c r="C112" t="str">
        <f ca="1"/>
        <v/>
      </c>
      <c r="D112" t="str">
        <f ca="1"/>
        <v/>
      </c>
      <c r="E112" t="str">
        <f ca="1"/>
        <v/>
      </c>
      <c r="F112" s="33" t="str">
        <f ca="1"/>
        <v/>
      </c>
      <c r="G112" t="str">
        <f ca="1"/>
        <v/>
      </c>
    </row>
    <row r="113" spans="1:6">
      <c r="A113" t="str">
        <f ca="1"/>
        <v/>
      </c>
      <c r="B113" t="str">
        <f ca="1"/>
        <v/>
      </c>
      <c r="C113" t="str">
        <f ca="1"/>
        <v/>
      </c>
      <c r="D113" t="str">
        <f ca="1"/>
        <v/>
      </c>
      <c r="E113" t="str">
        <f ca="1"/>
        <v/>
      </c>
      <c r="F113" s="33" t="str">
        <f ca="1"/>
        <v/>
      </c>
    </row>
    <row r="114" spans="1:6">
      <c r="A114" t="str">
        <f ca="1"/>
        <v/>
      </c>
      <c r="B114" t="str">
        <f ca="1"/>
        <v/>
      </c>
      <c r="C114" t="str">
        <f ca="1"/>
        <v/>
      </c>
      <c r="D114" t="str">
        <f ca="1"/>
        <v/>
      </c>
      <c r="E114" t="str">
        <f ca="1"/>
        <v/>
      </c>
      <c r="F114" s="33" t="str">
        <f ca="1"/>
        <v/>
      </c>
    </row>
    <row r="115" spans="1:6">
      <c r="A115" t="str">
        <f ca="1"/>
        <v/>
      </c>
      <c r="B115" t="str">
        <f ca="1"/>
        <v/>
      </c>
      <c r="C115" t="str">
        <f ca="1"/>
        <v/>
      </c>
      <c r="D115" t="str">
        <f ca="1"/>
        <v/>
      </c>
      <c r="E115" t="str">
        <f ca="1"/>
        <v/>
      </c>
      <c r="F115" s="33" t="str">
        <f ca="1"/>
        <v/>
      </c>
    </row>
    <row r="116" spans="1:6">
      <c r="A116" t="str">
        <f ca="1"/>
        <v/>
      </c>
      <c r="B116" t="str">
        <f ca="1"/>
        <v/>
      </c>
      <c r="C116" t="str">
        <f ca="1"/>
        <v/>
      </c>
      <c r="D116" t="str">
        <f ca="1"/>
        <v/>
      </c>
      <c r="E116" t="str">
        <f ca="1"/>
        <v/>
      </c>
      <c r="F116" s="33" t="str">
        <f ca="1"/>
        <v/>
      </c>
    </row>
    <row r="117" spans="1:6">
      <c r="A117" t="str">
        <f ca="1"/>
        <v/>
      </c>
      <c r="B117" t="str">
        <f ca="1"/>
        <v/>
      </c>
      <c r="C117" t="str">
        <f ca="1"/>
        <v/>
      </c>
      <c r="D117" t="str">
        <f ca="1"/>
        <v/>
      </c>
      <c r="E117" t="str">
        <f ca="1"/>
        <v/>
      </c>
      <c r="F117" s="33" t="str">
        <f ca="1"/>
        <v/>
      </c>
    </row>
    <row r="118" spans="1:6">
      <c r="A118" t="str">
        <f ca="1"/>
        <v/>
      </c>
      <c r="B118" t="str">
        <f ca="1"/>
        <v/>
      </c>
      <c r="C118" t="str">
        <f ca="1"/>
        <v/>
      </c>
      <c r="D118" t="str">
        <f ca="1"/>
        <v/>
      </c>
      <c r="E118" t="str">
        <f ca="1"/>
        <v/>
      </c>
      <c r="F118" s="33" t="str">
        <f ca="1"/>
        <v/>
      </c>
    </row>
    <row r="119" spans="1:6">
      <c r="A119" t="str">
        <f ca="1"/>
        <v/>
      </c>
      <c r="B119" t="str">
        <f ca="1"/>
        <v/>
      </c>
      <c r="C119" t="str">
        <f ca="1"/>
        <v/>
      </c>
      <c r="D119" t="str">
        <f ca="1"/>
        <v/>
      </c>
      <c r="E119" t="str">
        <f ca="1"/>
        <v/>
      </c>
      <c r="F119" s="33" t="str">
        <f ca="1"/>
        <v/>
      </c>
    </row>
    <row r="120" spans="1:6">
      <c r="A120" t="str">
        <f ca="1"/>
        <v/>
      </c>
      <c r="B120" t="str">
        <f ca="1"/>
        <v/>
      </c>
      <c r="C120" t="str">
        <f ca="1"/>
        <v/>
      </c>
      <c r="D120" t="str">
        <f ca="1"/>
        <v/>
      </c>
      <c r="E120" t="str">
        <f ca="1"/>
        <v/>
      </c>
      <c r="F120" s="33" t="str">
        <f ca="1"/>
        <v/>
      </c>
    </row>
    <row r="121" spans="1:6">
      <c r="A121" t="str">
        <f ca="1"/>
        <v/>
      </c>
      <c r="B121" t="str">
        <f ca="1"/>
        <v/>
      </c>
      <c r="C121" t="str">
        <f ca="1"/>
        <v/>
      </c>
      <c r="D121" t="str">
        <f ca="1"/>
        <v/>
      </c>
      <c r="E121" t="str">
        <f ca="1"/>
        <v/>
      </c>
      <c r="F121" s="33" t="str">
        <f ca="1"/>
        <v/>
      </c>
    </row>
    <row r="122" spans="1:6">
      <c r="A122" t="str">
        <f ca="1"/>
        <v/>
      </c>
      <c r="B122" t="str">
        <f ca="1"/>
        <v/>
      </c>
      <c r="C122" t="str">
        <f ca="1"/>
        <v/>
      </c>
      <c r="D122" t="str">
        <f ca="1"/>
        <v/>
      </c>
      <c r="E122" t="str">
        <f ca="1"/>
        <v/>
      </c>
      <c r="F122" s="33" t="str">
        <f ca="1"/>
        <v/>
      </c>
    </row>
    <row r="123" spans="1:6">
      <c r="A123" t="str">
        <f ca="1"/>
        <v/>
      </c>
      <c r="B123" t="str">
        <f ca="1"/>
        <v/>
      </c>
      <c r="C123" t="str">
        <f ca="1"/>
        <v/>
      </c>
      <c r="D123" t="str">
        <f ca="1"/>
        <v/>
      </c>
      <c r="E123" t="str">
        <f ca="1"/>
        <v/>
      </c>
      <c r="F123" s="33" t="str">
        <f ca="1"/>
        <v/>
      </c>
    </row>
    <row r="124" spans="1:6">
      <c r="A124" t="str">
        <f ca="1"/>
        <v/>
      </c>
      <c r="B124" t="str">
        <f ca="1"/>
        <v/>
      </c>
      <c r="C124" t="str">
        <f ca="1"/>
        <v/>
      </c>
      <c r="D124" t="str">
        <f ca="1"/>
        <v/>
      </c>
      <c r="E124" t="str">
        <f ca="1"/>
        <v/>
      </c>
      <c r="F124" s="33" t="str">
        <f ca="1"/>
        <v/>
      </c>
    </row>
    <row r="125" spans="1:6">
      <c r="A125" t="str">
        <f ca="1"/>
        <v/>
      </c>
      <c r="B125" t="str">
        <f ca="1"/>
        <v/>
      </c>
      <c r="C125" t="str">
        <f ca="1"/>
        <v/>
      </c>
      <c r="D125" t="str">
        <f ca="1"/>
        <v/>
      </c>
      <c r="E125" t="str">
        <f ca="1"/>
        <v/>
      </c>
      <c r="F125" s="33" t="str">
        <f ca="1"/>
        <v/>
      </c>
    </row>
    <row r="126" spans="1:6">
      <c r="A126" t="str">
        <f ca="1"/>
        <v/>
      </c>
      <c r="B126" t="str">
        <f ca="1"/>
        <v/>
      </c>
      <c r="C126" t="str">
        <f ca="1"/>
        <v/>
      </c>
      <c r="E126" t="str">
        <f ca="1"/>
        <v/>
      </c>
      <c r="F126" s="33" t="str">
        <f ca="1"/>
        <v/>
      </c>
    </row>
    <row r="127" spans="1:6">
      <c r="A127" t="str">
        <f ca="1"/>
        <v/>
      </c>
      <c r="B127" t="str">
        <f ca="1"/>
        <v/>
      </c>
      <c r="C127" t="str">
        <f ca="1"/>
        <v/>
      </c>
      <c r="E127" t="str">
        <f ca="1"/>
        <v/>
      </c>
      <c r="F127" s="33" t="str">
        <f ca="1"/>
        <v/>
      </c>
    </row>
    <row r="128" spans="1:6">
      <c r="A128" t="str">
        <f ca="1"/>
        <v/>
      </c>
      <c r="B128" t="str">
        <f ca="1"/>
        <v/>
      </c>
      <c r="C128" t="str">
        <f ca="1"/>
        <v/>
      </c>
      <c r="E128" t="str">
        <f ca="1"/>
        <v/>
      </c>
      <c r="F128" s="33" t="str">
        <f ca="1"/>
        <v/>
      </c>
    </row>
    <row r="129" spans="1:6">
      <c r="A129" t="str">
        <f ca="1"/>
        <v/>
      </c>
      <c r="B129" t="str">
        <f ca="1"/>
        <v/>
      </c>
      <c r="C129" t="str">
        <f ca="1"/>
        <v/>
      </c>
      <c r="E129" t="str">
        <f ca="1"/>
        <v/>
      </c>
      <c r="F129" s="33" t="str">
        <f ca="1"/>
        <v/>
      </c>
    </row>
    <row r="130" spans="1:6">
      <c r="A130" t="str">
        <f ca="1"/>
        <v/>
      </c>
      <c r="B130" t="str">
        <f ca="1"/>
        <v/>
      </c>
      <c r="C130" t="str">
        <f ca="1"/>
        <v/>
      </c>
      <c r="E130" t="str">
        <f ca="1"/>
        <v/>
      </c>
      <c r="F130" s="33" t="str">
        <f ca="1"/>
        <v/>
      </c>
    </row>
    <row r="131" spans="1:6">
      <c r="A131" t="str">
        <f ca="1"/>
        <v/>
      </c>
      <c r="B131" t="str">
        <f ca="1"/>
        <v/>
      </c>
      <c r="C131" t="str">
        <f ca="1"/>
        <v/>
      </c>
      <c r="E131" t="str">
        <f ca="1"/>
        <v/>
      </c>
      <c r="F131" s="33" t="str">
        <f ca="1"/>
        <v/>
      </c>
    </row>
    <row r="132" spans="1:6">
      <c r="A132" t="str">
        <f ca="1"/>
        <v/>
      </c>
      <c r="B132" t="str">
        <f ca="1"/>
        <v/>
      </c>
      <c r="C132" t="str">
        <f ca="1"/>
        <v/>
      </c>
      <c r="E132" t="str">
        <f ca="1"/>
        <v/>
      </c>
      <c r="F132" s="33" t="str">
        <f ca="1"/>
        <v/>
      </c>
    </row>
    <row r="133" spans="1:6">
      <c r="A133" t="str">
        <f ca="1"/>
        <v/>
      </c>
      <c r="B133" t="str">
        <f ca="1"/>
        <v/>
      </c>
      <c r="C133" t="str">
        <f ca="1"/>
        <v/>
      </c>
      <c r="E133" t="str">
        <f ca="1"/>
        <v/>
      </c>
      <c r="F133" s="33" t="str">
        <f ca="1"/>
        <v/>
      </c>
    </row>
    <row r="134" spans="1:6">
      <c r="A134" t="str">
        <f ca="1"/>
        <v/>
      </c>
      <c r="B134" t="str">
        <f ca="1"/>
        <v/>
      </c>
      <c r="C134" t="str">
        <f ca="1"/>
        <v/>
      </c>
      <c r="E134" t="str">
        <f ca="1"/>
        <v/>
      </c>
      <c r="F134" s="33" t="str">
        <f ca="1"/>
        <v/>
      </c>
    </row>
    <row r="135" spans="1:6">
      <c r="A135" t="str">
        <f ca="1"/>
        <v/>
      </c>
      <c r="B135" t="str">
        <f ca="1"/>
        <v/>
      </c>
      <c r="C135" t="str">
        <f ca="1"/>
        <v/>
      </c>
      <c r="E135" t="str">
        <f ca="1"/>
        <v/>
      </c>
      <c r="F135" s="33" t="str">
        <f ca="1"/>
        <v/>
      </c>
    </row>
    <row r="136" spans="1:6">
      <c r="A136" t="str">
        <f ca="1"/>
        <v/>
      </c>
      <c r="B136" t="str">
        <f ca="1"/>
        <v/>
      </c>
      <c r="C136" t="str">
        <f ca="1"/>
        <v/>
      </c>
      <c r="E136" t="str">
        <f ca="1"/>
        <v/>
      </c>
      <c r="F136" s="33" t="str">
        <f ca="1"/>
        <v/>
      </c>
    </row>
    <row r="137" spans="1:6">
      <c r="A137" t="str">
        <f ca="1"/>
        <v/>
      </c>
      <c r="B137" t="str">
        <f ca="1"/>
        <v/>
      </c>
      <c r="C137" t="str">
        <f ca="1"/>
        <v/>
      </c>
      <c r="E137" t="str">
        <f ca="1"/>
        <v/>
      </c>
      <c r="F137" s="33" t="str">
        <f ca="1"/>
        <v/>
      </c>
    </row>
    <row r="138" spans="1:6">
      <c r="A138" t="str">
        <f ca="1"/>
        <v/>
      </c>
      <c r="B138" t="str">
        <f ca="1"/>
        <v/>
      </c>
      <c r="C138" t="str">
        <f ca="1"/>
        <v/>
      </c>
      <c r="E138" t="str">
        <f ca="1"/>
        <v/>
      </c>
      <c r="F138" s="33" t="str">
        <f ca="1"/>
        <v/>
      </c>
    </row>
    <row r="139" spans="1:6">
      <c r="A139" t="str">
        <f ca="1"/>
        <v/>
      </c>
      <c r="B139" t="str">
        <f ca="1"/>
        <v/>
      </c>
      <c r="C139" t="str">
        <f ca="1"/>
        <v/>
      </c>
      <c r="E139" t="str">
        <f ca="1"/>
        <v/>
      </c>
      <c r="F139" s="33" t="str">
        <f ca="1"/>
        <v/>
      </c>
    </row>
    <row r="140" spans="1:6">
      <c r="A140" t="str">
        <f ca="1"/>
        <v/>
      </c>
      <c r="B140" t="str">
        <f ca="1"/>
        <v/>
      </c>
      <c r="C140" t="str">
        <f ca="1"/>
        <v/>
      </c>
      <c r="E140" t="str">
        <f ca="1"/>
        <v/>
      </c>
      <c r="F140" s="33" t="str">
        <f ca="1"/>
        <v/>
      </c>
    </row>
    <row r="141" spans="1:6">
      <c r="A141" t="str">
        <f ca="1"/>
        <v/>
      </c>
      <c r="B141" t="str">
        <f ca="1"/>
        <v/>
      </c>
      <c r="C141" t="str">
        <f ca="1"/>
        <v/>
      </c>
      <c r="E141" t="str">
        <f ca="1"/>
        <v/>
      </c>
      <c r="F141" s="33" t="str">
        <f ca="1"/>
        <v/>
      </c>
    </row>
    <row r="142" spans="1:6">
      <c r="A142" t="str">
        <f ca="1"/>
        <v/>
      </c>
      <c r="B142" t="str">
        <f ca="1"/>
        <v/>
      </c>
      <c r="C142" t="str">
        <f ca="1"/>
        <v/>
      </c>
      <c r="E142" t="str">
        <f ca="1"/>
        <v/>
      </c>
      <c r="F142" s="33" t="str">
        <f ca="1"/>
        <v/>
      </c>
    </row>
    <row r="143" spans="1:6">
      <c r="B143" t="str">
        <f ca="1"/>
        <v/>
      </c>
      <c r="C143" t="str">
        <f ca="1"/>
        <v/>
      </c>
      <c r="F143" s="33" t="str">
        <f ca="1"/>
        <v/>
      </c>
    </row>
    <row r="144" spans="1:6">
      <c r="B144" t="str">
        <f ca="1"/>
        <v/>
      </c>
      <c r="C144" t="str">
        <f ca="1"/>
        <v/>
      </c>
      <c r="F144" s="33" t="str">
        <f ca="1"/>
        <v/>
      </c>
    </row>
    <row r="145" spans="2:6">
      <c r="B145" t="str">
        <f ca="1"/>
        <v/>
      </c>
      <c r="C145" t="str">
        <f ca="1"/>
        <v/>
      </c>
      <c r="F145" s="33" t="str">
        <f ca="1"/>
        <v/>
      </c>
    </row>
    <row r="146" spans="2:6">
      <c r="B146" t="str">
        <f ca="1"/>
        <v/>
      </c>
      <c r="C146" t="str">
        <f ca="1"/>
        <v/>
      </c>
      <c r="F146" s="33" t="str">
        <f ca="1"/>
        <v/>
      </c>
    </row>
    <row r="147" spans="2:6">
      <c r="B147" t="str">
        <f ca="1"/>
        <v/>
      </c>
      <c r="C147" t="str">
        <f ca="1"/>
        <v/>
      </c>
      <c r="F147" s="33" t="str">
        <f ca="1"/>
        <v/>
      </c>
    </row>
    <row r="148" spans="2:6">
      <c r="B148" t="str">
        <f ca="1"/>
        <v/>
      </c>
      <c r="C148" t="str">
        <f ca="1"/>
        <v/>
      </c>
      <c r="F148" s="33" t="str">
        <f ca="1"/>
        <v/>
      </c>
    </row>
    <row r="149" spans="2:6">
      <c r="B149" t="str">
        <f ca="1"/>
        <v/>
      </c>
      <c r="C149" t="str">
        <f ca="1"/>
        <v/>
      </c>
      <c r="F149" s="33" t="str">
        <f ca="1"/>
        <v/>
      </c>
    </row>
    <row r="150" spans="2:6">
      <c r="B150" t="str">
        <f ca="1"/>
        <v/>
      </c>
      <c r="C150" t="str">
        <f ca="1"/>
        <v/>
      </c>
      <c r="F150" s="33" t="str">
        <f ca="1"/>
        <v/>
      </c>
    </row>
    <row r="151" spans="2:6">
      <c r="B151" t="str">
        <f ca="1"/>
        <v/>
      </c>
      <c r="C151" t="str">
        <f ca="1"/>
        <v/>
      </c>
      <c r="F151" s="33" t="str">
        <f ca="1"/>
        <v/>
      </c>
    </row>
    <row r="152" spans="2:6">
      <c r="B152" t="str">
        <f ca="1"/>
        <v/>
      </c>
      <c r="C152" t="str">
        <f ca="1"/>
        <v/>
      </c>
      <c r="F152" s="33" t="str">
        <f ca="1"/>
        <v/>
      </c>
    </row>
    <row r="153" spans="2:6">
      <c r="B153" t="str">
        <f ca="1"/>
        <v/>
      </c>
      <c r="C153" t="str">
        <f ca="1"/>
        <v/>
      </c>
      <c r="F153" s="33" t="str">
        <f ca="1"/>
        <v/>
      </c>
    </row>
    <row r="154" spans="2:6">
      <c r="B154" t="str">
        <f ca="1"/>
        <v/>
      </c>
      <c r="C154" t="str">
        <f ca="1"/>
        <v/>
      </c>
      <c r="F154" s="33" t="str">
        <f ca="1"/>
        <v/>
      </c>
    </row>
    <row r="155" spans="2:6">
      <c r="B155" t="str">
        <f ca="1"/>
        <v/>
      </c>
      <c r="C155" t="str">
        <f ca="1"/>
        <v/>
      </c>
      <c r="F155" s="33" t="str">
        <f ca="1"/>
        <v/>
      </c>
    </row>
    <row r="156" spans="2:6">
      <c r="B156" t="str">
        <f ca="1"/>
        <v/>
      </c>
      <c r="C156" t="str">
        <f ca="1"/>
        <v/>
      </c>
      <c r="F156" s="33" t="str">
        <f ca="1"/>
        <v/>
      </c>
    </row>
    <row r="157" spans="2:6">
      <c r="B157" t="str">
        <f ca="1"/>
        <v/>
      </c>
      <c r="C157" t="str">
        <f ca="1"/>
        <v/>
      </c>
      <c r="F157" s="33" t="str">
        <f ca="1"/>
        <v/>
      </c>
    </row>
    <row r="158" spans="2:6">
      <c r="B158" t="str">
        <f ca="1"/>
        <v/>
      </c>
      <c r="C158" t="str">
        <f ca="1"/>
        <v/>
      </c>
      <c r="F158" s="33" t="str">
        <f ca="1"/>
        <v/>
      </c>
    </row>
    <row r="159" spans="2:6">
      <c r="B159" t="str">
        <f ca="1"/>
        <v/>
      </c>
      <c r="C159" t="str">
        <f ca="1"/>
        <v/>
      </c>
      <c r="F159" s="33" t="str">
        <f ca="1"/>
        <v/>
      </c>
    </row>
    <row r="160" spans="2:6">
      <c r="B160" t="str">
        <f ca="1"/>
        <v/>
      </c>
      <c r="F160" s="33" t="str">
        <f ca="1"/>
        <v/>
      </c>
    </row>
    <row r="161" spans="2:6">
      <c r="B161" t="str">
        <f ca="1"/>
        <v/>
      </c>
      <c r="F161" s="33" t="str">
        <f ca="1"/>
        <v/>
      </c>
    </row>
    <row r="162" spans="2:6">
      <c r="B162" t="str">
        <f ca="1"/>
        <v/>
      </c>
      <c r="F162" s="33" t="str">
        <f ca="1"/>
        <v/>
      </c>
    </row>
    <row r="163" spans="2:6">
      <c r="B163" t="str">
        <f ca="1"/>
        <v/>
      </c>
      <c r="F163" s="33" t="str">
        <f ca="1"/>
        <v/>
      </c>
    </row>
    <row r="164" spans="2:6">
      <c r="B164" t="str">
        <f ca="1"/>
        <v/>
      </c>
      <c r="F164" s="33" t="str">
        <f ca="1"/>
        <v/>
      </c>
    </row>
    <row r="165" spans="2:6">
      <c r="B165" t="str">
        <f ca="1"/>
        <v/>
      </c>
      <c r="F165" s="33" t="str">
        <f ca="1"/>
        <v/>
      </c>
    </row>
    <row r="166" spans="2:6">
      <c r="B166" t="str">
        <f ca="1"/>
        <v/>
      </c>
      <c r="F166" s="33" t="str">
        <f ca="1"/>
        <v/>
      </c>
    </row>
    <row r="167" spans="2:6">
      <c r="B167" t="str">
        <f ca="1"/>
        <v/>
      </c>
      <c r="F167" s="33" t="str">
        <f ca="1"/>
        <v/>
      </c>
    </row>
    <row r="168" spans="2:6">
      <c r="B168" t="str">
        <f ca="1"/>
        <v/>
      </c>
      <c r="F168" s="33" t="str">
        <f ca="1"/>
        <v/>
      </c>
    </row>
    <row r="169" spans="2:6">
      <c r="B169" t="str">
        <f ca="1"/>
        <v/>
      </c>
      <c r="F169" s="33" t="str">
        <f ca="1"/>
        <v/>
      </c>
    </row>
    <row r="170" spans="2:6">
      <c r="B170" t="str">
        <f ca="1"/>
        <v/>
      </c>
    </row>
    <row r="171" spans="2:6">
      <c r="B171" t="str">
        <f ca="1"/>
        <v/>
      </c>
    </row>
    <row r="172" spans="2:6">
      <c r="B172" t="str">
        <f ca="1"/>
        <v/>
      </c>
    </row>
    <row r="173" spans="2:6">
      <c r="B173" t="str">
        <f ca="1"/>
        <v/>
      </c>
    </row>
    <row r="174" spans="2:6">
      <c r="B174" t="str">
        <f ca="1"/>
        <v/>
      </c>
    </row>
    <row r="175" spans="2:6">
      <c r="B175" t="str">
        <f ca="1"/>
        <v/>
      </c>
    </row>
    <row r="176" spans="2:6">
      <c r="B176" t="str">
        <f ca="1"/>
        <v/>
      </c>
    </row>
  </sheetData>
  <mergeCells count="5">
    <mergeCell ref="B9:B13"/>
    <mergeCell ref="A4:E4"/>
    <mergeCell ref="A3:E3"/>
    <mergeCell ref="A15:G15"/>
    <mergeCell ref="A16:G16"/>
  </mergeCells>
  <dataValidations count="2">
    <dataValidation type="list" allowBlank="1" showInputMessage="1" showErrorMessage="1" sqref="A4">
      <formula1>choix1</formula1>
    </dataValidation>
    <dataValidation type="list" allowBlank="1" showInputMessage="1" showErrorMessage="1" sqref="A16">
      <formula1>Menu_01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2:H51"/>
  <sheetViews>
    <sheetView zoomScale="70" zoomScaleNormal="70" workbookViewId="0">
      <selection activeCell="C3" sqref="C3:F3"/>
    </sheetView>
  </sheetViews>
  <sheetFormatPr baseColWidth="10" defaultRowHeight="15"/>
  <cols>
    <col min="1" max="1" width="98.5703125" bestFit="1" customWidth="1"/>
    <col min="2" max="2" width="0" hidden="1" customWidth="1"/>
    <col min="3" max="3" width="26.28515625" customWidth="1"/>
    <col min="4" max="4" width="19" customWidth="1"/>
    <col min="5" max="5" width="26.85546875" customWidth="1"/>
    <col min="6" max="6" width="28.140625" customWidth="1"/>
    <col min="8" max="8" width="18" customWidth="1"/>
    <col min="10" max="10" width="16.42578125" bestFit="1" customWidth="1"/>
  </cols>
  <sheetData>
    <row r="2" spans="1:8">
      <c r="A2" s="1" t="s">
        <v>1</v>
      </c>
      <c r="B2" s="7" t="s">
        <v>63</v>
      </c>
      <c r="C2" s="14"/>
      <c r="D2" s="14"/>
      <c r="E2" s="14"/>
      <c r="F2" s="14"/>
      <c r="G2" s="14"/>
      <c r="H2" s="1" t="s">
        <v>0</v>
      </c>
    </row>
    <row r="3" spans="1:8" ht="33" customHeight="1">
      <c r="A3" s="2" t="s">
        <v>2</v>
      </c>
      <c r="B3" s="7">
        <v>4</v>
      </c>
      <c r="C3" s="15" t="s">
        <v>51</v>
      </c>
      <c r="D3" s="15" t="s">
        <v>52</v>
      </c>
      <c r="E3" s="15" t="s">
        <v>53</v>
      </c>
      <c r="F3" s="15" t="str">
        <f>'Synthèse '!D18</f>
        <v>Mp</v>
      </c>
      <c r="G3" s="13"/>
      <c r="H3" s="1">
        <v>6</v>
      </c>
    </row>
    <row r="4" spans="1:8" ht="25.5">
      <c r="A4" s="3" t="s">
        <v>3</v>
      </c>
      <c r="B4" s="7">
        <v>1</v>
      </c>
      <c r="C4" s="9" t="s">
        <v>61</v>
      </c>
      <c r="D4" s="9" t="s">
        <v>62</v>
      </c>
      <c r="E4" s="9" t="s">
        <v>71</v>
      </c>
      <c r="F4" s="8"/>
      <c r="G4" s="8"/>
      <c r="H4" s="1">
        <v>7</v>
      </c>
    </row>
    <row r="5" spans="1:8" ht="25.5">
      <c r="A5" s="2" t="s">
        <v>4</v>
      </c>
      <c r="B5" s="7">
        <v>2</v>
      </c>
      <c r="C5" s="9" t="s">
        <v>54</v>
      </c>
      <c r="D5" s="9" t="s">
        <v>55</v>
      </c>
      <c r="E5" s="9" t="s">
        <v>56</v>
      </c>
      <c r="F5" s="9" t="str">
        <f>'Synthèse '!D25</f>
        <v>Mp</v>
      </c>
      <c r="G5" s="8"/>
      <c r="H5" s="1">
        <v>8</v>
      </c>
    </row>
    <row r="6" spans="1:8">
      <c r="A6" s="4" t="s">
        <v>5</v>
      </c>
      <c r="B6" s="7">
        <v>3</v>
      </c>
      <c r="C6" s="9" t="s">
        <v>57</v>
      </c>
      <c r="D6" s="9" t="s">
        <v>58</v>
      </c>
      <c r="E6" s="9" t="s">
        <v>59</v>
      </c>
      <c r="F6" s="9" t="s">
        <v>60</v>
      </c>
      <c r="G6" s="8"/>
      <c r="H6" s="1">
        <v>9</v>
      </c>
    </row>
    <row r="7" spans="1:8">
      <c r="A7" s="6" t="s">
        <v>6</v>
      </c>
      <c r="B7" s="7" t="s">
        <v>154</v>
      </c>
      <c r="C7" s="8" t="s">
        <v>150</v>
      </c>
      <c r="D7" s="8" t="s">
        <v>151</v>
      </c>
      <c r="E7" s="8" t="s">
        <v>152</v>
      </c>
      <c r="F7" s="8" t="s">
        <v>153</v>
      </c>
      <c r="G7" s="8"/>
      <c r="H7" s="5">
        <v>10</v>
      </c>
    </row>
    <row r="8" spans="1:8" ht="25.5">
      <c r="A8" s="4" t="s">
        <v>7</v>
      </c>
      <c r="B8" s="7">
        <v>1</v>
      </c>
      <c r="C8" s="9" t="s">
        <v>74</v>
      </c>
      <c r="D8" s="9" t="s">
        <v>71</v>
      </c>
      <c r="E8" s="9" t="s">
        <v>75</v>
      </c>
      <c r="F8" s="8"/>
      <c r="G8" s="8"/>
      <c r="H8" s="1">
        <v>11</v>
      </c>
    </row>
    <row r="9" spans="1:8" ht="25.5">
      <c r="A9" s="2" t="s">
        <v>8</v>
      </c>
      <c r="B9" s="7">
        <v>2</v>
      </c>
      <c r="C9" s="9" t="s">
        <v>70</v>
      </c>
      <c r="D9" s="9" t="s">
        <v>71</v>
      </c>
      <c r="E9" s="9" t="s">
        <v>73</v>
      </c>
      <c r="F9" s="9" t="s">
        <v>72</v>
      </c>
      <c r="G9" s="9" t="str">
        <f>'Synthèse '!D41</f>
        <v>Mp</v>
      </c>
      <c r="H9" s="1">
        <v>12</v>
      </c>
    </row>
    <row r="10" spans="1:8" ht="25.5">
      <c r="A10" s="2" t="s">
        <v>9</v>
      </c>
      <c r="B10" s="7">
        <v>3</v>
      </c>
      <c r="C10" s="9" t="s">
        <v>67</v>
      </c>
      <c r="D10" s="9" t="s">
        <v>68</v>
      </c>
      <c r="E10" s="9" t="s">
        <v>69</v>
      </c>
      <c r="F10" s="9" t="str">
        <f>'Synthèse '!D45</f>
        <v>Mp</v>
      </c>
      <c r="G10" s="8"/>
      <c r="H10" s="1">
        <v>13</v>
      </c>
    </row>
    <row r="11" spans="1:8" ht="25.5">
      <c r="A11" s="3" t="s">
        <v>10</v>
      </c>
      <c r="B11" s="7">
        <v>4</v>
      </c>
      <c r="C11" s="9" t="s">
        <v>64</v>
      </c>
      <c r="D11" s="9" t="s">
        <v>65</v>
      </c>
      <c r="E11" s="9" t="s">
        <v>66</v>
      </c>
      <c r="F11" s="8"/>
      <c r="G11" s="8"/>
      <c r="H11" s="1">
        <v>14</v>
      </c>
    </row>
    <row r="12" spans="1:8">
      <c r="A12" s="6" t="s">
        <v>11</v>
      </c>
      <c r="B12" s="7" t="s">
        <v>154</v>
      </c>
      <c r="C12" s="8" t="s">
        <v>150</v>
      </c>
      <c r="D12" s="8" t="s">
        <v>151</v>
      </c>
      <c r="E12" s="8" t="s">
        <v>152</v>
      </c>
      <c r="F12" s="8" t="s">
        <v>153</v>
      </c>
      <c r="G12" s="8"/>
      <c r="H12" s="5">
        <v>15</v>
      </c>
    </row>
    <row r="13" spans="1:8">
      <c r="A13" s="2" t="s">
        <v>12</v>
      </c>
      <c r="B13" s="7">
        <v>2</v>
      </c>
      <c r="C13" s="9" t="s">
        <v>82</v>
      </c>
      <c r="D13" s="9" t="s">
        <v>83</v>
      </c>
      <c r="E13" s="9" t="s">
        <v>84</v>
      </c>
      <c r="F13" s="8" t="str">
        <f>'Synthèse '!D56</f>
        <v>Mp</v>
      </c>
      <c r="G13" s="8"/>
      <c r="H13" s="1">
        <v>16</v>
      </c>
    </row>
    <row r="14" spans="1:8" ht="25.5">
      <c r="A14" s="2" t="s">
        <v>13</v>
      </c>
      <c r="B14" s="7">
        <v>3</v>
      </c>
      <c r="C14" s="9" t="s">
        <v>80</v>
      </c>
      <c r="D14" s="9" t="s">
        <v>87</v>
      </c>
      <c r="E14" s="8" t="str">
        <f>'Synthèse '!D59</f>
        <v>Mp</v>
      </c>
      <c r="F14" s="8"/>
      <c r="G14" s="8"/>
      <c r="H14" s="1">
        <v>17</v>
      </c>
    </row>
    <row r="15" spans="1:8" ht="25.5">
      <c r="A15" s="4" t="s">
        <v>14</v>
      </c>
      <c r="B15" s="7">
        <v>4</v>
      </c>
      <c r="C15" s="9" t="s">
        <v>92</v>
      </c>
      <c r="D15" s="9" t="s">
        <v>80</v>
      </c>
      <c r="E15" s="9" t="s">
        <v>65</v>
      </c>
      <c r="F15" s="8"/>
      <c r="G15" s="8"/>
      <c r="H15" s="1">
        <v>18</v>
      </c>
    </row>
    <row r="16" spans="1:8" ht="25.5">
      <c r="A16" s="2" t="s">
        <v>15</v>
      </c>
      <c r="B16" s="7">
        <v>1</v>
      </c>
      <c r="C16" s="9" t="s">
        <v>76</v>
      </c>
      <c r="D16" s="9" t="s">
        <v>77</v>
      </c>
      <c r="E16" s="9" t="s">
        <v>78</v>
      </c>
      <c r="F16" s="8" t="str">
        <f>'Synthèse '!D66</f>
        <v>Mp</v>
      </c>
      <c r="G16" s="8"/>
      <c r="H16" s="1">
        <v>19</v>
      </c>
    </row>
    <row r="17" spans="1:8">
      <c r="A17" s="6" t="s">
        <v>16</v>
      </c>
      <c r="B17" s="7" t="s">
        <v>154</v>
      </c>
      <c r="C17" s="8" t="s">
        <v>150</v>
      </c>
      <c r="D17" s="8" t="s">
        <v>151</v>
      </c>
      <c r="E17" s="8" t="s">
        <v>152</v>
      </c>
      <c r="F17" s="8" t="s">
        <v>153</v>
      </c>
      <c r="G17" s="8"/>
      <c r="H17" s="1">
        <v>20</v>
      </c>
    </row>
    <row r="18" spans="1:8" ht="25.5">
      <c r="A18" s="4" t="s">
        <v>17</v>
      </c>
      <c r="B18" s="7">
        <v>3</v>
      </c>
      <c r="C18" s="9" t="s">
        <v>88</v>
      </c>
      <c r="D18" s="9" t="s">
        <v>89</v>
      </c>
      <c r="E18" s="9" t="s">
        <v>90</v>
      </c>
      <c r="F18" s="9" t="s">
        <v>91</v>
      </c>
      <c r="G18" s="8"/>
      <c r="H18" s="1">
        <v>21</v>
      </c>
    </row>
    <row r="19" spans="1:8" ht="25.5">
      <c r="A19" s="3" t="s">
        <v>18</v>
      </c>
      <c r="B19" s="7">
        <v>4</v>
      </c>
      <c r="C19" s="9" t="s">
        <v>93</v>
      </c>
      <c r="D19" s="9" t="s">
        <v>94</v>
      </c>
      <c r="E19" s="9" t="s">
        <v>95</v>
      </c>
      <c r="F19" s="9" t="s">
        <v>96</v>
      </c>
      <c r="G19" s="8"/>
      <c r="H19" s="1">
        <v>22</v>
      </c>
    </row>
    <row r="20" spans="1:8" ht="25.5">
      <c r="A20" s="3" t="s">
        <v>19</v>
      </c>
      <c r="B20" s="7">
        <v>1</v>
      </c>
      <c r="C20" s="9" t="s">
        <v>79</v>
      </c>
      <c r="D20" s="9" t="s">
        <v>80</v>
      </c>
      <c r="E20" s="9" t="s">
        <v>81</v>
      </c>
      <c r="F20" s="8"/>
      <c r="G20" s="8"/>
      <c r="H20" s="1">
        <v>23</v>
      </c>
    </row>
    <row r="21" spans="1:8" ht="25.5">
      <c r="A21" s="4" t="s">
        <v>20</v>
      </c>
      <c r="B21" s="7">
        <v>2</v>
      </c>
      <c r="C21" s="9" t="s">
        <v>85</v>
      </c>
      <c r="D21" s="9" t="s">
        <v>80</v>
      </c>
      <c r="E21" s="9" t="s">
        <v>86</v>
      </c>
      <c r="F21" s="8"/>
      <c r="G21" s="8"/>
      <c r="H21" s="1">
        <v>24</v>
      </c>
    </row>
    <row r="22" spans="1:8">
      <c r="A22" s="6" t="s">
        <v>21</v>
      </c>
      <c r="B22" s="7" t="s">
        <v>154</v>
      </c>
      <c r="C22" s="8" t="s">
        <v>150</v>
      </c>
      <c r="D22" s="8" t="s">
        <v>151</v>
      </c>
      <c r="E22" s="8" t="s">
        <v>152</v>
      </c>
      <c r="F22" s="8" t="s">
        <v>153</v>
      </c>
      <c r="G22" s="8"/>
      <c r="H22" s="1">
        <v>25</v>
      </c>
    </row>
    <row r="23" spans="1:8" ht="25.5">
      <c r="A23" s="4" t="s">
        <v>22</v>
      </c>
      <c r="B23" s="7">
        <v>4</v>
      </c>
      <c r="C23" s="9" t="s">
        <v>101</v>
      </c>
      <c r="D23" s="9" t="s">
        <v>102</v>
      </c>
      <c r="E23" s="9" t="s">
        <v>103</v>
      </c>
      <c r="F23" s="8"/>
      <c r="G23" s="8"/>
      <c r="H23" s="1">
        <v>26</v>
      </c>
    </row>
    <row r="24" spans="1:8" ht="25.5">
      <c r="A24" s="4" t="s">
        <v>23</v>
      </c>
      <c r="B24" s="7">
        <v>1</v>
      </c>
      <c r="C24" s="9" t="s">
        <v>104</v>
      </c>
      <c r="D24" s="9" t="s">
        <v>105</v>
      </c>
      <c r="E24" s="9" t="s">
        <v>106</v>
      </c>
      <c r="F24" s="9" t="s">
        <v>107</v>
      </c>
      <c r="G24" s="8"/>
      <c r="H24" s="1">
        <v>27</v>
      </c>
    </row>
    <row r="25" spans="1:8" ht="38.25">
      <c r="A25" s="4" t="s">
        <v>24</v>
      </c>
      <c r="B25" s="7">
        <v>2</v>
      </c>
      <c r="C25" s="9" t="s">
        <v>80</v>
      </c>
      <c r="D25" s="9" t="s">
        <v>116</v>
      </c>
      <c r="E25" s="9" t="s">
        <v>117</v>
      </c>
      <c r="F25" s="8"/>
      <c r="G25" s="8"/>
      <c r="H25" s="1">
        <v>28</v>
      </c>
    </row>
    <row r="26" spans="1:8" ht="38.25">
      <c r="A26" s="4" t="s">
        <v>25</v>
      </c>
      <c r="B26" s="7">
        <v>3</v>
      </c>
      <c r="C26" s="9" t="s">
        <v>113</v>
      </c>
      <c r="D26" s="9" t="s">
        <v>114</v>
      </c>
      <c r="E26" s="9" t="s">
        <v>115</v>
      </c>
      <c r="F26" s="8"/>
      <c r="G26" s="8"/>
      <c r="H26" s="1">
        <v>29</v>
      </c>
    </row>
    <row r="27" spans="1:8">
      <c r="A27" s="6" t="s">
        <v>26</v>
      </c>
      <c r="B27" s="7" t="s">
        <v>154</v>
      </c>
      <c r="C27" s="8" t="s">
        <v>150</v>
      </c>
      <c r="D27" s="8" t="s">
        <v>151</v>
      </c>
      <c r="E27" s="8" t="s">
        <v>152</v>
      </c>
      <c r="F27" s="8" t="s">
        <v>153</v>
      </c>
      <c r="G27" s="8"/>
      <c r="H27" s="1">
        <v>30</v>
      </c>
    </row>
    <row r="28" spans="1:8" ht="25.5">
      <c r="A28" s="3" t="s">
        <v>27</v>
      </c>
      <c r="B28" s="7">
        <v>1</v>
      </c>
      <c r="C28" s="9" t="s">
        <v>89</v>
      </c>
      <c r="D28" s="9" t="s">
        <v>108</v>
      </c>
      <c r="E28" s="9" t="s">
        <v>109</v>
      </c>
      <c r="F28" s="9" t="s">
        <v>91</v>
      </c>
      <c r="G28" s="8"/>
      <c r="H28" s="1">
        <v>31</v>
      </c>
    </row>
    <row r="29" spans="1:8" ht="25.5">
      <c r="A29" s="3" t="s">
        <v>28</v>
      </c>
      <c r="B29" s="7">
        <v>2</v>
      </c>
      <c r="C29" s="9" t="s">
        <v>55</v>
      </c>
      <c r="D29" s="9" t="s">
        <v>110</v>
      </c>
      <c r="E29" s="9" t="s">
        <v>73</v>
      </c>
      <c r="F29" s="8"/>
      <c r="G29" s="8"/>
      <c r="H29" s="1">
        <v>32</v>
      </c>
    </row>
    <row r="30" spans="1:8" ht="25.5">
      <c r="A30" s="3" t="s">
        <v>29</v>
      </c>
      <c r="B30" s="7">
        <v>3</v>
      </c>
      <c r="C30" s="9" t="s">
        <v>111</v>
      </c>
      <c r="D30" s="9" t="s">
        <v>65</v>
      </c>
      <c r="E30" s="9" t="s">
        <v>112</v>
      </c>
      <c r="F30" s="8"/>
      <c r="G30" s="8"/>
      <c r="H30" s="1">
        <v>33</v>
      </c>
    </row>
    <row r="31" spans="1:8" ht="25.5">
      <c r="A31" s="3" t="s">
        <v>30</v>
      </c>
      <c r="B31" s="7">
        <v>4</v>
      </c>
      <c r="C31" s="9" t="s">
        <v>97</v>
      </c>
      <c r="D31" s="9" t="s">
        <v>98</v>
      </c>
      <c r="E31" s="9" t="s">
        <v>99</v>
      </c>
      <c r="F31" s="9" t="s">
        <v>100</v>
      </c>
      <c r="G31" s="8"/>
      <c r="H31" s="1">
        <v>34</v>
      </c>
    </row>
    <row r="32" spans="1:8">
      <c r="A32" s="6" t="s">
        <v>31</v>
      </c>
      <c r="B32" s="7" t="s">
        <v>154</v>
      </c>
      <c r="C32" s="8" t="s">
        <v>150</v>
      </c>
      <c r="D32" s="8" t="s">
        <v>151</v>
      </c>
      <c r="E32" s="8" t="s">
        <v>152</v>
      </c>
      <c r="F32" s="8" t="s">
        <v>153</v>
      </c>
      <c r="G32" s="8"/>
      <c r="H32" s="1">
        <v>35</v>
      </c>
    </row>
    <row r="33" spans="1:8" ht="25.5">
      <c r="A33" s="2" t="s">
        <v>32</v>
      </c>
      <c r="B33" s="7">
        <v>2</v>
      </c>
      <c r="C33" s="9" t="str">
        <f>'Synthèse '!D124</f>
        <v>Mp</v>
      </c>
      <c r="D33" s="9" t="s">
        <v>80</v>
      </c>
      <c r="E33" s="9" t="s">
        <v>118</v>
      </c>
      <c r="F33" s="9" t="s">
        <v>119</v>
      </c>
      <c r="G33" s="8"/>
      <c r="H33" s="1">
        <v>36</v>
      </c>
    </row>
    <row r="34" spans="1:8" ht="38.25">
      <c r="A34" s="2" t="s">
        <v>33</v>
      </c>
      <c r="B34" s="7">
        <v>3</v>
      </c>
      <c r="C34" s="9" t="str">
        <f>'Synthèse '!D128</f>
        <v>Mp</v>
      </c>
      <c r="D34" s="9" t="s">
        <v>76</v>
      </c>
      <c r="E34" s="9" t="s">
        <v>120</v>
      </c>
      <c r="F34" s="8"/>
      <c r="G34" s="8"/>
      <c r="H34" s="1">
        <v>37</v>
      </c>
    </row>
    <row r="35" spans="1:8" ht="38.25">
      <c r="A35" s="2" t="s">
        <v>34</v>
      </c>
      <c r="B35" s="7">
        <v>4</v>
      </c>
      <c r="C35" s="9" t="str">
        <f>'Synthèse '!D131</f>
        <v>Mp</v>
      </c>
      <c r="D35" s="9" t="s">
        <v>67</v>
      </c>
      <c r="E35" s="9" t="s">
        <v>121</v>
      </c>
      <c r="F35" s="9" t="s">
        <v>122</v>
      </c>
      <c r="G35" s="9" t="s">
        <v>123</v>
      </c>
      <c r="H35" s="1">
        <v>38</v>
      </c>
    </row>
    <row r="36" spans="1:8" ht="25.5">
      <c r="A36" s="2" t="s">
        <v>35</v>
      </c>
      <c r="B36" s="7">
        <v>1</v>
      </c>
      <c r="C36" s="9" t="str">
        <f>'Synthèse '!D136</f>
        <v>Mp</v>
      </c>
      <c r="D36" s="9" t="s">
        <v>65</v>
      </c>
      <c r="E36" s="9" t="s">
        <v>124</v>
      </c>
      <c r="F36" s="9" t="s">
        <v>72</v>
      </c>
      <c r="G36" s="8"/>
      <c r="H36" s="1">
        <v>39</v>
      </c>
    </row>
    <row r="37" spans="1:8">
      <c r="A37" s="6" t="s">
        <v>36</v>
      </c>
      <c r="B37" s="7" t="s">
        <v>154</v>
      </c>
      <c r="C37" s="8" t="s">
        <v>150</v>
      </c>
      <c r="D37" s="8" t="s">
        <v>151</v>
      </c>
      <c r="E37" s="8" t="s">
        <v>152</v>
      </c>
      <c r="F37" s="8" t="s">
        <v>153</v>
      </c>
      <c r="G37" s="8"/>
      <c r="H37" s="1">
        <v>40</v>
      </c>
    </row>
    <row r="38" spans="1:8" ht="25.5">
      <c r="A38" s="3" t="s">
        <v>37</v>
      </c>
      <c r="B38" s="7">
        <v>3</v>
      </c>
      <c r="C38" s="9" t="s">
        <v>130</v>
      </c>
      <c r="D38" s="9" t="s">
        <v>131</v>
      </c>
      <c r="E38" s="9" t="s">
        <v>126</v>
      </c>
      <c r="F38" s="8"/>
      <c r="G38" s="8"/>
      <c r="H38" s="1">
        <v>41</v>
      </c>
    </row>
    <row r="39" spans="1:8" ht="25.5">
      <c r="A39" s="4" t="s">
        <v>38</v>
      </c>
      <c r="B39" s="7">
        <v>4</v>
      </c>
      <c r="C39" s="9" t="s">
        <v>128</v>
      </c>
      <c r="D39" s="9" t="s">
        <v>89</v>
      </c>
      <c r="E39" s="9" t="s">
        <v>129</v>
      </c>
      <c r="F39" s="10" t="s">
        <v>86</v>
      </c>
      <c r="G39" s="8"/>
      <c r="H39" s="1">
        <v>42</v>
      </c>
    </row>
    <row r="40" spans="1:8" ht="38.25">
      <c r="A40" s="3" t="s">
        <v>39</v>
      </c>
      <c r="B40" s="7">
        <v>1</v>
      </c>
      <c r="C40" s="9" t="s">
        <v>76</v>
      </c>
      <c r="D40" s="9" t="s">
        <v>125</v>
      </c>
      <c r="E40" s="9" t="s">
        <v>126</v>
      </c>
      <c r="F40" s="8"/>
      <c r="G40" s="8"/>
      <c r="H40" s="1">
        <v>43</v>
      </c>
    </row>
    <row r="41" spans="1:8" ht="25.5">
      <c r="A41" s="3" t="s">
        <v>40</v>
      </c>
      <c r="B41" s="7">
        <v>2</v>
      </c>
      <c r="C41" s="9" t="s">
        <v>127</v>
      </c>
      <c r="D41" s="9" t="s">
        <v>99</v>
      </c>
      <c r="E41" s="9" t="s">
        <v>149</v>
      </c>
      <c r="F41" s="8"/>
      <c r="G41" s="8"/>
      <c r="H41" s="1">
        <v>44</v>
      </c>
    </row>
    <row r="42" spans="1:8">
      <c r="A42" s="6" t="s">
        <v>41</v>
      </c>
      <c r="B42" s="7" t="s">
        <v>154</v>
      </c>
      <c r="C42" s="8" t="s">
        <v>150</v>
      </c>
      <c r="D42" s="8" t="s">
        <v>151</v>
      </c>
      <c r="E42" s="8" t="s">
        <v>152</v>
      </c>
      <c r="F42" s="8" t="s">
        <v>153</v>
      </c>
      <c r="G42" s="8"/>
      <c r="H42" s="1">
        <v>45</v>
      </c>
    </row>
    <row r="43" spans="1:8" ht="38.25">
      <c r="A43" s="2" t="s">
        <v>42</v>
      </c>
      <c r="B43" s="7">
        <v>1</v>
      </c>
      <c r="C43" s="8" t="str">
        <f>'Synthèse '!D161</f>
        <v>Mp</v>
      </c>
      <c r="D43" s="9" t="s">
        <v>144</v>
      </c>
      <c r="E43" s="9" t="s">
        <v>145</v>
      </c>
      <c r="F43" s="9" t="s">
        <v>146</v>
      </c>
      <c r="G43" s="8"/>
      <c r="H43" s="1">
        <v>46</v>
      </c>
    </row>
    <row r="44" spans="1:8" ht="25.5">
      <c r="A44" s="2" t="s">
        <v>43</v>
      </c>
      <c r="B44" s="7">
        <v>2</v>
      </c>
      <c r="C44" s="8" t="str">
        <f>'Synthèse '!D165</f>
        <v>Mp</v>
      </c>
      <c r="D44" s="9" t="s">
        <v>140</v>
      </c>
      <c r="E44" s="9" t="s">
        <v>141</v>
      </c>
      <c r="F44" s="9" t="s">
        <v>142</v>
      </c>
      <c r="G44" s="8"/>
      <c r="H44" s="1">
        <v>47</v>
      </c>
    </row>
    <row r="45" spans="1:8" ht="51">
      <c r="A45" s="3" t="s">
        <v>44</v>
      </c>
      <c r="B45" s="7">
        <v>3</v>
      </c>
      <c r="C45" s="9" t="s">
        <v>147</v>
      </c>
      <c r="D45" s="9" t="s">
        <v>148</v>
      </c>
      <c r="E45" s="9" t="s">
        <v>204</v>
      </c>
      <c r="F45" s="8"/>
      <c r="G45" s="8"/>
      <c r="H45" s="1">
        <v>48</v>
      </c>
    </row>
    <row r="46" spans="1:8" ht="25.5">
      <c r="A46" s="3" t="s">
        <v>45</v>
      </c>
      <c r="B46" s="7">
        <v>4</v>
      </c>
      <c r="C46" s="9" t="s">
        <v>143</v>
      </c>
      <c r="D46" s="9" t="s">
        <v>67</v>
      </c>
      <c r="E46" s="9" t="s">
        <v>96</v>
      </c>
      <c r="F46" s="8"/>
      <c r="G46" s="8"/>
      <c r="H46" s="1">
        <v>49</v>
      </c>
    </row>
    <row r="47" spans="1:8">
      <c r="A47" s="6" t="s">
        <v>46</v>
      </c>
      <c r="B47" s="7" t="s">
        <v>154</v>
      </c>
      <c r="C47" s="8" t="s">
        <v>150</v>
      </c>
      <c r="D47" s="8" t="s">
        <v>151</v>
      </c>
      <c r="E47" s="8" t="s">
        <v>152</v>
      </c>
      <c r="F47" s="8" t="s">
        <v>153</v>
      </c>
      <c r="G47" s="8"/>
      <c r="H47" s="1">
        <v>50</v>
      </c>
    </row>
    <row r="48" spans="1:8" ht="25.5">
      <c r="A48" s="3" t="s">
        <v>47</v>
      </c>
      <c r="B48" s="7">
        <v>2</v>
      </c>
      <c r="C48" s="9" t="s">
        <v>137</v>
      </c>
      <c r="D48" s="9" t="s">
        <v>138</v>
      </c>
      <c r="E48" s="41" t="s">
        <v>65</v>
      </c>
      <c r="F48" s="41" t="s">
        <v>149</v>
      </c>
      <c r="G48" s="8"/>
      <c r="H48" s="1">
        <v>51</v>
      </c>
    </row>
    <row r="49" spans="1:8" ht="25.5">
      <c r="A49" s="4" t="s">
        <v>48</v>
      </c>
      <c r="B49" s="7">
        <v>3</v>
      </c>
      <c r="C49" s="9" t="s">
        <v>132</v>
      </c>
      <c r="D49" s="9" t="s">
        <v>133</v>
      </c>
      <c r="E49" s="9" t="s">
        <v>134</v>
      </c>
      <c r="F49" s="8"/>
      <c r="G49" s="8"/>
      <c r="H49" s="1">
        <v>52</v>
      </c>
    </row>
    <row r="50" spans="1:8" ht="38.25">
      <c r="A50" s="2" t="s">
        <v>49</v>
      </c>
      <c r="B50" s="7">
        <v>4</v>
      </c>
      <c r="C50" s="8" t="str">
        <f>'Synthèse '!D186</f>
        <v>Mp</v>
      </c>
      <c r="D50" s="9" t="s">
        <v>139</v>
      </c>
      <c r="E50" s="9" t="s">
        <v>104</v>
      </c>
      <c r="F50" s="8"/>
      <c r="G50" s="8"/>
      <c r="H50" s="1">
        <v>1</v>
      </c>
    </row>
    <row r="51" spans="1:8">
      <c r="A51" s="4" t="s">
        <v>50</v>
      </c>
      <c r="B51" s="7">
        <v>1</v>
      </c>
      <c r="C51" s="9" t="s">
        <v>71</v>
      </c>
      <c r="D51" s="9" t="s">
        <v>135</v>
      </c>
      <c r="E51" s="9" t="s">
        <v>136</v>
      </c>
      <c r="F51" s="8"/>
      <c r="G51" s="8"/>
      <c r="H51" s="1">
        <v>2</v>
      </c>
    </row>
  </sheetData>
  <conditionalFormatting sqref="C2:G51">
    <cfRule type="expression" dxfId="14" priority="6" stopIfTrue="1">
      <formula>LEFT(C2,2)="mp"</formula>
    </cfRule>
  </conditionalFormatting>
  <conditionalFormatting sqref="E4">
    <cfRule type="expression" dxfId="13" priority="5" stopIfTrue="1">
      <formula>LEFT(E4,2)="mp"</formula>
    </cfRule>
  </conditionalFormatting>
  <conditionalFormatting sqref="E41">
    <cfRule type="expression" dxfId="12" priority="4" stopIfTrue="1">
      <formula>LEFT(E41,2)="mp"</formula>
    </cfRule>
  </conditionalFormatting>
  <conditionalFormatting sqref="E45">
    <cfRule type="expression" dxfId="11" priority="3" stopIfTrue="1">
      <formula>LEFT(E45,2)="mp"</formula>
    </cfRule>
  </conditionalFormatting>
  <conditionalFormatting sqref="E48">
    <cfRule type="expression" dxfId="10" priority="2" stopIfTrue="1">
      <formula>LEFT(E48,2)="mp"</formula>
    </cfRule>
  </conditionalFormatting>
  <conditionalFormatting sqref="F48">
    <cfRule type="expression" dxfId="9" priority="1" stopIfTrue="1">
      <formula>LEFT(F48,2)="mp"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B1:K42"/>
  <sheetViews>
    <sheetView topLeftCell="B19" zoomScale="85" zoomScaleNormal="85" workbookViewId="0">
      <selection activeCell="H49" sqref="H49"/>
    </sheetView>
  </sheetViews>
  <sheetFormatPr baseColWidth="10" defaultRowHeight="15"/>
  <cols>
    <col min="2" max="2" width="26" bestFit="1" customWidth="1"/>
    <col min="5" max="5" width="48.28515625" bestFit="1" customWidth="1"/>
    <col min="8" max="8" width="13.85546875" bestFit="1" customWidth="1"/>
    <col min="9" max="9" width="12.28515625" bestFit="1" customWidth="1"/>
    <col min="10" max="10" width="17.42578125" bestFit="1" customWidth="1"/>
    <col min="13" max="13" width="13.42578125" bestFit="1" customWidth="1"/>
  </cols>
  <sheetData>
    <row r="1" spans="2:11">
      <c r="C1" s="20" t="s">
        <v>185</v>
      </c>
      <c r="D1" s="19" t="s">
        <v>168</v>
      </c>
      <c r="E1" s="19" t="s">
        <v>169</v>
      </c>
      <c r="F1" s="19" t="s">
        <v>170</v>
      </c>
      <c r="G1" s="11" t="s">
        <v>198</v>
      </c>
      <c r="H1" s="19" t="s">
        <v>199</v>
      </c>
      <c r="I1" s="19" t="s">
        <v>168</v>
      </c>
      <c r="J1" s="19" t="s">
        <v>169</v>
      </c>
      <c r="K1" s="19" t="s">
        <v>170</v>
      </c>
    </row>
    <row r="2" spans="2:11">
      <c r="C2" s="19" t="s">
        <v>186</v>
      </c>
      <c r="D2" s="28">
        <f>SUMPRODUCT(('Synthèse '!$H$15:$H$191=Graphique!$C2)*('Synthèse '!$I$15:$I$191=Graphique!D$1))</f>
        <v>2</v>
      </c>
      <c r="E2" s="28">
        <f>SUMPRODUCT(('Synthèse '!$H$15:$H$191=Graphique!$C2)*('Synthèse '!$I$15:$I$191=Graphique!E$1))</f>
        <v>0</v>
      </c>
      <c r="F2" s="28">
        <f>SUMPRODUCT(('Synthèse '!$H$15:$H$191=Graphique!$C2)*('Synthèse '!$I$15:$I$191=Graphique!F$1))</f>
        <v>1</v>
      </c>
      <c r="G2" s="12">
        <f t="shared" ref="G2:G13" si="0">SUM(D2:F2)</f>
        <v>3</v>
      </c>
    </row>
    <row r="3" spans="2:11">
      <c r="C3" s="19" t="s">
        <v>187</v>
      </c>
      <c r="D3" s="28">
        <f>SUMPRODUCT(('Synthèse '!$H$15:$H$191=Graphique!$C3)*('Synthèse '!$I$15:$I$191=Graphique!D$1))</f>
        <v>3</v>
      </c>
      <c r="E3" s="28">
        <f>SUMPRODUCT(('Synthèse '!$H$15:$H$191=Graphique!$C3)*('Synthèse '!$I$15:$I$191=Graphique!E$1))</f>
        <v>0</v>
      </c>
      <c r="F3" s="28">
        <f>SUMPRODUCT(('Synthèse '!$H$15:$H$191=Graphique!$C3)*('Synthèse '!$I$15:$I$191=Graphique!F$1))</f>
        <v>0</v>
      </c>
      <c r="G3" s="12">
        <f t="shared" si="0"/>
        <v>3</v>
      </c>
    </row>
    <row r="4" spans="2:11">
      <c r="C4" s="19" t="s">
        <v>188</v>
      </c>
      <c r="D4" s="28">
        <f>SUMPRODUCT(('Synthèse '!$H$15:$H$191=Graphique!$C4)*('Synthèse '!$I$15:$I$191=Graphique!D$1))</f>
        <v>1</v>
      </c>
      <c r="E4" s="28">
        <f>SUMPRODUCT(('Synthèse '!$H$15:$H$191=Graphique!$C4)*('Synthèse '!$I$15:$I$191=Graphique!E$1))</f>
        <v>3</v>
      </c>
      <c r="F4" s="28">
        <f>SUMPRODUCT(('Synthèse '!$H$15:$H$191=Graphique!$C4)*('Synthèse '!$I$15:$I$191=Graphique!F$1))</f>
        <v>1</v>
      </c>
      <c r="G4" s="12">
        <f t="shared" si="0"/>
        <v>5</v>
      </c>
    </row>
    <row r="5" spans="2:11">
      <c r="C5" s="19" t="s">
        <v>189</v>
      </c>
      <c r="D5" s="28">
        <f>SUMPRODUCT(('Synthèse '!$H$15:$H$191=Graphique!$C5)*('Synthèse '!$I$15:$I$191=Graphique!D$1))</f>
        <v>0</v>
      </c>
      <c r="E5" s="28">
        <f>SUMPRODUCT(('Synthèse '!$H$15:$H$191=Graphique!$C5)*('Synthèse '!$I$15:$I$191=Graphique!E$1))</f>
        <v>0</v>
      </c>
      <c r="F5" s="28">
        <f>SUMPRODUCT(('Synthèse '!$H$15:$H$191=Graphique!$C5)*('Synthèse '!$I$15:$I$191=Graphique!F$1))</f>
        <v>0</v>
      </c>
      <c r="G5" s="12">
        <f t="shared" si="0"/>
        <v>0</v>
      </c>
    </row>
    <row r="6" spans="2:11">
      <c r="C6" s="19" t="s">
        <v>190</v>
      </c>
      <c r="D6" s="28">
        <f>SUMPRODUCT(('Synthèse '!$H$15:$H$191=Graphique!$C6)*('Synthèse '!$I$15:$I$191=Graphique!D$1))</f>
        <v>0</v>
      </c>
      <c r="E6" s="28">
        <f>SUMPRODUCT(('Synthèse '!$H$15:$H$191=Graphique!$C6)*('Synthèse '!$I$15:$I$191=Graphique!E$1))</f>
        <v>0</v>
      </c>
      <c r="F6" s="28">
        <f>SUMPRODUCT(('Synthèse '!$H$15:$H$191=Graphique!$C6)*('Synthèse '!$I$15:$I$191=Graphique!F$1))</f>
        <v>0</v>
      </c>
      <c r="G6" s="12">
        <f t="shared" si="0"/>
        <v>0</v>
      </c>
    </row>
    <row r="7" spans="2:11">
      <c r="C7" s="19" t="s">
        <v>191</v>
      </c>
      <c r="D7" s="28">
        <f>SUMPRODUCT(('Synthèse '!$H$15:$H$191=Graphique!$C7)*('Synthèse '!$I$15:$I$191=Graphique!D$1))</f>
        <v>0</v>
      </c>
      <c r="E7" s="28">
        <f>SUMPRODUCT(('Synthèse '!$H$15:$H$191=Graphique!$C7)*('Synthèse '!$I$15:$I$191=Graphique!E$1))</f>
        <v>0</v>
      </c>
      <c r="F7" s="28">
        <f>SUMPRODUCT(('Synthèse '!$H$15:$H$191=Graphique!$C7)*('Synthèse '!$I$15:$I$191=Graphique!F$1))</f>
        <v>0</v>
      </c>
      <c r="G7" s="12">
        <f t="shared" si="0"/>
        <v>0</v>
      </c>
    </row>
    <row r="8" spans="2:11">
      <c r="C8" s="19" t="s">
        <v>192</v>
      </c>
      <c r="D8" s="28">
        <f>SUMPRODUCT(('Synthèse '!$H$15:$H$191=Graphique!$C8)*('Synthèse '!$I$15:$I$191=Graphique!D$1))</f>
        <v>0</v>
      </c>
      <c r="E8" s="28">
        <f>SUMPRODUCT(('Synthèse '!$H$15:$H$191=Graphique!$C8)*('Synthèse '!$I$15:$I$191=Graphique!E$1))</f>
        <v>0</v>
      </c>
      <c r="F8" s="28">
        <f>SUMPRODUCT(('Synthèse '!$H$15:$H$191=Graphique!$C8)*('Synthèse '!$I$15:$I$191=Graphique!F$1))</f>
        <v>0</v>
      </c>
      <c r="G8" s="12">
        <f t="shared" si="0"/>
        <v>0</v>
      </c>
      <c r="J8" s="53"/>
    </row>
    <row r="9" spans="2:11">
      <c r="C9" s="19" t="s">
        <v>193</v>
      </c>
      <c r="D9" s="28">
        <f>SUMPRODUCT(('Synthèse '!$H$15:$H$191=Graphique!$C9)*('Synthèse '!$I$15:$I$191=Graphique!D$1))</f>
        <v>0</v>
      </c>
      <c r="E9" s="28">
        <f>SUMPRODUCT(('Synthèse '!$H$15:$H$191=Graphique!$C9)*('Synthèse '!$I$15:$I$191=Graphique!E$1))</f>
        <v>0</v>
      </c>
      <c r="F9" s="28">
        <f>SUMPRODUCT(('Synthèse '!$H$15:$H$191=Graphique!$C9)*('Synthèse '!$I$15:$I$191=Graphique!F$1))</f>
        <v>0</v>
      </c>
      <c r="G9" s="12">
        <f t="shared" si="0"/>
        <v>0</v>
      </c>
      <c r="J9" s="53"/>
    </row>
    <row r="10" spans="2:11">
      <c r="C10" s="19" t="s">
        <v>194</v>
      </c>
      <c r="D10" s="28">
        <f>SUMPRODUCT(('Synthèse '!$H$15:$H$191=Graphique!$C10)*('Synthèse '!$I$15:$I$191=Graphique!D$1))</f>
        <v>0</v>
      </c>
      <c r="E10" s="28">
        <f>SUMPRODUCT(('Synthèse '!$H$15:$H$191=Graphique!$C10)*('Synthèse '!$I$15:$I$191=Graphique!E$1))</f>
        <v>0</v>
      </c>
      <c r="F10" s="28">
        <f>SUMPRODUCT(('Synthèse '!$H$15:$H$191=Graphique!$C10)*('Synthèse '!$I$15:$I$191=Graphique!F$1))</f>
        <v>0</v>
      </c>
      <c r="G10" s="12">
        <f t="shared" si="0"/>
        <v>0</v>
      </c>
    </row>
    <row r="11" spans="2:11">
      <c r="C11" s="19" t="s">
        <v>195</v>
      </c>
      <c r="D11" s="28">
        <f>SUMPRODUCT(('Synthèse '!$H$15:$H$191=Graphique!$C11)*('Synthèse '!$I$15:$I$191=Graphique!D$1))</f>
        <v>0</v>
      </c>
      <c r="E11" s="28">
        <f>SUMPRODUCT(('Synthèse '!$H$15:$H$191=Graphique!$C11)*('Synthèse '!$I$15:$I$191=Graphique!E$1))</f>
        <v>0</v>
      </c>
      <c r="F11" s="28">
        <f>SUMPRODUCT(('Synthèse '!$H$15:$H$191=Graphique!$C11)*('Synthèse '!$I$15:$I$191=Graphique!F$1))</f>
        <v>0</v>
      </c>
      <c r="G11" s="12">
        <f t="shared" si="0"/>
        <v>0</v>
      </c>
    </row>
    <row r="12" spans="2:11">
      <c r="C12" s="19" t="s">
        <v>196</v>
      </c>
      <c r="D12" s="28">
        <f>SUMPRODUCT(('Synthèse '!$H$15:$H$191=Graphique!$C12)*('Synthèse '!$I$15:$I$191=Graphique!D$1))</f>
        <v>0</v>
      </c>
      <c r="E12" s="28">
        <f>SUMPRODUCT(('Synthèse '!$H$15:$H$191=Graphique!$C12)*('Synthèse '!$I$15:$I$191=Graphique!E$1))</f>
        <v>0</v>
      </c>
      <c r="F12" s="28">
        <f>SUMPRODUCT(('Synthèse '!$H$15:$H$191=Graphique!$C12)*('Synthèse '!$I$15:$I$191=Graphique!F$1))</f>
        <v>0</v>
      </c>
      <c r="G12" s="12">
        <f t="shared" si="0"/>
        <v>0</v>
      </c>
    </row>
    <row r="13" spans="2:11">
      <c r="C13" s="19" t="s">
        <v>197</v>
      </c>
      <c r="D13" s="28">
        <f>SUMPRODUCT(('Synthèse '!$H$15:$H$191=Graphique!$C13)*('Synthèse '!$I$15:$I$191=Graphique!D$1))</f>
        <v>0</v>
      </c>
      <c r="E13" s="28">
        <f>SUMPRODUCT(('Synthèse '!$H$15:$H$191=Graphique!$C13)*('Synthèse '!$I$15:$I$191=Graphique!E$1))</f>
        <v>0</v>
      </c>
      <c r="F13" s="28">
        <f>SUMPRODUCT(('Synthèse '!$H$15:$H$191=Graphique!$C13)*('Synthèse '!$I$15:$I$191=Graphique!F$1))</f>
        <v>0</v>
      </c>
      <c r="G13" s="12">
        <f t="shared" si="0"/>
        <v>0</v>
      </c>
    </row>
    <row r="14" spans="2:11">
      <c r="C14" s="11" t="s">
        <v>198</v>
      </c>
      <c r="D14" s="12">
        <f>SUM(D2:D13)</f>
        <v>6</v>
      </c>
      <c r="E14" s="12">
        <f>SUM(E2:E13)</f>
        <v>3</v>
      </c>
      <c r="F14" s="12">
        <f>SUM(F2:F13)</f>
        <v>2</v>
      </c>
      <c r="G14" s="12">
        <f>SUM(G2:G13)</f>
        <v>11</v>
      </c>
      <c r="J14" s="53"/>
    </row>
    <row r="15" spans="2:11">
      <c r="H15" s="19" t="s">
        <v>210</v>
      </c>
    </row>
    <row r="16" spans="2:11">
      <c r="B16" s="32"/>
      <c r="C16" s="31"/>
      <c r="D16" s="31"/>
      <c r="E16" s="16"/>
      <c r="H16" s="54" t="s">
        <v>186</v>
      </c>
    </row>
    <row r="17" spans="2:4">
      <c r="B17" s="30"/>
      <c r="C17" s="68"/>
      <c r="D17" s="68"/>
    </row>
    <row r="36" spans="2:3">
      <c r="C36" t="s">
        <v>203</v>
      </c>
    </row>
    <row r="39" spans="2:3">
      <c r="B39" s="11" t="s">
        <v>201</v>
      </c>
      <c r="C39" s="12">
        <f>Tri!A16</f>
        <v>1</v>
      </c>
    </row>
    <row r="40" spans="2:3">
      <c r="B40" s="11" t="s">
        <v>168</v>
      </c>
      <c r="C40" s="12">
        <f ca="1">COUNTIF(Tri!$G$19:$G$169,Graphique!B40)</f>
        <v>1</v>
      </c>
    </row>
    <row r="41" spans="2:3">
      <c r="B41" s="11" t="s">
        <v>202</v>
      </c>
      <c r="C41" s="12">
        <f ca="1">COUNTIF(Tri!$G$19:$G$169,Graphique!B41)</f>
        <v>0</v>
      </c>
    </row>
    <row r="42" spans="2:3">
      <c r="B42" s="11" t="s">
        <v>170</v>
      </c>
      <c r="C42" s="12">
        <f ca="1">COUNTIF(Tri!$G$19:$G$169,Graphique!B42)</f>
        <v>1</v>
      </c>
    </row>
  </sheetData>
  <autoFilter ref="C1:G14"/>
  <dataConsolidate/>
  <mergeCells count="1">
    <mergeCell ref="C17:D17"/>
  </mergeCells>
  <conditionalFormatting sqref="C2:F13">
    <cfRule type="expression" dxfId="8" priority="2">
      <formula>$C2=$H$16</formula>
    </cfRule>
  </conditionalFormatting>
  <dataValidations count="1">
    <dataValidation type="list" allowBlank="1" showInputMessage="1" showErrorMessage="1" sqref="H16 C16:D16">
      <formula1>$C$2:$C$13</formula1>
    </dataValidation>
  </dataValidation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2:S119"/>
  <sheetViews>
    <sheetView tabSelected="1" topLeftCell="A2" workbookViewId="0">
      <selection activeCell="C3" sqref="C3"/>
    </sheetView>
  </sheetViews>
  <sheetFormatPr baseColWidth="10" defaultRowHeight="15"/>
  <cols>
    <col min="3" max="3" width="52.7109375" customWidth="1"/>
    <col min="5" max="5" width="15" customWidth="1"/>
    <col min="6" max="6" width="9.28515625" customWidth="1"/>
    <col min="7" max="7" width="7.85546875" customWidth="1"/>
    <col min="10" max="10" width="13.5703125" bestFit="1" customWidth="1"/>
    <col min="11" max="11" width="13" bestFit="1" customWidth="1"/>
    <col min="13" max="13" width="14.140625" customWidth="1"/>
    <col min="15" max="16" width="14" bestFit="1" customWidth="1"/>
    <col min="17" max="17" width="13.85546875" bestFit="1" customWidth="1"/>
  </cols>
  <sheetData>
    <row r="2" spans="1:19" ht="30" customHeight="1">
      <c r="A2" s="19" t="s">
        <v>0</v>
      </c>
      <c r="B2" s="20" t="s">
        <v>63</v>
      </c>
      <c r="C2" s="39" t="s">
        <v>166</v>
      </c>
      <c r="N2" s="36"/>
      <c r="O2" s="20" t="s">
        <v>162</v>
      </c>
      <c r="P2" s="20" t="s">
        <v>159</v>
      </c>
      <c r="Q2" s="20" t="s">
        <v>163</v>
      </c>
      <c r="R2" s="20" t="s">
        <v>164</v>
      </c>
      <c r="S2" t="s">
        <v>2</v>
      </c>
    </row>
    <row r="3" spans="1:19" ht="30" customHeight="1">
      <c r="A3" s="24">
        <v>6</v>
      </c>
      <c r="B3" s="34">
        <v>4</v>
      </c>
      <c r="C3" s="42" t="s">
        <v>2</v>
      </c>
      <c r="N3" s="25" t="s">
        <v>51</v>
      </c>
      <c r="O3" s="24" t="s">
        <v>174</v>
      </c>
      <c r="P3" s="24">
        <v>3</v>
      </c>
      <c r="Q3" s="47">
        <v>40940</v>
      </c>
      <c r="R3" s="24" t="s">
        <v>168</v>
      </c>
      <c r="S3" t="s">
        <v>51</v>
      </c>
    </row>
    <row r="4" spans="1:19" ht="30" customHeight="1">
      <c r="A4" s="24">
        <v>7</v>
      </c>
      <c r="B4" s="24">
        <v>1</v>
      </c>
      <c r="C4" s="43" t="s">
        <v>3</v>
      </c>
      <c r="N4" s="25" t="s">
        <v>52</v>
      </c>
      <c r="O4" s="24" t="s">
        <v>175</v>
      </c>
      <c r="P4" s="24">
        <v>3</v>
      </c>
      <c r="Q4" s="47">
        <v>40941</v>
      </c>
      <c r="R4" s="24" t="s">
        <v>168</v>
      </c>
      <c r="S4" t="s">
        <v>174</v>
      </c>
    </row>
    <row r="5" spans="1:19" ht="30" customHeight="1">
      <c r="A5" s="24">
        <v>8</v>
      </c>
      <c r="B5" s="24">
        <v>2</v>
      </c>
      <c r="C5" s="42" t="s">
        <v>4</v>
      </c>
      <c r="N5" s="25" t="s">
        <v>53</v>
      </c>
      <c r="O5" s="24" t="s">
        <v>176</v>
      </c>
      <c r="P5" s="24">
        <v>3</v>
      </c>
      <c r="Q5" s="47">
        <v>40942</v>
      </c>
      <c r="R5" s="24" t="s">
        <v>168</v>
      </c>
      <c r="S5">
        <v>3</v>
      </c>
    </row>
    <row r="6" spans="1:19" ht="30" customHeight="1">
      <c r="A6" s="24">
        <v>9</v>
      </c>
      <c r="B6" s="24">
        <v>3</v>
      </c>
      <c r="C6" s="44" t="s">
        <v>5</v>
      </c>
      <c r="N6" s="25" t="s">
        <v>149</v>
      </c>
      <c r="O6" s="24" t="s">
        <v>177</v>
      </c>
      <c r="P6" s="24">
        <v>3</v>
      </c>
      <c r="Q6" s="47">
        <v>40912</v>
      </c>
      <c r="R6" s="24" t="s">
        <v>168</v>
      </c>
      <c r="S6">
        <v>40940</v>
      </c>
    </row>
    <row r="7" spans="1:19" ht="30" customHeight="1">
      <c r="A7" s="24">
        <v>10</v>
      </c>
      <c r="B7" s="24" t="s">
        <v>165</v>
      </c>
      <c r="C7" s="45" t="s">
        <v>6</v>
      </c>
      <c r="N7" s="37" t="s">
        <v>61</v>
      </c>
      <c r="O7" s="24" t="s">
        <v>178</v>
      </c>
      <c r="P7" s="24">
        <v>33</v>
      </c>
      <c r="Q7" s="47">
        <v>40913</v>
      </c>
      <c r="R7" s="24" t="s">
        <v>170</v>
      </c>
      <c r="S7" t="s">
        <v>211</v>
      </c>
    </row>
    <row r="8" spans="1:19" ht="30" customHeight="1">
      <c r="A8" s="24">
        <v>11</v>
      </c>
      <c r="B8" s="24">
        <v>1</v>
      </c>
      <c r="C8" s="44" t="s">
        <v>7</v>
      </c>
      <c r="N8" s="9" t="s">
        <v>71</v>
      </c>
      <c r="O8" s="24" t="s">
        <v>179</v>
      </c>
      <c r="P8" s="24">
        <v>3</v>
      </c>
      <c r="Q8" s="47">
        <v>40914</v>
      </c>
      <c r="R8" s="24" t="s">
        <v>168</v>
      </c>
      <c r="S8" t="s">
        <v>168</v>
      </c>
    </row>
    <row r="9" spans="1:19" ht="30" customHeight="1">
      <c r="A9" s="24">
        <v>12</v>
      </c>
      <c r="B9" s="24">
        <v>2</v>
      </c>
      <c r="C9" s="42" t="s">
        <v>8</v>
      </c>
    </row>
    <row r="10" spans="1:19" ht="30" customHeight="1">
      <c r="A10" s="24">
        <v>13</v>
      </c>
      <c r="B10" s="24">
        <v>3</v>
      </c>
      <c r="C10" s="42" t="s">
        <v>9</v>
      </c>
    </row>
    <row r="11" spans="1:19" ht="30" customHeight="1">
      <c r="A11" s="24">
        <v>14</v>
      </c>
      <c r="B11" s="24">
        <v>4</v>
      </c>
      <c r="C11" s="43" t="s">
        <v>10</v>
      </c>
    </row>
    <row r="12" spans="1:19" ht="30" customHeight="1">
      <c r="A12" s="24">
        <v>15</v>
      </c>
      <c r="B12" s="24" t="s">
        <v>165</v>
      </c>
      <c r="C12" s="45" t="s">
        <v>16</v>
      </c>
    </row>
    <row r="13" spans="1:19" ht="30" customHeight="1">
      <c r="A13" s="24">
        <v>16</v>
      </c>
      <c r="B13" s="24">
        <v>2</v>
      </c>
      <c r="C13" s="42" t="s">
        <v>12</v>
      </c>
    </row>
    <row r="14" spans="1:19" ht="30" customHeight="1">
      <c r="A14" s="24">
        <v>17</v>
      </c>
      <c r="B14" s="24">
        <v>3</v>
      </c>
      <c r="C14" s="42" t="s">
        <v>13</v>
      </c>
    </row>
    <row r="15" spans="1:19" ht="30" customHeight="1">
      <c r="A15" s="24">
        <v>18</v>
      </c>
      <c r="B15" s="24">
        <v>4</v>
      </c>
      <c r="C15" s="44" t="s">
        <v>14</v>
      </c>
    </row>
    <row r="16" spans="1:19" ht="30" customHeight="1">
      <c r="A16" s="24">
        <v>19</v>
      </c>
      <c r="B16" s="24">
        <v>1</v>
      </c>
      <c r="C16" s="42" t="s">
        <v>15</v>
      </c>
    </row>
    <row r="17" spans="1:11" ht="30" customHeight="1">
      <c r="A17" s="24">
        <v>20</v>
      </c>
      <c r="B17" s="24" t="s">
        <v>165</v>
      </c>
      <c r="C17" s="45" t="s">
        <v>16</v>
      </c>
    </row>
    <row r="18" spans="1:11" ht="30" customHeight="1">
      <c r="A18" s="24">
        <v>21</v>
      </c>
      <c r="B18" s="24">
        <v>3</v>
      </c>
      <c r="C18" s="44" t="s">
        <v>17</v>
      </c>
    </row>
    <row r="19" spans="1:11" ht="30" customHeight="1">
      <c r="A19" s="24">
        <v>22</v>
      </c>
      <c r="B19" s="24" t="s">
        <v>4</v>
      </c>
      <c r="C19" s="43" t="s">
        <v>54</v>
      </c>
      <c r="D19" t="s">
        <v>181</v>
      </c>
      <c r="F19" t="s">
        <v>61</v>
      </c>
      <c r="G19" t="s">
        <v>178</v>
      </c>
      <c r="H19">
        <v>33</v>
      </c>
      <c r="I19">
        <v>40913</v>
      </c>
      <c r="J19" t="s">
        <v>212</v>
      </c>
      <c r="K19" t="s">
        <v>170</v>
      </c>
    </row>
    <row r="20" spans="1:11" ht="30" customHeight="1">
      <c r="A20" s="24">
        <v>23</v>
      </c>
      <c r="B20" s="24">
        <v>1</v>
      </c>
      <c r="C20" s="43" t="s">
        <v>19</v>
      </c>
    </row>
    <row r="21" spans="1:11" ht="30" customHeight="1">
      <c r="A21" s="24">
        <v>24</v>
      </c>
      <c r="B21" s="24">
        <v>2</v>
      </c>
      <c r="C21" s="44" t="s">
        <v>20</v>
      </c>
    </row>
    <row r="22" spans="1:11" ht="30" customHeight="1">
      <c r="A22" s="24">
        <v>25</v>
      </c>
      <c r="B22" s="24" t="s">
        <v>165</v>
      </c>
      <c r="C22" s="45" t="s">
        <v>21</v>
      </c>
    </row>
    <row r="23" spans="1:11" ht="30" customHeight="1">
      <c r="A23" s="24">
        <v>26</v>
      </c>
      <c r="B23" s="24">
        <v>4</v>
      </c>
      <c r="C23" s="44" t="s">
        <v>22</v>
      </c>
    </row>
    <row r="24" spans="1:11" ht="30" customHeight="1">
      <c r="A24" s="24">
        <v>27</v>
      </c>
      <c r="B24" s="24">
        <v>1</v>
      </c>
      <c r="C24" s="44" t="s">
        <v>23</v>
      </c>
    </row>
    <row r="25" spans="1:11" ht="30" customHeight="1">
      <c r="A25" s="24">
        <v>28</v>
      </c>
      <c r="B25" s="24">
        <v>2</v>
      </c>
      <c r="C25" s="44" t="s">
        <v>24</v>
      </c>
    </row>
    <row r="26" spans="1:11" ht="30" customHeight="1">
      <c r="A26" s="24">
        <v>29</v>
      </c>
      <c r="B26" s="24">
        <v>3</v>
      </c>
      <c r="C26" s="44" t="s">
        <v>25</v>
      </c>
    </row>
    <row r="27" spans="1:11" ht="30" customHeight="1">
      <c r="A27" s="24">
        <v>30</v>
      </c>
      <c r="B27" s="24" t="s">
        <v>165</v>
      </c>
      <c r="C27" s="45" t="s">
        <v>21</v>
      </c>
    </row>
    <row r="28" spans="1:11" ht="30" customHeight="1">
      <c r="A28" s="24">
        <v>31</v>
      </c>
      <c r="B28" s="24">
        <v>1</v>
      </c>
      <c r="C28" s="43" t="s">
        <v>27</v>
      </c>
    </row>
    <row r="29" spans="1:11" ht="30" customHeight="1">
      <c r="A29" s="24">
        <v>32</v>
      </c>
      <c r="B29" s="24">
        <v>2</v>
      </c>
      <c r="C29" s="43" t="s">
        <v>28</v>
      </c>
    </row>
    <row r="30" spans="1:11" ht="30" customHeight="1">
      <c r="A30" s="24">
        <v>33</v>
      </c>
      <c r="B30" s="24">
        <v>3</v>
      </c>
      <c r="C30" s="43" t="s">
        <v>29</v>
      </c>
    </row>
    <row r="31" spans="1:11" ht="30" customHeight="1">
      <c r="A31" s="24">
        <v>34</v>
      </c>
      <c r="B31" s="24">
        <v>4</v>
      </c>
      <c r="C31" s="43" t="s">
        <v>30</v>
      </c>
    </row>
    <row r="32" spans="1:11" ht="30" customHeight="1">
      <c r="A32" s="24">
        <v>35</v>
      </c>
      <c r="B32" s="24" t="s">
        <v>165</v>
      </c>
      <c r="C32" s="45" t="s">
        <v>31</v>
      </c>
    </row>
    <row r="33" spans="1:3" ht="30" customHeight="1">
      <c r="A33" s="24">
        <v>36</v>
      </c>
      <c r="B33" s="24">
        <v>2</v>
      </c>
      <c r="C33" s="42" t="s">
        <v>32</v>
      </c>
    </row>
    <row r="34" spans="1:3" ht="30" customHeight="1">
      <c r="A34" s="24">
        <v>37</v>
      </c>
      <c r="B34" s="24">
        <v>3</v>
      </c>
      <c r="C34" s="42" t="s">
        <v>33</v>
      </c>
    </row>
    <row r="35" spans="1:3" ht="30" customHeight="1">
      <c r="A35" s="24">
        <v>38</v>
      </c>
      <c r="B35" s="24">
        <v>4</v>
      </c>
      <c r="C35" s="42" t="s">
        <v>34</v>
      </c>
    </row>
    <row r="36" spans="1:3" ht="30" customHeight="1">
      <c r="A36" s="24">
        <v>39</v>
      </c>
      <c r="B36" s="24">
        <v>1</v>
      </c>
      <c r="C36" s="42" t="s">
        <v>35</v>
      </c>
    </row>
    <row r="37" spans="1:3" ht="30" customHeight="1">
      <c r="A37" s="24">
        <v>40</v>
      </c>
      <c r="B37" s="24" t="s">
        <v>165</v>
      </c>
      <c r="C37" s="45" t="s">
        <v>36</v>
      </c>
    </row>
    <row r="38" spans="1:3" ht="30" customHeight="1">
      <c r="A38" s="24">
        <v>41</v>
      </c>
      <c r="B38" s="24">
        <v>3</v>
      </c>
      <c r="C38" s="43" t="s">
        <v>37</v>
      </c>
    </row>
    <row r="39" spans="1:3" ht="30" customHeight="1">
      <c r="A39" s="24">
        <v>42</v>
      </c>
      <c r="B39" s="24">
        <v>4</v>
      </c>
      <c r="C39" s="44" t="s">
        <v>38</v>
      </c>
    </row>
    <row r="40" spans="1:3" ht="30" customHeight="1">
      <c r="A40" s="24">
        <v>43</v>
      </c>
      <c r="B40" s="24">
        <v>1</v>
      </c>
      <c r="C40" s="43" t="s">
        <v>39</v>
      </c>
    </row>
    <row r="41" spans="1:3" ht="30" customHeight="1">
      <c r="A41" s="24">
        <v>44</v>
      </c>
      <c r="B41" s="24">
        <v>2</v>
      </c>
      <c r="C41" s="43" t="s">
        <v>40</v>
      </c>
    </row>
    <row r="42" spans="1:3" ht="30" customHeight="1">
      <c r="A42" s="24">
        <v>45</v>
      </c>
      <c r="B42" s="24" t="s">
        <v>165</v>
      </c>
      <c r="C42" s="45" t="s">
        <v>41</v>
      </c>
    </row>
    <row r="43" spans="1:3" ht="30" customHeight="1">
      <c r="A43" s="24">
        <v>46</v>
      </c>
      <c r="B43" s="24">
        <v>1</v>
      </c>
      <c r="C43" s="42" t="s">
        <v>42</v>
      </c>
    </row>
    <row r="44" spans="1:3" ht="30" customHeight="1">
      <c r="A44" s="24">
        <v>47</v>
      </c>
      <c r="B44" s="24">
        <v>2</v>
      </c>
      <c r="C44" s="42" t="s">
        <v>43</v>
      </c>
    </row>
    <row r="45" spans="1:3" ht="30" customHeight="1">
      <c r="A45" s="24">
        <v>48</v>
      </c>
      <c r="B45" s="24">
        <v>3</v>
      </c>
      <c r="C45" s="43" t="s">
        <v>44</v>
      </c>
    </row>
    <row r="46" spans="1:3" ht="30" customHeight="1">
      <c r="A46" s="24">
        <v>49</v>
      </c>
      <c r="B46" s="24">
        <v>4</v>
      </c>
      <c r="C46" s="43" t="s">
        <v>45</v>
      </c>
    </row>
    <row r="47" spans="1:3" ht="30" customHeight="1">
      <c r="A47" s="24">
        <v>50</v>
      </c>
      <c r="B47" s="24" t="s">
        <v>165</v>
      </c>
      <c r="C47" s="45" t="s">
        <v>46</v>
      </c>
    </row>
    <row r="48" spans="1:3" ht="30" customHeight="1">
      <c r="A48" s="24">
        <v>51</v>
      </c>
      <c r="B48" s="24">
        <v>2</v>
      </c>
      <c r="C48" s="43" t="s">
        <v>47</v>
      </c>
    </row>
    <row r="49" spans="1:3" ht="30" customHeight="1">
      <c r="A49" s="24">
        <v>52</v>
      </c>
      <c r="B49" s="24">
        <v>3</v>
      </c>
      <c r="C49" s="44" t="s">
        <v>48</v>
      </c>
    </row>
    <row r="50" spans="1:3" ht="30" customHeight="1">
      <c r="A50" s="24">
        <v>1</v>
      </c>
      <c r="B50" s="24">
        <v>4</v>
      </c>
      <c r="C50" s="42" t="s">
        <v>49</v>
      </c>
    </row>
    <row r="51" spans="1:3" ht="30" customHeight="1">
      <c r="A51" s="24">
        <v>2</v>
      </c>
      <c r="B51" s="24">
        <v>1</v>
      </c>
      <c r="C51" s="44" t="s">
        <v>50</v>
      </c>
    </row>
    <row r="52" spans="1:3" ht="20.100000000000001" customHeight="1"/>
    <row r="53" spans="1:3" ht="20.100000000000001" customHeight="1"/>
    <row r="54" spans="1:3" ht="20.100000000000001" customHeight="1"/>
    <row r="55" spans="1:3" ht="20.100000000000001" customHeight="1"/>
    <row r="56" spans="1:3" ht="20.100000000000001" customHeight="1"/>
    <row r="57" spans="1:3" ht="20.100000000000001" customHeight="1"/>
    <row r="58" spans="1:3" ht="20.100000000000001" customHeight="1"/>
    <row r="59" spans="1:3" ht="20.100000000000001" customHeight="1"/>
    <row r="60" spans="1:3" ht="20.100000000000001" customHeight="1"/>
    <row r="61" spans="1:3" ht="20.100000000000001" customHeight="1"/>
    <row r="62" spans="1:3" ht="20.100000000000001" customHeight="1"/>
    <row r="63" spans="1:3" ht="20.100000000000001" customHeight="1"/>
    <row r="64" spans="1:3" ht="20.100000000000001" customHeight="1"/>
    <row r="65" ht="20.100000000000001" customHeight="1"/>
    <row r="66" ht="20.100000000000001" customHeight="1"/>
    <row r="67" ht="20.100000000000001" customHeight="1"/>
    <row r="68" ht="20.100000000000001" customHeight="1"/>
    <row r="69" ht="20.100000000000001" customHeight="1"/>
    <row r="70" ht="20.100000000000001" customHeight="1"/>
    <row r="71" ht="20.100000000000001" customHeight="1"/>
    <row r="72" ht="20.100000000000001" customHeight="1"/>
    <row r="73" ht="20.100000000000001" customHeight="1"/>
    <row r="74" ht="20.100000000000001" customHeight="1"/>
    <row r="75" ht="20.100000000000001" customHeight="1"/>
    <row r="76" ht="20.100000000000001" customHeight="1"/>
    <row r="77" ht="20.100000000000001" customHeight="1"/>
    <row r="78" ht="20.100000000000001" customHeight="1"/>
    <row r="79" ht="20.100000000000001" customHeight="1"/>
    <row r="80" ht="20.100000000000001" customHeight="1"/>
    <row r="81" ht="20.100000000000001" customHeight="1"/>
    <row r="82" ht="20.100000000000001" customHeight="1"/>
    <row r="83" ht="20.100000000000001" customHeight="1"/>
    <row r="84" ht="20.100000000000001" customHeight="1"/>
    <row r="85" ht="20.100000000000001" customHeight="1"/>
    <row r="86" ht="20.100000000000001" customHeight="1"/>
    <row r="87" ht="20.100000000000001" customHeight="1"/>
    <row r="88" ht="20.100000000000001" customHeight="1"/>
    <row r="89" ht="20.100000000000001" customHeight="1"/>
    <row r="90" ht="20.100000000000001" customHeight="1"/>
    <row r="91" ht="20.100000000000001" customHeight="1"/>
    <row r="92" ht="20.100000000000001" customHeight="1"/>
    <row r="93" ht="20.100000000000001" customHeight="1"/>
    <row r="94" ht="20.100000000000001" customHeight="1"/>
    <row r="95" ht="20.100000000000001" customHeight="1"/>
    <row r="96" ht="20.100000000000001" customHeight="1"/>
    <row r="97" ht="20.100000000000001" customHeight="1"/>
    <row r="98" ht="20.100000000000001" customHeight="1"/>
    <row r="99" ht="20.100000000000001" customHeight="1"/>
    <row r="100" ht="20.100000000000001" customHeight="1"/>
    <row r="101" ht="20.100000000000001" customHeight="1"/>
    <row r="102" ht="20.100000000000001" customHeight="1"/>
    <row r="103" ht="20.100000000000001" customHeight="1"/>
    <row r="104" ht="20.100000000000001" customHeight="1"/>
    <row r="105" ht="20.100000000000001" customHeight="1"/>
    <row r="106" ht="20.100000000000001" customHeight="1"/>
    <row r="107" ht="20.100000000000001" customHeight="1"/>
    <row r="108" ht="20.100000000000001" customHeight="1"/>
    <row r="109" ht="20.100000000000001" customHeight="1"/>
    <row r="110" ht="20.100000000000001" customHeight="1"/>
    <row r="111" ht="20.100000000000001" customHeight="1"/>
    <row r="112" ht="20.100000000000001" customHeight="1"/>
    <row r="113" ht="20.100000000000001" customHeight="1"/>
    <row r="114" ht="20.100000000000001" customHeight="1"/>
    <row r="115" ht="20.100000000000001" customHeight="1"/>
    <row r="116" ht="20.100000000000001" customHeight="1"/>
    <row r="117" ht="20.100000000000001" customHeight="1"/>
    <row r="118" ht="20.100000000000001" customHeight="1"/>
    <row r="119" ht="20.100000000000001" customHeight="1"/>
  </sheetData>
  <conditionalFormatting sqref="O3:O5">
    <cfRule type="expression" dxfId="7" priority="8" stopIfTrue="1">
      <formula>LEFT(O3,2)="mp"</formula>
    </cfRule>
  </conditionalFormatting>
  <conditionalFormatting sqref="R3:R5">
    <cfRule type="containsText" dxfId="6" priority="5" stopIfTrue="1" operator="containsText" text="Accepta">
      <formula>NOT(ISERROR(SEARCH("Accepta",R3)))</formula>
    </cfRule>
    <cfRule type="expression" dxfId="5" priority="6" stopIfTrue="1">
      <formula>LEFT(R3,3)="Non"</formula>
    </cfRule>
    <cfRule type="expression" dxfId="4" priority="7" stopIfTrue="1">
      <formula>LEFT(R3,5)="Satis"</formula>
    </cfRule>
  </conditionalFormatting>
  <conditionalFormatting sqref="R3:R8">
    <cfRule type="containsText" dxfId="3" priority="2" stopIfTrue="1" operator="containsText" text="Accepta">
      <formula>NOT(ISERROR(SEARCH("Accepta",R3)))</formula>
    </cfRule>
    <cfRule type="expression" dxfId="2" priority="3" stopIfTrue="1">
      <formula>LEFT(R3,3)="Non"</formula>
    </cfRule>
    <cfRule type="expression" dxfId="1" priority="4" stopIfTrue="1">
      <formula>LEFT(R3,5)="Satis"</formula>
    </cfRule>
  </conditionalFormatting>
  <conditionalFormatting sqref="N3:N8">
    <cfRule type="expression" dxfId="0" priority="1" stopIfTrue="1">
      <formula>LEFT(N3,2)="mp"</formula>
    </cfRule>
  </conditionalFormatting>
  <dataValidations count="3">
    <dataValidation type="list" allowBlank="1" showInputMessage="1" showErrorMessage="1" sqref="R3:R8">
      <formula1>Résultat</formula1>
    </dataValidation>
    <dataValidation type="list" allowBlank="1" showInputMessage="1" showErrorMessage="1" sqref="O3:O8">
      <formula1>HACCP</formula1>
    </dataValidation>
    <dataValidation type="list" allowBlank="1" showInputMessage="1" showErrorMessage="1" sqref="N6">
      <formula1>listemp</formula1>
    </dataValidation>
  </dataValidation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13</vt:i4>
      </vt:variant>
    </vt:vector>
  </HeadingPairs>
  <TitlesOfParts>
    <vt:vector size="18" baseType="lpstr">
      <vt:lpstr>Synthèse </vt:lpstr>
      <vt:lpstr>Tri</vt:lpstr>
      <vt:lpstr>Données plat </vt:lpstr>
      <vt:lpstr>Graphique</vt:lpstr>
      <vt:lpstr>Feuil1</vt:lpstr>
      <vt:lpstr>choix1</vt:lpstr>
      <vt:lpstr>datettri</vt:lpstr>
      <vt:lpstr>DLC</vt:lpstr>
      <vt:lpstr>Eech</vt:lpstr>
      <vt:lpstr>Feuil1!Extraire</vt:lpstr>
      <vt:lpstr>HA</vt:lpstr>
      <vt:lpstr>menu</vt:lpstr>
      <vt:lpstr>Menu_01</vt:lpstr>
      <vt:lpstr>Momo</vt:lpstr>
      <vt:lpstr>NOMPlat</vt:lpstr>
      <vt:lpstr>Résultat</vt:lpstr>
      <vt:lpstr>Resutri</vt:lpstr>
      <vt:lpstr>Sem</vt:lpstr>
    </vt:vector>
  </TitlesOfParts>
  <Company>HUS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CRIH Alsace</dc:creator>
  <cp:lastModifiedBy>CRIH Alsace</cp:lastModifiedBy>
  <dcterms:created xsi:type="dcterms:W3CDTF">2012-05-03T12:04:40Z</dcterms:created>
  <dcterms:modified xsi:type="dcterms:W3CDTF">2012-05-09T14:55:36Z</dcterms:modified>
</cp:coreProperties>
</file>