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20" windowWidth="15570" windowHeight="8850" activeTab="1"/>
  </bookViews>
  <sheets>
    <sheet name="Base" sheetId="3" r:id="rId1"/>
    <sheet name="1" sheetId="5" r:id="rId2"/>
    <sheet name="Feuil1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0001">Base!$C$2:$C$214</definedName>
    <definedName name="_xlnm._FilterDatabase" localSheetId="0" hidden="1">Base!$C$2:$C$211</definedName>
    <definedName name="_mf1">#REF!</definedName>
    <definedName name="_mf2">#REF!</definedName>
    <definedName name="_ml2">#REF!</definedName>
    <definedName name="_nom1">Base!$B$2:$B$210</definedName>
    <definedName name="_NOM2">Base!$C$2:$C$229</definedName>
    <definedName name="_nom3">Base!$C$2:$C$229</definedName>
    <definedName name="Adresse">OFFSET(Base!$C$1,1,0,COUNTA(Base!$A:$A)-1,1)</definedName>
    <definedName name="Annee">#REF!</definedName>
    <definedName name="bague">#REF!</definedName>
    <definedName name="base">#REF!</definedName>
    <definedName name="Cathegorie">OFFSET(Base!$G$1,1,0,COUNTA(Base!$A:$A)-1,1)</definedName>
    <definedName name="cause">OFFSET([1]soins!$F$7,,,MATCH("z*z",[1]soins!$F$1:$F$65536,1)-6)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ode">Base!$C$2:$C$202</definedName>
    <definedName name="CP_Postal">OFFSET(Base!$D$1,1,0,COUNTA(Base!$A:$A)-1,1)</definedName>
    <definedName name="date">OFFSET([1]soins!$C$7,,,MATCH("z*z",[1]soins!$F$1:$F$65536,1)-6)</definedName>
    <definedName name="Date_naissance">OFFSET(Base!$F$1,1,0,COUNTA(Base!$A:$A)-1,1)</definedName>
    <definedName name="datemaj">#REF!</definedName>
    <definedName name="delai">OFFSET([2]basse!$K$1,1,0,COUNTA([2]basse!$K$2:$K$65001),1)</definedName>
    <definedName name="DOSE">OFFSET([2]basse!$G$1,1,0,COUNTA([2]basse!$G$2:$G$65001),1)</definedName>
    <definedName name="eclos">#REF!</definedName>
    <definedName name="_xlnm.Extract" localSheetId="0">Base!$K$2:$K$14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OFFSET([2]basse!$A$1,1,0,COUNTA([2]basse!$A$2:$A$65001),1)</definedName>
    <definedName name="id">OFFSET([1]soins!$B$7,,,MATCH("z*z",[1]soins!$F$1:$F$65536,1)-6)</definedName>
    <definedName name="idf">#REF!</definedName>
    <definedName name="ja">#REF!</definedName>
    <definedName name="jb">#REF!</definedName>
    <definedName name="ListeNoms">OFFSET(#REF!,1,,COUNTA(#REF!)-1)</definedName>
    <definedName name="MALE">#REF!</definedName>
    <definedName name="mc">#REF!</definedName>
    <definedName name="medicaments">OFFSET([2]basse!$E$1,1,0,COUNTA([2]basse!$E$2:$E$65001),1)</definedName>
    <definedName name="mf">#REF!</definedName>
    <definedName name="ml">#REF!</definedName>
    <definedName name="Mode_admi">OFFSET([2]basse!$I$1,1,0,COUNTA([2]basse!$I$2:$I$65001),1)</definedName>
    <definedName name="N_TRAVAIL">Base!$C$1</definedName>
    <definedName name="NOM">Base!$C$1:$C$218</definedName>
    <definedName name="Nomlatin">'[3]base de donnée'!$C$4</definedName>
    <definedName name="noms">#REF!</definedName>
    <definedName name="Nomsproduits">OFFSET('[4]stock global'!$B$5,,,COUNTA('[4]stock global'!$B$1:$B$65536),1)</definedName>
    <definedName name="Nomvernaculaire">'[3]base de donnée'!$B$4</definedName>
    <definedName name="ORDONNANCE">[5]Identifiants!$L$2:$L$11</definedName>
    <definedName name="Param_ligne">#REF!</definedName>
    <definedName name="parc">OFFSET([1]soins!$A$7,,,MATCH("z*z",[1]soins!$F$1:$F$65536,1)-6)</definedName>
    <definedName name="pondus">#REF!</definedName>
    <definedName name="remedes">#REF!</definedName>
    <definedName name="Sex">OFFSET(Base!$H$1,1,0,COUNTA(Base!$A:$A)-1,1)</definedName>
    <definedName name="tableProduitPoids">#REF!</definedName>
    <definedName name="Tel">OFFSET(Base!$I$1,1,0,COUNTA(Base!$A:$A)-1,1)</definedName>
    <definedName name="TENDRIADE___22D_rue_Joliot_Curie_à_ChâteauBourg__35220___Tél__02_99623462">[6]PDS!#REF!</definedName>
    <definedName name="titrescolonnesFeuil1">[4]Feuil1!$B$7:$Q$7</definedName>
    <definedName name="titrescolonnesFeuil2">[4]Feuil2!$B$7:$Q$7</definedName>
    <definedName name="Titrescolonnesfeuillemodèle">[4]feuillemodèle!$B$7:$Q$7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OFFSET('[4]stock global'!$H$5,,,COUNTA('[4]stock global'!$H$1:$H$65536),1)</definedName>
    <definedName name="totauxFeuil1">[4]Feuil1!$B$60:$Q$60</definedName>
    <definedName name="totauxFeuil2">[4]Feuil2!$B$59:$Q$59</definedName>
    <definedName name="Totauxfeuillemodèle">[4]feuillemodèle!$B$59:$Q$59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ravail">Base!$C$2:$C$219</definedName>
    <definedName name="tt">#REF!</definedName>
    <definedName name="vAlerte">COUNTIF(#REF!,#REF!)+SUMPRODUCT((#REF!=#REF!)*(#REF!=#REF!))+SUMPRODUCT((#REF!=#REF!)*(#REF!=#REF!))</definedName>
    <definedName name="ve">#REF!</definedName>
    <definedName name="Ville">OFFSET(Base!$E$1,1,0,COUNTA(Base!$A:$A)-1,1)</definedName>
    <definedName name="Zone">(CbA&amp;CbB&amp;CbC&amp;CbD&amp;CbE)*1</definedName>
  </definedNames>
  <calcPr calcId="124519"/>
</workbook>
</file>

<file path=xl/calcChain.xml><?xml version="1.0" encoding="utf-8"?>
<calcChain xmlns="http://schemas.openxmlformats.org/spreadsheetml/2006/main">
  <c r="C8" i="5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E7"/>
  <c r="D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7"/>
  <c r="C2" i="3"/>
  <c r="L205"/>
  <c r="L204"/>
  <c r="L203"/>
  <c r="C210"/>
  <c r="C65"/>
  <c r="L65" s="1"/>
  <c r="C56"/>
  <c r="L56" s="1"/>
  <c r="C118"/>
  <c r="L118" s="1"/>
  <c r="C17"/>
  <c r="L17" s="1"/>
  <c r="C165"/>
  <c r="L165" s="1"/>
  <c r="C135"/>
  <c r="L135" s="1"/>
  <c r="C6"/>
  <c r="L6" s="1"/>
  <c r="C26"/>
  <c r="L26" s="1"/>
  <c r="C148"/>
  <c r="L148" s="1"/>
  <c r="C69"/>
  <c r="L69" s="1"/>
  <c r="C75"/>
  <c r="L75" s="1"/>
  <c r="C76"/>
  <c r="L76" s="1"/>
  <c r="C72"/>
  <c r="L72" s="1"/>
  <c r="C21"/>
  <c r="L21" s="1"/>
  <c r="C29"/>
  <c r="L29" s="1"/>
  <c r="C28"/>
  <c r="L28" s="1"/>
  <c r="C20"/>
  <c r="L20" s="1"/>
  <c r="C33"/>
  <c r="L33" s="1"/>
  <c r="C32"/>
  <c r="L32" s="1"/>
  <c r="C31"/>
  <c r="L31" s="1"/>
  <c r="C30"/>
  <c r="L30" s="1"/>
  <c r="C15"/>
  <c r="L15" s="1"/>
  <c r="C11"/>
  <c r="L11" s="1"/>
  <c r="C156"/>
  <c r="L156" s="1"/>
  <c r="C129"/>
  <c r="L129" s="1"/>
  <c r="C109"/>
  <c r="L109" s="1"/>
  <c r="C161"/>
  <c r="L161" s="1"/>
  <c r="C100"/>
  <c r="L100" s="1"/>
  <c r="C191"/>
  <c r="L191" s="1"/>
  <c r="C163"/>
  <c r="L163" s="1"/>
  <c r="C18"/>
  <c r="L18" s="1"/>
  <c r="C64"/>
  <c r="L64" s="1"/>
  <c r="C39"/>
  <c r="L39" s="1"/>
  <c r="C197"/>
  <c r="L197" s="1"/>
  <c r="C194"/>
  <c r="L194" s="1"/>
  <c r="C96"/>
  <c r="L96" s="1"/>
  <c r="C157"/>
  <c r="L157" s="1"/>
  <c r="C138"/>
  <c r="L138" s="1"/>
  <c r="C97"/>
  <c r="L97" s="1"/>
  <c r="C50"/>
  <c r="L50" s="1"/>
  <c r="C102"/>
  <c r="L102" s="1"/>
  <c r="C14"/>
  <c r="L14" s="1"/>
  <c r="C74"/>
  <c r="L74" s="1"/>
  <c r="C66"/>
  <c r="L66" s="1"/>
  <c r="C81"/>
  <c r="L81" s="1"/>
  <c r="C63"/>
  <c r="L63" s="1"/>
  <c r="C116"/>
  <c r="L116" s="1"/>
  <c r="C115"/>
  <c r="L115" s="1"/>
  <c r="C114"/>
  <c r="L114" s="1"/>
  <c r="C113"/>
  <c r="L113" s="1"/>
  <c r="C111"/>
  <c r="L111" s="1"/>
  <c r="C98"/>
  <c r="L98" s="1"/>
  <c r="C95"/>
  <c r="L95" s="1"/>
  <c r="C112"/>
  <c r="L112" s="1"/>
  <c r="C110"/>
  <c r="L110" s="1"/>
  <c r="C88"/>
  <c r="L88" s="1"/>
  <c r="C90"/>
  <c r="L90" s="1"/>
  <c r="C105"/>
  <c r="L105" s="1"/>
  <c r="C104"/>
  <c r="L104" s="1"/>
  <c r="C103"/>
  <c r="L103" s="1"/>
  <c r="C89"/>
  <c r="L89" s="1"/>
  <c r="C92"/>
  <c r="L92" s="1"/>
  <c r="C80"/>
  <c r="L80" s="1"/>
  <c r="C61"/>
  <c r="L61" s="1"/>
  <c r="C49"/>
  <c r="L49" s="1"/>
  <c r="C9"/>
  <c r="L9" s="1"/>
  <c r="C19"/>
  <c r="L19" s="1"/>
  <c r="C147"/>
  <c r="L147" s="1"/>
  <c r="C84"/>
  <c r="L84" s="1"/>
  <c r="C48"/>
  <c r="L48" s="1"/>
  <c r="C47"/>
  <c r="L47" s="1"/>
  <c r="C132"/>
  <c r="L132" s="1"/>
  <c r="C35"/>
  <c r="L35" s="1"/>
  <c r="C67"/>
  <c r="L67" s="1"/>
  <c r="C51"/>
  <c r="L51" s="1"/>
  <c r="C37"/>
  <c r="L37" s="1"/>
  <c r="C36"/>
  <c r="L36" s="1"/>
  <c r="C134"/>
  <c r="L134" s="1"/>
  <c r="C82"/>
  <c r="L82" s="1"/>
  <c r="C79"/>
  <c r="L79" s="1"/>
  <c r="C173"/>
  <c r="L173" s="1"/>
  <c r="C172"/>
  <c r="L172" s="1"/>
  <c r="C166"/>
  <c r="L166" s="1"/>
  <c r="C152"/>
  <c r="L152" s="1"/>
  <c r="C151"/>
  <c r="L151" s="1"/>
  <c r="C124"/>
  <c r="L124" s="1"/>
  <c r="C123"/>
  <c r="L123" s="1"/>
  <c r="C160"/>
  <c r="L160" s="1"/>
  <c r="C159"/>
  <c r="L159" s="1"/>
  <c r="C24"/>
  <c r="L24" s="1"/>
  <c r="C71"/>
  <c r="L71" s="1"/>
  <c r="C70"/>
  <c r="L70" s="1"/>
  <c r="C68"/>
  <c r="L68" s="1"/>
  <c r="C55"/>
  <c r="L55" s="1"/>
  <c r="C131"/>
  <c r="L131" s="1"/>
  <c r="C43"/>
  <c r="L43" s="1"/>
  <c r="C42"/>
  <c r="L42" s="1"/>
  <c r="C122"/>
  <c r="L122" s="1"/>
  <c r="C186"/>
  <c r="L186" s="1"/>
  <c r="C181"/>
  <c r="L181" s="1"/>
  <c r="C180"/>
  <c r="L180" s="1"/>
  <c r="C169"/>
  <c r="L169" s="1"/>
  <c r="C143"/>
  <c r="L143" s="1"/>
  <c r="C141"/>
  <c r="L141" s="1"/>
  <c r="C41"/>
  <c r="L41" s="1"/>
  <c r="C4"/>
  <c r="L4" s="1"/>
  <c r="C167"/>
  <c r="L167" s="1"/>
  <c r="C136"/>
  <c r="L136" s="1"/>
  <c r="C171"/>
  <c r="L171" s="1"/>
  <c r="C107"/>
  <c r="L107" s="1"/>
  <c r="C153"/>
  <c r="L153" s="1"/>
  <c r="C59"/>
  <c r="L59" s="1"/>
  <c r="C99"/>
  <c r="L99" s="1"/>
  <c r="C87"/>
  <c r="L87" s="1"/>
  <c r="C86"/>
  <c r="L86" s="1"/>
  <c r="C44"/>
  <c r="L44" s="1"/>
  <c r="C183"/>
  <c r="L183" s="1"/>
  <c r="C168"/>
  <c r="L168" s="1"/>
  <c r="C3"/>
  <c r="L3" s="1"/>
  <c r="L2"/>
  <c r="C190"/>
  <c r="L190" s="1"/>
  <c r="C189"/>
  <c r="L189" s="1"/>
  <c r="C119"/>
  <c r="L119" s="1"/>
  <c r="C120"/>
  <c r="L120" s="1"/>
  <c r="C12"/>
  <c r="L12" s="1"/>
  <c r="C137"/>
  <c r="L137" s="1"/>
  <c r="C54"/>
  <c r="L54" s="1"/>
  <c r="C149"/>
  <c r="L149" s="1"/>
  <c r="C146"/>
  <c r="L146" s="1"/>
  <c r="C126"/>
  <c r="L126" s="1"/>
  <c r="C170"/>
  <c r="L170" s="1"/>
  <c r="C178"/>
  <c r="L178" s="1"/>
  <c r="C127"/>
  <c r="L127" s="1"/>
  <c r="C188"/>
  <c r="L188" s="1"/>
  <c r="C187"/>
  <c r="L187" s="1"/>
  <c r="C23"/>
  <c r="L23" s="1"/>
  <c r="C34"/>
  <c r="L34" s="1"/>
  <c r="C38"/>
  <c r="L38" s="1"/>
  <c r="C46"/>
  <c r="L46" s="1"/>
  <c r="C196"/>
  <c r="L196" s="1"/>
  <c r="C199"/>
  <c r="L199" s="1"/>
  <c r="C27"/>
  <c r="L27" s="1"/>
  <c r="C201"/>
  <c r="L201" s="1"/>
  <c r="C22"/>
  <c r="L22" s="1"/>
  <c r="C78"/>
  <c r="L78" s="1"/>
  <c r="C162"/>
  <c r="L162" s="1"/>
  <c r="C140"/>
  <c r="L140" s="1"/>
  <c r="C142"/>
  <c r="L142" s="1"/>
  <c r="C117"/>
  <c r="L117" s="1"/>
  <c r="C8"/>
  <c r="L8" s="1"/>
  <c r="C10"/>
  <c r="L10" s="1"/>
  <c r="C5"/>
  <c r="L5" s="1"/>
  <c r="C158"/>
  <c r="L158" s="1"/>
  <c r="C182"/>
  <c r="L182" s="1"/>
  <c r="C139"/>
  <c r="L139" s="1"/>
  <c r="C198"/>
  <c r="L198" s="1"/>
  <c r="C16"/>
  <c r="L16" s="1"/>
  <c r="C73"/>
  <c r="L73" s="1"/>
  <c r="C200"/>
  <c r="L200" s="1"/>
  <c r="C25"/>
  <c r="L25" s="1"/>
  <c r="C155"/>
  <c r="L155" s="1"/>
  <c r="C133"/>
  <c r="L133" s="1"/>
  <c r="C7"/>
  <c r="L7" s="1"/>
  <c r="C164"/>
  <c r="L164" s="1"/>
  <c r="C108"/>
  <c r="L108" s="1"/>
  <c r="C62"/>
  <c r="L62" s="1"/>
  <c r="C193"/>
  <c r="L193" s="1"/>
  <c r="C192"/>
  <c r="L192" s="1"/>
  <c r="C40"/>
  <c r="L40" s="1"/>
  <c r="C185"/>
  <c r="L185" s="1"/>
  <c r="C184"/>
  <c r="L184" s="1"/>
  <c r="C145"/>
  <c r="L145" s="1"/>
  <c r="C77"/>
  <c r="L77" s="1"/>
  <c r="C58"/>
  <c r="L58" s="1"/>
  <c r="C57"/>
  <c r="L57" s="1"/>
  <c r="C195"/>
  <c r="L195" s="1"/>
  <c r="C53"/>
  <c r="L53" s="1"/>
  <c r="C94"/>
  <c r="L94" s="1"/>
  <c r="C93"/>
  <c r="L93" s="1"/>
  <c r="C52"/>
  <c r="L52" s="1"/>
  <c r="C45"/>
  <c r="L45" s="1"/>
  <c r="C202"/>
  <c r="L202" s="1"/>
  <c r="C13"/>
  <c r="L13" s="1"/>
  <c r="C175"/>
  <c r="L175" s="1"/>
  <c r="C174"/>
  <c r="L174" s="1"/>
  <c r="C125"/>
  <c r="L125" s="1"/>
  <c r="C101"/>
  <c r="L101" s="1"/>
  <c r="C177"/>
  <c r="L177" s="1"/>
  <c r="C176"/>
  <c r="L176" s="1"/>
  <c r="C85"/>
  <c r="L85" s="1"/>
  <c r="C91"/>
  <c r="L91" s="1"/>
  <c r="C150"/>
  <c r="L150" s="1"/>
  <c r="C60"/>
  <c r="L60" s="1"/>
  <c r="C144"/>
  <c r="L144" s="1"/>
  <c r="C179"/>
  <c r="L179" s="1"/>
  <c r="C83"/>
  <c r="L83" s="1"/>
  <c r="C128"/>
  <c r="L128" s="1"/>
  <c r="C121"/>
  <c r="L121" s="1"/>
  <c r="C154"/>
  <c r="L154" s="1"/>
  <c r="C209"/>
  <c r="C208"/>
  <c r="C207"/>
  <c r="C206"/>
  <c r="C130"/>
  <c r="C106"/>
  <c r="I206"/>
  <c r="L106"/>
  <c r="L130"/>
  <c r="I208"/>
  <c r="G47"/>
  <c r="G36"/>
  <c r="G85"/>
  <c r="K2"/>
  <c r="G121"/>
  <c r="G91"/>
  <c r="G154"/>
  <c r="G179"/>
  <c r="G150"/>
  <c r="G83"/>
  <c r="G60"/>
  <c r="G144"/>
  <c r="G31"/>
  <c r="G27"/>
  <c r="G199"/>
  <c r="G178"/>
  <c r="G22"/>
  <c r="G127"/>
  <c r="G30"/>
  <c r="G113"/>
  <c r="G187"/>
  <c r="G92"/>
  <c r="G5"/>
  <c r="G80"/>
  <c r="G77"/>
  <c r="G78"/>
  <c r="I26"/>
  <c r="G73"/>
  <c r="I27"/>
  <c r="G53"/>
  <c r="I28"/>
  <c r="G34"/>
  <c r="I29"/>
  <c r="G37"/>
  <c r="I30"/>
  <c r="G105"/>
  <c r="I31"/>
  <c r="G183"/>
  <c r="I32"/>
  <c r="G192"/>
  <c r="I33"/>
  <c r="G93"/>
  <c r="I34"/>
  <c r="G151"/>
  <c r="I35"/>
  <c r="G164"/>
  <c r="I36"/>
  <c r="G152"/>
  <c r="I37"/>
  <c r="G19"/>
  <c r="I38"/>
  <c r="G166"/>
  <c r="I39"/>
  <c r="G193"/>
  <c r="I40"/>
  <c r="G46"/>
  <c r="I41"/>
  <c r="G146"/>
  <c r="I42"/>
  <c r="G116"/>
  <c r="I43"/>
  <c r="G20"/>
  <c r="I44"/>
  <c r="G115"/>
  <c r="I45"/>
  <c r="G64"/>
  <c r="I46"/>
  <c r="G137"/>
  <c r="I47"/>
  <c r="G188"/>
  <c r="I48"/>
  <c r="G198"/>
  <c r="I49"/>
  <c r="G133"/>
  <c r="I50"/>
  <c r="G111"/>
  <c r="I51"/>
  <c r="G117"/>
  <c r="I52"/>
  <c r="G104"/>
  <c r="I53"/>
  <c r="G79"/>
  <c r="I54"/>
  <c r="G129"/>
  <c r="I55"/>
  <c r="G114"/>
  <c r="I56"/>
  <c r="G39"/>
  <c r="I57"/>
  <c r="G177"/>
  <c r="I58"/>
  <c r="G18"/>
  <c r="I59"/>
  <c r="G176"/>
  <c r="I60"/>
  <c r="G197"/>
  <c r="I61"/>
  <c r="G180"/>
  <c r="I62"/>
  <c r="G143"/>
  <c r="I63"/>
  <c r="G41"/>
  <c r="I64"/>
  <c r="G161"/>
  <c r="I65"/>
  <c r="G98"/>
  <c r="I66"/>
  <c r="G167"/>
  <c r="I67"/>
  <c r="G175"/>
  <c r="I68"/>
  <c r="G186"/>
  <c r="I69"/>
  <c r="G86"/>
  <c r="I70"/>
  <c r="G101"/>
  <c r="I71"/>
  <c r="G103"/>
  <c r="I72"/>
  <c r="G174"/>
  <c r="I73"/>
  <c r="G122"/>
  <c r="I74"/>
  <c r="G42"/>
  <c r="I75"/>
  <c r="G13"/>
  <c r="I76"/>
  <c r="G136"/>
  <c r="I77"/>
  <c r="G131"/>
  <c r="I78"/>
  <c r="G191"/>
  <c r="I79"/>
  <c r="G171"/>
  <c r="I80"/>
  <c r="G125"/>
  <c r="I81"/>
  <c r="G55"/>
  <c r="I82"/>
  <c r="G100"/>
  <c r="I83"/>
  <c r="G89"/>
  <c r="I84"/>
  <c r="G43"/>
  <c r="I85"/>
  <c r="G112"/>
  <c r="I86"/>
  <c r="G181"/>
  <c r="I87"/>
  <c r="G87"/>
  <c r="I88"/>
  <c r="G169"/>
  <c r="I89"/>
  <c r="G110"/>
  <c r="I90"/>
  <c r="G4"/>
  <c r="I91"/>
  <c r="G163"/>
  <c r="I92"/>
  <c r="G88"/>
  <c r="I93"/>
  <c r="G141"/>
  <c r="I94"/>
  <c r="G202"/>
  <c r="I95"/>
  <c r="G90"/>
  <c r="I96"/>
  <c r="G119"/>
  <c r="I97"/>
  <c r="G201"/>
  <c r="I98"/>
  <c r="G38"/>
  <c r="I99"/>
  <c r="G15"/>
  <c r="I100"/>
  <c r="G12"/>
  <c r="I101"/>
  <c r="G147"/>
  <c r="I102"/>
  <c r="G124"/>
  <c r="I103"/>
  <c r="G67"/>
  <c r="I104"/>
  <c r="G189"/>
  <c r="I105"/>
  <c r="G3"/>
  <c r="I106"/>
  <c r="G2"/>
  <c r="I107"/>
  <c r="G97"/>
  <c r="I108"/>
  <c r="G66"/>
  <c r="I109"/>
  <c r="G168"/>
  <c r="I110"/>
  <c r="G123"/>
  <c r="I111"/>
  <c r="G190"/>
  <c r="I112"/>
  <c r="G153"/>
  <c r="I113"/>
  <c r="G138"/>
  <c r="I114"/>
  <c r="G74"/>
  <c r="I115"/>
  <c r="G63"/>
  <c r="I116"/>
  <c r="G156"/>
  <c r="I117"/>
  <c r="G48"/>
  <c r="G11"/>
  <c r="G132"/>
  <c r="G81"/>
  <c r="G102"/>
  <c r="G59"/>
  <c r="G96"/>
  <c r="G35"/>
  <c r="G109"/>
  <c r="G84"/>
  <c r="G120"/>
  <c r="G51"/>
  <c r="G50"/>
  <c r="G14"/>
  <c r="G99"/>
  <c r="G157"/>
  <c r="G195"/>
  <c r="G196"/>
  <c r="G182"/>
  <c r="G172"/>
  <c r="G158"/>
  <c r="G155"/>
  <c r="G160"/>
  <c r="G140"/>
  <c r="G145"/>
  <c r="G134"/>
  <c r="G94"/>
  <c r="G62"/>
  <c r="G58"/>
  <c r="G49"/>
  <c r="G52"/>
  <c r="G170"/>
  <c r="G54"/>
  <c r="G45"/>
  <c r="G28"/>
  <c r="G33"/>
  <c r="G9"/>
  <c r="G8"/>
  <c r="G162"/>
  <c r="G95"/>
  <c r="G7"/>
  <c r="G10"/>
  <c r="G16"/>
  <c r="G25"/>
  <c r="G32"/>
  <c r="I163"/>
  <c r="G23"/>
  <c r="I164"/>
  <c r="G29"/>
  <c r="I165"/>
  <c r="G24"/>
  <c r="I166"/>
  <c r="G40"/>
  <c r="I167"/>
  <c r="G44"/>
  <c r="I168"/>
  <c r="G57"/>
  <c r="I169"/>
  <c r="G70"/>
  <c r="I170"/>
  <c r="G71"/>
  <c r="I171"/>
  <c r="G68"/>
  <c r="I172"/>
  <c r="G82"/>
  <c r="I173"/>
  <c r="G61"/>
  <c r="I174"/>
  <c r="G108"/>
  <c r="I175"/>
  <c r="G107"/>
  <c r="I176"/>
  <c r="G126"/>
  <c r="I177"/>
  <c r="G139"/>
  <c r="I178"/>
  <c r="G142"/>
  <c r="I179"/>
  <c r="G159"/>
  <c r="I180"/>
  <c r="G149"/>
  <c r="I181"/>
  <c r="G173"/>
  <c r="I182"/>
  <c r="G185"/>
  <c r="I183"/>
  <c r="G184"/>
  <c r="I184"/>
  <c r="G200"/>
  <c r="I185"/>
  <c r="G194"/>
  <c r="I186"/>
  <c r="G21"/>
  <c r="I187"/>
  <c r="G72"/>
  <c r="I188"/>
  <c r="G76"/>
  <c r="I189"/>
  <c r="G75"/>
  <c r="I190"/>
  <c r="G69"/>
  <c r="I191"/>
  <c r="G148"/>
  <c r="I192"/>
  <c r="G26"/>
  <c r="I193"/>
  <c r="G6"/>
  <c r="I194"/>
  <c r="G135"/>
  <c r="I195"/>
  <c r="G165"/>
  <c r="I196"/>
  <c r="G17"/>
  <c r="I197"/>
  <c r="G118"/>
  <c r="I198"/>
  <c r="G56"/>
  <c r="I199"/>
  <c r="G65"/>
  <c r="I200"/>
  <c r="G130"/>
  <c r="I201"/>
  <c r="G106"/>
  <c r="I202"/>
  <c r="I204"/>
  <c r="I209"/>
  <c r="I150"/>
  <c r="I145"/>
  <c r="I25"/>
  <c r="I5"/>
  <c r="I142"/>
  <c r="I22"/>
  <c r="I23"/>
  <c r="I149"/>
  <c r="I120"/>
  <c r="I2"/>
  <c r="I6"/>
  <c r="I10"/>
  <c r="I12"/>
  <c r="I16"/>
  <c r="I18"/>
  <c r="I20"/>
  <c r="I119"/>
  <c r="I123"/>
  <c r="I127"/>
  <c r="I129"/>
  <c r="I131"/>
  <c r="I139"/>
  <c r="I143"/>
  <c r="I151"/>
  <c r="I153"/>
  <c r="I155"/>
  <c r="I157"/>
  <c r="I159"/>
  <c r="I161"/>
  <c r="I205"/>
  <c r="I3"/>
  <c r="I7"/>
  <c r="I11"/>
  <c r="I13"/>
  <c r="I19"/>
  <c r="I118"/>
  <c r="I128"/>
  <c r="I130"/>
  <c r="I140"/>
  <c r="I146"/>
  <c r="I148"/>
  <c r="I154"/>
  <c r="I158"/>
  <c r="I203"/>
  <c r="I136"/>
  <c r="I141"/>
  <c r="I160"/>
  <c r="I152"/>
  <c r="I132"/>
  <c r="I147"/>
  <c r="I156"/>
  <c r="I17"/>
  <c r="I144"/>
  <c r="I125"/>
  <c r="I133"/>
  <c r="I8"/>
  <c r="I126"/>
  <c r="I137"/>
  <c r="I4"/>
  <c r="I122"/>
  <c r="I24"/>
  <c r="I124"/>
  <c r="I134"/>
  <c r="I9"/>
  <c r="I14"/>
  <c r="I138"/>
  <c r="I15"/>
  <c r="I21"/>
  <c r="I135"/>
  <c r="I207"/>
  <c r="I121"/>
  <c r="I162" l="1"/>
  <c r="I210"/>
</calcChain>
</file>

<file path=xl/sharedStrings.xml><?xml version="1.0" encoding="utf-8"?>
<sst xmlns="http://schemas.openxmlformats.org/spreadsheetml/2006/main" count="613" uniqueCount="221">
  <si>
    <t>N°</t>
  </si>
  <si>
    <t>N NATIO</t>
  </si>
  <si>
    <t>N TRAVAIL</t>
  </si>
  <si>
    <t>RC</t>
  </si>
  <si>
    <t>RACE</t>
  </si>
  <si>
    <t>Date de Naissance</t>
  </si>
  <si>
    <t>AGE</t>
  </si>
  <si>
    <t>sex</t>
  </si>
  <si>
    <t>Doublon</t>
  </si>
  <si>
    <t>1 mois 3 jours</t>
  </si>
  <si>
    <t>CROISE</t>
  </si>
  <si>
    <t>F</t>
  </si>
  <si>
    <t>PRIM'HOLSTEIN</t>
  </si>
  <si>
    <t>8735531369</t>
  </si>
  <si>
    <t>1534191171</t>
  </si>
  <si>
    <t>1534219551</t>
  </si>
  <si>
    <t>1728308681</t>
  </si>
  <si>
    <t>1534100998</t>
  </si>
  <si>
    <t>1627755568</t>
  </si>
  <si>
    <t>8735531368</t>
  </si>
  <si>
    <t>1619869224</t>
  </si>
  <si>
    <t>6359144964</t>
  </si>
  <si>
    <t>6357584240</t>
  </si>
  <si>
    <t>1214390202</t>
  </si>
  <si>
    <t>6357413828</t>
  </si>
  <si>
    <t>M</t>
  </si>
  <si>
    <t>1214013557</t>
  </si>
  <si>
    <t>1534083753</t>
  </si>
  <si>
    <t>4646401804</t>
  </si>
  <si>
    <t>1214323440</t>
  </si>
  <si>
    <t>INRA 95</t>
  </si>
  <si>
    <t>1213362682</t>
  </si>
  <si>
    <t>1534321552</t>
  </si>
  <si>
    <t>4646401808</t>
  </si>
  <si>
    <t>6357784780</t>
  </si>
  <si>
    <t>2405398956</t>
  </si>
  <si>
    <t>1214049359</t>
  </si>
  <si>
    <t>SIMMENTAL FR.</t>
  </si>
  <si>
    <t>1213354246</t>
  </si>
  <si>
    <t>4640797253</t>
  </si>
  <si>
    <t>1214078005</t>
  </si>
  <si>
    <t>4640797254</t>
  </si>
  <si>
    <t>4641148093</t>
  </si>
  <si>
    <t>4929790897</t>
  </si>
  <si>
    <t>1214049362</t>
  </si>
  <si>
    <t>1534282345</t>
  </si>
  <si>
    <t>1937006714</t>
  </si>
  <si>
    <t>6359144977</t>
  </si>
  <si>
    <t>8746460907</t>
  </si>
  <si>
    <t>6359144976</t>
  </si>
  <si>
    <t>7302103347</t>
  </si>
  <si>
    <t>2405246064</t>
  </si>
  <si>
    <t>1619869225</t>
  </si>
  <si>
    <t>1214349510</t>
  </si>
  <si>
    <t>1214095855</t>
  </si>
  <si>
    <t>6359114926</t>
  </si>
  <si>
    <t>1533065002</t>
  </si>
  <si>
    <t>6357784779</t>
  </si>
  <si>
    <t>4643143793</t>
  </si>
  <si>
    <t>8213015598</t>
  </si>
  <si>
    <t>6359144975</t>
  </si>
  <si>
    <t>6950801873</t>
  </si>
  <si>
    <t>0713628558</t>
  </si>
  <si>
    <t>04713628557</t>
  </si>
  <si>
    <t>6950789438</t>
  </si>
  <si>
    <t>4242238758</t>
  </si>
  <si>
    <t>4242116256</t>
  </si>
  <si>
    <t>4242101911</t>
  </si>
  <si>
    <t>74102527916</t>
  </si>
  <si>
    <t>6359024378</t>
  </si>
  <si>
    <t>BLONDE AQUIT.</t>
  </si>
  <si>
    <t>4242098103</t>
  </si>
  <si>
    <t>0713638452</t>
  </si>
  <si>
    <t>4313159123</t>
  </si>
  <si>
    <t>2601224056</t>
  </si>
  <si>
    <t>CHAROLAISE</t>
  </si>
  <si>
    <t>0713634651</t>
  </si>
  <si>
    <t>6357594772</t>
  </si>
  <si>
    <t>0713638451</t>
  </si>
  <si>
    <t>4313165221</t>
  </si>
  <si>
    <t>4313172008</t>
  </si>
  <si>
    <t>4242086021</t>
  </si>
  <si>
    <t>4314165660</t>
  </si>
  <si>
    <t>7402569253</t>
  </si>
  <si>
    <t>4241988399</t>
  </si>
  <si>
    <t>0713635373</t>
  </si>
  <si>
    <t>4341272809</t>
  </si>
  <si>
    <t>7402574550</t>
  </si>
  <si>
    <t>4313172009</t>
  </si>
  <si>
    <t>6358274959</t>
  </si>
  <si>
    <t>4242238759</t>
  </si>
  <si>
    <t>2601224061</t>
  </si>
  <si>
    <t>4242208195</t>
  </si>
  <si>
    <t>6358024908</t>
  </si>
  <si>
    <t>4242100149</t>
  </si>
  <si>
    <t>7402567990</t>
  </si>
  <si>
    <t>6357954085</t>
  </si>
  <si>
    <t>4242116212</t>
  </si>
  <si>
    <t>0714649916</t>
  </si>
  <si>
    <t>6357914189</t>
  </si>
  <si>
    <t>6357594189</t>
  </si>
  <si>
    <t>0713640581</t>
  </si>
  <si>
    <t>2405305126</t>
  </si>
  <si>
    <t>1534129786</t>
  </si>
  <si>
    <t>MONTBELIARDE</t>
  </si>
  <si>
    <t>1534291872</t>
  </si>
  <si>
    <t>8727340757</t>
  </si>
  <si>
    <t>2405270565</t>
  </si>
  <si>
    <t>4747416773</t>
  </si>
  <si>
    <t>4636645283</t>
  </si>
  <si>
    <t>4728003379</t>
  </si>
  <si>
    <t>LIMOUSINE</t>
  </si>
  <si>
    <t>2405309250</t>
  </si>
  <si>
    <t>2405360010</t>
  </si>
  <si>
    <t>2405360003</t>
  </si>
  <si>
    <t>6414244286</t>
  </si>
  <si>
    <t>BLANC BLEU</t>
  </si>
  <si>
    <t>6414193358</t>
  </si>
  <si>
    <t>2405398143</t>
  </si>
  <si>
    <t>4636645282</t>
  </si>
  <si>
    <t>2405309251</t>
  </si>
  <si>
    <t>3213357513</t>
  </si>
  <si>
    <t>6505536107</t>
  </si>
  <si>
    <t>6414213467</t>
  </si>
  <si>
    <t>6413293269</t>
  </si>
  <si>
    <t>8213017649</t>
  </si>
  <si>
    <t>4747402385</t>
  </si>
  <si>
    <t>4747402386</t>
  </si>
  <si>
    <t>8235430512</t>
  </si>
  <si>
    <t>4729005745</t>
  </si>
  <si>
    <t>6413383896</t>
  </si>
  <si>
    <t>6414234666</t>
  </si>
  <si>
    <t>3100253096</t>
  </si>
  <si>
    <t>6510374279</t>
  </si>
  <si>
    <t>4728011757</t>
  </si>
  <si>
    <t>8160164885</t>
  </si>
  <si>
    <t>4747413981</t>
  </si>
  <si>
    <t>2405275166</t>
  </si>
  <si>
    <t>4728002520</t>
  </si>
  <si>
    <t>6414242482</t>
  </si>
  <si>
    <t>6414230612</t>
  </si>
  <si>
    <t>3100214417</t>
  </si>
  <si>
    <t>6505537737</t>
  </si>
  <si>
    <t>1213379403</t>
  </si>
  <si>
    <t>1534229427</t>
  </si>
  <si>
    <t>1214358795</t>
  </si>
  <si>
    <t>4641608406</t>
  </si>
  <si>
    <t>1214377800</t>
  </si>
  <si>
    <t>1214097614</t>
  </si>
  <si>
    <t>4630827869</t>
  </si>
  <si>
    <t>1534036120</t>
  </si>
  <si>
    <t>1214016681</t>
  </si>
  <si>
    <t>4644525992</t>
  </si>
  <si>
    <t>1213354247</t>
  </si>
  <si>
    <t>1214063196</t>
  </si>
  <si>
    <t>1213443064</t>
  </si>
  <si>
    <t>4957592442</t>
  </si>
  <si>
    <t>1213312578</t>
  </si>
  <si>
    <t>1734398197</t>
  </si>
  <si>
    <t>1937292738</t>
  </si>
  <si>
    <t>1212412155</t>
  </si>
  <si>
    <t>8754511194</t>
  </si>
  <si>
    <t>8735531373</t>
  </si>
  <si>
    <t>4957420400</t>
  </si>
  <si>
    <t>1214430387</t>
  </si>
  <si>
    <t>1534037980</t>
  </si>
  <si>
    <t>6358364272</t>
  </si>
  <si>
    <t>1214080373</t>
  </si>
  <si>
    <t>1214400461</t>
  </si>
  <si>
    <t>1214330800</t>
  </si>
  <si>
    <t>1214131126</t>
  </si>
  <si>
    <t>8735531372</t>
  </si>
  <si>
    <t>1617171117</t>
  </si>
  <si>
    <t>8755141359</t>
  </si>
  <si>
    <t>4627921124</t>
  </si>
  <si>
    <t>1214021874</t>
  </si>
  <si>
    <t>1213443063</t>
  </si>
  <si>
    <t>4620253408</t>
  </si>
  <si>
    <t>4620253409</t>
  </si>
  <si>
    <t>4620253406</t>
  </si>
  <si>
    <t>4644503896</t>
  </si>
  <si>
    <t>6357383156</t>
  </si>
  <si>
    <t>1214074847</t>
  </si>
  <si>
    <t>3618324836</t>
  </si>
  <si>
    <t>1936125463</t>
  </si>
  <si>
    <t>1214356116</t>
  </si>
  <si>
    <t>1534016221</t>
  </si>
  <si>
    <t>4630827868</t>
  </si>
  <si>
    <t>1937017068</t>
  </si>
  <si>
    <t>4641608407</t>
  </si>
  <si>
    <t>1214019092</t>
  </si>
  <si>
    <t>1214019091</t>
  </si>
  <si>
    <t>1214309742</t>
  </si>
  <si>
    <t>6950779367</t>
  </si>
  <si>
    <t>8759340935</t>
  </si>
  <si>
    <t>2405302136</t>
  </si>
  <si>
    <t>4025470832</t>
  </si>
  <si>
    <t>4620253411</t>
  </si>
  <si>
    <t>1214073543</t>
  </si>
  <si>
    <t>1214073542</t>
  </si>
  <si>
    <t>4620253407</t>
  </si>
  <si>
    <t>1214047064</t>
  </si>
  <si>
    <t>2405311166</t>
  </si>
  <si>
    <t>1213400301</t>
  </si>
  <si>
    <t>1214016000</t>
  </si>
  <si>
    <t>1214078008</t>
  </si>
  <si>
    <t>1214330804</t>
  </si>
  <si>
    <t>4644515011</t>
  </si>
  <si>
    <t>1214422824</t>
  </si>
  <si>
    <t>1214063357</t>
  </si>
  <si>
    <t>2405345602</t>
  </si>
  <si>
    <t>6357784781</t>
  </si>
  <si>
    <t>N° ligne</t>
  </si>
  <si>
    <t>N/TRAVAIL</t>
  </si>
  <si>
    <t>N/NATIONALE</t>
  </si>
  <si>
    <t>S</t>
  </si>
  <si>
    <t>DATE DE NAISSANCE</t>
  </si>
  <si>
    <t>0003</t>
  </si>
  <si>
    <t>0010</t>
  </si>
  <si>
    <t>0202</t>
  </si>
  <si>
    <t>0301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</si>
</sst>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0000"/>
    <numFmt numFmtId="165" formatCode="&quot;$&quot;#,##0.00"/>
    <numFmt numFmtId="166" formatCode="&quot;$&quot;#,##0"/>
    <numFmt numFmtId="167" formatCode="dd/mm/yy;@"/>
    <numFmt numFmtId="168" formatCode="dd\-mm\-yyyy;@"/>
  </numFmts>
  <fonts count="32">
    <font>
      <sz val="10"/>
      <name val="Arial"/>
    </font>
    <font>
      <sz val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8"/>
      <name val="Verdana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8"/>
      <color indexed="23"/>
      <name val="Verdana"/>
      <family val="2"/>
    </font>
    <font>
      <b/>
      <sz val="8"/>
      <color indexed="63"/>
      <name val="Verdana"/>
      <family val="2"/>
    </font>
    <font>
      <b/>
      <sz val="16"/>
      <color indexed="9"/>
      <name val="Tahoma"/>
      <family val="2"/>
    </font>
    <font>
      <b/>
      <sz val="18"/>
      <color indexed="58"/>
      <name val="Cambria"/>
      <family val="2"/>
    </font>
    <font>
      <sz val="8"/>
      <name val="Arial"/>
      <family val="2"/>
    </font>
    <font>
      <sz val="9"/>
      <name val="Arial"/>
      <family val="2"/>
    </font>
    <font>
      <sz val="8"/>
      <name val="Calibri"/>
      <family val="2"/>
    </font>
    <font>
      <b/>
      <sz val="11"/>
      <color indexed="63"/>
      <name val="Tahoma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40"/>
      </top>
      <bottom/>
      <diagonal/>
    </border>
    <border>
      <left style="thin">
        <color indexed="40"/>
      </left>
      <right style="thin">
        <color indexed="40"/>
      </right>
      <top style="thin">
        <color indexed="40"/>
      </top>
      <bottom style="thin">
        <color indexed="40"/>
      </bottom>
      <diagonal/>
    </border>
    <border>
      <left/>
      <right/>
      <top style="dashed">
        <color indexed="10"/>
      </top>
      <bottom style="dashed">
        <color indexed="1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53"/>
      </right>
      <top/>
      <bottom style="thick">
        <color indexed="53"/>
      </bottom>
      <diagonal/>
    </border>
    <border>
      <left/>
      <right style="thick">
        <color indexed="53"/>
      </right>
      <top/>
      <bottom/>
      <diagonal/>
    </border>
    <border>
      <left/>
      <right/>
      <top style="thick">
        <color indexed="11"/>
      </top>
      <bottom/>
      <diagonal/>
    </border>
    <border>
      <left/>
      <right style="thick">
        <color indexed="11"/>
      </right>
      <top style="thick">
        <color indexed="11"/>
      </top>
      <bottom/>
      <diagonal/>
    </border>
    <border>
      <left/>
      <right style="thick">
        <color indexed="11"/>
      </right>
      <top/>
      <bottom/>
      <diagonal/>
    </border>
    <border>
      <left/>
      <right/>
      <top/>
      <bottom style="thick">
        <color indexed="11"/>
      </bottom>
      <diagonal/>
    </border>
    <border>
      <left/>
      <right style="thick">
        <color indexed="11"/>
      </right>
      <top/>
      <bottom style="thick">
        <color indexed="11"/>
      </bottom>
      <diagonal/>
    </border>
    <border>
      <left style="thick">
        <color indexed="8"/>
      </left>
      <right style="thick">
        <color indexed="8"/>
      </right>
      <top style="thick">
        <color indexed="53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11"/>
      </top>
      <bottom/>
      <diagonal/>
    </border>
    <border>
      <left style="thick">
        <color indexed="8"/>
      </left>
      <right style="thick">
        <color indexed="8"/>
      </right>
      <top/>
      <bottom style="thick">
        <color indexed="53"/>
      </bottom>
      <diagonal/>
    </border>
    <border>
      <left/>
      <right/>
      <top/>
      <bottom style="thick">
        <color indexed="53"/>
      </bottom>
      <diagonal/>
    </border>
  </borders>
  <cellStyleXfs count="48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166" fontId="1" fillId="16" borderId="1" applyFont="0" applyFill="0" applyBorder="0" applyProtection="0">
      <alignment vertical="center"/>
    </xf>
    <xf numFmtId="0" fontId="6" fillId="3" borderId="0" applyNumberFormat="0" applyBorder="0" applyAlignment="0" applyProtection="0"/>
    <xf numFmtId="0" fontId="19" fillId="17" borderId="0" applyBorder="0">
      <alignment horizontal="left" vertical="center" indent="1"/>
    </xf>
    <xf numFmtId="0" fontId="10" fillId="18" borderId="2" applyNumberFormat="0" applyAlignment="0" applyProtection="0"/>
    <xf numFmtId="0" fontId="12" fillId="19" borderId="4" applyNumberFormat="0" applyAlignment="0" applyProtection="0"/>
    <xf numFmtId="4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" fillId="4" borderId="0" applyNumberFormat="0" applyBorder="0" applyAlignment="0" applyProtection="0"/>
    <xf numFmtId="166" fontId="20" fillId="21" borderId="6" applyBorder="0" applyAlignment="0">
      <alignment horizontal="left" vertical="center" indent="1"/>
    </xf>
    <xf numFmtId="166" fontId="21" fillId="22" borderId="7" applyBorder="0">
      <alignment horizontal="left" vertical="center" indent="1"/>
    </xf>
    <xf numFmtId="0" fontId="21" fillId="23" borderId="8" applyNumberFormat="0" applyBorder="0">
      <alignment horizontal="left" vertical="top" indent="1"/>
    </xf>
    <xf numFmtId="0" fontId="21" fillId="16" borderId="0" applyBorder="0">
      <alignment horizontal="left" vertical="center" indent="1"/>
    </xf>
    <xf numFmtId="0" fontId="21" fillId="0" borderId="8" applyNumberFormat="0" applyFill="0">
      <alignment horizontal="centerContinuous" vertical="top"/>
    </xf>
    <xf numFmtId="0" fontId="2" fillId="0" borderId="9" applyNumberFormat="0" applyFill="0" applyAlignment="0" applyProtection="0"/>
    <xf numFmtId="0" fontId="3" fillId="0" borderId="10" applyNumberFormat="0" applyFill="0" applyAlignment="0" applyProtection="0"/>
    <xf numFmtId="0" fontId="4" fillId="0" borderId="11" applyNumberFormat="0" applyFill="0" applyAlignment="0" applyProtection="0"/>
    <xf numFmtId="0" fontId="4" fillId="0" borderId="0" applyNumberFormat="0" applyFill="0" applyBorder="0" applyAlignment="0" applyProtection="0"/>
    <xf numFmtId="0" fontId="8" fillId="7" borderId="2" applyNumberFormat="0" applyAlignment="0" applyProtection="0"/>
    <xf numFmtId="0" fontId="11" fillId="0" borderId="3" applyNumberFormat="0" applyFill="0" applyAlignment="0" applyProtection="0"/>
    <xf numFmtId="0" fontId="7" fillId="24" borderId="0" applyNumberFormat="0" applyBorder="0" applyAlignment="0" applyProtection="0"/>
    <xf numFmtId="0" fontId="22" fillId="22" borderId="0">
      <alignment horizontal="left" indent="1"/>
    </xf>
    <xf numFmtId="165" fontId="1" fillId="16" borderId="12" applyBorder="0">
      <alignment horizontal="left" vertical="center" indent="2"/>
    </xf>
    <xf numFmtId="0" fontId="18" fillId="0" borderId="0"/>
    <xf numFmtId="0" fontId="18" fillId="20" borderId="5" applyNumberFormat="0" applyFont="0" applyAlignment="0" applyProtection="0"/>
    <xf numFmtId="0" fontId="9" fillId="18" borderId="13" applyNumberFormat="0" applyAlignment="0" applyProtection="0"/>
    <xf numFmtId="0" fontId="23" fillId="17" borderId="0" applyBorder="0">
      <alignment horizontal="left" vertical="center" indent="1"/>
    </xf>
    <xf numFmtId="0" fontId="24" fillId="25" borderId="0" applyBorder="0">
      <alignment horizontal="left" vertical="center" indent="1"/>
    </xf>
    <xf numFmtId="0" fontId="25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1">
    <xf numFmtId="0" fontId="0" fillId="0" borderId="0" xfId="0"/>
    <xf numFmtId="0" fontId="18" fillId="0" borderId="0" xfId="41" applyAlignment="1">
      <alignment horizontal="center"/>
    </xf>
    <xf numFmtId="0" fontId="16" fillId="0" borderId="0" xfId="41" applyFont="1" applyAlignment="1">
      <alignment horizontal="center"/>
    </xf>
    <xf numFmtId="0" fontId="18" fillId="0" borderId="0" xfId="41"/>
    <xf numFmtId="14" fontId="18" fillId="0" borderId="0" xfId="41" applyNumberFormat="1"/>
    <xf numFmtId="49" fontId="14" fillId="0" borderId="1" xfId="41" applyNumberFormat="1" applyFont="1" applyBorder="1" applyAlignment="1">
      <alignment horizontal="center"/>
    </xf>
    <xf numFmtId="0" fontId="29" fillId="0" borderId="0" xfId="41" applyFont="1" applyAlignment="1">
      <alignment horizontal="left" indent="1"/>
    </xf>
    <xf numFmtId="0" fontId="14" fillId="0" borderId="14" xfId="41" applyFont="1" applyBorder="1" applyAlignment="1">
      <alignment horizontal="center"/>
    </xf>
    <xf numFmtId="49" fontId="14" fillId="0" borderId="15" xfId="41" applyNumberFormat="1" applyFont="1" applyFill="1" applyBorder="1" applyAlignment="1">
      <alignment horizontal="center"/>
    </xf>
    <xf numFmtId="167" fontId="14" fillId="0" borderId="16" xfId="41" applyNumberFormat="1" applyFont="1" applyBorder="1" applyAlignment="1">
      <alignment horizontal="center"/>
    </xf>
    <xf numFmtId="14" fontId="18" fillId="0" borderId="0" xfId="41" applyNumberFormat="1" applyAlignment="1">
      <alignment horizontal="center"/>
    </xf>
    <xf numFmtId="0" fontId="18" fillId="0" borderId="0" xfId="41" applyNumberFormat="1"/>
    <xf numFmtId="0" fontId="18" fillId="0" borderId="0" xfId="41" applyNumberFormat="1" applyAlignment="1">
      <alignment horizontal="center"/>
    </xf>
    <xf numFmtId="49" fontId="14" fillId="0" borderId="1" xfId="41" applyNumberFormat="1" applyFont="1" applyFill="1" applyBorder="1" applyAlignment="1">
      <alignment horizontal="center"/>
    </xf>
    <xf numFmtId="49" fontId="27" fillId="0" borderId="15" xfId="41" applyNumberFormat="1" applyFont="1" applyFill="1" applyBorder="1" applyAlignment="1">
      <alignment horizontal="center"/>
    </xf>
    <xf numFmtId="0" fontId="18" fillId="0" borderId="0" xfId="41" applyBorder="1"/>
    <xf numFmtId="49" fontId="14" fillId="0" borderId="0" xfId="41" applyNumberFormat="1" applyFont="1" applyBorder="1" applyAlignment="1">
      <alignment horizontal="center"/>
    </xf>
    <xf numFmtId="0" fontId="14" fillId="0" borderId="1" xfId="41" applyNumberFormat="1" applyFont="1" applyBorder="1" applyAlignment="1">
      <alignment horizontal="center"/>
    </xf>
    <xf numFmtId="0" fontId="14" fillId="0" borderId="1" xfId="41" applyNumberFormat="1" applyFont="1" applyFill="1" applyBorder="1" applyAlignment="1">
      <alignment horizontal="center"/>
    </xf>
    <xf numFmtId="0" fontId="30" fillId="0" borderId="0" xfId="41" applyFont="1" applyAlignment="1">
      <alignment horizontal="center"/>
    </xf>
    <xf numFmtId="0" fontId="31" fillId="0" borderId="0" xfId="41" applyFont="1" applyAlignment="1">
      <alignment horizontal="center"/>
    </xf>
    <xf numFmtId="164" fontId="29" fillId="0" borderId="0" xfId="41" applyNumberFormat="1" applyFont="1" applyAlignment="1">
      <alignment horizontal="center"/>
    </xf>
    <xf numFmtId="0" fontId="29" fillId="0" borderId="0" xfId="41" applyFont="1" applyAlignment="1">
      <alignment horizontal="center"/>
    </xf>
    <xf numFmtId="0" fontId="18" fillId="0" borderId="17" xfId="4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168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6" borderId="28" xfId="0" applyFill="1" applyBorder="1" applyAlignment="1">
      <alignment horizontal="center"/>
    </xf>
    <xf numFmtId="0" fontId="0" fillId="26" borderId="29" xfId="0" applyFill="1" applyBorder="1" applyAlignment="1">
      <alignment horizontal="center"/>
    </xf>
    <xf numFmtId="0" fontId="0" fillId="27" borderId="28" xfId="0" applyFill="1" applyBorder="1" applyAlignment="1">
      <alignment horizontal="center"/>
    </xf>
    <xf numFmtId="0" fontId="0" fillId="27" borderId="29" xfId="0" applyFill="1" applyBorder="1" applyAlignment="1">
      <alignment horizontal="center"/>
    </xf>
    <xf numFmtId="0" fontId="0" fillId="28" borderId="28" xfId="0" applyFill="1" applyBorder="1" applyAlignment="1">
      <alignment horizontal="center"/>
    </xf>
    <xf numFmtId="0" fontId="0" fillId="28" borderId="29" xfId="0" applyFill="1" applyBorder="1" applyAlignment="1">
      <alignment horizontal="center"/>
    </xf>
  </cellXfs>
  <cellStyles count="4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mount" xfId="19"/>
    <cellStyle name="Bad" xfId="20"/>
    <cellStyle name="Body text" xfId="21"/>
    <cellStyle name="Calculation" xfId="22"/>
    <cellStyle name="Check Cell" xfId="23"/>
    <cellStyle name="Euro" xfId="24"/>
    <cellStyle name="Explanatory Text" xfId="25"/>
    <cellStyle name="Good" xfId="26"/>
    <cellStyle name="header" xfId="27"/>
    <cellStyle name="Header Total" xfId="28"/>
    <cellStyle name="Header1" xfId="29"/>
    <cellStyle name="Header2" xfId="30"/>
    <cellStyle name="Header3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nPrint_Heading" xfId="39"/>
    <cellStyle name="Normal" xfId="0" builtinId="0"/>
    <cellStyle name="Normal 2" xfId="40"/>
    <cellStyle name="Normal_Classeur1" xfId="41"/>
    <cellStyle name="Note" xfId="42"/>
    <cellStyle name="Output" xfId="43"/>
    <cellStyle name="Text" xfId="44"/>
    <cellStyle name="Title" xfId="45"/>
    <cellStyle name="Titre 1" xfId="46"/>
    <cellStyle name="Warning Text" xfId="47"/>
  </cellStyles>
  <dxfs count="7"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/Documents/serval/guardi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10014\Documents%20and%20Settings\jean%20michel\Mes%20documents\TRAITEMENT%20INDIVIDUEL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/Documents/excel/gestionvolieresV1-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10014\VEAUX%20ORIGINAL\Users\NonoZ\AppData\Local\Temp\IM\logiciels\gestionstoc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10014\10014%2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/Documents/sobeval2012/sobeval/veaux%207260/AUDIT_EARL_D'OREIX_11-08-3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10"/>
  <sheetViews>
    <sheetView workbookViewId="0">
      <selection activeCell="F2" sqref="F2"/>
    </sheetView>
  </sheetViews>
  <sheetFormatPr baseColWidth="10" defaultColWidth="10.85546875" defaultRowHeight="15"/>
  <cols>
    <col min="1" max="1" width="6.28515625" style="1" customWidth="1"/>
    <col min="2" max="2" width="15.140625" style="1" customWidth="1"/>
    <col min="3" max="3" width="16.28515625" style="2" customWidth="1"/>
    <col min="4" max="4" width="8.5703125" style="1" customWidth="1"/>
    <col min="5" max="5" width="16" style="3" customWidth="1"/>
    <col min="6" max="6" width="16" style="1" customWidth="1"/>
    <col min="7" max="7" width="18.140625" style="1" customWidth="1"/>
    <col min="8" max="8" width="6.28515625" style="2" customWidth="1"/>
    <col min="9" max="9" width="11.28515625" style="1" customWidth="1"/>
    <col min="10" max="16384" width="10.85546875" style="3"/>
  </cols>
  <sheetData>
    <row r="1" spans="1:1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L1" s="4" t="s">
        <v>212</v>
      </c>
    </row>
    <row r="2" spans="1:12">
      <c r="A2" s="1">
        <v>1</v>
      </c>
      <c r="B2" s="5" t="s">
        <v>114</v>
      </c>
      <c r="C2" s="21" t="str">
        <f t="shared" ref="C2:C65" si="0">RIGHT(B2,4)</f>
        <v>0003</v>
      </c>
      <c r="D2" s="7">
        <v>34</v>
      </c>
      <c r="E2" s="8" t="s">
        <v>10</v>
      </c>
      <c r="F2" s="9">
        <v>41747</v>
      </c>
      <c r="G2" s="12" t="str">
        <f t="shared" ref="G2:G33" ca="1" si="1">DATEDIF(F2,TODAY(),"ym")&amp;" mois "&amp;DATEDIF(F2,TODAY(),"md")&amp;" jours"</f>
        <v>6 mois 18 jours</v>
      </c>
      <c r="H2" s="19" t="s">
        <v>25</v>
      </c>
      <c r="I2" s="11" t="str">
        <f t="shared" ref="I2:I65" si="2">IF(COUNTIF($C$2:$C$200,C2)&gt;1,"DOUBLON","")</f>
        <v/>
      </c>
      <c r="K2" s="6" t="str">
        <f>RIGHT(J2,4)</f>
        <v/>
      </c>
      <c r="L2" s="23" t="e">
        <f>IF(COUNTIF(#REF!,Base!C2)&gt;0,ROW(),0)</f>
        <v>#REF!</v>
      </c>
    </row>
    <row r="3" spans="1:12">
      <c r="A3" s="1">
        <v>2</v>
      </c>
      <c r="B3" s="5" t="s">
        <v>113</v>
      </c>
      <c r="C3" s="21" t="str">
        <f t="shared" si="0"/>
        <v>0010</v>
      </c>
      <c r="D3" s="7">
        <v>34</v>
      </c>
      <c r="E3" s="14" t="s">
        <v>10</v>
      </c>
      <c r="F3" s="9">
        <v>41757</v>
      </c>
      <c r="G3" s="12" t="str">
        <f t="shared" ca="1" si="1"/>
        <v>6 mois 8 jours</v>
      </c>
      <c r="H3" s="19" t="s">
        <v>25</v>
      </c>
      <c r="I3" s="11" t="str">
        <f t="shared" si="2"/>
        <v/>
      </c>
      <c r="J3" s="11"/>
      <c r="K3" s="5"/>
      <c r="L3" s="23" t="e">
        <f>IF(COUNTIF(#REF!,Base!C3)&gt;0,ROW(),0)</f>
        <v>#REF!</v>
      </c>
    </row>
    <row r="4" spans="1:12">
      <c r="A4" s="1">
        <v>3</v>
      </c>
      <c r="B4" s="5" t="s">
        <v>94</v>
      </c>
      <c r="C4" s="21" t="str">
        <f t="shared" si="0"/>
        <v>0149</v>
      </c>
      <c r="D4" s="7">
        <v>38</v>
      </c>
      <c r="E4" s="8" t="s">
        <v>10</v>
      </c>
      <c r="F4" s="9">
        <v>41759</v>
      </c>
      <c r="G4" s="12" t="str">
        <f t="shared" ca="1" si="1"/>
        <v>6 mois 6 jours</v>
      </c>
      <c r="H4" s="2" t="s">
        <v>11</v>
      </c>
      <c r="I4" s="11" t="str">
        <f t="shared" si="2"/>
        <v/>
      </c>
      <c r="K4" s="5"/>
      <c r="L4" s="23" t="e">
        <f>IF(COUNTIF(#REF!,Base!C4)&gt;0,ROW(),0)</f>
        <v>#REF!</v>
      </c>
    </row>
    <row r="5" spans="1:12">
      <c r="A5" s="1">
        <v>4</v>
      </c>
      <c r="B5" s="5" t="s">
        <v>23</v>
      </c>
      <c r="C5" s="21" t="str">
        <f t="shared" si="0"/>
        <v>0202</v>
      </c>
      <c r="D5" s="7">
        <v>38</v>
      </c>
      <c r="E5" s="8" t="s">
        <v>10</v>
      </c>
      <c r="F5" s="9">
        <v>41764</v>
      </c>
      <c r="G5" s="12" t="str">
        <f t="shared" ca="1" si="1"/>
        <v>6 mois 1 jours</v>
      </c>
      <c r="H5" s="2" t="s">
        <v>11</v>
      </c>
      <c r="I5" s="11" t="str">
        <f t="shared" si="2"/>
        <v/>
      </c>
      <c r="K5" s="5"/>
      <c r="L5" s="23" t="e">
        <f>IF(COUNTIF(#REF!,Base!C5)&gt;0,ROW(),0)</f>
        <v>#REF!</v>
      </c>
    </row>
    <row r="6" spans="1:12">
      <c r="A6" s="1">
        <v>5</v>
      </c>
      <c r="B6" s="5" t="s">
        <v>203</v>
      </c>
      <c r="C6" s="21" t="str">
        <f t="shared" si="0"/>
        <v>0301</v>
      </c>
      <c r="D6" s="7">
        <v>39</v>
      </c>
      <c r="E6" s="8" t="s">
        <v>10</v>
      </c>
      <c r="F6" s="9">
        <v>41769</v>
      </c>
      <c r="G6" s="12" t="str">
        <f t="shared" ca="1" si="1"/>
        <v>5 mois 26 jours</v>
      </c>
      <c r="H6" s="19" t="s">
        <v>25</v>
      </c>
      <c r="I6" s="11" t="str">
        <f t="shared" si="2"/>
        <v/>
      </c>
      <c r="K6" s="13"/>
      <c r="L6" s="23" t="e">
        <f>IF(COUNTIF(#REF!,Base!C6)&gt;0,ROW(),0)</f>
        <v>#REF!</v>
      </c>
    </row>
    <row r="7" spans="1:12">
      <c r="A7" s="1">
        <v>6</v>
      </c>
      <c r="B7" s="5" t="s">
        <v>167</v>
      </c>
      <c r="C7" s="21" t="str">
        <f t="shared" si="0"/>
        <v>0373</v>
      </c>
      <c r="D7" s="7">
        <v>39</v>
      </c>
      <c r="E7" s="8" t="s">
        <v>10</v>
      </c>
      <c r="F7" s="9">
        <v>41741</v>
      </c>
      <c r="G7" s="12" t="str">
        <f t="shared" ca="1" si="1"/>
        <v>6 mois 24 jours</v>
      </c>
      <c r="H7" s="2" t="s">
        <v>11</v>
      </c>
      <c r="I7" s="11" t="str">
        <f t="shared" si="2"/>
        <v/>
      </c>
      <c r="K7" s="13"/>
      <c r="L7" s="23" t="e">
        <f>IF(COUNTIF(#REF!,Base!C7)&gt;0,ROW(),0)</f>
        <v>#REF!</v>
      </c>
    </row>
    <row r="8" spans="1:12">
      <c r="A8" s="1">
        <v>7</v>
      </c>
      <c r="B8" s="5" t="s">
        <v>164</v>
      </c>
      <c r="C8" s="21" t="str">
        <f t="shared" si="0"/>
        <v>0387</v>
      </c>
      <c r="D8" s="7">
        <v>39</v>
      </c>
      <c r="E8" s="8" t="s">
        <v>10</v>
      </c>
      <c r="F8" s="9">
        <v>41762</v>
      </c>
      <c r="G8" s="12" t="str">
        <f t="shared" ca="1" si="1"/>
        <v>6 mois 3 jours</v>
      </c>
      <c r="H8" s="19" t="s">
        <v>25</v>
      </c>
      <c r="I8" s="11" t="str">
        <f t="shared" si="2"/>
        <v/>
      </c>
      <c r="K8" s="5"/>
      <c r="L8" s="23" t="e">
        <f>IF(COUNTIF(#REF!,Base!C8)&gt;0,ROW(),0)</f>
        <v>#REF!</v>
      </c>
    </row>
    <row r="9" spans="1:12">
      <c r="A9" s="1">
        <v>8</v>
      </c>
      <c r="B9" s="5" t="s">
        <v>163</v>
      </c>
      <c r="C9" s="21" t="str">
        <f t="shared" si="0"/>
        <v>0400</v>
      </c>
      <c r="D9" s="7">
        <v>34</v>
      </c>
      <c r="E9" s="8" t="s">
        <v>10</v>
      </c>
      <c r="F9" s="9">
        <v>41754</v>
      </c>
      <c r="G9" s="12" t="str">
        <f t="shared" ca="1" si="1"/>
        <v>6 mois 11 jours</v>
      </c>
      <c r="H9" s="19" t="s">
        <v>25</v>
      </c>
      <c r="I9" s="11" t="str">
        <f t="shared" si="2"/>
        <v/>
      </c>
      <c r="K9" s="5"/>
      <c r="L9" s="23" t="e">
        <f>IF(COUNTIF(#REF!,Base!C9)&gt;0,ROW(),0)</f>
        <v>#REF!</v>
      </c>
    </row>
    <row r="10" spans="1:12">
      <c r="A10" s="1">
        <v>9</v>
      </c>
      <c r="B10" s="5" t="s">
        <v>168</v>
      </c>
      <c r="C10" s="21" t="str">
        <f t="shared" si="0"/>
        <v>0461</v>
      </c>
      <c r="D10" s="7">
        <v>39</v>
      </c>
      <c r="E10" s="8" t="s">
        <v>10</v>
      </c>
      <c r="F10" s="9">
        <v>41726</v>
      </c>
      <c r="G10" s="12" t="str">
        <f t="shared" ca="1" si="1"/>
        <v>7 mois 8 jours</v>
      </c>
      <c r="H10" s="2" t="s">
        <v>11</v>
      </c>
      <c r="I10" s="11" t="str">
        <f t="shared" si="2"/>
        <v/>
      </c>
      <c r="K10" s="5"/>
      <c r="L10" s="23" t="e">
        <f>IF(COUNTIF(#REF!,Base!C10)&gt;0,ROW(),0)</f>
        <v>#REF!</v>
      </c>
    </row>
    <row r="11" spans="1:12">
      <c r="A11" s="1">
        <v>10</v>
      </c>
      <c r="B11" s="5" t="s">
        <v>128</v>
      </c>
      <c r="C11" s="21" t="str">
        <f t="shared" si="0"/>
        <v>0512</v>
      </c>
      <c r="D11" s="7">
        <v>79</v>
      </c>
      <c r="E11" s="8" t="s">
        <v>10</v>
      </c>
      <c r="F11" s="9">
        <v>41765</v>
      </c>
      <c r="G11" s="12" t="str">
        <f t="shared" ca="1" si="1"/>
        <v>6 mois 0 jours</v>
      </c>
      <c r="H11" s="19" t="s">
        <v>25</v>
      </c>
      <c r="I11" s="11" t="str">
        <f t="shared" si="2"/>
        <v/>
      </c>
      <c r="K11" s="5"/>
      <c r="L11" s="23" t="e">
        <f>IF(COUNTIF(#REF!,Base!C11)&gt;0,ROW(),0)</f>
        <v>#REF!</v>
      </c>
    </row>
    <row r="12" spans="1:12">
      <c r="A12" s="1">
        <v>11</v>
      </c>
      <c r="B12" s="5" t="s">
        <v>107</v>
      </c>
      <c r="C12" s="21" t="str">
        <f t="shared" si="0"/>
        <v>0565</v>
      </c>
      <c r="D12" s="7">
        <v>66</v>
      </c>
      <c r="E12" s="8" t="s">
        <v>10</v>
      </c>
      <c r="F12" s="9">
        <v>41752</v>
      </c>
      <c r="G12" s="12" t="str">
        <f t="shared" ca="1" si="1"/>
        <v>6 mois 13 jours</v>
      </c>
      <c r="H12" s="19" t="s">
        <v>25</v>
      </c>
      <c r="I12" s="11" t="str">
        <f t="shared" si="2"/>
        <v/>
      </c>
      <c r="K12" s="5"/>
      <c r="L12" s="23" t="e">
        <f>IF(COUNTIF(#REF!,Base!C12)&gt;0,ROW(),0)</f>
        <v>#REF!</v>
      </c>
    </row>
    <row r="13" spans="1:12">
      <c r="A13" s="1">
        <v>12</v>
      </c>
      <c r="B13" s="5" t="s">
        <v>101</v>
      </c>
      <c r="C13" s="21" t="str">
        <f t="shared" si="0"/>
        <v>0581</v>
      </c>
      <c r="D13" s="7">
        <v>38</v>
      </c>
      <c r="E13" s="8" t="s">
        <v>10</v>
      </c>
      <c r="F13" s="9">
        <v>41736</v>
      </c>
      <c r="G13" s="12" t="str">
        <f t="shared" ca="1" si="1"/>
        <v>6 mois 29 jours</v>
      </c>
      <c r="H13" s="20" t="s">
        <v>11</v>
      </c>
      <c r="I13" s="11" t="str">
        <f t="shared" si="2"/>
        <v/>
      </c>
      <c r="K13" s="5"/>
      <c r="L13" s="23" t="e">
        <f>IF(COUNTIF(#REF!,Base!C13)&gt;0,ROW(),0)</f>
        <v>#REF!</v>
      </c>
    </row>
    <row r="14" spans="1:12">
      <c r="A14" s="1">
        <v>13</v>
      </c>
      <c r="B14" s="5" t="s">
        <v>140</v>
      </c>
      <c r="C14" s="21" t="str">
        <f t="shared" si="0"/>
        <v>0612</v>
      </c>
      <c r="D14" s="7">
        <v>95</v>
      </c>
      <c r="E14" s="8" t="s">
        <v>10</v>
      </c>
      <c r="F14" s="9">
        <v>41765</v>
      </c>
      <c r="G14" s="12" t="str">
        <f t="shared" ca="1" si="1"/>
        <v>6 mois 0 jours</v>
      </c>
      <c r="H14" s="2" t="s">
        <v>11</v>
      </c>
      <c r="I14" s="11" t="str">
        <f t="shared" si="2"/>
        <v/>
      </c>
      <c r="K14" s="5"/>
      <c r="L14" s="23" t="e">
        <f>IF(COUNTIF(#REF!,Base!C14)&gt;0,ROW(),0)</f>
        <v>#REF!</v>
      </c>
    </row>
    <row r="15" spans="1:12">
      <c r="A15" s="1">
        <v>14</v>
      </c>
      <c r="B15" s="5" t="s">
        <v>106</v>
      </c>
      <c r="C15" s="21" t="str">
        <f t="shared" si="0"/>
        <v>0757</v>
      </c>
      <c r="D15" s="7">
        <v>46</v>
      </c>
      <c r="E15" s="8" t="s">
        <v>10</v>
      </c>
      <c r="F15" s="9">
        <v>41760</v>
      </c>
      <c r="G15" s="12" t="str">
        <f t="shared" ca="1" si="1"/>
        <v>6 mois 5 jours</v>
      </c>
      <c r="H15" s="19" t="s">
        <v>25</v>
      </c>
      <c r="I15" s="11" t="str">
        <f t="shared" si="2"/>
        <v/>
      </c>
      <c r="K15" s="5"/>
      <c r="L15" s="23" t="e">
        <f>IF(COUNTIF(#REF!,Base!C15)&gt;0,ROW(),0)</f>
        <v>#REF!</v>
      </c>
    </row>
    <row r="16" spans="1:12">
      <c r="A16" s="1">
        <v>15</v>
      </c>
      <c r="B16" s="5" t="s">
        <v>169</v>
      </c>
      <c r="C16" s="21" t="str">
        <f t="shared" si="0"/>
        <v>0800</v>
      </c>
      <c r="D16" s="7">
        <v>39</v>
      </c>
      <c r="E16" s="8" t="s">
        <v>10</v>
      </c>
      <c r="F16" s="9">
        <v>41743</v>
      </c>
      <c r="G16" s="12" t="str">
        <f t="shared" ca="1" si="1"/>
        <v>6 mois 22 jours</v>
      </c>
      <c r="H16" s="2" t="s">
        <v>11</v>
      </c>
      <c r="I16" s="11" t="str">
        <f t="shared" si="2"/>
        <v/>
      </c>
      <c r="K16" s="5"/>
      <c r="L16" s="23" t="e">
        <f>IF(COUNTIF(#REF!,Base!C16)&gt;0,ROW(),0)</f>
        <v>#REF!</v>
      </c>
    </row>
    <row r="17" spans="1:12">
      <c r="A17" s="1">
        <v>16</v>
      </c>
      <c r="B17" s="5" t="s">
        <v>206</v>
      </c>
      <c r="C17" s="21" t="str">
        <f t="shared" si="0"/>
        <v>0804</v>
      </c>
      <c r="D17" s="7">
        <v>39</v>
      </c>
      <c r="E17" s="8" t="s">
        <v>10</v>
      </c>
      <c r="F17" s="9">
        <v>41763</v>
      </c>
      <c r="G17" s="12" t="str">
        <f t="shared" ca="1" si="1"/>
        <v>6 mois 2 jours</v>
      </c>
      <c r="H17" s="19" t="s">
        <v>25</v>
      </c>
      <c r="I17" s="11" t="str">
        <f t="shared" si="2"/>
        <v/>
      </c>
      <c r="K17" s="5"/>
      <c r="L17" s="23" t="e">
        <f>IF(COUNTIF(#REF!,Base!C17)&gt;0,ROW(),0)</f>
        <v>#REF!</v>
      </c>
    </row>
    <row r="18" spans="1:12">
      <c r="A18" s="1">
        <v>17</v>
      </c>
      <c r="B18" s="5" t="s">
        <v>196</v>
      </c>
      <c r="C18" s="21" t="str">
        <f t="shared" si="0"/>
        <v>0832</v>
      </c>
      <c r="D18" s="7">
        <v>34</v>
      </c>
      <c r="E18" s="8" t="s">
        <v>10</v>
      </c>
      <c r="F18" s="9">
        <v>41753</v>
      </c>
      <c r="G18" s="12" t="str">
        <f t="shared" ca="1" si="1"/>
        <v>6 mois 12 jours</v>
      </c>
      <c r="H18" s="19" t="s">
        <v>25</v>
      </c>
      <c r="I18" s="11" t="str">
        <f t="shared" si="2"/>
        <v/>
      </c>
      <c r="K18" s="5"/>
      <c r="L18" s="23" t="e">
        <f>IF(COUNTIF(#REF!,Base!C18)&gt;0,ROW(),0)</f>
        <v>#REF!</v>
      </c>
    </row>
    <row r="19" spans="1:12">
      <c r="A19" s="1">
        <v>18</v>
      </c>
      <c r="B19" s="5" t="s">
        <v>43</v>
      </c>
      <c r="C19" s="21" t="str">
        <f t="shared" si="0"/>
        <v>0897</v>
      </c>
      <c r="D19" s="7">
        <v>46</v>
      </c>
      <c r="E19" s="8" t="s">
        <v>10</v>
      </c>
      <c r="F19" s="9">
        <v>41760</v>
      </c>
      <c r="G19" s="12" t="str">
        <f t="shared" ca="1" si="1"/>
        <v>6 mois 5 jours</v>
      </c>
      <c r="H19" s="19" t="s">
        <v>25</v>
      </c>
      <c r="I19" s="11" t="str">
        <f t="shared" si="2"/>
        <v/>
      </c>
      <c r="K19" s="5"/>
      <c r="L19" s="23" t="e">
        <f>IF(COUNTIF(#REF!,Base!C19)&gt;0,ROW(),0)</f>
        <v>#REF!</v>
      </c>
    </row>
    <row r="20" spans="1:12">
      <c r="A20" s="1">
        <v>19</v>
      </c>
      <c r="B20" s="5" t="s">
        <v>48</v>
      </c>
      <c r="C20" s="21" t="str">
        <f t="shared" si="0"/>
        <v>0907</v>
      </c>
      <c r="D20" s="7">
        <v>25</v>
      </c>
      <c r="E20" s="8" t="s">
        <v>10</v>
      </c>
      <c r="F20" s="9">
        <v>41753</v>
      </c>
      <c r="G20" s="12" t="str">
        <f t="shared" ca="1" si="1"/>
        <v>6 mois 12 jours</v>
      </c>
      <c r="H20" s="19" t="s">
        <v>25</v>
      </c>
      <c r="I20" s="11" t="str">
        <f t="shared" si="2"/>
        <v/>
      </c>
      <c r="K20" s="5"/>
      <c r="L20" s="23" t="e">
        <f>IF(COUNTIF(#REF!,Base!C20)&gt;0,ROW(),0)</f>
        <v>#REF!</v>
      </c>
    </row>
    <row r="21" spans="1:12">
      <c r="A21" s="1">
        <v>20</v>
      </c>
      <c r="B21" s="5" t="s">
        <v>194</v>
      </c>
      <c r="C21" s="21" t="str">
        <f t="shared" si="0"/>
        <v>0935</v>
      </c>
      <c r="D21" s="7">
        <v>39</v>
      </c>
      <c r="E21" s="8" t="s">
        <v>10</v>
      </c>
      <c r="F21" s="9">
        <v>41757</v>
      </c>
      <c r="G21" s="12" t="str">
        <f t="shared" ca="1" si="1"/>
        <v>6 mois 8 jours</v>
      </c>
      <c r="H21" s="2" t="s">
        <v>11</v>
      </c>
      <c r="I21" s="11" t="str">
        <f t="shared" si="2"/>
        <v/>
      </c>
      <c r="K21" s="5"/>
      <c r="L21" s="23" t="e">
        <f>IF(COUNTIF(#REF!,Base!C21)&gt;0,ROW(),0)</f>
        <v>#REF!</v>
      </c>
    </row>
    <row r="22" spans="1:12">
      <c r="A22" s="1">
        <v>21</v>
      </c>
      <c r="B22" s="5" t="s">
        <v>17</v>
      </c>
      <c r="C22" s="21" t="str">
        <f t="shared" si="0"/>
        <v>0998</v>
      </c>
      <c r="D22" s="7">
        <v>38</v>
      </c>
      <c r="E22" s="8" t="s">
        <v>10</v>
      </c>
      <c r="F22" s="9">
        <v>41730</v>
      </c>
      <c r="G22" s="12" t="str">
        <f t="shared" ca="1" si="1"/>
        <v>7 mois 5 jours</v>
      </c>
      <c r="H22" s="2" t="s">
        <v>11</v>
      </c>
      <c r="I22" s="11" t="str">
        <f t="shared" si="2"/>
        <v/>
      </c>
      <c r="K22" s="5"/>
      <c r="L22" s="23" t="e">
        <f>IF(COUNTIF(#REF!,Base!C22)&gt;0,ROW(),0)</f>
        <v>#REF!</v>
      </c>
    </row>
    <row r="23" spans="1:12">
      <c r="A23" s="1">
        <v>22</v>
      </c>
      <c r="B23" s="5" t="s">
        <v>172</v>
      </c>
      <c r="C23" s="21" t="str">
        <f t="shared" si="0"/>
        <v>1117</v>
      </c>
      <c r="D23" s="7">
        <v>39</v>
      </c>
      <c r="E23" s="8" t="s">
        <v>10</v>
      </c>
      <c r="F23" s="9">
        <v>41762</v>
      </c>
      <c r="G23" s="12" t="str">
        <f t="shared" ca="1" si="1"/>
        <v>6 mois 3 jours</v>
      </c>
      <c r="H23" s="2" t="s">
        <v>11</v>
      </c>
      <c r="I23" s="11" t="str">
        <f t="shared" si="2"/>
        <v/>
      </c>
      <c r="K23" s="5"/>
      <c r="L23" s="23" t="e">
        <f>IF(COUNTIF(#REF!,Base!C23)&gt;0,ROW(),0)</f>
        <v>#REF!</v>
      </c>
    </row>
    <row r="24" spans="1:12">
      <c r="A24" s="1">
        <v>23</v>
      </c>
      <c r="B24" s="5" t="s">
        <v>174</v>
      </c>
      <c r="C24" s="21" t="str">
        <f t="shared" si="0"/>
        <v>1124</v>
      </c>
      <c r="D24" s="7">
        <v>39</v>
      </c>
      <c r="E24" s="8" t="s">
        <v>10</v>
      </c>
      <c r="F24" s="9">
        <v>41767</v>
      </c>
      <c r="G24" s="12" t="str">
        <f t="shared" ca="1" si="1"/>
        <v>5 mois 28 jours</v>
      </c>
      <c r="H24" s="2" t="s">
        <v>11</v>
      </c>
      <c r="I24" s="11" t="str">
        <f t="shared" si="2"/>
        <v/>
      </c>
      <c r="K24" s="5"/>
      <c r="L24" s="23" t="e">
        <f>IF(COUNTIF(#REF!,Base!C24)&gt;0,ROW(),0)</f>
        <v>#REF!</v>
      </c>
    </row>
    <row r="25" spans="1:12">
      <c r="A25" s="1">
        <v>24</v>
      </c>
      <c r="B25" s="5" t="s">
        <v>170</v>
      </c>
      <c r="C25" s="21" t="str">
        <f t="shared" si="0"/>
        <v>1126</v>
      </c>
      <c r="D25" s="7">
        <v>39</v>
      </c>
      <c r="E25" s="8" t="s">
        <v>10</v>
      </c>
      <c r="F25" s="9">
        <v>41754</v>
      </c>
      <c r="G25" s="12" t="str">
        <f t="shared" ca="1" si="1"/>
        <v>6 mois 11 jours</v>
      </c>
      <c r="H25" s="2" t="s">
        <v>11</v>
      </c>
      <c r="I25" s="11" t="str">
        <f t="shared" si="2"/>
        <v/>
      </c>
      <c r="K25" s="5"/>
      <c r="L25" s="23" t="e">
        <f>IF(COUNTIF(#REF!,Base!C25)&gt;0,ROW(),0)</f>
        <v>#REF!</v>
      </c>
    </row>
    <row r="26" spans="1:12">
      <c r="A26" s="1">
        <v>25</v>
      </c>
      <c r="B26" s="5" t="s">
        <v>202</v>
      </c>
      <c r="C26" s="21" t="str">
        <f t="shared" si="0"/>
        <v>1166</v>
      </c>
      <c r="D26" s="7">
        <v>39</v>
      </c>
      <c r="E26" s="8" t="s">
        <v>10</v>
      </c>
      <c r="F26" s="9">
        <v>41773</v>
      </c>
      <c r="G26" s="12" t="str">
        <f t="shared" ca="1" si="1"/>
        <v>5 mois 22 jours</v>
      </c>
      <c r="H26" s="19" t="s">
        <v>25</v>
      </c>
      <c r="I26" s="11" t="str">
        <f t="shared" si="2"/>
        <v/>
      </c>
      <c r="K26" s="5"/>
      <c r="L26" s="23" t="e">
        <f>IF(COUNTIF(#REF!,Base!C26)&gt;0,ROW(),0)</f>
        <v>#REF!</v>
      </c>
    </row>
    <row r="27" spans="1:12">
      <c r="A27" s="1">
        <v>26</v>
      </c>
      <c r="B27" s="5" t="s">
        <v>14</v>
      </c>
      <c r="C27" s="21" t="str">
        <f t="shared" si="0"/>
        <v>1171</v>
      </c>
      <c r="D27" s="7">
        <v>34</v>
      </c>
      <c r="E27" s="8" t="s">
        <v>10</v>
      </c>
      <c r="F27" s="9">
        <v>41748</v>
      </c>
      <c r="G27" s="12" t="str">
        <f t="shared" ca="1" si="1"/>
        <v>6 mois 17 jours</v>
      </c>
      <c r="H27" s="2" t="s">
        <v>11</v>
      </c>
      <c r="I27" s="11" t="str">
        <f t="shared" si="2"/>
        <v/>
      </c>
      <c r="K27" s="5"/>
      <c r="L27" s="23" t="e">
        <f>IF(COUNTIF(#REF!,Base!C27)&gt;0,ROW(),0)</f>
        <v>#REF!</v>
      </c>
    </row>
    <row r="28" spans="1:12">
      <c r="A28" s="1">
        <v>27</v>
      </c>
      <c r="B28" s="5" t="s">
        <v>161</v>
      </c>
      <c r="C28" s="21" t="str">
        <f t="shared" si="0"/>
        <v>1194</v>
      </c>
      <c r="D28" s="7">
        <v>34</v>
      </c>
      <c r="E28" s="8" t="s">
        <v>10</v>
      </c>
      <c r="F28" s="9">
        <v>41759</v>
      </c>
      <c r="G28" s="12" t="str">
        <f t="shared" ca="1" si="1"/>
        <v>6 mois 6 jours</v>
      </c>
      <c r="H28" s="19" t="s">
        <v>25</v>
      </c>
      <c r="I28" s="11" t="str">
        <f t="shared" si="2"/>
        <v/>
      </c>
      <c r="K28" s="13"/>
      <c r="L28" s="23" t="e">
        <f>IF(COUNTIF(#REF!,Base!C28)&gt;0,ROW(),0)</f>
        <v>#REF!</v>
      </c>
    </row>
    <row r="29" spans="1:12">
      <c r="A29" s="1">
        <v>28</v>
      </c>
      <c r="B29" s="5" t="s">
        <v>173</v>
      </c>
      <c r="C29" s="21" t="str">
        <f t="shared" si="0"/>
        <v>1359</v>
      </c>
      <c r="D29" s="7">
        <v>39</v>
      </c>
      <c r="E29" s="8" t="s">
        <v>10</v>
      </c>
      <c r="F29" s="9">
        <v>41744</v>
      </c>
      <c r="G29" s="12" t="str">
        <f t="shared" ca="1" si="1"/>
        <v>6 mois 21 jours</v>
      </c>
      <c r="H29" s="2" t="s">
        <v>11</v>
      </c>
      <c r="I29" s="11" t="str">
        <f t="shared" si="2"/>
        <v/>
      </c>
      <c r="K29" s="5"/>
      <c r="L29" s="23" t="e">
        <f>IF(COUNTIF(#REF!,Base!C29)&gt;0,ROW(),0)</f>
        <v>#REF!</v>
      </c>
    </row>
    <row r="30" spans="1:12">
      <c r="A30" s="1">
        <v>29</v>
      </c>
      <c r="B30" s="5" t="s">
        <v>19</v>
      </c>
      <c r="C30" s="21" t="str">
        <f t="shared" si="0"/>
        <v>1368</v>
      </c>
      <c r="D30" s="7">
        <v>34</v>
      </c>
      <c r="E30" s="8" t="s">
        <v>10</v>
      </c>
      <c r="F30" s="9">
        <v>41743</v>
      </c>
      <c r="G30" s="12" t="str">
        <f t="shared" ca="1" si="1"/>
        <v>6 mois 22 jours</v>
      </c>
      <c r="H30" s="2" t="s">
        <v>11</v>
      </c>
      <c r="I30" s="11" t="str">
        <f t="shared" si="2"/>
        <v/>
      </c>
      <c r="K30" s="5"/>
      <c r="L30" s="23" t="e">
        <f>IF(COUNTIF(#REF!,Base!C30)&gt;0,ROW(),0)</f>
        <v>#REF!</v>
      </c>
    </row>
    <row r="31" spans="1:12">
      <c r="A31" s="1">
        <v>30</v>
      </c>
      <c r="B31" s="5" t="s">
        <v>13</v>
      </c>
      <c r="C31" s="21" t="str">
        <f t="shared" si="0"/>
        <v>1369</v>
      </c>
      <c r="D31" s="7">
        <v>34</v>
      </c>
      <c r="E31" s="8" t="s">
        <v>10</v>
      </c>
      <c r="F31" s="9">
        <v>41744</v>
      </c>
      <c r="G31" s="12" t="str">
        <f t="shared" ca="1" si="1"/>
        <v>6 mois 21 jours</v>
      </c>
      <c r="H31" s="2" t="s">
        <v>11</v>
      </c>
      <c r="I31" s="11" t="str">
        <f t="shared" si="2"/>
        <v/>
      </c>
      <c r="K31" s="5"/>
      <c r="L31" s="23" t="e">
        <f>IF(COUNTIF(#REF!,Base!C31)&gt;0,ROW(),0)</f>
        <v>#REF!</v>
      </c>
    </row>
    <row r="32" spans="1:12">
      <c r="A32" s="1">
        <v>31</v>
      </c>
      <c r="B32" s="5" t="s">
        <v>171</v>
      </c>
      <c r="C32" s="21" t="str">
        <f t="shared" si="0"/>
        <v>1372</v>
      </c>
      <c r="D32" s="7">
        <v>39</v>
      </c>
      <c r="E32" s="8" t="s">
        <v>10</v>
      </c>
      <c r="F32" s="9">
        <v>41757</v>
      </c>
      <c r="G32" s="12" t="str">
        <f t="shared" ca="1" si="1"/>
        <v>6 mois 8 jours</v>
      </c>
      <c r="H32" s="2" t="s">
        <v>11</v>
      </c>
      <c r="I32" s="11" t="str">
        <f t="shared" si="2"/>
        <v/>
      </c>
      <c r="K32" s="5"/>
      <c r="L32" s="23" t="e">
        <f>IF(COUNTIF(#REF!,Base!C32)&gt;0,ROW(),0)</f>
        <v>#REF!</v>
      </c>
    </row>
    <row r="33" spans="1:12">
      <c r="A33" s="1">
        <v>32</v>
      </c>
      <c r="B33" s="5" t="s">
        <v>162</v>
      </c>
      <c r="C33" s="21" t="str">
        <f t="shared" si="0"/>
        <v>1373</v>
      </c>
      <c r="D33" s="7">
        <v>46</v>
      </c>
      <c r="E33" s="8" t="s">
        <v>104</v>
      </c>
      <c r="F33" s="9">
        <v>41760</v>
      </c>
      <c r="G33" s="12" t="str">
        <f t="shared" ca="1" si="1"/>
        <v>6 mois 5 jours</v>
      </c>
      <c r="H33" s="19" t="s">
        <v>25</v>
      </c>
      <c r="I33" s="11" t="str">
        <f t="shared" si="2"/>
        <v/>
      </c>
      <c r="K33" s="5"/>
      <c r="L33" s="23" t="e">
        <f>IF(COUNTIF(#REF!,Base!C33)&gt;0,ROW(),0)</f>
        <v>#REF!</v>
      </c>
    </row>
    <row r="34" spans="1:12">
      <c r="A34" s="1">
        <v>33</v>
      </c>
      <c r="B34" s="13" t="s">
        <v>32</v>
      </c>
      <c r="C34" s="21" t="str">
        <f t="shared" si="0"/>
        <v>1552</v>
      </c>
      <c r="D34" s="7">
        <v>46</v>
      </c>
      <c r="E34" s="8" t="s">
        <v>10</v>
      </c>
      <c r="F34" s="9">
        <v>41738</v>
      </c>
      <c r="G34" s="12" t="str">
        <f t="shared" ref="G34:G65" ca="1" si="3">DATEDIF(F34,TODAY(),"ym")&amp;" mois "&amp;DATEDIF(F34,TODAY(),"md")&amp;" jours"</f>
        <v>6 mois 27 jours</v>
      </c>
      <c r="H34" s="19" t="s">
        <v>25</v>
      </c>
      <c r="I34" s="11" t="str">
        <f t="shared" si="2"/>
        <v/>
      </c>
      <c r="K34" s="5"/>
      <c r="L34" s="23" t="e">
        <f>IF(COUNTIF(#REF!,Base!C34)&gt;0,ROW(),0)</f>
        <v>#REF!</v>
      </c>
    </row>
    <row r="35" spans="1:12">
      <c r="A35" s="1">
        <v>34</v>
      </c>
      <c r="B35" s="5" t="s">
        <v>134</v>
      </c>
      <c r="C35" s="21" t="str">
        <f t="shared" si="0"/>
        <v>1757</v>
      </c>
      <c r="D35" s="7">
        <v>34</v>
      </c>
      <c r="E35" s="8" t="s">
        <v>111</v>
      </c>
      <c r="F35" s="9">
        <v>41753</v>
      </c>
      <c r="G35" s="12" t="str">
        <f t="shared" ca="1" si="3"/>
        <v>6 mois 12 jours</v>
      </c>
      <c r="H35" s="2" t="s">
        <v>11</v>
      </c>
      <c r="I35" s="11" t="str">
        <f t="shared" si="2"/>
        <v/>
      </c>
      <c r="K35" s="5"/>
      <c r="L35" s="23" t="e">
        <f>IF(COUNTIF(#REF!,Base!C35)&gt;0,ROW(),0)</f>
        <v>#REF!</v>
      </c>
    </row>
    <row r="36" spans="1:12">
      <c r="A36" s="1">
        <v>35</v>
      </c>
      <c r="B36" s="13" t="s">
        <v>28</v>
      </c>
      <c r="C36" s="21" t="str">
        <f t="shared" si="0"/>
        <v>1804</v>
      </c>
      <c r="D36" s="7">
        <v>34</v>
      </c>
      <c r="E36" s="8" t="s">
        <v>10</v>
      </c>
      <c r="F36" s="9">
        <v>41741</v>
      </c>
      <c r="G36" s="12" t="str">
        <f t="shared" ca="1" si="3"/>
        <v>6 mois 24 jours</v>
      </c>
      <c r="H36" s="19" t="s">
        <v>25</v>
      </c>
      <c r="I36" s="11" t="str">
        <f t="shared" si="2"/>
        <v/>
      </c>
      <c r="K36" s="5"/>
      <c r="L36" s="23" t="e">
        <f>IF(COUNTIF(#REF!,Base!C36)&gt;0,ROW(),0)</f>
        <v>#REF!</v>
      </c>
    </row>
    <row r="37" spans="1:12">
      <c r="A37" s="1">
        <v>36</v>
      </c>
      <c r="B37" s="13" t="s">
        <v>33</v>
      </c>
      <c r="C37" s="21" t="str">
        <f t="shared" si="0"/>
        <v>1808</v>
      </c>
      <c r="D37" s="7">
        <v>34</v>
      </c>
      <c r="E37" s="8" t="s">
        <v>10</v>
      </c>
      <c r="F37" s="9">
        <v>41754</v>
      </c>
      <c r="G37" s="12" t="str">
        <f t="shared" ca="1" si="3"/>
        <v>6 mois 11 jours</v>
      </c>
      <c r="H37" s="19" t="s">
        <v>25</v>
      </c>
      <c r="I37" s="11" t="str">
        <f t="shared" si="2"/>
        <v/>
      </c>
      <c r="K37" s="5"/>
      <c r="L37" s="23" t="e">
        <f>IF(COUNTIF(#REF!,Base!C37)&gt;0,ROW(),0)</f>
        <v>#REF!</v>
      </c>
    </row>
    <row r="38" spans="1:12">
      <c r="A38" s="1">
        <v>37</v>
      </c>
      <c r="B38" s="5" t="s">
        <v>105</v>
      </c>
      <c r="C38" s="21" t="str">
        <f t="shared" si="0"/>
        <v>1872</v>
      </c>
      <c r="D38" s="7">
        <v>46</v>
      </c>
      <c r="E38" s="8" t="s">
        <v>104</v>
      </c>
      <c r="F38" s="9">
        <v>41765</v>
      </c>
      <c r="G38" s="12" t="str">
        <f t="shared" ca="1" si="3"/>
        <v>6 mois 0 jours</v>
      </c>
      <c r="H38" s="19" t="s">
        <v>25</v>
      </c>
      <c r="I38" s="11" t="str">
        <f t="shared" si="2"/>
        <v/>
      </c>
      <c r="K38" s="5"/>
      <c r="L38" s="23" t="e">
        <f>IF(COUNTIF(#REF!,Base!C38)&gt;0,ROW(),0)</f>
        <v>#REF!</v>
      </c>
    </row>
    <row r="39" spans="1:12">
      <c r="A39" s="1">
        <v>38</v>
      </c>
      <c r="B39" s="5" t="s">
        <v>61</v>
      </c>
      <c r="C39" s="21" t="str">
        <f t="shared" si="0"/>
        <v>1873</v>
      </c>
      <c r="D39" s="7">
        <v>38</v>
      </c>
      <c r="E39" s="8" t="s">
        <v>10</v>
      </c>
      <c r="F39" s="9">
        <v>41739</v>
      </c>
      <c r="G39" s="12" t="str">
        <f t="shared" ca="1" si="3"/>
        <v>6 mois 26 jours</v>
      </c>
      <c r="H39" s="19" t="s">
        <v>25</v>
      </c>
      <c r="I39" s="11" t="str">
        <f t="shared" si="2"/>
        <v/>
      </c>
      <c r="K39" s="5"/>
      <c r="L39" s="23" t="e">
        <f>IF(COUNTIF(#REF!,Base!C39)&gt;0,ROW(),0)</f>
        <v>#REF!</v>
      </c>
    </row>
    <row r="40" spans="1:12">
      <c r="A40" s="1">
        <v>39</v>
      </c>
      <c r="B40" s="5" t="s">
        <v>175</v>
      </c>
      <c r="C40" s="21" t="str">
        <f t="shared" si="0"/>
        <v>1874</v>
      </c>
      <c r="D40" s="7">
        <v>39</v>
      </c>
      <c r="E40" s="8" t="s">
        <v>10</v>
      </c>
      <c r="F40" s="9">
        <v>41760</v>
      </c>
      <c r="G40" s="12" t="str">
        <f t="shared" ca="1" si="3"/>
        <v>6 mois 5 jours</v>
      </c>
      <c r="H40" s="2" t="s">
        <v>11</v>
      </c>
      <c r="I40" s="11" t="str">
        <f t="shared" si="2"/>
        <v/>
      </c>
      <c r="K40" s="5"/>
      <c r="L40" s="23" t="e">
        <f>IF(COUNTIF(#REF!,Base!C40)&gt;0,ROW(),0)</f>
        <v>#REF!</v>
      </c>
    </row>
    <row r="41" spans="1:12">
      <c r="A41" s="1">
        <v>40</v>
      </c>
      <c r="B41" s="5" t="s">
        <v>67</v>
      </c>
      <c r="C41" s="21" t="str">
        <f t="shared" si="0"/>
        <v>1911</v>
      </c>
      <c r="D41" s="7">
        <v>38</v>
      </c>
      <c r="E41" s="8" t="s">
        <v>10</v>
      </c>
      <c r="F41" s="9">
        <v>41741</v>
      </c>
      <c r="G41" s="12" t="str">
        <f t="shared" ca="1" si="3"/>
        <v>6 mois 24 jours</v>
      </c>
      <c r="H41" s="19" t="s">
        <v>25</v>
      </c>
      <c r="I41" s="11" t="str">
        <f t="shared" si="2"/>
        <v/>
      </c>
      <c r="K41" s="5"/>
      <c r="L41" s="23" t="e">
        <f>IF(COUNTIF(#REF!,Base!C41)&gt;0,ROW(),0)</f>
        <v>#REF!</v>
      </c>
    </row>
    <row r="42" spans="1:12">
      <c r="A42" s="1">
        <v>41</v>
      </c>
      <c r="B42" s="5" t="s">
        <v>80</v>
      </c>
      <c r="C42" s="21" t="str">
        <f t="shared" si="0"/>
        <v>2008</v>
      </c>
      <c r="D42" s="7">
        <v>38</v>
      </c>
      <c r="E42" s="8" t="s">
        <v>10</v>
      </c>
      <c r="F42" s="9">
        <v>41735</v>
      </c>
      <c r="G42" s="12" t="str">
        <f t="shared" ca="1" si="3"/>
        <v>7 mois 0 jours</v>
      </c>
      <c r="H42" s="20" t="s">
        <v>11</v>
      </c>
      <c r="I42" s="11" t="str">
        <f t="shared" si="2"/>
        <v/>
      </c>
      <c r="K42" s="5"/>
      <c r="L42" s="23" t="e">
        <f>IF(COUNTIF(#REF!,Base!C42)&gt;0,ROW(),0)</f>
        <v>#REF!</v>
      </c>
    </row>
    <row r="43" spans="1:12">
      <c r="A43" s="1">
        <v>42</v>
      </c>
      <c r="B43" s="5" t="s">
        <v>88</v>
      </c>
      <c r="C43" s="21" t="str">
        <f t="shared" si="0"/>
        <v>2009</v>
      </c>
      <c r="D43" s="7">
        <v>38</v>
      </c>
      <c r="E43" s="8" t="s">
        <v>10</v>
      </c>
      <c r="F43" s="9">
        <v>41735</v>
      </c>
      <c r="G43" s="12" t="str">
        <f t="shared" ca="1" si="3"/>
        <v>7 mois 0 jours</v>
      </c>
      <c r="H43" s="20" t="s">
        <v>11</v>
      </c>
      <c r="I43" s="11" t="str">
        <f t="shared" si="2"/>
        <v/>
      </c>
      <c r="K43" s="5"/>
      <c r="L43" s="23" t="e">
        <f>IF(COUNTIF(#REF!,Base!C43)&gt;0,ROW(),0)</f>
        <v>#REF!</v>
      </c>
    </row>
    <row r="44" spans="1:12">
      <c r="A44" s="1">
        <v>43</v>
      </c>
      <c r="B44" s="5" t="s">
        <v>195</v>
      </c>
      <c r="C44" s="21" t="str">
        <f t="shared" si="0"/>
        <v>2136</v>
      </c>
      <c r="D44" s="7">
        <v>39</v>
      </c>
      <c r="E44" s="8" t="s">
        <v>10</v>
      </c>
      <c r="F44" s="9">
        <v>41761</v>
      </c>
      <c r="G44" s="12" t="str">
        <f t="shared" ca="1" si="3"/>
        <v>6 mois 4 jours</v>
      </c>
      <c r="H44" s="2" t="s">
        <v>11</v>
      </c>
      <c r="I44" s="11" t="str">
        <f t="shared" si="2"/>
        <v/>
      </c>
      <c r="K44" s="5"/>
      <c r="L44" s="23" t="e">
        <f>IF(COUNTIF(#REF!,Base!C44)&gt;0,ROW(),0)</f>
        <v>#REF!</v>
      </c>
    </row>
    <row r="45" spans="1:12">
      <c r="A45" s="1">
        <v>44</v>
      </c>
      <c r="B45" s="5" t="s">
        <v>160</v>
      </c>
      <c r="C45" s="21" t="str">
        <f t="shared" si="0"/>
        <v>2155</v>
      </c>
      <c r="D45" s="7">
        <v>95</v>
      </c>
      <c r="E45" s="8" t="s">
        <v>10</v>
      </c>
      <c r="F45" s="9">
        <v>41762</v>
      </c>
      <c r="G45" s="12" t="str">
        <f t="shared" ca="1" si="3"/>
        <v>6 mois 3 jours</v>
      </c>
      <c r="H45" s="19" t="s">
        <v>25</v>
      </c>
      <c r="I45" s="11" t="str">
        <f t="shared" si="2"/>
        <v/>
      </c>
      <c r="K45" s="5"/>
      <c r="L45" s="23" t="e">
        <f>IF(COUNTIF(#REF!,Base!C45)&gt;0,ROW(),0)</f>
        <v>#REF!</v>
      </c>
    </row>
    <row r="46" spans="1:12">
      <c r="A46" s="1">
        <v>45</v>
      </c>
      <c r="B46" s="5" t="s">
        <v>45</v>
      </c>
      <c r="C46" s="21" t="str">
        <f t="shared" si="0"/>
        <v>2345</v>
      </c>
      <c r="D46" s="7">
        <v>38</v>
      </c>
      <c r="E46" s="8" t="s">
        <v>10</v>
      </c>
      <c r="F46" s="9">
        <v>41749</v>
      </c>
      <c r="G46" s="12" t="str">
        <f t="shared" ca="1" si="3"/>
        <v>6 mois 16 jours</v>
      </c>
      <c r="H46" s="19" t="s">
        <v>25</v>
      </c>
      <c r="I46" s="11" t="str">
        <f t="shared" si="2"/>
        <v/>
      </c>
      <c r="K46" s="5"/>
      <c r="L46" s="23" t="e">
        <f>IF(COUNTIF(#REF!,Base!C46)&gt;0,ROW(),0)</f>
        <v>#REF!</v>
      </c>
    </row>
    <row r="47" spans="1:12">
      <c r="A47" s="1">
        <v>46</v>
      </c>
      <c r="B47" s="5" t="s">
        <v>126</v>
      </c>
      <c r="C47" s="21" t="str">
        <f t="shared" si="0"/>
        <v>2385</v>
      </c>
      <c r="D47" s="7">
        <v>79</v>
      </c>
      <c r="E47" s="8" t="s">
        <v>10</v>
      </c>
      <c r="F47" s="9">
        <v>41756</v>
      </c>
      <c r="G47" s="12" t="str">
        <f t="shared" ca="1" si="3"/>
        <v>6 mois 9 jours</v>
      </c>
      <c r="H47" s="19" t="s">
        <v>25</v>
      </c>
      <c r="I47" s="11" t="str">
        <f t="shared" si="2"/>
        <v/>
      </c>
      <c r="K47" s="5"/>
      <c r="L47" s="23" t="e">
        <f>IF(COUNTIF(#REF!,Base!C47)&gt;0,ROW(),0)</f>
        <v>#REF!</v>
      </c>
    </row>
    <row r="48" spans="1:12">
      <c r="A48" s="1">
        <v>47</v>
      </c>
      <c r="B48" s="5" t="s">
        <v>127</v>
      </c>
      <c r="C48" s="21" t="str">
        <f t="shared" si="0"/>
        <v>2386</v>
      </c>
      <c r="D48" s="7">
        <v>79</v>
      </c>
      <c r="E48" s="8" t="s">
        <v>10</v>
      </c>
      <c r="F48" s="9">
        <v>41760</v>
      </c>
      <c r="G48" s="12" t="str">
        <f t="shared" ca="1" si="3"/>
        <v>6 mois 5 jours</v>
      </c>
      <c r="H48" s="19" t="s">
        <v>25</v>
      </c>
      <c r="I48" s="11" t="str">
        <f t="shared" si="2"/>
        <v/>
      </c>
      <c r="K48" s="5"/>
      <c r="L48" s="23" t="e">
        <f>IF(COUNTIF(#REF!,Base!C48)&gt;0,ROW(),0)</f>
        <v>#REF!</v>
      </c>
    </row>
    <row r="49" spans="1:12">
      <c r="A49" s="1">
        <v>48</v>
      </c>
      <c r="B49" s="5" t="s">
        <v>156</v>
      </c>
      <c r="C49" s="21" t="str">
        <f t="shared" si="0"/>
        <v>2442</v>
      </c>
      <c r="D49" s="7">
        <v>34</v>
      </c>
      <c r="E49" s="8" t="s">
        <v>10</v>
      </c>
      <c r="F49" s="9">
        <v>41736</v>
      </c>
      <c r="G49" s="12" t="str">
        <f t="shared" ca="1" si="3"/>
        <v>6 mois 29 jours</v>
      </c>
      <c r="H49" s="19" t="s">
        <v>25</v>
      </c>
      <c r="I49" s="11" t="str">
        <f t="shared" si="2"/>
        <v/>
      </c>
      <c r="K49" s="5"/>
      <c r="L49" s="23" t="e">
        <f>IF(COUNTIF(#REF!,Base!C49)&gt;0,ROW(),0)</f>
        <v>#REF!</v>
      </c>
    </row>
    <row r="50" spans="1:12">
      <c r="A50" s="1">
        <v>49</v>
      </c>
      <c r="B50" s="5" t="s">
        <v>139</v>
      </c>
      <c r="C50" s="21" t="str">
        <f t="shared" si="0"/>
        <v>2482</v>
      </c>
      <c r="D50" s="7">
        <v>25</v>
      </c>
      <c r="E50" s="8" t="s">
        <v>10</v>
      </c>
      <c r="F50" s="9">
        <v>41757</v>
      </c>
      <c r="G50" s="12" t="str">
        <f t="shared" ca="1" si="3"/>
        <v>6 mois 8 jours</v>
      </c>
      <c r="H50" s="2" t="s">
        <v>11</v>
      </c>
      <c r="I50" s="11" t="str">
        <f t="shared" si="2"/>
        <v/>
      </c>
      <c r="K50" s="5"/>
      <c r="L50" s="23" t="e">
        <f>IF(COUNTIF(#REF!,Base!C50)&gt;0,ROW(),0)</f>
        <v>#REF!</v>
      </c>
    </row>
    <row r="51" spans="1:12">
      <c r="A51" s="1">
        <v>50</v>
      </c>
      <c r="B51" s="5" t="s">
        <v>138</v>
      </c>
      <c r="C51" s="21" t="str">
        <f t="shared" si="0"/>
        <v>2520</v>
      </c>
      <c r="D51" s="7">
        <v>25</v>
      </c>
      <c r="E51" s="8" t="s">
        <v>10</v>
      </c>
      <c r="F51" s="9">
        <v>41743</v>
      </c>
      <c r="G51" s="12" t="str">
        <f t="shared" ca="1" si="3"/>
        <v>6 mois 22 jours</v>
      </c>
      <c r="H51" s="2" t="s">
        <v>11</v>
      </c>
      <c r="I51" s="11" t="str">
        <f t="shared" si="2"/>
        <v/>
      </c>
      <c r="K51" s="5"/>
      <c r="L51" s="23" t="e">
        <f>IF(COUNTIF(#REF!,Base!C51)&gt;0,ROW(),0)</f>
        <v>#REF!</v>
      </c>
    </row>
    <row r="52" spans="1:12">
      <c r="A52" s="1">
        <v>51</v>
      </c>
      <c r="B52" s="5" t="s">
        <v>157</v>
      </c>
      <c r="C52" s="21" t="str">
        <f t="shared" si="0"/>
        <v>2578</v>
      </c>
      <c r="D52" s="7">
        <v>34</v>
      </c>
      <c r="E52" s="8" t="s">
        <v>10</v>
      </c>
      <c r="F52" s="9">
        <v>41736</v>
      </c>
      <c r="G52" s="12" t="str">
        <f t="shared" ca="1" si="3"/>
        <v>6 mois 29 jours</v>
      </c>
      <c r="H52" s="19" t="s">
        <v>25</v>
      </c>
      <c r="I52" s="11" t="str">
        <f t="shared" si="2"/>
        <v/>
      </c>
      <c r="K52" s="5"/>
      <c r="L52" s="23" t="e">
        <f>IF(COUNTIF(#REF!,Base!C52)&gt;0,ROW(),0)</f>
        <v>#REF!</v>
      </c>
    </row>
    <row r="53" spans="1:12">
      <c r="A53" s="1">
        <v>52</v>
      </c>
      <c r="B53" s="13" t="s">
        <v>31</v>
      </c>
      <c r="C53" s="21" t="str">
        <f t="shared" si="0"/>
        <v>2682</v>
      </c>
      <c r="D53" s="7">
        <v>95</v>
      </c>
      <c r="E53" s="8" t="s">
        <v>10</v>
      </c>
      <c r="F53" s="9">
        <v>41746</v>
      </c>
      <c r="G53" s="12" t="str">
        <f t="shared" ca="1" si="3"/>
        <v>6 mois 19 jours</v>
      </c>
      <c r="H53" s="19" t="s">
        <v>25</v>
      </c>
      <c r="I53" s="11" t="str">
        <f t="shared" si="2"/>
        <v/>
      </c>
      <c r="K53" s="5"/>
      <c r="L53" s="23" t="e">
        <f>IF(COUNTIF(#REF!,Base!C53)&gt;0,ROW(),0)</f>
        <v>#REF!</v>
      </c>
    </row>
    <row r="54" spans="1:12">
      <c r="A54" s="1">
        <v>53</v>
      </c>
      <c r="B54" s="5" t="s">
        <v>159</v>
      </c>
      <c r="C54" s="21" t="str">
        <f t="shared" si="0"/>
        <v>2738</v>
      </c>
      <c r="D54" s="7">
        <v>46</v>
      </c>
      <c r="E54" s="8" t="s">
        <v>104</v>
      </c>
      <c r="F54" s="9">
        <v>41771</v>
      </c>
      <c r="G54" s="12" t="str">
        <f t="shared" ca="1" si="3"/>
        <v>5 mois 24 jours</v>
      </c>
      <c r="H54" s="19" t="s">
        <v>25</v>
      </c>
      <c r="I54" s="11" t="str">
        <f t="shared" si="2"/>
        <v/>
      </c>
      <c r="K54" s="5"/>
      <c r="L54" s="23" t="e">
        <f>IF(COUNTIF(#REF!,Base!C54)&gt;0,ROW(),0)</f>
        <v>#REF!</v>
      </c>
    </row>
    <row r="55" spans="1:12">
      <c r="A55" s="1">
        <v>54</v>
      </c>
      <c r="B55" s="5" t="s">
        <v>86</v>
      </c>
      <c r="C55" s="21" t="str">
        <f t="shared" si="0"/>
        <v>2809</v>
      </c>
      <c r="D55" s="7">
        <v>38</v>
      </c>
      <c r="E55" s="8" t="s">
        <v>10</v>
      </c>
      <c r="F55" s="9">
        <v>41745</v>
      </c>
      <c r="G55" s="12" t="str">
        <f t="shared" ca="1" si="3"/>
        <v>6 mois 20 jours</v>
      </c>
      <c r="H55" s="20" t="s">
        <v>11</v>
      </c>
      <c r="I55" s="11" t="str">
        <f t="shared" si="2"/>
        <v/>
      </c>
      <c r="K55" s="5"/>
      <c r="L55" s="23" t="e">
        <f>IF(COUNTIF(#REF!,Base!C55)&gt;0,ROW(),0)</f>
        <v>#REF!</v>
      </c>
    </row>
    <row r="56" spans="1:12">
      <c r="A56" s="1">
        <v>55</v>
      </c>
      <c r="B56" s="5" t="s">
        <v>208</v>
      </c>
      <c r="C56" s="21" t="str">
        <f t="shared" si="0"/>
        <v>2824</v>
      </c>
      <c r="D56" s="7">
        <v>34</v>
      </c>
      <c r="E56" s="8" t="s">
        <v>111</v>
      </c>
      <c r="F56" s="9">
        <v>41750</v>
      </c>
      <c r="G56" s="12" t="str">
        <f t="shared" ca="1" si="3"/>
        <v>6 mois 15 jours</v>
      </c>
      <c r="H56" s="19" t="s">
        <v>25</v>
      </c>
      <c r="I56" s="11" t="str">
        <f t="shared" si="2"/>
        <v/>
      </c>
      <c r="K56" s="5"/>
      <c r="L56" s="23" t="e">
        <f>IF(COUNTIF(#REF!,Base!C56)&gt;0,ROW(),0)</f>
        <v>#REF!</v>
      </c>
    </row>
    <row r="57" spans="1:12">
      <c r="A57" s="1">
        <v>56</v>
      </c>
      <c r="B57" s="5" t="s">
        <v>176</v>
      </c>
      <c r="C57" s="21" t="str">
        <f t="shared" si="0"/>
        <v>3063</v>
      </c>
      <c r="D57" s="7">
        <v>39</v>
      </c>
      <c r="E57" s="8" t="s">
        <v>10</v>
      </c>
      <c r="F57" s="9">
        <v>41756</v>
      </c>
      <c r="G57" s="12" t="str">
        <f t="shared" ca="1" si="3"/>
        <v>6 mois 9 jours</v>
      </c>
      <c r="H57" s="2" t="s">
        <v>11</v>
      </c>
      <c r="I57" s="11" t="str">
        <f t="shared" si="2"/>
        <v/>
      </c>
      <c r="K57" s="5"/>
      <c r="L57" s="23" t="e">
        <f>IF(COUNTIF(#REF!,Base!C57)&gt;0,ROW(),0)</f>
        <v>#REF!</v>
      </c>
    </row>
    <row r="58" spans="1:12">
      <c r="A58" s="1">
        <v>57</v>
      </c>
      <c r="B58" s="5" t="s">
        <v>155</v>
      </c>
      <c r="C58" s="21" t="str">
        <f t="shared" si="0"/>
        <v>3064</v>
      </c>
      <c r="D58" s="7">
        <v>35</v>
      </c>
      <c r="E58" s="8" t="s">
        <v>10</v>
      </c>
      <c r="F58" s="9">
        <v>41757</v>
      </c>
      <c r="G58" s="12" t="str">
        <f t="shared" ca="1" si="3"/>
        <v>6 mois 8 jours</v>
      </c>
      <c r="H58" s="19" t="s">
        <v>25</v>
      </c>
      <c r="I58" s="11" t="str">
        <f t="shared" si="2"/>
        <v/>
      </c>
      <c r="K58" s="5"/>
      <c r="L58" s="23" t="e">
        <f>IF(COUNTIF(#REF!,Base!C58)&gt;0,ROW(),0)</f>
        <v>#REF!</v>
      </c>
    </row>
    <row r="59" spans="1:12">
      <c r="A59" s="1">
        <v>58</v>
      </c>
      <c r="B59" s="5" t="s">
        <v>132</v>
      </c>
      <c r="C59" s="21" t="str">
        <f t="shared" si="0"/>
        <v>3096</v>
      </c>
      <c r="D59" s="7">
        <v>46</v>
      </c>
      <c r="E59" s="8" t="s">
        <v>104</v>
      </c>
      <c r="F59" s="9">
        <v>41750</v>
      </c>
      <c r="G59" s="12" t="str">
        <f t="shared" ca="1" si="3"/>
        <v>6 mois 15 jours</v>
      </c>
      <c r="H59" s="19" t="s">
        <v>25</v>
      </c>
      <c r="I59" s="11" t="str">
        <f t="shared" si="2"/>
        <v/>
      </c>
      <c r="K59" s="5"/>
      <c r="L59" s="23" t="e">
        <f>IF(COUNTIF(#REF!,Base!C59)&gt;0,ROW(),0)</f>
        <v>#REF!</v>
      </c>
    </row>
    <row r="60" spans="1:12">
      <c r="A60" s="1">
        <v>59</v>
      </c>
      <c r="B60" s="17">
        <v>4635413121</v>
      </c>
      <c r="C60" s="21" t="str">
        <f t="shared" si="0"/>
        <v>3121</v>
      </c>
      <c r="D60" s="7">
        <v>34</v>
      </c>
      <c r="E60" s="8" t="s">
        <v>10</v>
      </c>
      <c r="F60" s="9">
        <v>41745</v>
      </c>
      <c r="G60" s="12" t="str">
        <f t="shared" ca="1" si="3"/>
        <v>6 mois 20 jours</v>
      </c>
      <c r="H60" s="2" t="s">
        <v>11</v>
      </c>
      <c r="I60" s="11" t="str">
        <f t="shared" si="2"/>
        <v/>
      </c>
      <c r="K60" s="5"/>
      <c r="L60" s="23" t="e">
        <f>IF(COUNTIF(#REF!,Base!C60)&gt;0,ROW(),0)</f>
        <v>#REF!</v>
      </c>
    </row>
    <row r="61" spans="1:12">
      <c r="A61" s="1">
        <v>60</v>
      </c>
      <c r="B61" s="5" t="s">
        <v>181</v>
      </c>
      <c r="C61" s="21" t="str">
        <f t="shared" si="0"/>
        <v>3156</v>
      </c>
      <c r="D61" s="7">
        <v>39</v>
      </c>
      <c r="E61" s="8" t="s">
        <v>10</v>
      </c>
      <c r="F61" s="9">
        <v>41768</v>
      </c>
      <c r="G61" s="12" t="str">
        <f t="shared" ca="1" si="3"/>
        <v>5 mois 27 jours</v>
      </c>
      <c r="H61" s="2" t="s">
        <v>11</v>
      </c>
      <c r="I61" s="11" t="str">
        <f t="shared" si="2"/>
        <v/>
      </c>
      <c r="K61" s="5"/>
      <c r="L61" s="23" t="e">
        <f>IF(COUNTIF(#REF!,Base!C61)&gt;0,ROW(),0)</f>
        <v>#REF!</v>
      </c>
    </row>
    <row r="62" spans="1:12">
      <c r="A62" s="1">
        <v>61</v>
      </c>
      <c r="B62" s="5" t="s">
        <v>154</v>
      </c>
      <c r="C62" s="21" t="str">
        <f t="shared" si="0"/>
        <v>3196</v>
      </c>
      <c r="D62" s="7">
        <v>38</v>
      </c>
      <c r="E62" s="8" t="s">
        <v>10</v>
      </c>
      <c r="F62" s="9">
        <v>41756</v>
      </c>
      <c r="G62" s="12" t="str">
        <f t="shared" ca="1" si="3"/>
        <v>6 mois 9 jours</v>
      </c>
      <c r="H62" s="19" t="s">
        <v>25</v>
      </c>
      <c r="I62" s="11" t="str">
        <f t="shared" si="2"/>
        <v/>
      </c>
      <c r="K62" s="5"/>
      <c r="L62" s="23" t="e">
        <f>IF(COUNTIF(#REF!,Base!C62)&gt;0,ROW(),0)</f>
        <v>#REF!</v>
      </c>
    </row>
    <row r="63" spans="1:12">
      <c r="A63" s="1">
        <v>62</v>
      </c>
      <c r="B63" s="5" t="s">
        <v>124</v>
      </c>
      <c r="C63" s="21" t="str">
        <f t="shared" si="0"/>
        <v>3269</v>
      </c>
      <c r="D63" s="7">
        <v>34</v>
      </c>
      <c r="E63" s="8" t="s">
        <v>10</v>
      </c>
      <c r="F63" s="9">
        <v>41733</v>
      </c>
      <c r="G63" s="12" t="str">
        <f t="shared" ca="1" si="3"/>
        <v>7 mois 2 jours</v>
      </c>
      <c r="H63" s="2" t="s">
        <v>11</v>
      </c>
      <c r="I63" s="11" t="str">
        <f t="shared" si="2"/>
        <v/>
      </c>
      <c r="K63" s="5"/>
      <c r="L63" s="23" t="e">
        <f>IF(COUNTIF(#REF!,Base!C63)&gt;0,ROW(),0)</f>
        <v>#REF!</v>
      </c>
    </row>
    <row r="64" spans="1:12">
      <c r="A64" s="1">
        <v>63</v>
      </c>
      <c r="B64" s="5" t="s">
        <v>50</v>
      </c>
      <c r="C64" s="21" t="str">
        <f t="shared" si="0"/>
        <v>3347</v>
      </c>
      <c r="D64" s="7">
        <v>12</v>
      </c>
      <c r="E64" s="8" t="s">
        <v>10</v>
      </c>
      <c r="F64" s="9">
        <v>41762</v>
      </c>
      <c r="G64" s="12" t="str">
        <f t="shared" ca="1" si="3"/>
        <v>6 mois 3 jours</v>
      </c>
      <c r="H64" s="19" t="s">
        <v>25</v>
      </c>
      <c r="I64" s="11" t="str">
        <f t="shared" si="2"/>
        <v/>
      </c>
      <c r="K64" s="5"/>
      <c r="L64" s="23" t="e">
        <f>IF(COUNTIF(#REF!,Base!C64)&gt;0,ROW(),0)</f>
        <v>#REF!</v>
      </c>
    </row>
    <row r="65" spans="1:12">
      <c r="A65" s="1">
        <v>64</v>
      </c>
      <c r="B65" s="5" t="s">
        <v>209</v>
      </c>
      <c r="C65" s="21" t="str">
        <f t="shared" si="0"/>
        <v>3357</v>
      </c>
      <c r="D65" s="7">
        <v>35</v>
      </c>
      <c r="E65" s="8" t="s">
        <v>37</v>
      </c>
      <c r="F65" s="9">
        <v>41769</v>
      </c>
      <c r="G65" s="12" t="str">
        <f t="shared" ca="1" si="3"/>
        <v>5 mois 26 jours</v>
      </c>
      <c r="H65" s="19" t="s">
        <v>25</v>
      </c>
      <c r="I65" s="11" t="str">
        <f t="shared" si="2"/>
        <v/>
      </c>
      <c r="K65" s="5"/>
      <c r="L65" s="23" t="e">
        <f>IF(COUNTIF(#REF!,Base!C65)&gt;0,ROW(),0)</f>
        <v>#REF!</v>
      </c>
    </row>
    <row r="66" spans="1:12">
      <c r="A66" s="1">
        <v>65</v>
      </c>
      <c r="B66" s="5" t="s">
        <v>117</v>
      </c>
      <c r="C66" s="21" t="str">
        <f t="shared" ref="C66:C129" si="4">RIGHT(B66,4)</f>
        <v>3358</v>
      </c>
      <c r="D66" s="7">
        <v>95</v>
      </c>
      <c r="E66" s="8" t="s">
        <v>30</v>
      </c>
      <c r="F66" s="9">
        <v>41751</v>
      </c>
      <c r="G66" s="12" t="str">
        <f t="shared" ref="G66:G97" ca="1" si="5">DATEDIF(F66,TODAY(),"ym")&amp;" mois "&amp;DATEDIF(F66,TODAY(),"md")&amp;" jours"</f>
        <v>6 mois 14 jours</v>
      </c>
      <c r="H66" s="19" t="s">
        <v>25</v>
      </c>
      <c r="I66" s="11" t="str">
        <f t="shared" ref="I66:I129" si="6">IF(COUNTIF($C$2:$C$200,C66)&gt;1,"DOUBLON","")</f>
        <v/>
      </c>
      <c r="K66" s="5"/>
      <c r="L66" s="23" t="e">
        <f>IF(COUNTIF(#REF!,Base!C66)&gt;0,ROW(),0)</f>
        <v>#REF!</v>
      </c>
    </row>
    <row r="67" spans="1:12">
      <c r="A67" s="1">
        <v>66</v>
      </c>
      <c r="B67" s="5" t="s">
        <v>110</v>
      </c>
      <c r="C67" s="21" t="str">
        <f t="shared" si="4"/>
        <v>3379</v>
      </c>
      <c r="D67" s="7">
        <v>34</v>
      </c>
      <c r="E67" s="8" t="s">
        <v>111</v>
      </c>
      <c r="F67" s="9">
        <v>41757</v>
      </c>
      <c r="G67" s="12" t="str">
        <f t="shared" ca="1" si="5"/>
        <v>6 mois 8 jours</v>
      </c>
      <c r="H67" s="19" t="s">
        <v>25</v>
      </c>
      <c r="I67" s="11" t="str">
        <f t="shared" si="6"/>
        <v/>
      </c>
      <c r="K67" s="5"/>
      <c r="L67" s="23" t="e">
        <f>IF(COUNTIF(#REF!,Base!C67)&gt;0,ROW(),0)</f>
        <v>#REF!</v>
      </c>
    </row>
    <row r="68" spans="1:12">
      <c r="A68" s="1">
        <v>67</v>
      </c>
      <c r="B68" s="5" t="s">
        <v>179</v>
      </c>
      <c r="C68" s="21" t="str">
        <f t="shared" si="4"/>
        <v>3406</v>
      </c>
      <c r="D68" s="7">
        <v>39</v>
      </c>
      <c r="E68" s="8" t="s">
        <v>10</v>
      </c>
      <c r="F68" s="9">
        <v>41737</v>
      </c>
      <c r="G68" s="12" t="str">
        <f t="shared" ca="1" si="5"/>
        <v>6 mois 28 jours</v>
      </c>
      <c r="H68" s="2" t="s">
        <v>11</v>
      </c>
      <c r="I68" s="11" t="str">
        <f t="shared" si="6"/>
        <v/>
      </c>
      <c r="K68" s="5"/>
      <c r="L68" s="23" t="e">
        <f>IF(COUNTIF(#REF!,Base!C68)&gt;0,ROW(),0)</f>
        <v>#REF!</v>
      </c>
    </row>
    <row r="69" spans="1:12">
      <c r="A69" s="1">
        <v>68</v>
      </c>
      <c r="B69" s="5" t="s">
        <v>200</v>
      </c>
      <c r="C69" s="21" t="str">
        <f t="shared" si="4"/>
        <v>3407</v>
      </c>
      <c r="D69" s="7">
        <v>39</v>
      </c>
      <c r="E69" s="8" t="s">
        <v>10</v>
      </c>
      <c r="F69" s="9">
        <v>41744</v>
      </c>
      <c r="G69" s="12" t="str">
        <f t="shared" ca="1" si="5"/>
        <v>6 mois 21 jours</v>
      </c>
      <c r="H69" s="2" t="s">
        <v>11</v>
      </c>
      <c r="I69" s="11" t="str">
        <f t="shared" si="6"/>
        <v/>
      </c>
      <c r="K69" s="5"/>
      <c r="L69" s="23" t="e">
        <f>IF(COUNTIF(#REF!,Base!C69)&gt;0,ROW(),0)</f>
        <v>#REF!</v>
      </c>
    </row>
    <row r="70" spans="1:12">
      <c r="A70" s="1">
        <v>69</v>
      </c>
      <c r="B70" s="5" t="s">
        <v>177</v>
      </c>
      <c r="C70" s="21" t="str">
        <f t="shared" si="4"/>
        <v>3408</v>
      </c>
      <c r="D70" s="7">
        <v>39</v>
      </c>
      <c r="E70" s="8" t="s">
        <v>10</v>
      </c>
      <c r="F70" s="9">
        <v>41754</v>
      </c>
      <c r="G70" s="12" t="str">
        <f t="shared" ca="1" si="5"/>
        <v>6 mois 11 jours</v>
      </c>
      <c r="H70" s="2" t="s">
        <v>11</v>
      </c>
      <c r="I70" s="11" t="str">
        <f t="shared" si="6"/>
        <v/>
      </c>
      <c r="K70" s="5"/>
      <c r="L70" s="23" t="e">
        <f>IF(COUNTIF(#REF!,Base!C70)&gt;0,ROW(),0)</f>
        <v>#REF!</v>
      </c>
    </row>
    <row r="71" spans="1:12">
      <c r="A71" s="1">
        <v>70</v>
      </c>
      <c r="B71" s="5" t="s">
        <v>178</v>
      </c>
      <c r="C71" s="21" t="str">
        <f t="shared" si="4"/>
        <v>3409</v>
      </c>
      <c r="D71" s="7">
        <v>39</v>
      </c>
      <c r="E71" s="8" t="s">
        <v>10</v>
      </c>
      <c r="F71" s="9">
        <v>41754</v>
      </c>
      <c r="G71" s="12" t="str">
        <f t="shared" ca="1" si="5"/>
        <v>6 mois 11 jours</v>
      </c>
      <c r="H71" s="2" t="s">
        <v>11</v>
      </c>
      <c r="I71" s="11" t="str">
        <f t="shared" si="6"/>
        <v/>
      </c>
      <c r="K71" s="5"/>
      <c r="L71" s="23" t="e">
        <f>IF(COUNTIF(#REF!,Base!C71)&gt;0,ROW(),0)</f>
        <v>#REF!</v>
      </c>
    </row>
    <row r="72" spans="1:12">
      <c r="A72" s="1">
        <v>71</v>
      </c>
      <c r="B72" s="5" t="s">
        <v>197</v>
      </c>
      <c r="C72" s="21" t="str">
        <f t="shared" si="4"/>
        <v>3411</v>
      </c>
      <c r="D72" s="7">
        <v>39</v>
      </c>
      <c r="E72" s="8" t="s">
        <v>10</v>
      </c>
      <c r="F72" s="9">
        <v>41754</v>
      </c>
      <c r="G72" s="12" t="str">
        <f t="shared" ca="1" si="5"/>
        <v>6 mois 11 jours</v>
      </c>
      <c r="H72" s="2" t="s">
        <v>11</v>
      </c>
      <c r="I72" s="11" t="str">
        <f t="shared" si="6"/>
        <v/>
      </c>
      <c r="K72" s="5"/>
      <c r="L72" s="23" t="e">
        <f>IF(COUNTIF(#REF!,Base!C72)&gt;0,ROW(),0)</f>
        <v>#REF!</v>
      </c>
    </row>
    <row r="73" spans="1:12">
      <c r="A73" s="1">
        <v>72</v>
      </c>
      <c r="B73" s="13" t="s">
        <v>29</v>
      </c>
      <c r="C73" s="21" t="str">
        <f t="shared" si="4"/>
        <v>3440</v>
      </c>
      <c r="D73" s="7">
        <v>95</v>
      </c>
      <c r="E73" s="8" t="s">
        <v>30</v>
      </c>
      <c r="F73" s="9">
        <v>41746</v>
      </c>
      <c r="G73" s="12" t="str">
        <f t="shared" ca="1" si="5"/>
        <v>6 mois 19 jours</v>
      </c>
      <c r="H73" s="19" t="s">
        <v>25</v>
      </c>
      <c r="I73" s="11" t="str">
        <f t="shared" si="6"/>
        <v/>
      </c>
      <c r="K73" s="5"/>
      <c r="L73" s="23" t="e">
        <f>IF(COUNTIF(#REF!,Base!C73)&gt;0,ROW(),0)</f>
        <v>#REF!</v>
      </c>
    </row>
    <row r="74" spans="1:12">
      <c r="A74" s="1">
        <v>73</v>
      </c>
      <c r="B74" s="5" t="s">
        <v>123</v>
      </c>
      <c r="C74" s="21" t="str">
        <f t="shared" si="4"/>
        <v>3467</v>
      </c>
      <c r="D74" s="7">
        <v>25</v>
      </c>
      <c r="E74" s="8" t="s">
        <v>10</v>
      </c>
      <c r="F74" s="9">
        <v>41756</v>
      </c>
      <c r="G74" s="12" t="str">
        <f t="shared" ca="1" si="5"/>
        <v>6 mois 9 jours</v>
      </c>
      <c r="H74" s="2" t="s">
        <v>11</v>
      </c>
      <c r="I74" s="11" t="str">
        <f t="shared" si="6"/>
        <v/>
      </c>
      <c r="K74" s="5"/>
      <c r="L74" s="23" t="e">
        <f>IF(COUNTIF(#REF!,Base!C74)&gt;0,ROW(),0)</f>
        <v>#REF!</v>
      </c>
    </row>
    <row r="75" spans="1:12">
      <c r="A75" s="1">
        <v>74</v>
      </c>
      <c r="B75" s="5" t="s">
        <v>199</v>
      </c>
      <c r="C75" s="21" t="str">
        <f t="shared" si="4"/>
        <v>3542</v>
      </c>
      <c r="D75" s="7">
        <v>39</v>
      </c>
      <c r="E75" s="8" t="s">
        <v>10</v>
      </c>
      <c r="F75" s="9">
        <v>41760</v>
      </c>
      <c r="G75" s="12" t="str">
        <f t="shared" ca="1" si="5"/>
        <v>6 mois 5 jours</v>
      </c>
      <c r="H75" s="2" t="s">
        <v>11</v>
      </c>
      <c r="I75" s="11" t="str">
        <f t="shared" si="6"/>
        <v/>
      </c>
      <c r="K75" s="5"/>
      <c r="L75" s="23" t="e">
        <f>IF(COUNTIF(#REF!,Base!C75)&gt;0,ROW(),0)</f>
        <v>#REF!</v>
      </c>
    </row>
    <row r="76" spans="1:12">
      <c r="A76" s="1">
        <v>75</v>
      </c>
      <c r="B76" s="5" t="s">
        <v>198</v>
      </c>
      <c r="C76" s="21" t="str">
        <f t="shared" si="4"/>
        <v>3543</v>
      </c>
      <c r="D76" s="7">
        <v>39</v>
      </c>
      <c r="E76" s="8" t="s">
        <v>10</v>
      </c>
      <c r="F76" s="9">
        <v>41761</v>
      </c>
      <c r="G76" s="12" t="str">
        <f t="shared" ca="1" si="5"/>
        <v>6 mois 4 jours</v>
      </c>
      <c r="H76" s="2" t="s">
        <v>11</v>
      </c>
      <c r="I76" s="11" t="str">
        <f t="shared" si="6"/>
        <v/>
      </c>
      <c r="K76" s="5"/>
      <c r="L76" s="23" t="e">
        <f>IF(COUNTIF(#REF!,Base!C76)&gt;0,ROW(),0)</f>
        <v>#REF!</v>
      </c>
    </row>
    <row r="77" spans="1:12">
      <c r="A77" s="1">
        <v>76</v>
      </c>
      <c r="B77" s="5" t="s">
        <v>26</v>
      </c>
      <c r="C77" s="21" t="str">
        <f t="shared" si="4"/>
        <v>3557</v>
      </c>
      <c r="D77" s="7">
        <v>95</v>
      </c>
      <c r="E77" s="8" t="s">
        <v>10</v>
      </c>
      <c r="F77" s="9">
        <v>41749</v>
      </c>
      <c r="G77" s="12" t="str">
        <f t="shared" ca="1" si="5"/>
        <v>6 mois 16 jours</v>
      </c>
      <c r="H77" s="2" t="s">
        <v>11</v>
      </c>
      <c r="I77" s="11" t="str">
        <f t="shared" si="6"/>
        <v/>
      </c>
      <c r="K77" s="5"/>
      <c r="L77" s="23" t="e">
        <f>IF(COUNTIF(#REF!,Base!C77)&gt;0,ROW(),0)</f>
        <v>#REF!</v>
      </c>
    </row>
    <row r="78" spans="1:12">
      <c r="A78" s="1">
        <v>77</v>
      </c>
      <c r="B78" s="5" t="s">
        <v>27</v>
      </c>
      <c r="C78" s="21" t="str">
        <f t="shared" si="4"/>
        <v>3753</v>
      </c>
      <c r="D78" s="7">
        <v>23</v>
      </c>
      <c r="E78" s="8" t="s">
        <v>10</v>
      </c>
      <c r="F78" s="9">
        <v>41749</v>
      </c>
      <c r="G78" s="12" t="str">
        <f t="shared" ca="1" si="5"/>
        <v>6 mois 16 jours</v>
      </c>
      <c r="H78" s="2" t="s">
        <v>11</v>
      </c>
      <c r="I78" s="11" t="str">
        <f t="shared" si="6"/>
        <v/>
      </c>
      <c r="K78" s="5"/>
      <c r="L78" s="23" t="e">
        <f>IF(COUNTIF(#REF!,Base!C78)&gt;0,ROW(),0)</f>
        <v>#REF!</v>
      </c>
    </row>
    <row r="79" spans="1:12">
      <c r="A79" s="1">
        <v>78</v>
      </c>
      <c r="B79" s="5" t="s">
        <v>58</v>
      </c>
      <c r="C79" s="21" t="str">
        <f t="shared" si="4"/>
        <v>3793</v>
      </c>
      <c r="D79" s="7">
        <v>34</v>
      </c>
      <c r="E79" s="8" t="s">
        <v>10</v>
      </c>
      <c r="F79" s="9">
        <v>41757</v>
      </c>
      <c r="G79" s="12" t="str">
        <f t="shared" ca="1" si="5"/>
        <v>6 mois 8 jours</v>
      </c>
      <c r="H79" s="19" t="s">
        <v>25</v>
      </c>
      <c r="I79" s="11" t="str">
        <f t="shared" si="6"/>
        <v/>
      </c>
      <c r="K79" s="5"/>
      <c r="L79" s="23" t="e">
        <f>IF(COUNTIF(#REF!,Base!C79)&gt;0,ROW(),0)</f>
        <v>#REF!</v>
      </c>
    </row>
    <row r="80" spans="1:12">
      <c r="A80" s="1">
        <v>79</v>
      </c>
      <c r="B80" s="5" t="s">
        <v>24</v>
      </c>
      <c r="C80" s="21" t="str">
        <f t="shared" si="4"/>
        <v>3828</v>
      </c>
      <c r="D80" s="7">
        <v>38</v>
      </c>
      <c r="E80" s="8" t="s">
        <v>10</v>
      </c>
      <c r="F80" s="9">
        <v>41761</v>
      </c>
      <c r="G80" s="12" t="str">
        <f t="shared" ca="1" si="5"/>
        <v>6 mois 4 jours</v>
      </c>
      <c r="H80" s="20" t="s">
        <v>11</v>
      </c>
      <c r="I80" s="11" t="str">
        <f t="shared" si="6"/>
        <v/>
      </c>
      <c r="K80" s="5"/>
      <c r="L80" s="23" t="e">
        <f>IF(COUNTIF(#REF!,Base!C80)&gt;0,ROW(),0)</f>
        <v>#REF!</v>
      </c>
    </row>
    <row r="81" spans="1:12">
      <c r="A81" s="1">
        <v>80</v>
      </c>
      <c r="B81" s="5" t="s">
        <v>130</v>
      </c>
      <c r="C81" s="21" t="str">
        <f t="shared" si="4"/>
        <v>3896</v>
      </c>
      <c r="D81" s="7">
        <v>25</v>
      </c>
      <c r="E81" s="8" t="s">
        <v>10</v>
      </c>
      <c r="F81" s="9">
        <v>41758</v>
      </c>
      <c r="G81" s="12" t="str">
        <f t="shared" ca="1" si="5"/>
        <v>6 mois 7 jours</v>
      </c>
      <c r="H81" s="19" t="s">
        <v>25</v>
      </c>
      <c r="I81" s="11" t="str">
        <f t="shared" si="6"/>
        <v>DOUBLON</v>
      </c>
      <c r="K81" s="5"/>
      <c r="L81" s="23" t="e">
        <f>IF(COUNTIF(#REF!,Base!C81)&gt;0,ROW(),0)</f>
        <v>#REF!</v>
      </c>
    </row>
    <row r="82" spans="1:12">
      <c r="A82" s="1">
        <v>81</v>
      </c>
      <c r="B82" s="5" t="s">
        <v>180</v>
      </c>
      <c r="C82" s="21" t="str">
        <f t="shared" si="4"/>
        <v>3896</v>
      </c>
      <c r="D82" s="7">
        <v>39</v>
      </c>
      <c r="E82" s="8" t="s">
        <v>10</v>
      </c>
      <c r="F82" s="9">
        <v>41756</v>
      </c>
      <c r="G82" s="12" t="str">
        <f t="shared" ca="1" si="5"/>
        <v>6 mois 9 jours</v>
      </c>
      <c r="H82" s="2" t="s">
        <v>11</v>
      </c>
      <c r="I82" s="11" t="str">
        <f t="shared" si="6"/>
        <v>DOUBLON</v>
      </c>
      <c r="K82" s="5"/>
      <c r="L82" s="23" t="e">
        <f>IF(COUNTIF(#REF!,Base!C82)&gt;0,ROW(),0)</f>
        <v>#REF!</v>
      </c>
    </row>
    <row r="83" spans="1:12">
      <c r="A83" s="1">
        <v>82</v>
      </c>
      <c r="B83" s="17">
        <v>1936183899</v>
      </c>
      <c r="C83" s="21" t="str">
        <f t="shared" si="4"/>
        <v>3899</v>
      </c>
      <c r="D83" s="7">
        <v>25</v>
      </c>
      <c r="E83" s="8" t="s">
        <v>10</v>
      </c>
      <c r="F83" s="9">
        <v>41733</v>
      </c>
      <c r="G83" s="12" t="str">
        <f t="shared" ca="1" si="5"/>
        <v>7 mois 2 jours</v>
      </c>
      <c r="H83" s="20" t="s">
        <v>11</v>
      </c>
      <c r="I83" s="11" t="str">
        <f t="shared" si="6"/>
        <v/>
      </c>
      <c r="K83" s="5"/>
      <c r="L83" s="23" t="e">
        <f>IF(COUNTIF(#REF!,Base!C83)&gt;0,ROW(),0)</f>
        <v>#REF!</v>
      </c>
    </row>
    <row r="84" spans="1:12">
      <c r="A84" s="1">
        <v>83</v>
      </c>
      <c r="B84" s="5" t="s">
        <v>136</v>
      </c>
      <c r="C84" s="21" t="str">
        <f t="shared" si="4"/>
        <v>3981</v>
      </c>
      <c r="D84" s="7">
        <v>25</v>
      </c>
      <c r="E84" s="8" t="s">
        <v>10</v>
      </c>
      <c r="F84" s="9">
        <v>41757</v>
      </c>
      <c r="G84" s="12" t="str">
        <f t="shared" ca="1" si="5"/>
        <v>6 mois 8 jours</v>
      </c>
      <c r="H84" s="2" t="s">
        <v>11</v>
      </c>
      <c r="I84" s="11" t="str">
        <f t="shared" si="6"/>
        <v/>
      </c>
      <c r="K84" s="5"/>
      <c r="L84" s="23" t="e">
        <f>IF(COUNTIF(#REF!,Base!C84)&gt;0,ROW(),0)</f>
        <v>#REF!</v>
      </c>
    </row>
    <row r="85" spans="1:12">
      <c r="A85" s="1">
        <v>84</v>
      </c>
      <c r="B85" s="17">
        <v>6359124054</v>
      </c>
      <c r="C85" s="21" t="str">
        <f t="shared" si="4"/>
        <v>4054</v>
      </c>
      <c r="D85" s="7">
        <v>38</v>
      </c>
      <c r="E85" s="8" t="s">
        <v>10</v>
      </c>
      <c r="F85" s="9">
        <v>41751</v>
      </c>
      <c r="G85" s="10" t="str">
        <f t="shared" ca="1" si="5"/>
        <v>6 mois 14 jours</v>
      </c>
      <c r="H85" s="2" t="s">
        <v>11</v>
      </c>
      <c r="I85" s="11" t="str">
        <f t="shared" si="6"/>
        <v/>
      </c>
      <c r="K85" s="5"/>
      <c r="L85" s="23" t="e">
        <f>IF(COUNTIF(#REF!,Base!C85)&gt;0,ROW(),0)</f>
        <v>#REF!</v>
      </c>
    </row>
    <row r="86" spans="1:12">
      <c r="A86" s="1">
        <v>85</v>
      </c>
      <c r="B86" s="5" t="s">
        <v>74</v>
      </c>
      <c r="C86" s="21" t="str">
        <f t="shared" si="4"/>
        <v>4056</v>
      </c>
      <c r="D86" s="7">
        <v>38</v>
      </c>
      <c r="E86" s="8" t="s">
        <v>75</v>
      </c>
      <c r="F86" s="9">
        <v>41738</v>
      </c>
      <c r="G86" s="12" t="str">
        <f t="shared" ca="1" si="5"/>
        <v>6 mois 27 jours</v>
      </c>
      <c r="H86" s="19" t="s">
        <v>25</v>
      </c>
      <c r="I86" s="11" t="str">
        <f t="shared" si="6"/>
        <v/>
      </c>
      <c r="K86" s="5"/>
      <c r="L86" s="23" t="e">
        <f>IF(COUNTIF(#REF!,Base!C86)&gt;0,ROW(),0)</f>
        <v>#REF!</v>
      </c>
    </row>
    <row r="87" spans="1:12">
      <c r="A87" s="1">
        <v>86</v>
      </c>
      <c r="B87" s="5" t="s">
        <v>91</v>
      </c>
      <c r="C87" s="21" t="str">
        <f t="shared" si="4"/>
        <v>4061</v>
      </c>
      <c r="D87" s="7">
        <v>38</v>
      </c>
      <c r="E87" s="8" t="s">
        <v>10</v>
      </c>
      <c r="F87" s="9">
        <v>41762</v>
      </c>
      <c r="G87" s="12" t="str">
        <f t="shared" ca="1" si="5"/>
        <v>6 mois 3 jours</v>
      </c>
      <c r="H87" s="2" t="s">
        <v>11</v>
      </c>
      <c r="I87" s="11" t="str">
        <f t="shared" si="6"/>
        <v/>
      </c>
      <c r="K87" s="5"/>
      <c r="L87" s="23" t="e">
        <f>IF(COUNTIF(#REF!,Base!C87)&gt;0,ROW(),0)</f>
        <v>#REF!</v>
      </c>
    </row>
    <row r="88" spans="1:12">
      <c r="A88" s="1">
        <v>87</v>
      </c>
      <c r="B88" s="5" t="s">
        <v>96</v>
      </c>
      <c r="C88" s="21" t="str">
        <f t="shared" si="4"/>
        <v>4085</v>
      </c>
      <c r="D88" s="7">
        <v>38</v>
      </c>
      <c r="E88" s="8" t="s">
        <v>10</v>
      </c>
      <c r="F88" s="9">
        <v>41750</v>
      </c>
      <c r="G88" s="12" t="str">
        <f t="shared" ca="1" si="5"/>
        <v>6 mois 15 jours</v>
      </c>
      <c r="H88" s="2" t="s">
        <v>11</v>
      </c>
      <c r="I88" s="11" t="str">
        <f t="shared" si="6"/>
        <v/>
      </c>
      <c r="K88" s="5"/>
      <c r="L88" s="23" t="e">
        <f>IF(COUNTIF(#REF!,Base!C88)&gt;0,ROW(),0)</f>
        <v>#REF!</v>
      </c>
    </row>
    <row r="89" spans="1:12">
      <c r="A89" s="1">
        <v>88</v>
      </c>
      <c r="B89" s="5" t="s">
        <v>100</v>
      </c>
      <c r="C89" s="21" t="str">
        <f t="shared" si="4"/>
        <v>4189</v>
      </c>
      <c r="D89" s="7">
        <v>25</v>
      </c>
      <c r="E89" s="8" t="s">
        <v>10</v>
      </c>
      <c r="F89" s="9">
        <v>41759</v>
      </c>
      <c r="G89" s="12" t="str">
        <f t="shared" ca="1" si="5"/>
        <v>6 mois 6 jours</v>
      </c>
      <c r="H89" s="20" t="s">
        <v>11</v>
      </c>
      <c r="I89" s="11" t="str">
        <f t="shared" si="6"/>
        <v>DOUBLON</v>
      </c>
      <c r="K89" s="5"/>
      <c r="L89" s="23" t="e">
        <f>IF(COUNTIF(#REF!,Base!C89)&gt;0,ROW(),0)</f>
        <v>#REF!</v>
      </c>
    </row>
    <row r="90" spans="1:12">
      <c r="A90" s="1">
        <v>89</v>
      </c>
      <c r="B90" s="5" t="s">
        <v>99</v>
      </c>
      <c r="C90" s="21" t="str">
        <f t="shared" si="4"/>
        <v>4189</v>
      </c>
      <c r="D90" s="7">
        <v>95</v>
      </c>
      <c r="E90" s="8" t="s">
        <v>10</v>
      </c>
      <c r="F90" s="9">
        <v>41744</v>
      </c>
      <c r="G90" s="12" t="str">
        <f t="shared" ca="1" si="5"/>
        <v>6 mois 21 jours</v>
      </c>
      <c r="H90" s="20" t="s">
        <v>11</v>
      </c>
      <c r="I90" s="11" t="str">
        <f t="shared" si="6"/>
        <v>DOUBLON</v>
      </c>
      <c r="K90" s="5"/>
      <c r="L90" s="23" t="e">
        <f>IF(COUNTIF(#REF!,Base!C90)&gt;0,ROW(),0)</f>
        <v>#REF!</v>
      </c>
    </row>
    <row r="91" spans="1:12">
      <c r="A91" s="1">
        <v>90</v>
      </c>
      <c r="B91" s="17">
        <v>6357584239</v>
      </c>
      <c r="C91" s="21" t="str">
        <f t="shared" si="4"/>
        <v>4239</v>
      </c>
      <c r="D91" s="7">
        <v>38</v>
      </c>
      <c r="E91" s="8" t="s">
        <v>10</v>
      </c>
      <c r="F91" s="9">
        <v>41762</v>
      </c>
      <c r="G91" s="12" t="str">
        <f t="shared" ca="1" si="5"/>
        <v>6 mois 3 jours</v>
      </c>
      <c r="H91" s="20" t="s">
        <v>11</v>
      </c>
      <c r="I91" s="11" t="str">
        <f t="shared" si="6"/>
        <v/>
      </c>
      <c r="K91" s="5"/>
      <c r="L91" s="23" t="e">
        <f>IF(COUNTIF(#REF!,Base!C91)&gt;0,ROW(),0)</f>
        <v>#REF!</v>
      </c>
    </row>
    <row r="92" spans="1:12">
      <c r="A92" s="1">
        <v>91</v>
      </c>
      <c r="B92" s="5" t="s">
        <v>22</v>
      </c>
      <c r="C92" s="21" t="str">
        <f t="shared" si="4"/>
        <v>4240</v>
      </c>
      <c r="D92" s="7">
        <v>38</v>
      </c>
      <c r="E92" s="8" t="s">
        <v>10</v>
      </c>
      <c r="F92" s="9">
        <v>41763</v>
      </c>
      <c r="G92" s="12" t="str">
        <f t="shared" ca="1" si="5"/>
        <v>6 mois 2 jours</v>
      </c>
      <c r="H92" s="20" t="s">
        <v>11</v>
      </c>
      <c r="I92" s="11" t="str">
        <f t="shared" si="6"/>
        <v/>
      </c>
      <c r="K92" s="5"/>
      <c r="L92" s="23" t="e">
        <f>IF(COUNTIF(#REF!,Base!C92)&gt;0,ROW(),0)</f>
        <v>#REF!</v>
      </c>
    </row>
    <row r="93" spans="1:12">
      <c r="A93" s="1">
        <v>92</v>
      </c>
      <c r="B93" s="5" t="s">
        <v>38</v>
      </c>
      <c r="C93" s="21" t="str">
        <f t="shared" si="4"/>
        <v>4246</v>
      </c>
      <c r="D93" s="7">
        <v>25</v>
      </c>
      <c r="E93" s="8" t="s">
        <v>10</v>
      </c>
      <c r="F93" s="9">
        <v>41746</v>
      </c>
      <c r="G93" s="12" t="str">
        <f t="shared" ca="1" si="5"/>
        <v>6 mois 19 jours</v>
      </c>
      <c r="H93" s="19" t="s">
        <v>25</v>
      </c>
      <c r="I93" s="11" t="str">
        <f t="shared" si="6"/>
        <v/>
      </c>
      <c r="K93" s="5"/>
      <c r="L93" s="23" t="e">
        <f>IF(COUNTIF(#REF!,Base!C93)&gt;0,ROW(),0)</f>
        <v>#REF!</v>
      </c>
    </row>
    <row r="94" spans="1:12">
      <c r="A94" s="1">
        <v>93</v>
      </c>
      <c r="B94" s="5" t="s">
        <v>153</v>
      </c>
      <c r="C94" s="21" t="str">
        <f t="shared" si="4"/>
        <v>4247</v>
      </c>
      <c r="D94" s="7">
        <v>25</v>
      </c>
      <c r="E94" s="8" t="s">
        <v>10</v>
      </c>
      <c r="F94" s="9">
        <v>41751</v>
      </c>
      <c r="G94" s="12" t="str">
        <f t="shared" ca="1" si="5"/>
        <v>6 mois 14 jours</v>
      </c>
      <c r="H94" s="19" t="s">
        <v>25</v>
      </c>
      <c r="I94" s="11" t="str">
        <f t="shared" si="6"/>
        <v/>
      </c>
      <c r="K94" s="5"/>
      <c r="L94" s="23" t="e">
        <f>IF(COUNTIF(#REF!,Base!C94)&gt;0,ROW(),0)</f>
        <v>#REF!</v>
      </c>
    </row>
    <row r="95" spans="1:12">
      <c r="A95" s="1">
        <v>94</v>
      </c>
      <c r="B95" s="5" t="s">
        <v>166</v>
      </c>
      <c r="C95" s="21" t="str">
        <f t="shared" si="4"/>
        <v>4272</v>
      </c>
      <c r="D95" s="7">
        <v>38</v>
      </c>
      <c r="E95" s="8" t="s">
        <v>10</v>
      </c>
      <c r="F95" s="9">
        <v>41761</v>
      </c>
      <c r="G95" s="12" t="str">
        <f t="shared" ca="1" si="5"/>
        <v>6 mois 4 jours</v>
      </c>
      <c r="H95" s="2" t="s">
        <v>11</v>
      </c>
      <c r="I95" s="11" t="str">
        <f t="shared" si="6"/>
        <v/>
      </c>
      <c r="K95" s="5"/>
      <c r="L95" s="23" t="e">
        <f>IF(COUNTIF(#REF!,Base!C95)&gt;0,ROW(),0)</f>
        <v>#REF!</v>
      </c>
    </row>
    <row r="96" spans="1:12">
      <c r="A96" s="1">
        <v>95</v>
      </c>
      <c r="B96" s="5" t="s">
        <v>133</v>
      </c>
      <c r="C96" s="21" t="str">
        <f t="shared" si="4"/>
        <v>4279</v>
      </c>
      <c r="D96" s="7">
        <v>95</v>
      </c>
      <c r="E96" s="8" t="s">
        <v>10</v>
      </c>
      <c r="F96" s="9">
        <v>41735</v>
      </c>
      <c r="G96" s="12" t="str">
        <f t="shared" ca="1" si="5"/>
        <v>7 mois 0 jours</v>
      </c>
      <c r="H96" s="19" t="s">
        <v>25</v>
      </c>
      <c r="I96" s="11" t="str">
        <f t="shared" si="6"/>
        <v/>
      </c>
      <c r="K96" s="5"/>
      <c r="L96" s="23" t="e">
        <f>IF(COUNTIF(#REF!,Base!C96)&gt;0,ROW(),0)</f>
        <v>#REF!</v>
      </c>
    </row>
    <row r="97" spans="1:12">
      <c r="A97" s="1">
        <v>96</v>
      </c>
      <c r="B97" s="5" t="s">
        <v>115</v>
      </c>
      <c r="C97" s="21" t="str">
        <f t="shared" si="4"/>
        <v>4286</v>
      </c>
      <c r="D97" s="7">
        <v>25</v>
      </c>
      <c r="E97" s="8" t="s">
        <v>116</v>
      </c>
      <c r="F97" s="9">
        <v>41739</v>
      </c>
      <c r="G97" s="12" t="str">
        <f t="shared" ca="1" si="5"/>
        <v>6 mois 26 jours</v>
      </c>
      <c r="H97" s="19" t="s">
        <v>25</v>
      </c>
      <c r="I97" s="11" t="str">
        <f t="shared" si="6"/>
        <v/>
      </c>
      <c r="K97" s="5"/>
      <c r="L97" s="23" t="e">
        <f>IF(COUNTIF(#REF!,Base!C97)&gt;0,ROW(),0)</f>
        <v>#REF!</v>
      </c>
    </row>
    <row r="98" spans="1:12">
      <c r="A98" s="1">
        <v>97</v>
      </c>
      <c r="B98" s="5" t="s">
        <v>69</v>
      </c>
      <c r="C98" s="21" t="str">
        <f t="shared" si="4"/>
        <v>4378</v>
      </c>
      <c r="D98" s="7">
        <v>79</v>
      </c>
      <c r="E98" s="8" t="s">
        <v>70</v>
      </c>
      <c r="F98" s="9">
        <v>41751</v>
      </c>
      <c r="G98" s="12" t="str">
        <f t="shared" ref="G98:G127" ca="1" si="7">DATEDIF(F98,TODAY(),"ym")&amp;" mois "&amp;DATEDIF(F98,TODAY(),"md")&amp;" jours"</f>
        <v>6 mois 14 jours</v>
      </c>
      <c r="H98" s="19" t="s">
        <v>25</v>
      </c>
      <c r="I98" s="11" t="str">
        <f t="shared" si="6"/>
        <v/>
      </c>
      <c r="K98" s="5"/>
      <c r="L98" s="23" t="e">
        <f>IF(COUNTIF(#REF!,Base!C98)&gt;0,ROW(),0)</f>
        <v>#REF!</v>
      </c>
    </row>
    <row r="99" spans="1:12">
      <c r="A99" s="1">
        <v>98</v>
      </c>
      <c r="B99" s="5" t="s">
        <v>141</v>
      </c>
      <c r="C99" s="21" t="str">
        <f t="shared" si="4"/>
        <v>4417</v>
      </c>
      <c r="D99" s="7">
        <v>34</v>
      </c>
      <c r="E99" s="8" t="s">
        <v>10</v>
      </c>
      <c r="F99" s="9">
        <v>41758</v>
      </c>
      <c r="G99" s="12" t="str">
        <f t="shared" ca="1" si="7"/>
        <v>6 mois 7 jours</v>
      </c>
      <c r="H99" s="2" t="s">
        <v>11</v>
      </c>
      <c r="I99" s="11" t="str">
        <f t="shared" si="6"/>
        <v/>
      </c>
      <c r="K99" s="5"/>
      <c r="L99" s="23" t="e">
        <f>IF(COUNTIF(#REF!,Base!C99)&gt;0,ROW(),0)</f>
        <v>#REF!</v>
      </c>
    </row>
    <row r="100" spans="1:12">
      <c r="A100" s="1">
        <v>99</v>
      </c>
      <c r="B100" s="5" t="s">
        <v>87</v>
      </c>
      <c r="C100" s="21" t="str">
        <f t="shared" si="4"/>
        <v>4550</v>
      </c>
      <c r="D100" s="7">
        <v>38</v>
      </c>
      <c r="E100" s="8" t="s">
        <v>10</v>
      </c>
      <c r="F100" s="9">
        <v>41757</v>
      </c>
      <c r="G100" s="12" t="str">
        <f t="shared" ca="1" si="7"/>
        <v>6 mois 8 jours</v>
      </c>
      <c r="H100" s="20" t="s">
        <v>11</v>
      </c>
      <c r="I100" s="11" t="str">
        <f t="shared" si="6"/>
        <v/>
      </c>
      <c r="K100" s="5"/>
      <c r="L100" s="23" t="e">
        <f>IF(COUNTIF(#REF!,Base!C100)&gt;0,ROW(),0)</f>
        <v>#REF!</v>
      </c>
    </row>
    <row r="101" spans="1:12">
      <c r="A101" s="1">
        <v>100</v>
      </c>
      <c r="B101" s="5" t="s">
        <v>76</v>
      </c>
      <c r="C101" s="21" t="str">
        <f t="shared" si="4"/>
        <v>4651</v>
      </c>
      <c r="D101" s="7">
        <v>34</v>
      </c>
      <c r="E101" s="8" t="s">
        <v>10</v>
      </c>
      <c r="F101" s="9">
        <v>41731</v>
      </c>
      <c r="G101" s="12" t="str">
        <f t="shared" ca="1" si="7"/>
        <v>7 mois 4 jours</v>
      </c>
      <c r="H101" s="20" t="s">
        <v>11</v>
      </c>
      <c r="I101" s="11" t="str">
        <f t="shared" si="6"/>
        <v/>
      </c>
      <c r="K101" s="5"/>
      <c r="L101" s="23" t="e">
        <f>IF(COUNTIF(#REF!,Base!C101)&gt;0,ROW(),0)</f>
        <v>#REF!</v>
      </c>
    </row>
    <row r="102" spans="1:12">
      <c r="A102" s="1">
        <v>101</v>
      </c>
      <c r="B102" s="5" t="s">
        <v>131</v>
      </c>
      <c r="C102" s="21" t="str">
        <f t="shared" si="4"/>
        <v>4666</v>
      </c>
      <c r="D102" s="7">
        <v>95</v>
      </c>
      <c r="E102" s="8" t="s">
        <v>10</v>
      </c>
      <c r="F102" s="9">
        <v>41767</v>
      </c>
      <c r="G102" s="12" t="str">
        <f t="shared" ca="1" si="7"/>
        <v>5 mois 28 jours</v>
      </c>
      <c r="H102" s="19" t="s">
        <v>25</v>
      </c>
      <c r="I102" s="11" t="str">
        <f t="shared" si="6"/>
        <v/>
      </c>
      <c r="K102" s="5"/>
      <c r="L102" s="23" t="e">
        <f>IF(COUNTIF(#REF!,Base!C102)&gt;0,ROW(),0)</f>
        <v>#REF!</v>
      </c>
    </row>
    <row r="103" spans="1:12">
      <c r="A103" s="1">
        <v>102</v>
      </c>
      <c r="B103" s="5" t="s">
        <v>77</v>
      </c>
      <c r="C103" s="21" t="str">
        <f t="shared" si="4"/>
        <v>4772</v>
      </c>
      <c r="D103" s="7">
        <v>25</v>
      </c>
      <c r="E103" s="8" t="s">
        <v>10</v>
      </c>
      <c r="F103" s="9">
        <v>41757</v>
      </c>
      <c r="G103" s="12" t="str">
        <f t="shared" ca="1" si="7"/>
        <v>6 mois 8 jours</v>
      </c>
      <c r="H103" s="20" t="s">
        <v>11</v>
      </c>
      <c r="I103" s="11" t="str">
        <f t="shared" si="6"/>
        <v/>
      </c>
      <c r="K103" s="5"/>
      <c r="L103" s="23" t="e">
        <f>IF(COUNTIF(#REF!,Base!C103)&gt;0,ROW(),0)</f>
        <v>#REF!</v>
      </c>
    </row>
    <row r="104" spans="1:12">
      <c r="A104" s="1">
        <v>103</v>
      </c>
      <c r="B104" s="5" t="s">
        <v>57</v>
      </c>
      <c r="C104" s="21" t="str">
        <f t="shared" si="4"/>
        <v>4779</v>
      </c>
      <c r="D104" s="7">
        <v>66</v>
      </c>
      <c r="E104" s="8" t="s">
        <v>10</v>
      </c>
      <c r="F104" s="9">
        <v>41758</v>
      </c>
      <c r="G104" s="12" t="str">
        <f t="shared" ca="1" si="7"/>
        <v>6 mois 7 jours</v>
      </c>
      <c r="H104" s="19" t="s">
        <v>25</v>
      </c>
      <c r="I104" s="11" t="str">
        <f t="shared" si="6"/>
        <v/>
      </c>
      <c r="K104" s="5"/>
      <c r="L104" s="23" t="e">
        <f>IF(COUNTIF(#REF!,Base!C104)&gt;0,ROW(),0)</f>
        <v>#REF!</v>
      </c>
    </row>
    <row r="105" spans="1:12">
      <c r="A105" s="1">
        <v>104</v>
      </c>
      <c r="B105" s="5" t="s">
        <v>34</v>
      </c>
      <c r="C105" s="21" t="str">
        <f t="shared" si="4"/>
        <v>4780</v>
      </c>
      <c r="D105" s="7">
        <v>46</v>
      </c>
      <c r="E105" s="8" t="s">
        <v>10</v>
      </c>
      <c r="F105" s="9">
        <v>41759</v>
      </c>
      <c r="G105" s="12" t="str">
        <f t="shared" ca="1" si="7"/>
        <v>6 mois 6 jours</v>
      </c>
      <c r="H105" s="19" t="s">
        <v>25</v>
      </c>
      <c r="I105" s="11" t="str">
        <f t="shared" si="6"/>
        <v/>
      </c>
      <c r="K105" s="5"/>
      <c r="L105" s="23" t="e">
        <f>IF(COUNTIF(#REF!,Base!C105)&gt;0,ROW(),0)</f>
        <v>#REF!</v>
      </c>
    </row>
    <row r="106" spans="1:12">
      <c r="A106" s="1">
        <v>105</v>
      </c>
      <c r="B106" s="5" t="s">
        <v>211</v>
      </c>
      <c r="C106" s="21" t="str">
        <f t="shared" si="4"/>
        <v>4781</v>
      </c>
      <c r="D106" s="7">
        <v>39</v>
      </c>
      <c r="E106" s="8" t="s">
        <v>10</v>
      </c>
      <c r="F106" s="9">
        <v>41770</v>
      </c>
      <c r="G106" s="12" t="str">
        <f t="shared" ca="1" si="7"/>
        <v>5 mois 25 jours</v>
      </c>
      <c r="H106" s="19" t="s">
        <v>25</v>
      </c>
      <c r="I106" s="11" t="str">
        <f t="shared" si="6"/>
        <v/>
      </c>
      <c r="K106" s="5"/>
      <c r="L106" s="23" t="e">
        <f>IF(COUNTIF(#REF!,Base!C106)&gt;0,ROW(),0)</f>
        <v>#REF!</v>
      </c>
    </row>
    <row r="107" spans="1:12">
      <c r="A107" s="1">
        <v>106</v>
      </c>
      <c r="B107" s="5" t="s">
        <v>183</v>
      </c>
      <c r="C107" s="21" t="str">
        <f t="shared" si="4"/>
        <v>4836</v>
      </c>
      <c r="D107" s="7">
        <v>39</v>
      </c>
      <c r="E107" s="8" t="s">
        <v>10</v>
      </c>
      <c r="F107" s="9">
        <v>41765</v>
      </c>
      <c r="G107" s="12" t="str">
        <f t="shared" ca="1" si="7"/>
        <v>6 mois 0 jours</v>
      </c>
      <c r="H107" s="2" t="s">
        <v>11</v>
      </c>
      <c r="I107" s="11" t="str">
        <f t="shared" si="6"/>
        <v/>
      </c>
      <c r="K107" s="5"/>
      <c r="L107" s="23" t="e">
        <f>IF(COUNTIF(#REF!,Base!C107)&gt;0,ROW(),0)</f>
        <v>#REF!</v>
      </c>
    </row>
    <row r="108" spans="1:12">
      <c r="A108" s="1">
        <v>107</v>
      </c>
      <c r="B108" s="5" t="s">
        <v>182</v>
      </c>
      <c r="C108" s="21" t="str">
        <f t="shared" si="4"/>
        <v>4847</v>
      </c>
      <c r="D108" s="7">
        <v>39</v>
      </c>
      <c r="E108" s="8" t="s">
        <v>10</v>
      </c>
      <c r="F108" s="9">
        <v>41762</v>
      </c>
      <c r="G108" s="12" t="str">
        <f t="shared" ca="1" si="7"/>
        <v>6 mois 3 jours</v>
      </c>
      <c r="H108" s="2" t="s">
        <v>11</v>
      </c>
      <c r="I108" s="11" t="str">
        <f t="shared" si="6"/>
        <v/>
      </c>
      <c r="K108" s="5"/>
      <c r="L108" s="23" t="e">
        <f>IF(COUNTIF(#REF!,Base!C108)&gt;0,ROW(),0)</f>
        <v>#REF!</v>
      </c>
    </row>
    <row r="109" spans="1:12">
      <c r="A109" s="1">
        <v>108</v>
      </c>
      <c r="B109" s="5" t="s">
        <v>135</v>
      </c>
      <c r="C109" s="21" t="str">
        <f t="shared" si="4"/>
        <v>4885</v>
      </c>
      <c r="D109" s="7">
        <v>95</v>
      </c>
      <c r="E109" s="8" t="s">
        <v>10</v>
      </c>
      <c r="F109" s="9">
        <v>41751</v>
      </c>
      <c r="G109" s="12" t="str">
        <f t="shared" ca="1" si="7"/>
        <v>6 mois 14 jours</v>
      </c>
      <c r="H109" s="2" t="s">
        <v>11</v>
      </c>
      <c r="I109" s="11" t="str">
        <f t="shared" si="6"/>
        <v/>
      </c>
      <c r="K109" s="5"/>
      <c r="L109" s="23" t="e">
        <f>IF(COUNTIF(#REF!,Base!C109)&gt;0,ROW(),0)</f>
        <v>#REF!</v>
      </c>
    </row>
    <row r="110" spans="1:12">
      <c r="A110" s="1">
        <v>109</v>
      </c>
      <c r="B110" s="5" t="s">
        <v>93</v>
      </c>
      <c r="C110" s="21" t="str">
        <f t="shared" si="4"/>
        <v>4908</v>
      </c>
      <c r="D110" s="7">
        <v>25</v>
      </c>
      <c r="E110" s="8" t="s">
        <v>10</v>
      </c>
      <c r="F110" s="9">
        <v>41754</v>
      </c>
      <c r="G110" s="12" t="str">
        <f t="shared" ca="1" si="7"/>
        <v>6 mois 11 jours</v>
      </c>
      <c r="H110" s="2" t="s">
        <v>11</v>
      </c>
      <c r="I110" s="11" t="str">
        <f t="shared" si="6"/>
        <v/>
      </c>
      <c r="K110" s="5"/>
      <c r="L110" s="23" t="e">
        <f>IF(COUNTIF(#REF!,Base!C110)&gt;0,ROW(),0)</f>
        <v>#REF!</v>
      </c>
    </row>
    <row r="111" spans="1:12">
      <c r="A111" s="1">
        <v>110</v>
      </c>
      <c r="B111" s="5" t="s">
        <v>55</v>
      </c>
      <c r="C111" s="21" t="str">
        <f t="shared" si="4"/>
        <v>4926</v>
      </c>
      <c r="D111" s="7">
        <v>38</v>
      </c>
      <c r="E111" s="8" t="s">
        <v>10</v>
      </c>
      <c r="F111" s="9">
        <v>41761</v>
      </c>
      <c r="G111" s="12" t="str">
        <f t="shared" ca="1" si="7"/>
        <v>6 mois 4 jours</v>
      </c>
      <c r="H111" s="19" t="s">
        <v>25</v>
      </c>
      <c r="I111" s="11" t="str">
        <f t="shared" si="6"/>
        <v/>
      </c>
      <c r="K111" s="5"/>
      <c r="L111" s="23" t="e">
        <f>IF(COUNTIF(#REF!,Base!C111)&gt;0,ROW(),0)</f>
        <v>#REF!</v>
      </c>
    </row>
    <row r="112" spans="1:12">
      <c r="A112" s="1">
        <v>111</v>
      </c>
      <c r="B112" s="5" t="s">
        <v>89</v>
      </c>
      <c r="C112" s="21" t="str">
        <f t="shared" si="4"/>
        <v>4959</v>
      </c>
      <c r="D112" s="7">
        <v>38</v>
      </c>
      <c r="E112" s="14" t="s">
        <v>10</v>
      </c>
      <c r="F112" s="9">
        <v>41744</v>
      </c>
      <c r="G112" s="12" t="str">
        <f t="shared" ca="1" si="7"/>
        <v>6 mois 21 jours</v>
      </c>
      <c r="H112" s="20" t="s">
        <v>11</v>
      </c>
      <c r="I112" s="11" t="str">
        <f t="shared" si="6"/>
        <v/>
      </c>
      <c r="K112" s="5"/>
      <c r="L112" s="23" t="e">
        <f>IF(COUNTIF(#REF!,Base!C112)&gt;0,ROW(),0)</f>
        <v>#REF!</v>
      </c>
    </row>
    <row r="113" spans="1:12">
      <c r="A113" s="1">
        <v>112</v>
      </c>
      <c r="B113" s="5" t="s">
        <v>21</v>
      </c>
      <c r="C113" s="21" t="str">
        <f t="shared" si="4"/>
        <v>4964</v>
      </c>
      <c r="D113" s="7">
        <v>38</v>
      </c>
      <c r="E113" s="8" t="s">
        <v>10</v>
      </c>
      <c r="F113" s="9">
        <v>41759</v>
      </c>
      <c r="G113" s="12" t="str">
        <f t="shared" ca="1" si="7"/>
        <v>6 mois 6 jours</v>
      </c>
      <c r="H113" s="20" t="s">
        <v>11</v>
      </c>
      <c r="I113" s="11" t="str">
        <f t="shared" si="6"/>
        <v/>
      </c>
      <c r="K113" s="5"/>
      <c r="L113" s="23" t="e">
        <f>IF(COUNTIF(#REF!,Base!C113)&gt;0,ROW(),0)</f>
        <v>#REF!</v>
      </c>
    </row>
    <row r="114" spans="1:12">
      <c r="A114" s="1">
        <v>113</v>
      </c>
      <c r="B114" s="5" t="s">
        <v>60</v>
      </c>
      <c r="C114" s="21" t="str">
        <f t="shared" si="4"/>
        <v>4975</v>
      </c>
      <c r="D114" s="7">
        <v>38</v>
      </c>
      <c r="E114" s="8" t="s">
        <v>10</v>
      </c>
      <c r="F114" s="9">
        <v>41759</v>
      </c>
      <c r="G114" s="12" t="str">
        <f t="shared" ca="1" si="7"/>
        <v>6 mois 6 jours</v>
      </c>
      <c r="H114" s="19" t="s">
        <v>25</v>
      </c>
      <c r="I114" s="11" t="str">
        <f t="shared" si="6"/>
        <v/>
      </c>
      <c r="K114" s="5"/>
      <c r="L114" s="23" t="e">
        <f>IF(COUNTIF(#REF!,Base!C114)&gt;0,ROW(),0)</f>
        <v>#REF!</v>
      </c>
    </row>
    <row r="115" spans="1:12">
      <c r="A115" s="1">
        <v>114</v>
      </c>
      <c r="B115" s="5" t="s">
        <v>49</v>
      </c>
      <c r="C115" s="21" t="str">
        <f t="shared" si="4"/>
        <v>4976</v>
      </c>
      <c r="D115" s="7">
        <v>38</v>
      </c>
      <c r="E115" s="8" t="s">
        <v>10</v>
      </c>
      <c r="F115" s="9">
        <v>41759</v>
      </c>
      <c r="G115" s="12" t="str">
        <f t="shared" ca="1" si="7"/>
        <v>6 mois 6 jours</v>
      </c>
      <c r="H115" s="19" t="s">
        <v>25</v>
      </c>
      <c r="I115" s="11" t="str">
        <f t="shared" si="6"/>
        <v/>
      </c>
      <c r="K115" s="5"/>
      <c r="L115" s="23" t="e">
        <f>IF(COUNTIF(#REF!,Base!C115)&gt;0,ROW(),0)</f>
        <v>#REF!</v>
      </c>
    </row>
    <row r="116" spans="1:12">
      <c r="A116" s="1">
        <v>115</v>
      </c>
      <c r="B116" s="5" t="s">
        <v>47</v>
      </c>
      <c r="C116" s="21" t="str">
        <f t="shared" si="4"/>
        <v>4977</v>
      </c>
      <c r="D116" s="7">
        <v>38</v>
      </c>
      <c r="E116" s="8" t="s">
        <v>10</v>
      </c>
      <c r="F116" s="9">
        <v>41759</v>
      </c>
      <c r="G116" s="12" t="str">
        <f t="shared" ca="1" si="7"/>
        <v>6 mois 6 jours</v>
      </c>
      <c r="H116" s="19" t="s">
        <v>25</v>
      </c>
      <c r="I116" s="11" t="str">
        <f t="shared" si="6"/>
        <v/>
      </c>
      <c r="K116" s="5"/>
      <c r="L116" s="23" t="e">
        <f>IF(COUNTIF(#REF!,Base!C116)&gt;0,ROW(),0)</f>
        <v>#REF!</v>
      </c>
    </row>
    <row r="117" spans="1:12">
      <c r="A117" s="1">
        <v>116</v>
      </c>
      <c r="B117" s="5" t="s">
        <v>56</v>
      </c>
      <c r="C117" s="21" t="str">
        <f t="shared" si="4"/>
        <v>5002</v>
      </c>
      <c r="D117" s="7">
        <v>34</v>
      </c>
      <c r="E117" s="8" t="s">
        <v>10</v>
      </c>
      <c r="F117" s="9">
        <v>41760</v>
      </c>
      <c r="G117" s="12" t="str">
        <f t="shared" ca="1" si="7"/>
        <v>6 mois 5 jours</v>
      </c>
      <c r="H117" s="19" t="s">
        <v>25</v>
      </c>
      <c r="I117" s="11" t="str">
        <f t="shared" si="6"/>
        <v/>
      </c>
      <c r="K117" s="5"/>
      <c r="L117" s="23" t="e">
        <f>IF(COUNTIF(#REF!,Base!C117)&gt;0,ROW(),0)</f>
        <v>#REF!</v>
      </c>
    </row>
    <row r="118" spans="1:12">
      <c r="A118" s="1">
        <v>117</v>
      </c>
      <c r="B118" s="5" t="s">
        <v>207</v>
      </c>
      <c r="C118" s="21" t="str">
        <f t="shared" si="4"/>
        <v>5011</v>
      </c>
      <c r="D118" s="7">
        <v>39</v>
      </c>
      <c r="E118" s="8" t="s">
        <v>10</v>
      </c>
      <c r="F118" s="9">
        <v>41756</v>
      </c>
      <c r="G118" s="12" t="str">
        <f t="shared" ca="1" si="7"/>
        <v>6 mois 9 jours</v>
      </c>
      <c r="H118" s="19" t="s">
        <v>25</v>
      </c>
      <c r="I118" s="11" t="str">
        <f t="shared" si="6"/>
        <v/>
      </c>
      <c r="K118" s="5"/>
      <c r="L118" s="23" t="e">
        <f>IF(COUNTIF(#REF!,Base!C118)&gt;0,ROW(),0)</f>
        <v>#REF!</v>
      </c>
    </row>
    <row r="119" spans="1:12">
      <c r="A119" s="1">
        <v>118</v>
      </c>
      <c r="B119" s="5" t="s">
        <v>102</v>
      </c>
      <c r="C119" s="21" t="str">
        <f t="shared" si="4"/>
        <v>5126</v>
      </c>
      <c r="D119" s="7">
        <v>34</v>
      </c>
      <c r="E119" s="8" t="s">
        <v>10</v>
      </c>
      <c r="F119" s="9">
        <v>41756</v>
      </c>
      <c r="G119" s="12" t="str">
        <f t="shared" ca="1" si="7"/>
        <v>6 mois 9 jours</v>
      </c>
      <c r="H119" s="19" t="s">
        <v>25</v>
      </c>
      <c r="I119" s="11" t="str">
        <f t="shared" si="6"/>
        <v/>
      </c>
      <c r="K119" s="5"/>
      <c r="L119" s="23" t="e">
        <f>IF(COUNTIF(#REF!,Base!C119)&gt;0,ROW(),0)</f>
        <v>#REF!</v>
      </c>
    </row>
    <row r="120" spans="1:12">
      <c r="A120" s="1">
        <v>119</v>
      </c>
      <c r="B120" s="5" t="s">
        <v>137</v>
      </c>
      <c r="C120" s="21" t="str">
        <f t="shared" si="4"/>
        <v>5166</v>
      </c>
      <c r="D120" s="7">
        <v>25</v>
      </c>
      <c r="E120" s="8" t="s">
        <v>10</v>
      </c>
      <c r="F120" s="9">
        <v>41751</v>
      </c>
      <c r="G120" s="12" t="str">
        <f t="shared" ca="1" si="7"/>
        <v>6 mois 14 jours</v>
      </c>
      <c r="H120" s="2" t="s">
        <v>11</v>
      </c>
      <c r="I120" s="11" t="str">
        <f t="shared" si="6"/>
        <v/>
      </c>
      <c r="K120" s="5"/>
      <c r="L120" s="23" t="e">
        <f>IF(COUNTIF(#REF!,Base!C120)&gt;0,ROW(),0)</f>
        <v>#REF!</v>
      </c>
    </row>
    <row r="121" spans="1:12">
      <c r="A121" s="1">
        <v>120</v>
      </c>
      <c r="B121" s="17">
        <v>1214185186</v>
      </c>
      <c r="C121" s="21" t="str">
        <f t="shared" si="4"/>
        <v>5186</v>
      </c>
      <c r="D121" s="7">
        <v>25</v>
      </c>
      <c r="E121" s="8" t="s">
        <v>10</v>
      </c>
      <c r="F121" s="9">
        <v>41746</v>
      </c>
      <c r="G121" s="12" t="str">
        <f t="shared" ca="1" si="7"/>
        <v>6 mois 19 jours</v>
      </c>
      <c r="H121" s="20" t="s">
        <v>11</v>
      </c>
      <c r="I121" s="11" t="str">
        <f t="shared" si="6"/>
        <v/>
      </c>
      <c r="K121" s="5"/>
      <c r="L121" s="23" t="e">
        <f>IF(COUNTIF(#REF!,Base!C121)&gt;0,ROW(),0)</f>
        <v>#REF!</v>
      </c>
    </row>
    <row r="122" spans="1:12">
      <c r="A122" s="1">
        <v>121</v>
      </c>
      <c r="B122" s="5" t="s">
        <v>79</v>
      </c>
      <c r="C122" s="21" t="str">
        <f t="shared" si="4"/>
        <v>5221</v>
      </c>
      <c r="D122" s="7">
        <v>25</v>
      </c>
      <c r="E122" s="14" t="s">
        <v>10</v>
      </c>
      <c r="F122" s="9">
        <v>41742</v>
      </c>
      <c r="G122" s="12" t="str">
        <f t="shared" ca="1" si="7"/>
        <v>6 mois 23 jours</v>
      </c>
      <c r="H122" s="20" t="s">
        <v>11</v>
      </c>
      <c r="I122" s="11" t="str">
        <f t="shared" si="6"/>
        <v/>
      </c>
      <c r="K122" s="5"/>
      <c r="L122" s="23" t="e">
        <f>IF(COUNTIF(#REF!,Base!C122)&gt;0,ROW(),0)</f>
        <v>#REF!</v>
      </c>
    </row>
    <row r="123" spans="1:12">
      <c r="A123" s="1">
        <v>122</v>
      </c>
      <c r="B123" s="5" t="s">
        <v>119</v>
      </c>
      <c r="C123" s="21" t="str">
        <f t="shared" si="4"/>
        <v>5282</v>
      </c>
      <c r="D123" s="7">
        <v>34</v>
      </c>
      <c r="E123" s="8" t="s">
        <v>10</v>
      </c>
      <c r="F123" s="9">
        <v>41758</v>
      </c>
      <c r="G123" s="12" t="str">
        <f t="shared" ca="1" si="7"/>
        <v>6 mois 7 jours</v>
      </c>
      <c r="H123" s="2" t="s">
        <v>11</v>
      </c>
      <c r="I123" s="11" t="str">
        <f t="shared" si="6"/>
        <v/>
      </c>
      <c r="K123" s="5"/>
      <c r="L123" s="23" t="e">
        <f>IF(COUNTIF(#REF!,Base!C123)&gt;0,ROW(),0)</f>
        <v>#REF!</v>
      </c>
    </row>
    <row r="124" spans="1:12">
      <c r="A124" s="1">
        <v>123</v>
      </c>
      <c r="B124" s="5" t="s">
        <v>109</v>
      </c>
      <c r="C124" s="21" t="str">
        <f t="shared" si="4"/>
        <v>5283</v>
      </c>
      <c r="D124" s="7">
        <v>34</v>
      </c>
      <c r="E124" s="8" t="s">
        <v>10</v>
      </c>
      <c r="F124" s="9">
        <v>41758</v>
      </c>
      <c r="G124" s="12" t="str">
        <f t="shared" ca="1" si="7"/>
        <v>6 mois 7 jours</v>
      </c>
      <c r="H124" s="19" t="s">
        <v>25</v>
      </c>
      <c r="I124" s="11" t="str">
        <f t="shared" si="6"/>
        <v/>
      </c>
      <c r="K124" s="5"/>
      <c r="L124" s="23" t="e">
        <f>IF(COUNTIF(#REF!,Base!C124)&gt;0,ROW(),0)</f>
        <v>#REF!</v>
      </c>
    </row>
    <row r="125" spans="1:12">
      <c r="A125" s="1">
        <v>124</v>
      </c>
      <c r="B125" s="5" t="s">
        <v>85</v>
      </c>
      <c r="C125" s="21" t="str">
        <f t="shared" si="4"/>
        <v>5373</v>
      </c>
      <c r="D125" s="7">
        <v>38</v>
      </c>
      <c r="E125" s="8" t="s">
        <v>10</v>
      </c>
      <c r="F125" s="9">
        <v>41749</v>
      </c>
      <c r="G125" s="12" t="str">
        <f t="shared" ca="1" si="7"/>
        <v>6 mois 16 jours</v>
      </c>
      <c r="H125" s="2" t="s">
        <v>11</v>
      </c>
      <c r="I125" s="11" t="str">
        <f t="shared" si="6"/>
        <v/>
      </c>
      <c r="K125" s="5"/>
      <c r="L125" s="23" t="e">
        <f>IF(COUNTIF(#REF!,Base!C125)&gt;0,ROW(),0)</f>
        <v>#REF!</v>
      </c>
    </row>
    <row r="126" spans="1:12">
      <c r="A126" s="1">
        <v>125</v>
      </c>
      <c r="B126" s="5" t="s">
        <v>184</v>
      </c>
      <c r="C126" s="21" t="str">
        <f t="shared" si="4"/>
        <v>5463</v>
      </c>
      <c r="D126" s="7">
        <v>39</v>
      </c>
      <c r="E126" s="8" t="s">
        <v>10</v>
      </c>
      <c r="F126" s="9">
        <v>41759</v>
      </c>
      <c r="G126" s="12" t="str">
        <f t="shared" ca="1" si="7"/>
        <v>6 mois 6 jours</v>
      </c>
      <c r="H126" s="2" t="s">
        <v>11</v>
      </c>
      <c r="I126" s="11" t="str">
        <f t="shared" si="6"/>
        <v/>
      </c>
      <c r="K126" s="5"/>
      <c r="L126" s="23" t="e">
        <f>IF(COUNTIF(#REF!,Base!C126)&gt;0,ROW(),0)</f>
        <v>#REF!</v>
      </c>
    </row>
    <row r="127" spans="1:12">
      <c r="A127" s="1">
        <v>126</v>
      </c>
      <c r="B127" s="5" t="s">
        <v>18</v>
      </c>
      <c r="C127" s="21" t="str">
        <f t="shared" si="4"/>
        <v>5568</v>
      </c>
      <c r="D127" s="7">
        <v>66</v>
      </c>
      <c r="E127" s="8" t="s">
        <v>12</v>
      </c>
      <c r="F127" s="9">
        <v>41743</v>
      </c>
      <c r="G127" s="12" t="str">
        <f t="shared" ca="1" si="7"/>
        <v>6 mois 22 jours</v>
      </c>
      <c r="H127" s="2" t="s">
        <v>11</v>
      </c>
      <c r="I127" s="11" t="str">
        <f t="shared" si="6"/>
        <v/>
      </c>
      <c r="K127" s="5"/>
      <c r="L127" s="23" t="e">
        <f>IF(COUNTIF(#REF!,Base!C127)&gt;0,ROW(),0)</f>
        <v>#REF!</v>
      </c>
    </row>
    <row r="128" spans="1:12">
      <c r="A128" s="1">
        <v>127</v>
      </c>
      <c r="B128" s="17">
        <v>1627755569</v>
      </c>
      <c r="C128" s="21" t="str">
        <f t="shared" si="4"/>
        <v>5569</v>
      </c>
      <c r="D128" s="7">
        <v>66</v>
      </c>
      <c r="E128" s="8" t="s">
        <v>12</v>
      </c>
      <c r="F128" s="9">
        <v>41751</v>
      </c>
      <c r="G128" s="12" t="s">
        <v>9</v>
      </c>
      <c r="H128" s="20" t="s">
        <v>11</v>
      </c>
      <c r="I128" s="11" t="str">
        <f t="shared" si="6"/>
        <v/>
      </c>
      <c r="K128" s="5"/>
      <c r="L128" s="23" t="e">
        <f>IF(COUNTIF(#REF!,Base!C128)&gt;0,ROW(),0)</f>
        <v>#REF!</v>
      </c>
    </row>
    <row r="129" spans="1:12">
      <c r="A129" s="1">
        <v>128</v>
      </c>
      <c r="B129" s="5" t="s">
        <v>59</v>
      </c>
      <c r="C129" s="21" t="str">
        <f t="shared" si="4"/>
        <v>5598</v>
      </c>
      <c r="D129" s="7">
        <v>95</v>
      </c>
      <c r="E129" s="8" t="s">
        <v>30</v>
      </c>
      <c r="F129" s="9">
        <v>41756</v>
      </c>
      <c r="G129" s="12" t="str">
        <f t="shared" ref="G129:G160" ca="1" si="8">DATEDIF(F129,TODAY(),"ym")&amp;" mois "&amp;DATEDIF(F129,TODAY(),"md")&amp;" jours"</f>
        <v>6 mois 9 jours</v>
      </c>
      <c r="H129" s="19" t="s">
        <v>25</v>
      </c>
      <c r="I129" s="11" t="str">
        <f t="shared" si="6"/>
        <v/>
      </c>
      <c r="K129" s="5"/>
      <c r="L129" s="23" t="e">
        <f>IF(COUNTIF(#REF!,Base!C129)&gt;0,ROW(),0)</f>
        <v>#REF!</v>
      </c>
    </row>
    <row r="130" spans="1:12">
      <c r="A130" s="1">
        <v>129</v>
      </c>
      <c r="B130" s="5" t="s">
        <v>210</v>
      </c>
      <c r="C130" s="21" t="str">
        <f t="shared" ref="C130:C193" si="9">RIGHT(B130,4)</f>
        <v>5602</v>
      </c>
      <c r="D130" s="7">
        <v>39</v>
      </c>
      <c r="E130" s="8" t="s">
        <v>10</v>
      </c>
      <c r="F130" s="9">
        <v>41764</v>
      </c>
      <c r="G130" s="12" t="str">
        <f t="shared" ca="1" si="8"/>
        <v>6 mois 1 jours</v>
      </c>
      <c r="H130" s="19" t="s">
        <v>25</v>
      </c>
      <c r="I130" s="11" t="str">
        <f t="shared" ref="I130:I193" si="10">IF(COUNTIF($C$2:$C$200,C130)&gt;1,"DOUBLON","")</f>
        <v/>
      </c>
      <c r="K130" s="5"/>
      <c r="L130" s="23" t="e">
        <f>IF(COUNTIF(#REF!,Base!C130)&gt;0,ROW(),0)</f>
        <v>#REF!</v>
      </c>
    </row>
    <row r="131" spans="1:12">
      <c r="A131" s="1">
        <v>130</v>
      </c>
      <c r="B131" s="5" t="s">
        <v>82</v>
      </c>
      <c r="C131" s="21" t="str">
        <f t="shared" si="9"/>
        <v>5660</v>
      </c>
      <c r="D131" s="7">
        <v>38</v>
      </c>
      <c r="E131" s="8" t="s">
        <v>10</v>
      </c>
      <c r="F131" s="9">
        <v>41730</v>
      </c>
      <c r="G131" s="12" t="str">
        <f t="shared" ca="1" si="8"/>
        <v>7 mois 5 jours</v>
      </c>
      <c r="H131" s="20" t="s">
        <v>11</v>
      </c>
      <c r="I131" s="11" t="str">
        <f t="shared" si="10"/>
        <v/>
      </c>
      <c r="K131" s="5"/>
      <c r="L131" s="23" t="e">
        <f>IF(COUNTIF(#REF!,Base!C131)&gt;0,ROW(),0)</f>
        <v>#REF!</v>
      </c>
    </row>
    <row r="132" spans="1:12">
      <c r="A132" s="1">
        <v>131</v>
      </c>
      <c r="B132" s="5" t="s">
        <v>129</v>
      </c>
      <c r="C132" s="21" t="str">
        <f t="shared" si="9"/>
        <v>5745</v>
      </c>
      <c r="D132" s="7">
        <v>34</v>
      </c>
      <c r="E132" s="8" t="s">
        <v>10</v>
      </c>
      <c r="F132" s="9">
        <v>41766</v>
      </c>
      <c r="G132" s="12" t="str">
        <f t="shared" ca="1" si="8"/>
        <v>5 mois 29 jours</v>
      </c>
      <c r="H132" s="19" t="s">
        <v>25</v>
      </c>
      <c r="I132" s="11" t="str">
        <f t="shared" si="10"/>
        <v/>
      </c>
      <c r="K132" s="5"/>
      <c r="L132" s="23" t="e">
        <f>IF(COUNTIF(#REF!,Base!C132)&gt;0,ROW(),0)</f>
        <v>#REF!</v>
      </c>
    </row>
    <row r="133" spans="1:12">
      <c r="A133" s="1">
        <v>132</v>
      </c>
      <c r="B133" s="5" t="s">
        <v>54</v>
      </c>
      <c r="C133" s="21" t="str">
        <f t="shared" si="9"/>
        <v>5855</v>
      </c>
      <c r="D133" s="7">
        <v>95</v>
      </c>
      <c r="E133" s="8" t="s">
        <v>30</v>
      </c>
      <c r="F133" s="9">
        <v>41738</v>
      </c>
      <c r="G133" s="12" t="str">
        <f t="shared" ca="1" si="8"/>
        <v>6 mois 27 jours</v>
      </c>
      <c r="H133" s="19" t="s">
        <v>25</v>
      </c>
      <c r="I133" s="11" t="str">
        <f t="shared" si="10"/>
        <v/>
      </c>
      <c r="K133" s="5"/>
      <c r="L133" s="23" t="e">
        <f>IF(COUNTIF(#REF!,Base!C133)&gt;0,ROW(),0)</f>
        <v>#REF!</v>
      </c>
    </row>
    <row r="134" spans="1:12">
      <c r="A134" s="1">
        <v>133</v>
      </c>
      <c r="B134" s="5" t="s">
        <v>152</v>
      </c>
      <c r="C134" s="21" t="str">
        <f t="shared" si="9"/>
        <v>5992</v>
      </c>
      <c r="D134" s="7">
        <v>34</v>
      </c>
      <c r="E134" s="8" t="s">
        <v>10</v>
      </c>
      <c r="F134" s="9">
        <v>41764</v>
      </c>
      <c r="G134" s="12" t="str">
        <f t="shared" ca="1" si="8"/>
        <v>6 mois 1 jours</v>
      </c>
      <c r="H134" s="19" t="s">
        <v>25</v>
      </c>
      <c r="I134" s="11" t="str">
        <f t="shared" si="10"/>
        <v/>
      </c>
      <c r="K134" s="5"/>
      <c r="L134" s="23" t="e">
        <f>IF(COUNTIF(#REF!,Base!C134)&gt;0,ROW(),0)</f>
        <v>#REF!</v>
      </c>
    </row>
    <row r="135" spans="1:12">
      <c r="A135" s="1">
        <v>134</v>
      </c>
      <c r="B135" s="5" t="s">
        <v>204</v>
      </c>
      <c r="C135" s="21" t="str">
        <f t="shared" si="9"/>
        <v>6000</v>
      </c>
      <c r="D135" s="7">
        <v>39</v>
      </c>
      <c r="E135" s="8" t="s">
        <v>10</v>
      </c>
      <c r="F135" s="9">
        <v>41769</v>
      </c>
      <c r="G135" s="12" t="str">
        <f t="shared" ca="1" si="8"/>
        <v>5 mois 26 jours</v>
      </c>
      <c r="H135" s="19" t="s">
        <v>25</v>
      </c>
      <c r="I135" s="11" t="str">
        <f t="shared" si="10"/>
        <v/>
      </c>
      <c r="K135" s="5"/>
      <c r="L135" s="23" t="e">
        <f>IF(COUNTIF(#REF!,Base!C135)&gt;0,ROW(),0)</f>
        <v>#REF!</v>
      </c>
    </row>
    <row r="136" spans="1:12">
      <c r="A136" s="1">
        <v>135</v>
      </c>
      <c r="B136" s="5" t="s">
        <v>81</v>
      </c>
      <c r="C136" s="21" t="str">
        <f t="shared" si="9"/>
        <v>6021</v>
      </c>
      <c r="D136" s="7">
        <v>38</v>
      </c>
      <c r="E136" s="8" t="s">
        <v>10</v>
      </c>
      <c r="F136" s="9">
        <v>41751</v>
      </c>
      <c r="G136" s="12" t="str">
        <f t="shared" ca="1" si="8"/>
        <v>6 mois 14 jours</v>
      </c>
      <c r="H136" s="2" t="s">
        <v>11</v>
      </c>
      <c r="I136" s="11" t="str">
        <f t="shared" si="10"/>
        <v/>
      </c>
      <c r="K136" s="5"/>
      <c r="L136" s="23" t="e">
        <f>IF(COUNTIF(#REF!,Base!C136)&gt;0,ROW(),0)</f>
        <v>#REF!</v>
      </c>
    </row>
    <row r="137" spans="1:12">
      <c r="A137" s="1">
        <v>136</v>
      </c>
      <c r="B137" s="5" t="s">
        <v>51</v>
      </c>
      <c r="C137" s="21" t="str">
        <f t="shared" si="9"/>
        <v>6064</v>
      </c>
      <c r="D137" s="7">
        <v>34</v>
      </c>
      <c r="E137" s="8" t="s">
        <v>10</v>
      </c>
      <c r="F137" s="9">
        <v>41748</v>
      </c>
      <c r="G137" s="12" t="str">
        <f t="shared" ca="1" si="8"/>
        <v>6 mois 17 jours</v>
      </c>
      <c r="H137" s="19" t="s">
        <v>25</v>
      </c>
      <c r="I137" s="11" t="str">
        <f t="shared" si="10"/>
        <v/>
      </c>
      <c r="K137" s="5"/>
      <c r="L137" s="23" t="e">
        <f>IF(COUNTIF(#REF!,Base!C137)&gt;0,ROW(),0)</f>
        <v>#REF!</v>
      </c>
    </row>
    <row r="138" spans="1:12">
      <c r="A138" s="1">
        <v>137</v>
      </c>
      <c r="B138" s="5" t="s">
        <v>122</v>
      </c>
      <c r="C138" s="21" t="str">
        <f t="shared" si="9"/>
        <v>6107</v>
      </c>
      <c r="D138" s="7">
        <v>34</v>
      </c>
      <c r="E138" s="8" t="s">
        <v>10</v>
      </c>
      <c r="F138" s="9">
        <v>41736</v>
      </c>
      <c r="G138" s="12" t="str">
        <f t="shared" ca="1" si="8"/>
        <v>6 mois 29 jours</v>
      </c>
      <c r="H138" s="2" t="s">
        <v>11</v>
      </c>
      <c r="I138" s="11" t="str">
        <f t="shared" si="10"/>
        <v/>
      </c>
      <c r="K138" s="5"/>
      <c r="L138" s="23" t="e">
        <f>IF(COUNTIF(#REF!,Base!C138)&gt;0,ROW(),0)</f>
        <v>#REF!</v>
      </c>
    </row>
    <row r="139" spans="1:12">
      <c r="A139" s="1">
        <v>138</v>
      </c>
      <c r="B139" s="5" t="s">
        <v>185</v>
      </c>
      <c r="C139" s="21" t="str">
        <f t="shared" si="9"/>
        <v>6116</v>
      </c>
      <c r="D139" s="7">
        <v>95</v>
      </c>
      <c r="E139" s="8" t="s">
        <v>30</v>
      </c>
      <c r="F139" s="9">
        <v>41760</v>
      </c>
      <c r="G139" s="12" t="str">
        <f t="shared" ca="1" si="8"/>
        <v>6 mois 5 jours</v>
      </c>
      <c r="H139" s="2" t="s">
        <v>11</v>
      </c>
      <c r="I139" s="11" t="str">
        <f t="shared" si="10"/>
        <v/>
      </c>
      <c r="K139" s="5"/>
      <c r="L139" s="23" t="e">
        <f>IF(COUNTIF(#REF!,Base!C139)&gt;0,ROW(),0)</f>
        <v>#REF!</v>
      </c>
    </row>
    <row r="140" spans="1:12">
      <c r="A140" s="1">
        <v>139</v>
      </c>
      <c r="B140" s="5" t="s">
        <v>150</v>
      </c>
      <c r="C140" s="21" t="str">
        <f t="shared" si="9"/>
        <v>6120</v>
      </c>
      <c r="D140" s="7">
        <v>38</v>
      </c>
      <c r="E140" s="8" t="s">
        <v>10</v>
      </c>
      <c r="F140" s="9">
        <v>41765</v>
      </c>
      <c r="G140" s="12" t="str">
        <f t="shared" ca="1" si="8"/>
        <v>6 mois 0 jours</v>
      </c>
      <c r="H140" s="19" t="s">
        <v>25</v>
      </c>
      <c r="I140" s="11" t="str">
        <f t="shared" si="10"/>
        <v/>
      </c>
      <c r="K140" s="5"/>
      <c r="L140" s="23" t="e">
        <f>IF(COUNTIF(#REF!,Base!C140)&gt;0,ROW(),0)</f>
        <v>#REF!</v>
      </c>
    </row>
    <row r="141" spans="1:12">
      <c r="A141" s="1">
        <v>140</v>
      </c>
      <c r="B141" s="5" t="s">
        <v>97</v>
      </c>
      <c r="C141" s="21" t="str">
        <f t="shared" si="9"/>
        <v>6212</v>
      </c>
      <c r="D141" s="7">
        <v>38</v>
      </c>
      <c r="E141" s="8" t="s">
        <v>10</v>
      </c>
      <c r="F141" s="9">
        <v>41741</v>
      </c>
      <c r="G141" s="12" t="str">
        <f t="shared" ca="1" si="8"/>
        <v>6 mois 24 jours</v>
      </c>
      <c r="H141" s="20" t="s">
        <v>11</v>
      </c>
      <c r="I141" s="11" t="str">
        <f t="shared" si="10"/>
        <v/>
      </c>
      <c r="K141" s="5"/>
      <c r="L141" s="23" t="e">
        <f>IF(COUNTIF(#REF!,Base!C141)&gt;0,ROW(),0)</f>
        <v>#REF!</v>
      </c>
    </row>
    <row r="142" spans="1:12">
      <c r="A142" s="1">
        <v>141</v>
      </c>
      <c r="B142" s="5" t="s">
        <v>186</v>
      </c>
      <c r="C142" s="21" t="str">
        <f t="shared" si="9"/>
        <v>6221</v>
      </c>
      <c r="D142" s="7">
        <v>39</v>
      </c>
      <c r="E142" s="8" t="s">
        <v>10</v>
      </c>
      <c r="F142" s="9">
        <v>41763</v>
      </c>
      <c r="G142" s="12" t="str">
        <f t="shared" ca="1" si="8"/>
        <v>6 mois 2 jours</v>
      </c>
      <c r="H142" s="2" t="s">
        <v>11</v>
      </c>
      <c r="I142" s="11" t="str">
        <f t="shared" si="10"/>
        <v/>
      </c>
      <c r="K142" s="5"/>
      <c r="L142" s="23" t="e">
        <f>IF(COUNTIF(#REF!,Base!C142)&gt;0,ROW(),0)</f>
        <v>#REF!</v>
      </c>
    </row>
    <row r="143" spans="1:12">
      <c r="A143" s="1">
        <v>142</v>
      </c>
      <c r="B143" s="5" t="s">
        <v>66</v>
      </c>
      <c r="C143" s="21" t="str">
        <f t="shared" si="9"/>
        <v>6256</v>
      </c>
      <c r="D143" s="7">
        <v>38</v>
      </c>
      <c r="E143" s="8" t="s">
        <v>10</v>
      </c>
      <c r="F143" s="9">
        <v>41756</v>
      </c>
      <c r="G143" s="12" t="str">
        <f t="shared" ca="1" si="8"/>
        <v>6 mois 9 jours</v>
      </c>
      <c r="H143" s="19" t="s">
        <v>25</v>
      </c>
      <c r="I143" s="11" t="str">
        <f t="shared" si="10"/>
        <v/>
      </c>
      <c r="K143" s="5"/>
      <c r="L143" s="23" t="e">
        <f>IF(COUNTIF(#REF!,Base!C143)&gt;0,ROW(),0)</f>
        <v>#REF!</v>
      </c>
    </row>
    <row r="144" spans="1:12">
      <c r="A144" s="1">
        <v>143</v>
      </c>
      <c r="B144" s="17">
        <v>4633146623</v>
      </c>
      <c r="C144" s="21" t="str">
        <f t="shared" si="9"/>
        <v>6623</v>
      </c>
      <c r="D144" s="7">
        <v>34</v>
      </c>
      <c r="E144" s="8" t="s">
        <v>10</v>
      </c>
      <c r="F144" s="9">
        <v>41745</v>
      </c>
      <c r="G144" s="12" t="str">
        <f t="shared" ca="1" si="8"/>
        <v>6 mois 20 jours</v>
      </c>
      <c r="H144" s="20" t="s">
        <v>11</v>
      </c>
      <c r="I144" s="11" t="str">
        <f t="shared" si="10"/>
        <v/>
      </c>
      <c r="K144" s="5"/>
      <c r="L144" s="23" t="e">
        <f>IF(COUNTIF(#REF!,Base!C144)&gt;0,ROW(),0)</f>
        <v>#REF!</v>
      </c>
    </row>
    <row r="145" spans="1:12">
      <c r="A145" s="1">
        <v>144</v>
      </c>
      <c r="B145" s="5" t="s">
        <v>151</v>
      </c>
      <c r="C145" s="21" t="str">
        <f t="shared" si="9"/>
        <v>6681</v>
      </c>
      <c r="D145" s="7">
        <v>38</v>
      </c>
      <c r="E145" s="8" t="s">
        <v>10</v>
      </c>
      <c r="F145" s="9">
        <v>41742</v>
      </c>
      <c r="G145" s="12" t="str">
        <f t="shared" ca="1" si="8"/>
        <v>6 mois 23 jours</v>
      </c>
      <c r="H145" s="2" t="s">
        <v>25</v>
      </c>
      <c r="I145" s="11" t="str">
        <f t="shared" si="10"/>
        <v/>
      </c>
      <c r="K145" s="5"/>
      <c r="L145" s="23" t="e">
        <f>IF(COUNTIF(#REF!,Base!C145)&gt;0,ROW(),0)</f>
        <v>#REF!</v>
      </c>
    </row>
    <row r="146" spans="1:12">
      <c r="A146" s="1">
        <v>145</v>
      </c>
      <c r="B146" s="5" t="s">
        <v>46</v>
      </c>
      <c r="C146" s="21" t="str">
        <f t="shared" si="9"/>
        <v>6714</v>
      </c>
      <c r="D146" s="7">
        <v>34</v>
      </c>
      <c r="E146" s="8" t="s">
        <v>10</v>
      </c>
      <c r="F146" s="9">
        <v>41757</v>
      </c>
      <c r="G146" s="12" t="str">
        <f t="shared" ca="1" si="8"/>
        <v>6 mois 8 jours</v>
      </c>
      <c r="H146" s="19" t="s">
        <v>25</v>
      </c>
      <c r="I146" s="11" t="str">
        <f t="shared" si="10"/>
        <v/>
      </c>
      <c r="K146" s="5"/>
      <c r="L146" s="23" t="e">
        <f>IF(COUNTIF(#REF!,Base!C146)&gt;0,ROW(),0)</f>
        <v>#REF!</v>
      </c>
    </row>
    <row r="147" spans="1:12">
      <c r="A147" s="1">
        <v>146</v>
      </c>
      <c r="B147" s="5" t="s">
        <v>108</v>
      </c>
      <c r="C147" s="21" t="str">
        <f t="shared" si="9"/>
        <v>6773</v>
      </c>
      <c r="D147" s="7">
        <v>25</v>
      </c>
      <c r="E147" s="8" t="s">
        <v>10</v>
      </c>
      <c r="F147" s="9">
        <v>41748</v>
      </c>
      <c r="G147" s="12" t="str">
        <f t="shared" ca="1" si="8"/>
        <v>6 mois 17 jours</v>
      </c>
      <c r="H147" s="19" t="s">
        <v>25</v>
      </c>
      <c r="I147" s="11" t="str">
        <f t="shared" si="10"/>
        <v/>
      </c>
      <c r="K147" s="5"/>
      <c r="L147" s="23" t="e">
        <f>IF(COUNTIF(#REF!,Base!C147)&gt;0,ROW(),0)</f>
        <v>#REF!</v>
      </c>
    </row>
    <row r="148" spans="1:12">
      <c r="A148" s="1">
        <v>147</v>
      </c>
      <c r="B148" s="5" t="s">
        <v>201</v>
      </c>
      <c r="C148" s="21" t="str">
        <f t="shared" si="9"/>
        <v>7064</v>
      </c>
      <c r="D148" s="7">
        <v>39</v>
      </c>
      <c r="E148" s="8" t="s">
        <v>10</v>
      </c>
      <c r="F148" s="9">
        <v>41759</v>
      </c>
      <c r="G148" s="12" t="str">
        <f t="shared" ca="1" si="8"/>
        <v>6 mois 6 jours</v>
      </c>
      <c r="H148" s="2" t="s">
        <v>11</v>
      </c>
      <c r="I148" s="11" t="str">
        <f t="shared" si="10"/>
        <v/>
      </c>
      <c r="K148" s="5"/>
      <c r="L148" s="23" t="e">
        <f>IF(COUNTIF(#REF!,Base!C148)&gt;0,ROW(),0)</f>
        <v>#REF!</v>
      </c>
    </row>
    <row r="149" spans="1:12">
      <c r="A149" s="1">
        <v>148</v>
      </c>
      <c r="B149" s="5" t="s">
        <v>188</v>
      </c>
      <c r="C149" s="21" t="str">
        <f t="shared" si="9"/>
        <v>7068</v>
      </c>
      <c r="D149" s="7">
        <v>39</v>
      </c>
      <c r="E149" s="8" t="s">
        <v>10</v>
      </c>
      <c r="F149" s="9">
        <v>41765</v>
      </c>
      <c r="G149" s="12" t="str">
        <f t="shared" ca="1" si="8"/>
        <v>6 mois 0 jours</v>
      </c>
      <c r="H149" s="2" t="s">
        <v>11</v>
      </c>
      <c r="I149" s="11" t="str">
        <f t="shared" si="10"/>
        <v/>
      </c>
      <c r="K149" s="5"/>
      <c r="L149" s="23" t="e">
        <f>IF(COUNTIF(#REF!,Base!C149)&gt;0,ROW(),0)</f>
        <v>#REF!</v>
      </c>
    </row>
    <row r="150" spans="1:12">
      <c r="A150" s="1">
        <v>149</v>
      </c>
      <c r="B150" s="17">
        <v>4640797252</v>
      </c>
      <c r="C150" s="21" t="str">
        <f t="shared" si="9"/>
        <v>7252</v>
      </c>
      <c r="D150" s="7">
        <v>38</v>
      </c>
      <c r="E150" s="8" t="s">
        <v>10</v>
      </c>
      <c r="F150" s="9">
        <v>41743</v>
      </c>
      <c r="G150" s="12" t="str">
        <f t="shared" ca="1" si="8"/>
        <v>6 mois 22 jours</v>
      </c>
      <c r="H150" s="20" t="s">
        <v>11</v>
      </c>
      <c r="I150" s="11" t="str">
        <f t="shared" si="10"/>
        <v/>
      </c>
      <c r="K150" s="5"/>
      <c r="L150" s="23" t="e">
        <f>IF(COUNTIF(#REF!,Base!C150)&gt;0,ROW(),0)</f>
        <v>#REF!</v>
      </c>
    </row>
    <row r="151" spans="1:12">
      <c r="A151" s="1">
        <v>150</v>
      </c>
      <c r="B151" s="5" t="s">
        <v>39</v>
      </c>
      <c r="C151" s="21" t="str">
        <f t="shared" si="9"/>
        <v>7253</v>
      </c>
      <c r="D151" s="7">
        <v>38</v>
      </c>
      <c r="E151" s="8" t="s">
        <v>10</v>
      </c>
      <c r="F151" s="9">
        <v>41747</v>
      </c>
      <c r="G151" s="12" t="str">
        <f t="shared" ca="1" si="8"/>
        <v>6 mois 18 jours</v>
      </c>
      <c r="H151" s="19" t="s">
        <v>25</v>
      </c>
      <c r="I151" s="11" t="str">
        <f t="shared" si="10"/>
        <v/>
      </c>
      <c r="K151" s="5"/>
      <c r="L151" s="23" t="e">
        <f>IF(COUNTIF(#REF!,Base!C151)&gt;0,ROW(),0)</f>
        <v>#REF!</v>
      </c>
    </row>
    <row r="152" spans="1:12">
      <c r="A152" s="1">
        <v>151</v>
      </c>
      <c r="B152" s="5" t="s">
        <v>41</v>
      </c>
      <c r="C152" s="21" t="str">
        <f t="shared" si="9"/>
        <v>7254</v>
      </c>
      <c r="D152" s="7">
        <v>38</v>
      </c>
      <c r="E152" s="8" t="s">
        <v>10</v>
      </c>
      <c r="F152" s="9">
        <v>41747</v>
      </c>
      <c r="G152" s="12" t="str">
        <f t="shared" ca="1" si="8"/>
        <v>6 mois 18 jours</v>
      </c>
      <c r="H152" s="19" t="s">
        <v>25</v>
      </c>
      <c r="I152" s="11" t="str">
        <f t="shared" si="10"/>
        <v/>
      </c>
      <c r="K152" s="5"/>
      <c r="L152" s="23" t="e">
        <f>IF(COUNTIF(#REF!,Base!C152)&gt;0,ROW(),0)</f>
        <v>#REF!</v>
      </c>
    </row>
    <row r="153" spans="1:12">
      <c r="A153" s="1">
        <v>152</v>
      </c>
      <c r="B153" s="5" t="s">
        <v>121</v>
      </c>
      <c r="C153" s="21" t="str">
        <f t="shared" si="9"/>
        <v>7513</v>
      </c>
      <c r="D153" s="7">
        <v>38</v>
      </c>
      <c r="E153" s="8" t="s">
        <v>10</v>
      </c>
      <c r="F153" s="9">
        <v>41757</v>
      </c>
      <c r="G153" s="12" t="str">
        <f t="shared" ca="1" si="8"/>
        <v>6 mois 8 jours</v>
      </c>
      <c r="H153" s="2" t="s">
        <v>11</v>
      </c>
      <c r="I153" s="11" t="str">
        <f t="shared" si="10"/>
        <v/>
      </c>
      <c r="K153" s="5"/>
      <c r="L153" s="23" t="e">
        <f>IF(COUNTIF(#REF!,Base!C153)&gt;0,ROW(),0)</f>
        <v>#REF!</v>
      </c>
    </row>
    <row r="154" spans="1:12">
      <c r="A154" s="1">
        <v>153</v>
      </c>
      <c r="B154" s="18">
        <v>1213127611</v>
      </c>
      <c r="C154" s="21" t="str">
        <f t="shared" si="9"/>
        <v>7611</v>
      </c>
      <c r="D154" s="7">
        <v>38</v>
      </c>
      <c r="E154" s="8" t="s">
        <v>10</v>
      </c>
      <c r="F154" s="9">
        <v>41748</v>
      </c>
      <c r="G154" s="12" t="str">
        <f t="shared" ca="1" si="8"/>
        <v>6 mois 17 jours</v>
      </c>
      <c r="H154" s="20" t="s">
        <v>11</v>
      </c>
      <c r="I154" s="11" t="str">
        <f t="shared" si="10"/>
        <v/>
      </c>
      <c r="K154" s="5"/>
      <c r="L154" s="23" t="e">
        <f>IF(COUNTIF(#REF!,Base!C154)&gt;0,ROW(),0)</f>
        <v>#REF!</v>
      </c>
    </row>
    <row r="155" spans="1:12">
      <c r="A155" s="1">
        <v>154</v>
      </c>
      <c r="B155" s="5" t="s">
        <v>148</v>
      </c>
      <c r="C155" s="21" t="str">
        <f t="shared" si="9"/>
        <v>7614</v>
      </c>
      <c r="D155" s="7">
        <v>38</v>
      </c>
      <c r="E155" s="8" t="s">
        <v>10</v>
      </c>
      <c r="F155" s="9">
        <v>41740</v>
      </c>
      <c r="G155" s="12" t="str">
        <f t="shared" ca="1" si="8"/>
        <v>6 mois 25 jours</v>
      </c>
      <c r="H155" s="2" t="s">
        <v>25</v>
      </c>
      <c r="I155" s="11" t="str">
        <f t="shared" si="10"/>
        <v/>
      </c>
      <c r="K155" s="5"/>
      <c r="L155" s="23" t="e">
        <f>IF(COUNTIF(#REF!,Base!C155)&gt;0,ROW(),0)</f>
        <v>#REF!</v>
      </c>
    </row>
    <row r="156" spans="1:12">
      <c r="A156" s="1">
        <v>155</v>
      </c>
      <c r="B156" s="5" t="s">
        <v>125</v>
      </c>
      <c r="C156" s="21" t="str">
        <f t="shared" si="9"/>
        <v>7649</v>
      </c>
      <c r="D156" s="7">
        <v>34</v>
      </c>
      <c r="E156" s="8" t="s">
        <v>10</v>
      </c>
      <c r="F156" s="9">
        <v>41765</v>
      </c>
      <c r="G156" s="12" t="str">
        <f t="shared" ca="1" si="8"/>
        <v>6 mois 0 jours</v>
      </c>
      <c r="H156" s="19" t="s">
        <v>25</v>
      </c>
      <c r="I156" s="11" t="str">
        <f t="shared" si="10"/>
        <v/>
      </c>
      <c r="K156" s="5"/>
      <c r="L156" s="23" t="e">
        <f>IF(COUNTIF(#REF!,Base!C156)&gt;0,ROW(),0)</f>
        <v>#REF!</v>
      </c>
    </row>
    <row r="157" spans="1:12">
      <c r="A157" s="1">
        <v>156</v>
      </c>
      <c r="B157" s="5" t="s">
        <v>142</v>
      </c>
      <c r="C157" s="21" t="str">
        <f t="shared" si="9"/>
        <v>7737</v>
      </c>
      <c r="D157" s="7">
        <v>34</v>
      </c>
      <c r="E157" s="8" t="s">
        <v>10</v>
      </c>
      <c r="F157" s="9">
        <v>41747</v>
      </c>
      <c r="G157" s="12" t="str">
        <f t="shared" ca="1" si="8"/>
        <v>6 mois 18 jours</v>
      </c>
      <c r="H157" s="2" t="s">
        <v>11</v>
      </c>
      <c r="I157" s="11" t="str">
        <f t="shared" si="10"/>
        <v/>
      </c>
      <c r="K157" s="5"/>
      <c r="L157" s="23" t="e">
        <f>IF(COUNTIF(#REF!,Base!C157)&gt;0,ROW(),0)</f>
        <v>#REF!</v>
      </c>
    </row>
    <row r="158" spans="1:12">
      <c r="A158" s="1">
        <v>157</v>
      </c>
      <c r="B158" s="5" t="s">
        <v>147</v>
      </c>
      <c r="C158" s="21" t="str">
        <f t="shared" si="9"/>
        <v>7800</v>
      </c>
      <c r="D158" s="7">
        <v>46</v>
      </c>
      <c r="E158" s="8" t="s">
        <v>104</v>
      </c>
      <c r="F158" s="9">
        <v>41763</v>
      </c>
      <c r="G158" s="12" t="str">
        <f t="shared" ca="1" si="8"/>
        <v>6 mois 2 jours</v>
      </c>
      <c r="H158" s="2" t="s">
        <v>25</v>
      </c>
      <c r="I158" s="11" t="str">
        <f t="shared" si="10"/>
        <v/>
      </c>
      <c r="K158" s="5"/>
      <c r="L158" s="23" t="e">
        <f>IF(COUNTIF(#REF!,Base!C158)&gt;0,ROW(),0)</f>
        <v>#REF!</v>
      </c>
    </row>
    <row r="159" spans="1:12">
      <c r="A159" s="1">
        <v>158</v>
      </c>
      <c r="B159" s="5" t="s">
        <v>187</v>
      </c>
      <c r="C159" s="21" t="str">
        <f t="shared" si="9"/>
        <v>7868</v>
      </c>
      <c r="D159" s="7">
        <v>39</v>
      </c>
      <c r="E159" s="8" t="s">
        <v>10</v>
      </c>
      <c r="F159" s="9">
        <v>41759</v>
      </c>
      <c r="G159" s="12" t="str">
        <f t="shared" ca="1" si="8"/>
        <v>6 mois 6 jours</v>
      </c>
      <c r="H159" s="2" t="s">
        <v>11</v>
      </c>
      <c r="I159" s="11" t="str">
        <f t="shared" si="10"/>
        <v/>
      </c>
      <c r="K159" s="5"/>
      <c r="L159" s="23" t="e">
        <f>IF(COUNTIF(#REF!,Base!C159)&gt;0,ROW(),0)</f>
        <v>#REF!</v>
      </c>
    </row>
    <row r="160" spans="1:12">
      <c r="A160" s="1">
        <v>159</v>
      </c>
      <c r="B160" s="5" t="s">
        <v>149</v>
      </c>
      <c r="C160" s="21" t="str">
        <f t="shared" si="9"/>
        <v>7869</v>
      </c>
      <c r="D160" s="7">
        <v>34</v>
      </c>
      <c r="E160" s="8" t="s">
        <v>10</v>
      </c>
      <c r="F160" s="9">
        <v>41760</v>
      </c>
      <c r="G160" s="12" t="str">
        <f t="shared" ca="1" si="8"/>
        <v>6 mois 5 jours</v>
      </c>
      <c r="H160" s="19" t="s">
        <v>25</v>
      </c>
      <c r="I160" s="11" t="str">
        <f t="shared" si="10"/>
        <v/>
      </c>
      <c r="K160" s="5"/>
      <c r="L160" s="23" t="e">
        <f>IF(COUNTIF(#REF!,Base!C160)&gt;0,ROW(),0)</f>
        <v>#REF!</v>
      </c>
    </row>
    <row r="161" spans="1:12">
      <c r="A161" s="1">
        <v>160</v>
      </c>
      <c r="B161" s="5" t="s">
        <v>68</v>
      </c>
      <c r="C161" s="21" t="str">
        <f t="shared" si="9"/>
        <v>7916</v>
      </c>
      <c r="D161" s="7">
        <v>38</v>
      </c>
      <c r="E161" s="8" t="s">
        <v>10</v>
      </c>
      <c r="F161" s="9">
        <v>41753</v>
      </c>
      <c r="G161" s="12" t="str">
        <f t="shared" ref="G161:G192" ca="1" si="11">DATEDIF(F161,TODAY(),"ym")&amp;" mois "&amp;DATEDIF(F161,TODAY(),"md")&amp;" jours"</f>
        <v>6 mois 12 jours</v>
      </c>
      <c r="H161" s="19" t="s">
        <v>25</v>
      </c>
      <c r="I161" s="11" t="str">
        <f t="shared" si="10"/>
        <v/>
      </c>
      <c r="K161" s="5"/>
      <c r="L161" s="23" t="e">
        <f>IF(COUNTIF(#REF!,Base!C161)&gt;0,ROW(),0)</f>
        <v>#REF!</v>
      </c>
    </row>
    <row r="162" spans="1:12">
      <c r="A162" s="1">
        <v>161</v>
      </c>
      <c r="B162" s="5" t="s">
        <v>165</v>
      </c>
      <c r="C162" s="21" t="str">
        <f t="shared" si="9"/>
        <v>7980</v>
      </c>
      <c r="D162" s="7">
        <v>46</v>
      </c>
      <c r="E162" s="8" t="s">
        <v>104</v>
      </c>
      <c r="F162" s="9">
        <v>41759</v>
      </c>
      <c r="G162" s="12" t="str">
        <f t="shared" ca="1" si="11"/>
        <v>6 mois 6 jours</v>
      </c>
      <c r="H162" s="19" t="s">
        <v>25</v>
      </c>
      <c r="I162" s="11" t="str">
        <f t="shared" si="10"/>
        <v/>
      </c>
      <c r="K162" s="5"/>
      <c r="L162" s="23" t="e">
        <f>IF(COUNTIF(#REF!,Base!C162)&gt;0,ROW(),0)</f>
        <v>#REF!</v>
      </c>
    </row>
    <row r="163" spans="1:12">
      <c r="A163" s="1">
        <v>162</v>
      </c>
      <c r="B163" s="5" t="s">
        <v>95</v>
      </c>
      <c r="C163" s="21" t="str">
        <f t="shared" si="9"/>
        <v>7990</v>
      </c>
      <c r="D163" s="7">
        <v>38</v>
      </c>
      <c r="E163" s="8" t="s">
        <v>10</v>
      </c>
      <c r="F163" s="9">
        <v>41738</v>
      </c>
      <c r="G163" s="12" t="str">
        <f t="shared" ca="1" si="11"/>
        <v>6 mois 27 jours</v>
      </c>
      <c r="H163" s="2" t="s">
        <v>11</v>
      </c>
      <c r="I163" s="11" t="str">
        <f t="shared" si="10"/>
        <v/>
      </c>
      <c r="K163" s="5"/>
      <c r="L163" s="23" t="e">
        <f>IF(COUNTIF(#REF!,Base!C163)&gt;0,ROW(),0)</f>
        <v>#REF!</v>
      </c>
    </row>
    <row r="164" spans="1:12">
      <c r="A164" s="1">
        <v>163</v>
      </c>
      <c r="B164" s="5" t="s">
        <v>40</v>
      </c>
      <c r="C164" s="21" t="str">
        <f t="shared" si="9"/>
        <v>8005</v>
      </c>
      <c r="D164" s="7">
        <v>38</v>
      </c>
      <c r="E164" s="8" t="s">
        <v>10</v>
      </c>
      <c r="F164" s="9">
        <v>41746</v>
      </c>
      <c r="G164" s="12" t="str">
        <f t="shared" ca="1" si="11"/>
        <v>6 mois 19 jours</v>
      </c>
      <c r="H164" s="19" t="s">
        <v>25</v>
      </c>
      <c r="I164" s="11" t="str">
        <f t="shared" si="10"/>
        <v/>
      </c>
      <c r="K164" s="5"/>
      <c r="L164" s="23" t="e">
        <f>IF(COUNTIF(#REF!,Base!C164)&gt;0,ROW(),0)</f>
        <v>#REF!</v>
      </c>
    </row>
    <row r="165" spans="1:12">
      <c r="A165" s="1">
        <v>164</v>
      </c>
      <c r="B165" s="5" t="s">
        <v>205</v>
      </c>
      <c r="C165" s="21" t="str">
        <f t="shared" si="9"/>
        <v>8008</v>
      </c>
      <c r="D165" s="7">
        <v>39</v>
      </c>
      <c r="E165" s="8" t="s">
        <v>10</v>
      </c>
      <c r="F165" s="9">
        <v>41762</v>
      </c>
      <c r="G165" s="12" t="str">
        <f t="shared" ca="1" si="11"/>
        <v>6 mois 3 jours</v>
      </c>
      <c r="H165" s="19" t="s">
        <v>25</v>
      </c>
      <c r="I165" s="11" t="str">
        <f t="shared" si="10"/>
        <v/>
      </c>
      <c r="K165" s="5"/>
      <c r="L165" s="23" t="e">
        <f>IF(COUNTIF(#REF!,Base!C165)&gt;0,ROW(),0)</f>
        <v>#REF!</v>
      </c>
    </row>
    <row r="166" spans="1:12">
      <c r="A166" s="1">
        <v>165</v>
      </c>
      <c r="B166" s="5" t="s">
        <v>42</v>
      </c>
      <c r="C166" s="21" t="str">
        <f t="shared" si="9"/>
        <v>8093</v>
      </c>
      <c r="D166" s="7">
        <v>95</v>
      </c>
      <c r="E166" s="8" t="s">
        <v>10</v>
      </c>
      <c r="F166" s="9">
        <v>41760</v>
      </c>
      <c r="G166" s="12" t="str">
        <f t="shared" ca="1" si="11"/>
        <v>6 mois 5 jours</v>
      </c>
      <c r="H166" s="19" t="s">
        <v>25</v>
      </c>
      <c r="I166" s="11" t="str">
        <f t="shared" si="10"/>
        <v/>
      </c>
      <c r="K166" s="5"/>
      <c r="L166" s="23" t="e">
        <f>IF(COUNTIF(#REF!,Base!C166)&gt;0,ROW(),0)</f>
        <v>#REF!</v>
      </c>
    </row>
    <row r="167" spans="1:12">
      <c r="A167" s="1">
        <v>166</v>
      </c>
      <c r="B167" s="5" t="s">
        <v>71</v>
      </c>
      <c r="C167" s="21" t="str">
        <f t="shared" si="9"/>
        <v>8103</v>
      </c>
      <c r="D167" s="7">
        <v>34</v>
      </c>
      <c r="E167" s="8" t="s">
        <v>10</v>
      </c>
      <c r="F167" s="9">
        <v>41757</v>
      </c>
      <c r="G167" s="12" t="str">
        <f t="shared" ca="1" si="11"/>
        <v>6 mois 8 jours</v>
      </c>
      <c r="H167" s="19" t="s">
        <v>25</v>
      </c>
      <c r="I167" s="11" t="str">
        <f t="shared" si="10"/>
        <v/>
      </c>
      <c r="K167" s="5"/>
      <c r="L167" s="23" t="e">
        <f>IF(COUNTIF(#REF!,Base!C167)&gt;0,ROW(),0)</f>
        <v>#REF!</v>
      </c>
    </row>
    <row r="168" spans="1:12">
      <c r="A168" s="1">
        <v>167</v>
      </c>
      <c r="B168" s="5" t="s">
        <v>118</v>
      </c>
      <c r="C168" s="21" t="str">
        <f t="shared" si="9"/>
        <v>8143</v>
      </c>
      <c r="D168" s="7">
        <v>25</v>
      </c>
      <c r="E168" s="8" t="s">
        <v>10</v>
      </c>
      <c r="F168" s="9">
        <v>41750</v>
      </c>
      <c r="G168" s="12" t="str">
        <f t="shared" ca="1" si="11"/>
        <v>6 mois 15 jours</v>
      </c>
      <c r="H168" s="2" t="s">
        <v>11</v>
      </c>
      <c r="I168" s="11" t="str">
        <f t="shared" si="10"/>
        <v/>
      </c>
      <c r="K168" s="5"/>
      <c r="L168" s="23" t="e">
        <f>IF(COUNTIF(#REF!,Base!C168)&gt;0,ROW(),0)</f>
        <v>#REF!</v>
      </c>
    </row>
    <row r="169" spans="1:12">
      <c r="A169" s="1">
        <v>168</v>
      </c>
      <c r="B169" s="5" t="s">
        <v>92</v>
      </c>
      <c r="C169" s="21" t="str">
        <f t="shared" si="9"/>
        <v>8195</v>
      </c>
      <c r="D169" s="7">
        <v>38</v>
      </c>
      <c r="E169" s="8" t="s">
        <v>10</v>
      </c>
      <c r="F169" s="9">
        <v>41744</v>
      </c>
      <c r="G169" s="12" t="str">
        <f t="shared" ca="1" si="11"/>
        <v>6 mois 21 jours</v>
      </c>
      <c r="H169" s="2" t="s">
        <v>11</v>
      </c>
      <c r="I169" s="11" t="str">
        <f t="shared" si="10"/>
        <v/>
      </c>
      <c r="K169" s="5"/>
      <c r="L169" s="23" t="e">
        <f>IF(COUNTIF(#REF!,Base!C169)&gt;0,ROW(),0)</f>
        <v>#REF!</v>
      </c>
    </row>
    <row r="170" spans="1:12">
      <c r="A170" s="1">
        <v>169</v>
      </c>
      <c r="B170" s="5" t="s">
        <v>158</v>
      </c>
      <c r="C170" s="21" t="str">
        <f t="shared" si="9"/>
        <v>8197</v>
      </c>
      <c r="D170" s="7">
        <v>66</v>
      </c>
      <c r="E170" s="8" t="s">
        <v>12</v>
      </c>
      <c r="F170" s="9">
        <v>41760</v>
      </c>
      <c r="G170" s="12" t="str">
        <f t="shared" ca="1" si="11"/>
        <v>6 mois 5 jours</v>
      </c>
      <c r="H170" s="19" t="s">
        <v>25</v>
      </c>
      <c r="I170" s="11" t="str">
        <f t="shared" si="10"/>
        <v/>
      </c>
      <c r="K170" s="5"/>
      <c r="L170" s="23" t="e">
        <f>IF(COUNTIF(#REF!,Base!C170)&gt;0,ROW(),0)</f>
        <v>#REF!</v>
      </c>
    </row>
    <row r="171" spans="1:12">
      <c r="A171" s="1">
        <v>170</v>
      </c>
      <c r="B171" s="5" t="s">
        <v>84</v>
      </c>
      <c r="C171" s="21" t="str">
        <f t="shared" si="9"/>
        <v>8399</v>
      </c>
      <c r="D171" s="7">
        <v>38</v>
      </c>
      <c r="E171" s="8" t="s">
        <v>10</v>
      </c>
      <c r="F171" s="9">
        <v>41743</v>
      </c>
      <c r="G171" s="12" t="str">
        <f t="shared" ca="1" si="11"/>
        <v>6 mois 22 jours</v>
      </c>
      <c r="H171" s="2" t="s">
        <v>11</v>
      </c>
      <c r="I171" s="11" t="str">
        <f t="shared" si="10"/>
        <v/>
      </c>
      <c r="K171" s="5"/>
      <c r="L171" s="23" t="e">
        <f>IF(COUNTIF(#REF!,Base!C171)&gt;0,ROW(),0)</f>
        <v>#REF!</v>
      </c>
    </row>
    <row r="172" spans="1:12">
      <c r="A172" s="1">
        <v>171</v>
      </c>
      <c r="B172" s="5" t="s">
        <v>146</v>
      </c>
      <c r="C172" s="21" t="str">
        <f t="shared" si="9"/>
        <v>8406</v>
      </c>
      <c r="D172" s="7">
        <v>34</v>
      </c>
      <c r="E172" s="8" t="s">
        <v>10</v>
      </c>
      <c r="F172" s="9">
        <v>41749</v>
      </c>
      <c r="G172" s="12" t="str">
        <f t="shared" ca="1" si="11"/>
        <v>6 mois 16 jours</v>
      </c>
      <c r="H172" s="19" t="s">
        <v>25</v>
      </c>
      <c r="I172" s="11" t="str">
        <f t="shared" si="10"/>
        <v/>
      </c>
      <c r="K172" s="5"/>
      <c r="L172" s="23" t="e">
        <f>IF(COUNTIF(#REF!,Base!C172)&gt;0,ROW(),0)</f>
        <v>#REF!</v>
      </c>
    </row>
    <row r="173" spans="1:12">
      <c r="A173" s="1">
        <v>172</v>
      </c>
      <c r="B173" s="5" t="s">
        <v>189</v>
      </c>
      <c r="C173" s="21" t="str">
        <f t="shared" si="9"/>
        <v>8407</v>
      </c>
      <c r="D173" s="7">
        <v>39</v>
      </c>
      <c r="E173" s="8" t="s">
        <v>10</v>
      </c>
      <c r="F173" s="9">
        <v>41755</v>
      </c>
      <c r="G173" s="12" t="str">
        <f t="shared" ca="1" si="11"/>
        <v>6 mois 10 jours</v>
      </c>
      <c r="H173" s="2" t="s">
        <v>11</v>
      </c>
      <c r="I173" s="11" t="str">
        <f t="shared" si="10"/>
        <v/>
      </c>
      <c r="K173" s="5"/>
      <c r="L173" s="23" t="e">
        <f>IF(COUNTIF(#REF!,Base!C173)&gt;0,ROW(),0)</f>
        <v>#REF!</v>
      </c>
    </row>
    <row r="174" spans="1:12">
      <c r="A174" s="1">
        <v>173</v>
      </c>
      <c r="B174" s="5" t="s">
        <v>78</v>
      </c>
      <c r="C174" s="21" t="str">
        <f t="shared" si="9"/>
        <v>8451</v>
      </c>
      <c r="D174" s="7">
        <v>38</v>
      </c>
      <c r="E174" s="8" t="s">
        <v>10</v>
      </c>
      <c r="F174" s="9">
        <v>41741</v>
      </c>
      <c r="G174" s="12" t="str">
        <f t="shared" ca="1" si="11"/>
        <v>6 mois 24 jours</v>
      </c>
      <c r="H174" s="20" t="s">
        <v>11</v>
      </c>
      <c r="I174" s="11" t="str">
        <f t="shared" si="10"/>
        <v/>
      </c>
      <c r="K174" s="5"/>
      <c r="L174" s="23" t="e">
        <f>IF(COUNTIF(#REF!,Base!C174)&gt;0,ROW(),0)</f>
        <v>#REF!</v>
      </c>
    </row>
    <row r="175" spans="1:12">
      <c r="A175" s="1">
        <v>174</v>
      </c>
      <c r="B175" s="5" t="s">
        <v>72</v>
      </c>
      <c r="C175" s="21" t="str">
        <f t="shared" si="9"/>
        <v>8452</v>
      </c>
      <c r="D175" s="7">
        <v>34</v>
      </c>
      <c r="E175" s="8" t="s">
        <v>10</v>
      </c>
      <c r="F175" s="9">
        <v>41743</v>
      </c>
      <c r="G175" s="12" t="str">
        <f t="shared" ca="1" si="11"/>
        <v>6 mois 22 jours</v>
      </c>
      <c r="H175" s="19" t="s">
        <v>25</v>
      </c>
      <c r="I175" s="11" t="str">
        <f t="shared" si="10"/>
        <v/>
      </c>
      <c r="K175" s="5"/>
      <c r="L175" s="23" t="e">
        <f>IF(COUNTIF(#REF!,Base!C175)&gt;0,ROW(),0)</f>
        <v>#REF!</v>
      </c>
    </row>
    <row r="176" spans="1:12">
      <c r="A176" s="1">
        <v>175</v>
      </c>
      <c r="B176" s="5" t="s">
        <v>63</v>
      </c>
      <c r="C176" s="21" t="str">
        <f t="shared" si="9"/>
        <v>8557</v>
      </c>
      <c r="D176" s="7">
        <v>34</v>
      </c>
      <c r="E176" s="8" t="s">
        <v>10</v>
      </c>
      <c r="F176" s="9">
        <v>41745</v>
      </c>
      <c r="G176" s="12" t="str">
        <f t="shared" ca="1" si="11"/>
        <v>6 mois 20 jours</v>
      </c>
      <c r="H176" s="19" t="s">
        <v>25</v>
      </c>
      <c r="I176" s="11" t="str">
        <f t="shared" si="10"/>
        <v/>
      </c>
      <c r="K176" s="5"/>
      <c r="L176" s="23" t="e">
        <f>IF(COUNTIF(#REF!,Base!C176)&gt;0,ROW(),0)</f>
        <v>#REF!</v>
      </c>
    </row>
    <row r="177" spans="1:12">
      <c r="A177" s="1">
        <v>176</v>
      </c>
      <c r="B177" s="5" t="s">
        <v>62</v>
      </c>
      <c r="C177" s="21" t="str">
        <f t="shared" si="9"/>
        <v>8558</v>
      </c>
      <c r="D177" s="7">
        <v>34</v>
      </c>
      <c r="E177" s="8" t="s">
        <v>10</v>
      </c>
      <c r="F177" s="9">
        <v>41747</v>
      </c>
      <c r="G177" s="12" t="str">
        <f t="shared" ca="1" si="11"/>
        <v>6 mois 18 jours</v>
      </c>
      <c r="H177" s="19" t="s">
        <v>25</v>
      </c>
      <c r="I177" s="11" t="str">
        <f t="shared" si="10"/>
        <v/>
      </c>
      <c r="K177" s="5"/>
      <c r="L177" s="23" t="e">
        <f>IF(COUNTIF(#REF!,Base!C177)&gt;0,ROW(),0)</f>
        <v>#REF!</v>
      </c>
    </row>
    <row r="178" spans="1:12">
      <c r="A178" s="1">
        <v>177</v>
      </c>
      <c r="B178" s="5" t="s">
        <v>16</v>
      </c>
      <c r="C178" s="21" t="str">
        <f t="shared" si="9"/>
        <v>8681</v>
      </c>
      <c r="D178" s="7">
        <v>66</v>
      </c>
      <c r="E178" s="8" t="s">
        <v>12</v>
      </c>
      <c r="F178" s="9">
        <v>41758</v>
      </c>
      <c r="G178" s="12" t="str">
        <f t="shared" ca="1" si="11"/>
        <v>6 mois 7 jours</v>
      </c>
      <c r="H178" s="2" t="s">
        <v>11</v>
      </c>
      <c r="I178" s="11" t="str">
        <f t="shared" si="10"/>
        <v/>
      </c>
      <c r="K178" s="5"/>
      <c r="L178" s="23" t="e">
        <f>IF(COUNTIF(#REF!,Base!C178)&gt;0,ROW(),0)</f>
        <v>#REF!</v>
      </c>
    </row>
    <row r="179" spans="1:12">
      <c r="A179" s="1">
        <v>178</v>
      </c>
      <c r="B179" s="18">
        <v>2313318745</v>
      </c>
      <c r="C179" s="21" t="str">
        <f t="shared" si="9"/>
        <v>8745</v>
      </c>
      <c r="D179" s="7">
        <v>34</v>
      </c>
      <c r="E179" s="8" t="s">
        <v>10</v>
      </c>
      <c r="F179" s="9">
        <v>41747</v>
      </c>
      <c r="G179" s="12" t="str">
        <f t="shared" ca="1" si="11"/>
        <v>6 mois 18 jours</v>
      </c>
      <c r="H179" s="2" t="s">
        <v>11</v>
      </c>
      <c r="I179" s="11" t="str">
        <f t="shared" si="10"/>
        <v/>
      </c>
      <c r="K179" s="5"/>
      <c r="L179" s="23" t="e">
        <f>IF(COUNTIF(#REF!,Base!C179)&gt;0,ROW(),0)</f>
        <v>#REF!</v>
      </c>
    </row>
    <row r="180" spans="1:12">
      <c r="A180" s="1">
        <v>179</v>
      </c>
      <c r="B180" s="5" t="s">
        <v>65</v>
      </c>
      <c r="C180" s="21" t="str">
        <f t="shared" si="9"/>
        <v>8758</v>
      </c>
      <c r="D180" s="7">
        <v>38</v>
      </c>
      <c r="E180" s="8" t="s">
        <v>10</v>
      </c>
      <c r="F180" s="9">
        <v>41752</v>
      </c>
      <c r="G180" s="12" t="str">
        <f t="shared" ca="1" si="11"/>
        <v>6 mois 13 jours</v>
      </c>
      <c r="H180" s="19" t="s">
        <v>25</v>
      </c>
      <c r="I180" s="11" t="str">
        <f t="shared" si="10"/>
        <v/>
      </c>
      <c r="K180" s="5"/>
      <c r="L180" s="23" t="e">
        <f>IF(COUNTIF(#REF!,Base!C180)&gt;0,ROW(),0)</f>
        <v>#REF!</v>
      </c>
    </row>
    <row r="181" spans="1:12">
      <c r="A181" s="1">
        <v>180</v>
      </c>
      <c r="B181" s="5" t="s">
        <v>90</v>
      </c>
      <c r="C181" s="21" t="str">
        <f t="shared" si="9"/>
        <v>8759</v>
      </c>
      <c r="D181" s="7">
        <v>38</v>
      </c>
      <c r="E181" s="14" t="s">
        <v>10</v>
      </c>
      <c r="F181" s="9">
        <v>41754</v>
      </c>
      <c r="G181" s="12" t="str">
        <f t="shared" ca="1" si="11"/>
        <v>6 mois 11 jours</v>
      </c>
      <c r="H181" s="2" t="s">
        <v>11</v>
      </c>
      <c r="I181" s="11" t="str">
        <f t="shared" si="10"/>
        <v/>
      </c>
      <c r="K181" s="5"/>
      <c r="L181" s="23" t="e">
        <f>IF(COUNTIF(#REF!,Base!C181)&gt;0,ROW(),0)</f>
        <v>#REF!</v>
      </c>
    </row>
    <row r="182" spans="1:12">
      <c r="A182" s="1">
        <v>181</v>
      </c>
      <c r="B182" s="5" t="s">
        <v>145</v>
      </c>
      <c r="C182" s="21" t="str">
        <f t="shared" si="9"/>
        <v>8795</v>
      </c>
      <c r="D182" s="7">
        <v>38</v>
      </c>
      <c r="E182" s="8" t="s">
        <v>10</v>
      </c>
      <c r="F182" s="9">
        <v>41765</v>
      </c>
      <c r="G182" s="12" t="str">
        <f t="shared" ca="1" si="11"/>
        <v>6 mois 0 jours</v>
      </c>
      <c r="H182" s="19" t="s">
        <v>25</v>
      </c>
      <c r="I182" s="11" t="str">
        <f t="shared" si="10"/>
        <v/>
      </c>
      <c r="K182" s="5"/>
      <c r="L182" s="23" t="e">
        <f>IF(COUNTIF(#REF!,Base!C182)&gt;0,ROW(),0)</f>
        <v>#REF!</v>
      </c>
    </row>
    <row r="183" spans="1:12">
      <c r="A183" s="1">
        <v>182</v>
      </c>
      <c r="B183" s="5" t="s">
        <v>35</v>
      </c>
      <c r="C183" s="21" t="str">
        <f t="shared" si="9"/>
        <v>8956</v>
      </c>
      <c r="D183" s="7">
        <v>34</v>
      </c>
      <c r="E183" s="8" t="s">
        <v>10</v>
      </c>
      <c r="F183" s="9">
        <v>41755</v>
      </c>
      <c r="G183" s="12" t="str">
        <f t="shared" ca="1" si="11"/>
        <v>6 mois 10 jours</v>
      </c>
      <c r="H183" s="19" t="s">
        <v>25</v>
      </c>
      <c r="I183" s="11" t="str">
        <f t="shared" si="10"/>
        <v/>
      </c>
      <c r="K183" s="5"/>
      <c r="L183" s="23" t="e">
        <f>IF(COUNTIF(#REF!,Base!C183)&gt;0,ROW(),0)</f>
        <v>#REF!</v>
      </c>
    </row>
    <row r="184" spans="1:12">
      <c r="A184" s="1">
        <v>183</v>
      </c>
      <c r="B184" s="5" t="s">
        <v>191</v>
      </c>
      <c r="C184" s="21" t="str">
        <f t="shared" si="9"/>
        <v>9091</v>
      </c>
      <c r="D184" s="7">
        <v>39</v>
      </c>
      <c r="E184" s="8" t="s">
        <v>10</v>
      </c>
      <c r="F184" s="9">
        <v>41749</v>
      </c>
      <c r="G184" s="12" t="str">
        <f t="shared" ca="1" si="11"/>
        <v>6 mois 16 jours</v>
      </c>
      <c r="H184" s="2" t="s">
        <v>11</v>
      </c>
      <c r="I184" s="11" t="str">
        <f t="shared" si="10"/>
        <v/>
      </c>
      <c r="K184" s="5"/>
      <c r="L184" s="23" t="e">
        <f>IF(COUNTIF(#REF!,Base!C184)&gt;0,ROW(),0)</f>
        <v>#REF!</v>
      </c>
    </row>
    <row r="185" spans="1:12">
      <c r="A185" s="1">
        <v>184</v>
      </c>
      <c r="B185" s="5" t="s">
        <v>190</v>
      </c>
      <c r="C185" s="21" t="str">
        <f t="shared" si="9"/>
        <v>9092</v>
      </c>
      <c r="D185" s="7">
        <v>39</v>
      </c>
      <c r="E185" s="8" t="s">
        <v>10</v>
      </c>
      <c r="F185" s="9">
        <v>41751</v>
      </c>
      <c r="G185" s="12" t="str">
        <f t="shared" ca="1" si="11"/>
        <v>6 mois 14 jours</v>
      </c>
      <c r="H185" s="2" t="s">
        <v>11</v>
      </c>
      <c r="I185" s="11" t="str">
        <f t="shared" si="10"/>
        <v/>
      </c>
      <c r="K185" s="5"/>
      <c r="L185" s="23" t="e">
        <f>IF(COUNTIF(#REF!,Base!C185)&gt;0,ROW(),0)</f>
        <v>#REF!</v>
      </c>
    </row>
    <row r="186" spans="1:12">
      <c r="A186" s="1">
        <v>185</v>
      </c>
      <c r="B186" s="5" t="s">
        <v>73</v>
      </c>
      <c r="C186" s="21" t="str">
        <f t="shared" si="9"/>
        <v>9123</v>
      </c>
      <c r="D186" s="7">
        <v>38</v>
      </c>
      <c r="E186" s="8" t="s">
        <v>10</v>
      </c>
      <c r="F186" s="9">
        <v>41744</v>
      </c>
      <c r="G186" s="12" t="str">
        <f t="shared" ca="1" si="11"/>
        <v>6 mois 21 jours</v>
      </c>
      <c r="H186" s="19" t="s">
        <v>25</v>
      </c>
      <c r="I186" s="11" t="str">
        <f t="shared" si="10"/>
        <v/>
      </c>
      <c r="K186" s="5"/>
      <c r="L186" s="23" t="e">
        <f>IF(COUNTIF(#REF!,Base!C186)&gt;0,ROW(),0)</f>
        <v>#REF!</v>
      </c>
    </row>
    <row r="187" spans="1:12">
      <c r="A187" s="1">
        <v>186</v>
      </c>
      <c r="B187" s="5" t="s">
        <v>20</v>
      </c>
      <c r="C187" s="21" t="str">
        <f t="shared" si="9"/>
        <v>9224</v>
      </c>
      <c r="D187" s="7">
        <v>34</v>
      </c>
      <c r="E187" s="8" t="s">
        <v>10</v>
      </c>
      <c r="F187" s="9">
        <v>41750</v>
      </c>
      <c r="G187" s="12" t="str">
        <f t="shared" ca="1" si="11"/>
        <v>6 mois 15 jours</v>
      </c>
      <c r="H187" s="2" t="s">
        <v>11</v>
      </c>
      <c r="I187" s="11" t="str">
        <f t="shared" si="10"/>
        <v/>
      </c>
      <c r="K187" s="5"/>
      <c r="L187" s="23" t="e">
        <f>IF(COUNTIF(#REF!,Base!C187)&gt;0,ROW(),0)</f>
        <v>#REF!</v>
      </c>
    </row>
    <row r="188" spans="1:12">
      <c r="A188" s="1">
        <v>187</v>
      </c>
      <c r="B188" s="5" t="s">
        <v>52</v>
      </c>
      <c r="C188" s="21" t="str">
        <f t="shared" si="9"/>
        <v>9225</v>
      </c>
      <c r="D188" s="7">
        <v>34</v>
      </c>
      <c r="E188" s="8" t="s">
        <v>10</v>
      </c>
      <c r="F188" s="9">
        <v>41755</v>
      </c>
      <c r="G188" s="12" t="str">
        <f t="shared" ca="1" si="11"/>
        <v>6 mois 10 jours</v>
      </c>
      <c r="H188" s="19" t="s">
        <v>25</v>
      </c>
      <c r="I188" s="11" t="str">
        <f t="shared" si="10"/>
        <v/>
      </c>
      <c r="K188" s="5"/>
      <c r="L188" s="23" t="e">
        <f>IF(COUNTIF(#REF!,Base!C188)&gt;0,ROW(),0)</f>
        <v>#REF!</v>
      </c>
    </row>
    <row r="189" spans="1:12">
      <c r="A189" s="1">
        <v>188</v>
      </c>
      <c r="B189" s="5" t="s">
        <v>112</v>
      </c>
      <c r="C189" s="21" t="str">
        <f t="shared" si="9"/>
        <v>9250</v>
      </c>
      <c r="D189" s="7">
        <v>39</v>
      </c>
      <c r="E189" s="14" t="s">
        <v>10</v>
      </c>
      <c r="F189" s="9">
        <v>41731</v>
      </c>
      <c r="G189" s="12" t="str">
        <f t="shared" ca="1" si="11"/>
        <v>7 mois 4 jours</v>
      </c>
      <c r="H189" s="19" t="s">
        <v>25</v>
      </c>
      <c r="I189" s="11" t="str">
        <f t="shared" si="10"/>
        <v/>
      </c>
      <c r="K189" s="5"/>
      <c r="L189" s="23" t="e">
        <f>IF(COUNTIF(#REF!,Base!C189)&gt;0,ROW(),0)</f>
        <v>#REF!</v>
      </c>
    </row>
    <row r="190" spans="1:12">
      <c r="A190" s="1">
        <v>189</v>
      </c>
      <c r="B190" s="5" t="s">
        <v>120</v>
      </c>
      <c r="C190" s="21" t="str">
        <f t="shared" si="9"/>
        <v>9251</v>
      </c>
      <c r="D190" s="7">
        <v>39</v>
      </c>
      <c r="E190" s="8" t="s">
        <v>10</v>
      </c>
      <c r="F190" s="9">
        <v>41743</v>
      </c>
      <c r="G190" s="12" t="str">
        <f t="shared" ca="1" si="11"/>
        <v>6 mois 22 jours</v>
      </c>
      <c r="H190" s="2" t="s">
        <v>11</v>
      </c>
      <c r="I190" s="11" t="str">
        <f t="shared" si="10"/>
        <v/>
      </c>
      <c r="K190" s="5"/>
      <c r="L190" s="23" t="e">
        <f>IF(COUNTIF(#REF!,Base!C190)&gt;0,ROW(),0)</f>
        <v>#REF!</v>
      </c>
    </row>
    <row r="191" spans="1:12">
      <c r="A191" s="1">
        <v>190</v>
      </c>
      <c r="B191" s="5" t="s">
        <v>83</v>
      </c>
      <c r="C191" s="21" t="str">
        <f t="shared" si="9"/>
        <v>9253</v>
      </c>
      <c r="D191" s="7">
        <v>38</v>
      </c>
      <c r="E191" s="8" t="s">
        <v>10</v>
      </c>
      <c r="F191" s="9">
        <v>41752</v>
      </c>
      <c r="G191" s="12" t="str">
        <f t="shared" ca="1" si="11"/>
        <v>6 mois 13 jours</v>
      </c>
      <c r="H191" s="2" t="s">
        <v>11</v>
      </c>
      <c r="I191" s="11" t="str">
        <f t="shared" si="10"/>
        <v/>
      </c>
      <c r="K191" s="5"/>
      <c r="L191" s="23" t="e">
        <f>IF(COUNTIF(#REF!,Base!C191)&gt;0,ROW(),0)</f>
        <v>#REF!</v>
      </c>
    </row>
    <row r="192" spans="1:12">
      <c r="A192" s="1">
        <v>191</v>
      </c>
      <c r="B192" s="5" t="s">
        <v>36</v>
      </c>
      <c r="C192" s="21" t="str">
        <f t="shared" si="9"/>
        <v>9359</v>
      </c>
      <c r="D192" s="7">
        <v>35</v>
      </c>
      <c r="E192" s="8" t="s">
        <v>37</v>
      </c>
      <c r="F192" s="9">
        <v>41740</v>
      </c>
      <c r="G192" s="12" t="str">
        <f t="shared" ca="1" si="11"/>
        <v>6 mois 25 jours</v>
      </c>
      <c r="H192" s="19" t="s">
        <v>25</v>
      </c>
      <c r="I192" s="11" t="str">
        <f t="shared" si="10"/>
        <v/>
      </c>
      <c r="K192" s="5"/>
      <c r="L192" s="23" t="e">
        <f>IF(COUNTIF(#REF!,Base!C192)&gt;0,ROW(),0)</f>
        <v>#REF!</v>
      </c>
    </row>
    <row r="193" spans="1:12">
      <c r="A193" s="1">
        <v>192</v>
      </c>
      <c r="B193" s="5" t="s">
        <v>44</v>
      </c>
      <c r="C193" s="21" t="str">
        <f t="shared" si="9"/>
        <v>9362</v>
      </c>
      <c r="D193" s="7">
        <v>35</v>
      </c>
      <c r="E193" s="8" t="s">
        <v>37</v>
      </c>
      <c r="F193" s="9">
        <v>41748</v>
      </c>
      <c r="G193" s="12" t="str">
        <f t="shared" ref="G193:G202" ca="1" si="12">DATEDIF(F193,TODAY(),"ym")&amp;" mois "&amp;DATEDIF(F193,TODAY(),"md")&amp;" jours"</f>
        <v>6 mois 17 jours</v>
      </c>
      <c r="H193" s="19" t="s">
        <v>25</v>
      </c>
      <c r="I193" s="11" t="str">
        <f t="shared" si="10"/>
        <v/>
      </c>
      <c r="K193" s="5"/>
      <c r="L193" s="23" t="e">
        <f>IF(COUNTIF(#REF!,Base!C193)&gt;0,ROW(),0)</f>
        <v>#REF!</v>
      </c>
    </row>
    <row r="194" spans="1:12">
      <c r="A194" s="1">
        <v>193</v>
      </c>
      <c r="B194" s="5" t="s">
        <v>193</v>
      </c>
      <c r="C194" s="21" t="str">
        <f t="shared" ref="C194:C202" si="13">RIGHT(B194,4)</f>
        <v>9367</v>
      </c>
      <c r="D194" s="7">
        <v>39</v>
      </c>
      <c r="E194" s="8" t="s">
        <v>10</v>
      </c>
      <c r="F194" s="9">
        <v>41759</v>
      </c>
      <c r="G194" s="12" t="str">
        <f t="shared" ca="1" si="12"/>
        <v>6 mois 6 jours</v>
      </c>
      <c r="H194" s="2" t="s">
        <v>11</v>
      </c>
      <c r="I194" s="11" t="str">
        <f t="shared" ref="I194:I210" si="14">IF(COUNTIF($C$2:$C$200,C194)&gt;1,"DOUBLON","")</f>
        <v/>
      </c>
      <c r="K194" s="5"/>
      <c r="L194" s="23" t="e">
        <f>IF(COUNTIF(#REF!,Base!C194)&gt;0,ROW(),0)</f>
        <v>#REF!</v>
      </c>
    </row>
    <row r="195" spans="1:12">
      <c r="A195" s="1">
        <v>194</v>
      </c>
      <c r="B195" s="5" t="s">
        <v>143</v>
      </c>
      <c r="C195" s="21" t="str">
        <f t="shared" si="13"/>
        <v>9403</v>
      </c>
      <c r="D195" s="7">
        <v>38</v>
      </c>
      <c r="E195" s="8" t="s">
        <v>10</v>
      </c>
      <c r="F195" s="9">
        <v>41764</v>
      </c>
      <c r="G195" s="12" t="str">
        <f t="shared" ca="1" si="12"/>
        <v>6 mois 1 jours</v>
      </c>
      <c r="H195" s="19" t="s">
        <v>25</v>
      </c>
      <c r="I195" s="11" t="str">
        <f t="shared" si="14"/>
        <v/>
      </c>
      <c r="K195" s="5"/>
      <c r="L195" s="23" t="e">
        <f>IF(COUNTIF(#REF!,Base!C195)&gt;0,ROW(),0)</f>
        <v>#REF!</v>
      </c>
    </row>
    <row r="196" spans="1:12">
      <c r="A196" s="1">
        <v>195</v>
      </c>
      <c r="B196" s="5" t="s">
        <v>144</v>
      </c>
      <c r="C196" s="21" t="str">
        <f t="shared" si="13"/>
        <v>9427</v>
      </c>
      <c r="D196" s="7">
        <v>34</v>
      </c>
      <c r="E196" s="8" t="s">
        <v>10</v>
      </c>
      <c r="F196" s="9">
        <v>41750</v>
      </c>
      <c r="G196" s="12" t="str">
        <f t="shared" ca="1" si="12"/>
        <v>6 mois 15 jours</v>
      </c>
      <c r="H196" s="19" t="s">
        <v>25</v>
      </c>
      <c r="I196" s="11" t="str">
        <f t="shared" si="14"/>
        <v/>
      </c>
      <c r="K196" s="5"/>
      <c r="L196" s="23" t="e">
        <f>IF(COUNTIF(#REF!,Base!C196)&gt;0,ROW(),0)</f>
        <v>#REF!</v>
      </c>
    </row>
    <row r="197" spans="1:12">
      <c r="A197" s="1">
        <v>196</v>
      </c>
      <c r="B197" s="5" t="s">
        <v>64</v>
      </c>
      <c r="C197" s="21" t="str">
        <f t="shared" si="13"/>
        <v>9438</v>
      </c>
      <c r="D197" s="7">
        <v>38</v>
      </c>
      <c r="E197" s="8" t="s">
        <v>10</v>
      </c>
      <c r="F197" s="9">
        <v>41754</v>
      </c>
      <c r="G197" s="12" t="str">
        <f t="shared" ca="1" si="12"/>
        <v>6 mois 11 jours</v>
      </c>
      <c r="H197" s="19" t="s">
        <v>25</v>
      </c>
      <c r="I197" s="11" t="str">
        <f t="shared" si="14"/>
        <v/>
      </c>
      <c r="K197" s="5"/>
      <c r="L197" s="23" t="e">
        <f>IF(COUNTIF(#REF!,Base!C197)&gt;0,ROW(),0)</f>
        <v>#REF!</v>
      </c>
    </row>
    <row r="198" spans="1:12">
      <c r="A198" s="1">
        <v>197</v>
      </c>
      <c r="B198" s="5" t="s">
        <v>53</v>
      </c>
      <c r="C198" s="21" t="str">
        <f t="shared" si="13"/>
        <v>9510</v>
      </c>
      <c r="D198" s="7">
        <v>38</v>
      </c>
      <c r="E198" s="8" t="s">
        <v>10</v>
      </c>
      <c r="F198" s="9">
        <v>41751</v>
      </c>
      <c r="G198" s="12" t="str">
        <f t="shared" ca="1" si="12"/>
        <v>6 mois 14 jours</v>
      </c>
      <c r="H198" s="19" t="s">
        <v>25</v>
      </c>
      <c r="I198" s="11" t="str">
        <f t="shared" si="14"/>
        <v/>
      </c>
      <c r="K198" s="5"/>
      <c r="L198" s="23" t="e">
        <f>IF(COUNTIF(#REF!,Base!C198)&gt;0,ROW(),0)</f>
        <v>#REF!</v>
      </c>
    </row>
    <row r="199" spans="1:12">
      <c r="A199" s="1">
        <v>198</v>
      </c>
      <c r="B199" s="5" t="s">
        <v>15</v>
      </c>
      <c r="C199" s="21" t="str">
        <f t="shared" si="13"/>
        <v>9551</v>
      </c>
      <c r="D199" s="7">
        <v>34</v>
      </c>
      <c r="E199" s="8" t="s">
        <v>10</v>
      </c>
      <c r="F199" s="9">
        <v>41742</v>
      </c>
      <c r="G199" s="12" t="str">
        <f t="shared" ca="1" si="12"/>
        <v>6 mois 23 jours</v>
      </c>
      <c r="H199" s="2" t="s">
        <v>11</v>
      </c>
      <c r="I199" s="11" t="str">
        <f t="shared" si="14"/>
        <v/>
      </c>
      <c r="K199" s="5"/>
      <c r="L199" s="23" t="e">
        <f>IF(COUNTIF(#REF!,Base!C199)&gt;0,ROW(),0)</f>
        <v>#REF!</v>
      </c>
    </row>
    <row r="200" spans="1:12">
      <c r="A200" s="1">
        <v>199</v>
      </c>
      <c r="B200" s="5" t="s">
        <v>192</v>
      </c>
      <c r="C200" s="21" t="str">
        <f t="shared" si="13"/>
        <v>9742</v>
      </c>
      <c r="D200" s="7">
        <v>39</v>
      </c>
      <c r="E200" s="8" t="s">
        <v>10</v>
      </c>
      <c r="F200" s="9">
        <v>41763</v>
      </c>
      <c r="G200" s="12" t="str">
        <f t="shared" ca="1" si="12"/>
        <v>6 mois 2 jours</v>
      </c>
      <c r="H200" s="2" t="s">
        <v>11</v>
      </c>
      <c r="I200" s="11" t="str">
        <f t="shared" si="14"/>
        <v/>
      </c>
      <c r="K200" s="5"/>
      <c r="L200" s="23" t="e">
        <f>IF(COUNTIF(#REF!,Base!C200)&gt;0,ROW(),0)</f>
        <v>#REF!</v>
      </c>
    </row>
    <row r="201" spans="1:12">
      <c r="A201" s="1">
        <v>200</v>
      </c>
      <c r="B201" s="5" t="s">
        <v>103</v>
      </c>
      <c r="C201" s="21" t="str">
        <f t="shared" si="13"/>
        <v>9786</v>
      </c>
      <c r="D201" s="7">
        <v>46</v>
      </c>
      <c r="E201" s="8" t="s">
        <v>104</v>
      </c>
      <c r="F201" s="9">
        <v>41770</v>
      </c>
      <c r="G201" s="12" t="str">
        <f t="shared" ca="1" si="12"/>
        <v>5 mois 25 jours</v>
      </c>
      <c r="H201" s="19" t="s">
        <v>25</v>
      </c>
      <c r="I201" s="11" t="str">
        <f t="shared" si="14"/>
        <v/>
      </c>
      <c r="K201" s="5"/>
      <c r="L201" s="23" t="e">
        <f>IF(COUNTIF(#REF!,Base!C201)&gt;0,ROW(),0)</f>
        <v>#REF!</v>
      </c>
    </row>
    <row r="202" spans="1:12">
      <c r="A202" s="1">
        <v>201</v>
      </c>
      <c r="B202" s="5" t="s">
        <v>98</v>
      </c>
      <c r="C202" s="21" t="str">
        <f t="shared" si="13"/>
        <v>9916</v>
      </c>
      <c r="D202" s="7">
        <v>38</v>
      </c>
      <c r="E202" s="8" t="s">
        <v>10</v>
      </c>
      <c r="F202" s="9">
        <v>41753</v>
      </c>
      <c r="G202" s="12" t="str">
        <f t="shared" ca="1" si="12"/>
        <v>6 mois 12 jours</v>
      </c>
      <c r="H202" s="2" t="s">
        <v>11</v>
      </c>
      <c r="I202" s="11" t="str">
        <f t="shared" si="14"/>
        <v/>
      </c>
      <c r="K202" s="5"/>
      <c r="L202" s="23" t="e">
        <f>IF(COUNTIF(#REF!,Base!C202)&gt;0,ROW(),0)</f>
        <v>#REF!</v>
      </c>
    </row>
    <row r="203" spans="1:12">
      <c r="A203" s="1">
        <v>202</v>
      </c>
      <c r="B203" s="5"/>
      <c r="C203" s="21"/>
      <c r="D203" s="7"/>
      <c r="E203" s="8"/>
      <c r="F203" s="9"/>
      <c r="G203" s="12"/>
      <c r="I203" s="11" t="str">
        <f t="shared" si="14"/>
        <v/>
      </c>
      <c r="K203" s="5"/>
      <c r="L203" s="23" t="e">
        <f>IF(COUNTIF(#REF!,Base!C203)&gt;0,ROW(),0)</f>
        <v>#REF!</v>
      </c>
    </row>
    <row r="204" spans="1:12">
      <c r="A204" s="1">
        <v>203</v>
      </c>
      <c r="B204" s="5"/>
      <c r="C204" s="21"/>
      <c r="D204" s="7"/>
      <c r="E204" s="15"/>
      <c r="F204" s="9"/>
      <c r="I204" s="11" t="str">
        <f t="shared" si="14"/>
        <v/>
      </c>
      <c r="L204" s="23" t="e">
        <f>IF(COUNTIF(#REF!,Base!C204)&gt;0,ROW(),0)</f>
        <v>#REF!</v>
      </c>
    </row>
    <row r="205" spans="1:12">
      <c r="B205" s="5"/>
      <c r="C205" s="21"/>
      <c r="D205" s="7"/>
      <c r="E205" s="16"/>
      <c r="F205" s="9"/>
      <c r="I205" s="11" t="str">
        <f t="shared" si="14"/>
        <v/>
      </c>
      <c r="L205" s="23" t="e">
        <f>IF(COUNTIF(#REF!,Base!C205)&gt;0,ROW(),0)</f>
        <v>#REF!</v>
      </c>
    </row>
    <row r="206" spans="1:12">
      <c r="B206" s="5"/>
      <c r="C206" s="22" t="str">
        <f>RIGHT(B206,4)</f>
        <v/>
      </c>
      <c r="D206" s="7">
        <v>0</v>
      </c>
      <c r="E206" s="16"/>
      <c r="F206" s="16"/>
      <c r="I206" s="11" t="str">
        <f t="shared" si="14"/>
        <v/>
      </c>
    </row>
    <row r="207" spans="1:12">
      <c r="B207" s="5"/>
      <c r="C207" s="22" t="str">
        <f>RIGHT(B207,4)</f>
        <v/>
      </c>
      <c r="D207" s="7">
        <v>0</v>
      </c>
      <c r="E207" s="16"/>
      <c r="F207" s="16"/>
      <c r="I207" s="11" t="str">
        <f t="shared" si="14"/>
        <v/>
      </c>
    </row>
    <row r="208" spans="1:12">
      <c r="B208" s="5"/>
      <c r="C208" s="22" t="str">
        <f>RIGHT(B208,4)</f>
        <v/>
      </c>
      <c r="D208" s="7">
        <v>0</v>
      </c>
      <c r="E208" s="16"/>
      <c r="F208" s="16"/>
      <c r="I208" s="11" t="str">
        <f t="shared" si="14"/>
        <v/>
      </c>
    </row>
    <row r="209" spans="2:9">
      <c r="B209" s="5"/>
      <c r="C209" s="22" t="str">
        <f>RIGHT(B209,4)</f>
        <v/>
      </c>
      <c r="D209" s="7">
        <v>0</v>
      </c>
      <c r="E209" s="16"/>
      <c r="F209" s="16"/>
      <c r="I209" s="11" t="str">
        <f t="shared" si="14"/>
        <v/>
      </c>
    </row>
    <row r="210" spans="2:9">
      <c r="B210" s="5"/>
      <c r="C210" s="22" t="str">
        <f>RIGHT(B210,4)</f>
        <v/>
      </c>
      <c r="D210" s="7">
        <v>0</v>
      </c>
      <c r="E210" s="16"/>
      <c r="F210" s="16"/>
      <c r="I210" s="11" t="str">
        <f t="shared" si="14"/>
        <v/>
      </c>
    </row>
  </sheetData>
  <phoneticPr fontId="28" type="noConversion"/>
  <conditionalFormatting sqref="D211:D213">
    <cfRule type="expression" dxfId="6" priority="1" stopIfTrue="1">
      <formula>$D211=34</formula>
    </cfRule>
  </conditionalFormatting>
  <conditionalFormatting sqref="D139:D210">
    <cfRule type="expression" dxfId="5" priority="2" stopIfTrue="1">
      <formula>$D139=34</formula>
    </cfRule>
    <cfRule type="expression" dxfId="4" priority="3" stopIfTrue="1">
      <formula>$D139=39</formula>
    </cfRule>
  </conditionalFormatting>
  <conditionalFormatting sqref="I2:I210">
    <cfRule type="cellIs" dxfId="3" priority="4" stopIfTrue="1" operator="equal">
      <formula>"doublon"</formula>
    </cfRule>
  </conditionalFormatting>
  <conditionalFormatting sqref="D2:D138">
    <cfRule type="expression" dxfId="2" priority="5" stopIfTrue="1">
      <formula>$D2=34</formula>
    </cfRule>
    <cfRule type="expression" dxfId="1" priority="6" stopIfTrue="1">
      <formula>$D2=39</formula>
    </cfRule>
    <cfRule type="expression" dxfId="0" priority="7" stopIfTrue="1">
      <formula>$D2=66</formula>
    </cfRule>
  </conditionalFormatting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9"/>
  <sheetViews>
    <sheetView tabSelected="1" workbookViewId="0">
      <selection activeCell="A11" sqref="A11"/>
    </sheetView>
  </sheetViews>
  <sheetFormatPr baseColWidth="10" defaultRowHeight="14.25"/>
  <cols>
    <col min="1" max="1" width="11.42578125" style="21"/>
    <col min="2" max="2" width="15.140625" style="39" customWidth="1"/>
    <col min="4" max="4" width="20.28515625" customWidth="1"/>
  </cols>
  <sheetData>
    <row r="1" spans="1:7" ht="15" thickTop="1">
      <c r="B1" s="36"/>
      <c r="C1" s="26"/>
      <c r="D1" s="26"/>
      <c r="E1" s="26"/>
      <c r="F1" s="26"/>
      <c r="G1" s="27"/>
    </row>
    <row r="2" spans="1:7">
      <c r="B2" s="35"/>
      <c r="C2" s="28"/>
      <c r="D2" s="28"/>
      <c r="E2" s="28"/>
      <c r="F2" s="28"/>
      <c r="G2" s="29"/>
    </row>
    <row r="3" spans="1:7">
      <c r="B3" s="35"/>
      <c r="C3" s="28"/>
      <c r="D3" s="28"/>
      <c r="E3" s="28"/>
      <c r="F3" s="28"/>
      <c r="G3" s="29"/>
    </row>
    <row r="4" spans="1:7" ht="15" thickBot="1">
      <c r="B4" s="37"/>
      <c r="C4" s="30"/>
      <c r="D4" s="30"/>
      <c r="E4" s="30"/>
      <c r="F4" s="30"/>
      <c r="G4" s="31"/>
    </row>
    <row r="5" spans="1:7" ht="15" thickTop="1">
      <c r="A5" s="21" t="s">
        <v>213</v>
      </c>
      <c r="B5" s="45" t="s">
        <v>214</v>
      </c>
      <c r="C5" s="47" t="s">
        <v>215</v>
      </c>
      <c r="D5" s="49" t="s">
        <v>216</v>
      </c>
      <c r="E5" s="41" t="s">
        <v>4</v>
      </c>
      <c r="F5" s="43"/>
      <c r="G5" s="25"/>
    </row>
    <row r="6" spans="1:7" ht="15" thickBot="1">
      <c r="B6" s="46"/>
      <c r="C6" s="48"/>
      <c r="D6" s="50"/>
      <c r="E6" s="42"/>
      <c r="F6" s="44"/>
      <c r="G6" s="24"/>
    </row>
    <row r="7" spans="1:7" ht="15.75" thickTop="1" thickBot="1">
      <c r="A7" s="21" t="s">
        <v>217</v>
      </c>
      <c r="B7" s="38" t="str">
        <f>IFERROR(INDEX(Base!$B$2:$B$202,MATCH(A7,code)),"")</f>
        <v>2405360003</v>
      </c>
      <c r="C7" s="38" t="str">
        <f>IFERROR(VLOOKUP($A7,Base!$C$2:$H$202,6,0),"")</f>
        <v>M</v>
      </c>
      <c r="D7" s="40">
        <f>IFERROR(VLOOKUP($A7,Base!$C$2:$H$202,4,0),"")</f>
        <v>41747</v>
      </c>
      <c r="E7" s="40" t="str">
        <f>IFERROR(VLOOKUP($A7,Base!$C$2:$H$202,3,0),"")</f>
        <v>CROISE</v>
      </c>
      <c r="F7" s="32"/>
      <c r="G7" s="32"/>
    </row>
    <row r="8" spans="1:7" ht="15.75" thickTop="1" thickBot="1">
      <c r="A8" s="21" t="s">
        <v>218</v>
      </c>
      <c r="B8" s="38" t="str">
        <f>IFERROR(INDEX(Base!$B$2:$B$202,MATCH(A8,code)),"")</f>
        <v>2405360010</v>
      </c>
      <c r="C8" s="38" t="str">
        <f>IFERROR(VLOOKUP($A8,Base!$C$2:$H$202,6,0),"")</f>
        <v>M</v>
      </c>
      <c r="D8" s="40">
        <f>IFERROR(VLOOKUP($A8,Base!$C$2:$H$202,4,0),"")</f>
        <v>41757</v>
      </c>
      <c r="E8" s="40" t="str">
        <f>IFERROR(VLOOKUP($A8,Base!$C$2:$H$202,3,0),"")</f>
        <v>CROISE</v>
      </c>
      <c r="F8" s="33"/>
      <c r="G8" s="33"/>
    </row>
    <row r="9" spans="1:7" ht="15.75" thickTop="1" thickBot="1">
      <c r="A9" s="21" t="s">
        <v>219</v>
      </c>
      <c r="B9" s="38" t="str">
        <f>IFERROR(INDEX(Base!$B$2:$B$202,MATCH(A9,code)),"")</f>
        <v>1214390202</v>
      </c>
      <c r="C9" s="38" t="str">
        <f>IFERROR(VLOOKUP($A9,Base!$C$2:$H$202,6,0),"")</f>
        <v>F</v>
      </c>
      <c r="D9" s="40">
        <f>IFERROR(VLOOKUP($A9,Base!$C$2:$H$202,4,0),"")</f>
        <v>41764</v>
      </c>
      <c r="E9" s="40" t="str">
        <f>IFERROR(VLOOKUP($A9,Base!$C$2:$H$202,3,0),"")</f>
        <v>CROISE</v>
      </c>
      <c r="F9" s="33"/>
      <c r="G9" s="33"/>
    </row>
    <row r="10" spans="1:7" ht="15.75" thickTop="1" thickBot="1">
      <c r="A10" s="21" t="s">
        <v>220</v>
      </c>
      <c r="B10" s="38" t="str">
        <f>IFERROR(INDEX(Base!$B$2:$B$202,MATCH(A10,code)),"")</f>
        <v>1213400301</v>
      </c>
      <c r="C10" s="38" t="str">
        <f>IFERROR(VLOOKUP($A10,Base!$C$2:$H$202,6,0),"")</f>
        <v>M</v>
      </c>
      <c r="D10" s="40">
        <f>IFERROR(VLOOKUP($A10,Base!$C$2:$H$202,4,0),"")</f>
        <v>41769</v>
      </c>
      <c r="E10" s="40" t="str">
        <f>IFERROR(VLOOKUP($A10,Base!$C$2:$H$202,3,0),"")</f>
        <v>CROISE</v>
      </c>
      <c r="F10" s="33"/>
      <c r="G10" s="33"/>
    </row>
    <row r="11" spans="1:7" ht="15.75" thickTop="1" thickBot="1">
      <c r="B11" s="38" t="str">
        <f>IFERROR(INDEX(Base!$B$2:$B$202,MATCH(A11,code)),"")</f>
        <v/>
      </c>
      <c r="C11" s="38" t="str">
        <f>IFERROR(VLOOKUP($A11,Base!$C$2:$H$202,6,0),"")</f>
        <v/>
      </c>
      <c r="D11" s="40" t="str">
        <f>IFERROR(VLOOKUP($A11,Base!$C$2:$H$202,4,0),"")</f>
        <v/>
      </c>
      <c r="E11" s="40" t="str">
        <f>IFERROR(VLOOKUP($A11,Base!$C$2:$H$202,3,0),"")</f>
        <v/>
      </c>
      <c r="F11" s="33"/>
      <c r="G11" s="33"/>
    </row>
    <row r="12" spans="1:7" ht="15.75" thickTop="1" thickBot="1">
      <c r="B12" s="38" t="str">
        <f>IFERROR(INDEX(Base!$B$2:$B$202,MATCH(A12,code)),"")</f>
        <v/>
      </c>
      <c r="C12" s="38" t="str">
        <f>IFERROR(VLOOKUP($A12,Base!$C$2:$H$202,6,0),"")</f>
        <v/>
      </c>
      <c r="D12" s="40" t="str">
        <f>IFERROR(VLOOKUP($A12,Base!$C$2:$H$202,4,0),"")</f>
        <v/>
      </c>
      <c r="E12" s="40" t="str">
        <f>IFERROR(VLOOKUP($A12,Base!$C$2:$H$202,3,0),"")</f>
        <v/>
      </c>
      <c r="F12" s="33"/>
      <c r="G12" s="33"/>
    </row>
    <row r="13" spans="1:7" ht="15.75" thickTop="1" thickBot="1">
      <c r="B13" s="38" t="str">
        <f>IFERROR(INDEX(Base!$B$2:$B$202,MATCH(A13,code)),"")</f>
        <v/>
      </c>
      <c r="C13" s="38" t="str">
        <f>IFERROR(VLOOKUP($A13,Base!$C$2:$H$202,6,0),"")</f>
        <v/>
      </c>
      <c r="D13" s="40" t="str">
        <f>IFERROR(VLOOKUP($A13,Base!$C$2:$H$202,4,0),"")</f>
        <v/>
      </c>
      <c r="E13" s="40" t="str">
        <f>IFERROR(VLOOKUP($A13,Base!$C$2:$H$202,3,0),"")</f>
        <v/>
      </c>
      <c r="F13" s="33"/>
      <c r="G13" s="33"/>
    </row>
    <row r="14" spans="1:7" ht="15.75" thickTop="1" thickBot="1">
      <c r="B14" s="38" t="str">
        <f>IFERROR(INDEX(Base!$B$2:$B$202,MATCH(A14,code)),"")</f>
        <v/>
      </c>
      <c r="C14" s="38" t="str">
        <f>IFERROR(VLOOKUP($A14,Base!$C$2:$H$202,6,0),"")</f>
        <v/>
      </c>
      <c r="D14" s="40" t="str">
        <f>IFERROR(VLOOKUP($A14,Base!$C$2:$H$202,4,0),"")</f>
        <v/>
      </c>
      <c r="E14" s="40" t="str">
        <f>IFERROR(VLOOKUP($A14,Base!$C$2:$H$202,3,0),"")</f>
        <v/>
      </c>
      <c r="F14" s="33"/>
      <c r="G14" s="33"/>
    </row>
    <row r="15" spans="1:7" ht="15.75" thickTop="1" thickBot="1">
      <c r="B15" s="38" t="str">
        <f>IFERROR(INDEX(Base!$B$2:$B$202,MATCH(A15,code)),"")</f>
        <v/>
      </c>
      <c r="C15" s="38" t="str">
        <f>IFERROR(VLOOKUP($A15,Base!$C$2:$H$202,6,0),"")</f>
        <v/>
      </c>
      <c r="D15" s="40" t="str">
        <f>IFERROR(VLOOKUP($A15,Base!$C$2:$H$202,4,0),"")</f>
        <v/>
      </c>
      <c r="E15" s="40" t="str">
        <f>IFERROR(VLOOKUP($A15,Base!$C$2:$H$202,3,0),"")</f>
        <v/>
      </c>
      <c r="F15" s="33"/>
      <c r="G15" s="33"/>
    </row>
    <row r="16" spans="1:7" ht="15.75" thickTop="1" thickBot="1">
      <c r="B16" s="38" t="str">
        <f>IFERROR(INDEX(Base!$B$2:$B$202,MATCH(A16,code)),"")</f>
        <v/>
      </c>
      <c r="C16" s="38" t="str">
        <f>IFERROR(VLOOKUP($A16,Base!$C$2:$H$202,6,0),"")</f>
        <v/>
      </c>
      <c r="D16" s="40" t="str">
        <f>IFERROR(VLOOKUP($A16,Base!$C$2:$H$202,4,0),"")</f>
        <v/>
      </c>
      <c r="E16" s="40" t="str">
        <f>IFERROR(VLOOKUP($A16,Base!$C$2:$H$202,3,0),"")</f>
        <v/>
      </c>
      <c r="F16" s="33"/>
      <c r="G16" s="33"/>
    </row>
    <row r="17" spans="2:7" ht="15.75" thickTop="1" thickBot="1">
      <c r="B17" s="38" t="str">
        <f>IFERROR(INDEX(Base!$B$2:$B$202,MATCH(A17,code)),"")</f>
        <v/>
      </c>
      <c r="C17" s="38" t="str">
        <f>IFERROR(VLOOKUP($A17,Base!$C$2:$H$202,6,0),"")</f>
        <v/>
      </c>
      <c r="D17" s="40" t="str">
        <f>IFERROR(VLOOKUP($A17,Base!$C$2:$H$202,4,0),"")</f>
        <v/>
      </c>
      <c r="E17" s="40" t="str">
        <f>IFERROR(VLOOKUP($A17,Base!$C$2:$H$202,3,0),"")</f>
        <v/>
      </c>
      <c r="F17" s="33"/>
      <c r="G17" s="33"/>
    </row>
    <row r="18" spans="2:7" ht="15.75" thickTop="1" thickBot="1">
      <c r="B18" s="38" t="str">
        <f>IFERROR(INDEX(Base!$B$2:$B$202,MATCH(A18,code)),"")</f>
        <v/>
      </c>
      <c r="C18" s="38" t="str">
        <f>IFERROR(VLOOKUP($A18,Base!$C$2:$H$202,6,0),"")</f>
        <v/>
      </c>
      <c r="D18" s="40" t="str">
        <f>IFERROR(VLOOKUP($A18,Base!$C$2:$H$202,4,0),"")</f>
        <v/>
      </c>
      <c r="E18" s="40" t="str">
        <f>IFERROR(VLOOKUP($A18,Base!$C$2:$H$202,3,0),"")</f>
        <v/>
      </c>
      <c r="F18" s="33"/>
      <c r="G18" s="33"/>
    </row>
    <row r="19" spans="2:7" ht="15.75" thickTop="1" thickBot="1">
      <c r="B19" s="38" t="str">
        <f>IFERROR(INDEX(Base!$B$2:$B$202,MATCH(A19,code)),"")</f>
        <v/>
      </c>
      <c r="C19" s="38" t="str">
        <f>IFERROR(VLOOKUP($A19,Base!$C$2:$H$202,6,0),"")</f>
        <v/>
      </c>
      <c r="D19" s="40" t="str">
        <f>IFERROR(VLOOKUP($A19,Base!$C$2:$H$202,4,0),"")</f>
        <v/>
      </c>
      <c r="E19" s="40" t="str">
        <f>IFERROR(VLOOKUP($A19,Base!$C$2:$H$202,3,0),"")</f>
        <v/>
      </c>
      <c r="F19" s="33"/>
      <c r="G19" s="33"/>
    </row>
    <row r="20" spans="2:7" ht="15.75" thickTop="1" thickBot="1">
      <c r="B20" s="38" t="str">
        <f>IFERROR(INDEX(Base!$B$2:$B$202,MATCH(A20,code)),"")</f>
        <v/>
      </c>
      <c r="C20" s="38" t="str">
        <f>IFERROR(VLOOKUP($A20,Base!$C$2:$H$202,6,0),"")</f>
        <v/>
      </c>
      <c r="D20" s="40" t="str">
        <f>IFERROR(VLOOKUP($A20,Base!$C$2:$H$202,4,0),"")</f>
        <v/>
      </c>
      <c r="E20" s="40" t="str">
        <f>IFERROR(VLOOKUP($A20,Base!$C$2:$H$202,3,0),"")</f>
        <v/>
      </c>
      <c r="F20" s="33"/>
      <c r="G20" s="33"/>
    </row>
    <row r="21" spans="2:7" ht="15.75" thickTop="1" thickBot="1">
      <c r="B21" s="38" t="str">
        <f>IFERROR(INDEX(Base!$B$2:$B$202,MATCH(A21,code)),"")</f>
        <v/>
      </c>
      <c r="C21" s="38" t="str">
        <f>IFERROR(VLOOKUP($A21,Base!$C$2:$H$202,6,0),"")</f>
        <v/>
      </c>
      <c r="D21" s="40" t="str">
        <f>IFERROR(VLOOKUP($A21,Base!$C$2:$H$202,4,0),"")</f>
        <v/>
      </c>
      <c r="E21" s="40" t="str">
        <f>IFERROR(VLOOKUP($A21,Base!$C$2:$H$202,3,0),"")</f>
        <v/>
      </c>
      <c r="F21" s="33"/>
      <c r="G21" s="33"/>
    </row>
    <row r="22" spans="2:7" ht="15.75" thickTop="1" thickBot="1">
      <c r="B22" s="38" t="str">
        <f>IFERROR(INDEX(Base!$B$2:$B$202,MATCH(A22,code)),"")</f>
        <v/>
      </c>
      <c r="C22" s="38" t="str">
        <f>IFERROR(VLOOKUP($A22,Base!$C$2:$H$202,6,0),"")</f>
        <v/>
      </c>
      <c r="D22" s="40" t="str">
        <f>IFERROR(VLOOKUP($A22,Base!$C$2:$H$202,4,0),"")</f>
        <v/>
      </c>
      <c r="E22" s="40" t="str">
        <f>IFERROR(VLOOKUP($A22,Base!$C$2:$H$202,3,0),"")</f>
        <v/>
      </c>
      <c r="F22" s="33"/>
      <c r="G22" s="33"/>
    </row>
    <row r="23" spans="2:7" ht="15.75" thickTop="1" thickBot="1">
      <c r="B23" s="38" t="str">
        <f>IFERROR(INDEX(Base!$B$2:$B$202,MATCH(A23,code)),"")</f>
        <v/>
      </c>
      <c r="C23" s="38" t="str">
        <f>IFERROR(VLOOKUP($A23,Base!$C$2:$H$202,6,0),"")</f>
        <v/>
      </c>
      <c r="D23" s="40" t="str">
        <f>IFERROR(VLOOKUP($A23,Base!$C$2:$H$202,4,0),"")</f>
        <v/>
      </c>
      <c r="E23" s="40" t="str">
        <f>IFERROR(VLOOKUP($A23,Base!$C$2:$H$202,3,0),"")</f>
        <v/>
      </c>
      <c r="F23" s="33"/>
      <c r="G23" s="33"/>
    </row>
    <row r="24" spans="2:7" ht="15.75" thickTop="1" thickBot="1">
      <c r="B24" s="38" t="str">
        <f>IFERROR(INDEX(Base!$B$2:$B$202,MATCH(A24,code)),"")</f>
        <v/>
      </c>
      <c r="C24" s="38" t="str">
        <f>IFERROR(VLOOKUP($A24,Base!$C$2:$H$202,6,0),"")</f>
        <v/>
      </c>
      <c r="D24" s="40" t="str">
        <f>IFERROR(VLOOKUP($A24,Base!$C$2:$H$202,4,0),"")</f>
        <v/>
      </c>
      <c r="E24" s="40" t="str">
        <f>IFERROR(VLOOKUP($A24,Base!$C$2:$H$202,3,0),"")</f>
        <v/>
      </c>
      <c r="F24" s="33"/>
      <c r="G24" s="33"/>
    </row>
    <row r="25" spans="2:7" ht="15.75" thickTop="1" thickBot="1">
      <c r="B25" s="38" t="str">
        <f>IFERROR(INDEX(Base!$B$2:$B$202,MATCH(A25,code)),"")</f>
        <v/>
      </c>
      <c r="C25" s="38" t="str">
        <f>IFERROR(VLOOKUP($A25,Base!$C$2:$H$202,6,0),"")</f>
        <v/>
      </c>
      <c r="D25" s="40" t="str">
        <f>IFERROR(VLOOKUP($A25,Base!$C$2:$H$202,4,0),"")</f>
        <v/>
      </c>
      <c r="E25" s="40" t="str">
        <f>IFERROR(VLOOKUP($A25,Base!$C$2:$H$202,3,0),"")</f>
        <v/>
      </c>
      <c r="F25" s="33"/>
      <c r="G25" s="33"/>
    </row>
    <row r="26" spans="2:7" ht="15.75" thickTop="1" thickBot="1">
      <c r="B26" s="38" t="str">
        <f>IFERROR(INDEX(Base!$B$2:$B$202,MATCH(A26,code)),"")</f>
        <v/>
      </c>
      <c r="C26" s="38" t="str">
        <f>IFERROR(VLOOKUP($A26,Base!$C$2:$H$202,6,0),"")</f>
        <v/>
      </c>
      <c r="D26" s="40" t="str">
        <f>IFERROR(VLOOKUP($A26,Base!$C$2:$H$202,4,0),"")</f>
        <v/>
      </c>
      <c r="E26" s="40" t="str">
        <f>IFERROR(VLOOKUP($A26,Base!$C$2:$H$202,3,0),"")</f>
        <v/>
      </c>
      <c r="F26" s="33"/>
      <c r="G26" s="33"/>
    </row>
    <row r="27" spans="2:7" ht="15.75" thickTop="1" thickBot="1">
      <c r="B27" s="38" t="str">
        <f>IFERROR(INDEX(Base!$B$2:$B$202,MATCH(A27,code)),"")</f>
        <v/>
      </c>
      <c r="C27" s="38" t="str">
        <f>IFERROR(VLOOKUP($A27,Base!$C$2:$H$202,6,0),"")</f>
        <v/>
      </c>
      <c r="D27" s="40" t="str">
        <f>IFERROR(VLOOKUP($A27,Base!$C$2:$H$202,4,0),"")</f>
        <v/>
      </c>
      <c r="E27" s="40" t="str">
        <f>IFERROR(VLOOKUP($A27,Base!$C$2:$H$202,3,0),"")</f>
        <v/>
      </c>
      <c r="F27" s="33"/>
      <c r="G27" s="33"/>
    </row>
    <row r="28" spans="2:7" ht="15.75" thickTop="1" thickBot="1">
      <c r="B28" s="38" t="str">
        <f>IFERROR(INDEX(Base!$B$2:$B$202,MATCH(A28,code)),"")</f>
        <v/>
      </c>
      <c r="C28" s="38" t="str">
        <f>IFERROR(VLOOKUP($A28,Base!$C$2:$H$202,6,0),"")</f>
        <v/>
      </c>
      <c r="D28" s="40" t="str">
        <f>IFERROR(VLOOKUP($A28,Base!$C$2:$H$202,4,0),"")</f>
        <v/>
      </c>
      <c r="E28" s="40" t="str">
        <f>IFERROR(VLOOKUP($A28,Base!$C$2:$H$202,3,0),"")</f>
        <v/>
      </c>
      <c r="F28" s="33"/>
      <c r="G28" s="33"/>
    </row>
    <row r="29" spans="2:7" ht="15.75" thickTop="1" thickBot="1">
      <c r="B29" s="38" t="str">
        <f>IFERROR(INDEX(Base!$B$2:$B$202,MATCH(A29,code)),"")</f>
        <v/>
      </c>
      <c r="C29" s="38" t="str">
        <f>IFERROR(VLOOKUP($A29,Base!$C$2:$H$202,6,0),"")</f>
        <v/>
      </c>
      <c r="D29" s="40" t="str">
        <f>IFERROR(VLOOKUP($A29,Base!$C$2:$H$202,4,0),"")</f>
        <v/>
      </c>
      <c r="E29" s="40" t="str">
        <f>IFERROR(VLOOKUP($A29,Base!$C$2:$H$202,3,0),"")</f>
        <v/>
      </c>
      <c r="F29" s="33"/>
      <c r="G29" s="33"/>
    </row>
    <row r="30" spans="2:7" ht="15.75" thickTop="1" thickBot="1">
      <c r="B30" s="38" t="str">
        <f>IFERROR(INDEX(Base!$B$2:$B$202,MATCH(A30,code)),"")</f>
        <v/>
      </c>
      <c r="C30" s="38" t="str">
        <f>IFERROR(VLOOKUP($A30,Base!$C$2:$H$202,6,0),"")</f>
        <v/>
      </c>
      <c r="D30" s="40" t="str">
        <f>IFERROR(VLOOKUP($A30,Base!$C$2:$H$202,4,0),"")</f>
        <v/>
      </c>
      <c r="E30" s="40" t="str">
        <f>IFERROR(VLOOKUP($A30,Base!$C$2:$H$202,3,0),"")</f>
        <v/>
      </c>
      <c r="F30" s="33"/>
      <c r="G30" s="33"/>
    </row>
    <row r="31" spans="2:7" ht="15.75" thickTop="1" thickBot="1">
      <c r="B31" s="38" t="str">
        <f>IFERROR(INDEX(Base!$B$2:$B$202,MATCH(A31,code)),"")</f>
        <v/>
      </c>
      <c r="C31" s="38" t="str">
        <f>IFERROR(VLOOKUP($A31,Base!$C$2:$H$202,6,0),"")</f>
        <v/>
      </c>
      <c r="D31" s="40" t="str">
        <f>IFERROR(VLOOKUP($A31,Base!$C$2:$H$202,4,0),"")</f>
        <v/>
      </c>
      <c r="E31" s="40" t="str">
        <f>IFERROR(VLOOKUP($A31,Base!$C$2:$H$202,3,0),"")</f>
        <v/>
      </c>
      <c r="F31" s="33"/>
      <c r="G31" s="33"/>
    </row>
    <row r="32" spans="2:7" ht="15.75" thickTop="1" thickBot="1">
      <c r="B32" s="38" t="str">
        <f>IFERROR(INDEX(Base!$B$2:$B$202,MATCH(A32,code)),"")</f>
        <v/>
      </c>
      <c r="C32" s="38" t="str">
        <f>IFERROR(VLOOKUP($A32,Base!$C$2:$H$202,6,0),"")</f>
        <v/>
      </c>
      <c r="D32" s="40" t="str">
        <f>IFERROR(VLOOKUP($A32,Base!$C$2:$H$202,4,0),"")</f>
        <v/>
      </c>
      <c r="E32" s="40" t="str">
        <f>IFERROR(VLOOKUP($A32,Base!$C$2:$H$202,3,0),"")</f>
        <v/>
      </c>
      <c r="F32" s="33"/>
      <c r="G32" s="33"/>
    </row>
    <row r="33" spans="2:7" ht="15.75" thickTop="1" thickBot="1">
      <c r="B33" s="38" t="str">
        <f>IFERROR(INDEX(Base!$B$2:$B$202,MATCH(A33,code)),"")</f>
        <v/>
      </c>
      <c r="C33" s="38" t="str">
        <f>IFERROR(VLOOKUP($A33,Base!$C$2:$H$202,6,0),"")</f>
        <v/>
      </c>
      <c r="D33" s="40" t="str">
        <f>IFERROR(VLOOKUP($A33,Base!$C$2:$H$202,4,0),"")</f>
        <v/>
      </c>
      <c r="E33" s="40" t="str">
        <f>IFERROR(VLOOKUP($A33,Base!$C$2:$H$202,3,0),"")</f>
        <v/>
      </c>
      <c r="F33" s="33"/>
      <c r="G33" s="33"/>
    </row>
    <row r="34" spans="2:7" ht="15.75" thickTop="1" thickBot="1">
      <c r="B34" s="38" t="str">
        <f>IFERROR(INDEX(Base!$B$2:$B$202,MATCH(A34,code)),"")</f>
        <v/>
      </c>
      <c r="C34" s="38" t="str">
        <f>IFERROR(VLOOKUP($A34,Base!$C$2:$H$202,6,0),"")</f>
        <v/>
      </c>
      <c r="D34" s="40" t="str">
        <f>IFERROR(VLOOKUP($A34,Base!$C$2:$H$202,4,0),"")</f>
        <v/>
      </c>
      <c r="E34" s="40" t="str">
        <f>IFERROR(VLOOKUP($A34,Base!$C$2:$H$202,3,0),"")</f>
        <v/>
      </c>
      <c r="F34" s="33"/>
      <c r="G34" s="33"/>
    </row>
    <row r="35" spans="2:7" ht="15.75" thickTop="1" thickBot="1">
      <c r="B35" s="38" t="str">
        <f>IFERROR(INDEX(Base!$B$2:$B$202,MATCH(A35,code)),"")</f>
        <v/>
      </c>
      <c r="C35" s="38" t="str">
        <f>IFERROR(VLOOKUP($A35,Base!$C$2:$H$202,6,0),"")</f>
        <v/>
      </c>
      <c r="D35" s="40" t="str">
        <f>IFERROR(VLOOKUP($A35,Base!$C$2:$H$202,4,0),"")</f>
        <v/>
      </c>
      <c r="E35" s="40" t="str">
        <f>IFERROR(VLOOKUP($A35,Base!$C$2:$H$202,3,0),"")</f>
        <v/>
      </c>
      <c r="F35" s="33"/>
      <c r="G35" s="33"/>
    </row>
    <row r="36" spans="2:7" ht="15.75" thickTop="1" thickBot="1">
      <c r="B36" s="38" t="str">
        <f>IFERROR(INDEX(Base!$B$2:$B$202,MATCH(A36,code)),"")</f>
        <v/>
      </c>
      <c r="C36" s="38" t="str">
        <f>IFERROR(VLOOKUP($A36,Base!$C$2:$H$202,6,0),"")</f>
        <v/>
      </c>
      <c r="D36" s="40" t="str">
        <f>IFERROR(VLOOKUP($A36,Base!$C$2:$H$202,4,0),"")</f>
        <v/>
      </c>
      <c r="E36" s="40" t="str">
        <f>IFERROR(VLOOKUP($A36,Base!$C$2:$H$202,3,0),"")</f>
        <v/>
      </c>
      <c r="F36" s="33"/>
      <c r="G36" s="33"/>
    </row>
    <row r="37" spans="2:7" ht="15.75" thickTop="1" thickBot="1">
      <c r="B37" s="38" t="str">
        <f>IFERROR(INDEX(Base!$B$2:$B$202,MATCH(A37,code)),"")</f>
        <v/>
      </c>
      <c r="C37" s="38" t="str">
        <f>IFERROR(VLOOKUP($A37,Base!$C$2:$H$202,6,0),"")</f>
        <v/>
      </c>
      <c r="D37" s="40" t="str">
        <f>IFERROR(VLOOKUP($A37,Base!$C$2:$H$202,4,0),"")</f>
        <v/>
      </c>
      <c r="E37" s="40" t="str">
        <f>IFERROR(VLOOKUP($A37,Base!$C$2:$H$202,3,0),"")</f>
        <v/>
      </c>
      <c r="F37" s="33"/>
      <c r="G37" s="33"/>
    </row>
    <row r="38" spans="2:7" ht="15.75" thickTop="1" thickBot="1">
      <c r="B38" s="38" t="str">
        <f>IFERROR(INDEX(Base!$B$2:$B$202,MATCH(A38,code)),"")</f>
        <v/>
      </c>
      <c r="C38" s="38" t="str">
        <f>IFERROR(VLOOKUP($A38,Base!$C$2:$H$202,6,0),"")</f>
        <v/>
      </c>
      <c r="D38" s="40" t="str">
        <f>IFERROR(VLOOKUP($A38,Base!$C$2:$H$202,4,0),"")</f>
        <v/>
      </c>
      <c r="E38" s="40" t="str">
        <f>IFERROR(VLOOKUP($A38,Base!$C$2:$H$202,3,0),"")</f>
        <v/>
      </c>
      <c r="F38" s="33"/>
      <c r="G38" s="33"/>
    </row>
    <row r="39" spans="2:7" ht="15.75" thickTop="1" thickBot="1">
      <c r="B39" s="38" t="str">
        <f>IFERROR(INDEX(Base!$B$2:$B$202,MATCH(A39,code)),"")</f>
        <v/>
      </c>
      <c r="C39" s="38" t="str">
        <f>IFERROR(VLOOKUP($A39,Base!$C$2:$H$202,6,0),"")</f>
        <v/>
      </c>
      <c r="D39" s="40" t="str">
        <f>IFERROR(VLOOKUP($A39,Base!$C$2:$H$202,4,0),"")</f>
        <v/>
      </c>
      <c r="E39" s="40" t="str">
        <f>IFERROR(VLOOKUP($A39,Base!$C$2:$H$202,3,0),"")</f>
        <v/>
      </c>
      <c r="F39" s="33"/>
      <c r="G39" s="33"/>
    </row>
    <row r="40" spans="2:7" ht="15.75" thickTop="1" thickBot="1">
      <c r="B40" s="38" t="str">
        <f>IFERROR(INDEX(Base!$B$2:$B$202,MATCH(A40,code)),"")</f>
        <v/>
      </c>
      <c r="C40" s="38" t="str">
        <f>IFERROR(VLOOKUP($A40,Base!$C$2:$H$202,6,0),"")</f>
        <v/>
      </c>
      <c r="D40" s="40" t="str">
        <f>IFERROR(VLOOKUP($A40,Base!$C$2:$H$202,4,0),"")</f>
        <v/>
      </c>
      <c r="E40" s="40" t="str">
        <f>IFERROR(VLOOKUP($A40,Base!$C$2:$H$202,3,0),"")</f>
        <v/>
      </c>
      <c r="F40" s="33"/>
      <c r="G40" s="33"/>
    </row>
    <row r="41" spans="2:7" ht="15.75" thickTop="1" thickBot="1">
      <c r="B41" s="38" t="str">
        <f>IFERROR(INDEX(Base!$B$2:$B$202,MATCH(A41,code)),"")</f>
        <v/>
      </c>
      <c r="C41" s="38" t="str">
        <f>IFERROR(VLOOKUP($A41,Base!$C$2:$H$202,6,0),"")</f>
        <v/>
      </c>
      <c r="D41" s="40" t="str">
        <f>IFERROR(VLOOKUP($A41,Base!$C$2:$H$202,4,0),"")</f>
        <v/>
      </c>
      <c r="E41" s="40" t="str">
        <f>IFERROR(VLOOKUP($A41,Base!$C$2:$H$202,3,0),"")</f>
        <v/>
      </c>
      <c r="F41" s="33"/>
      <c r="G41" s="33"/>
    </row>
    <row r="42" spans="2:7" ht="15.75" thickTop="1" thickBot="1">
      <c r="B42" s="38" t="str">
        <f>IFERROR(INDEX(Base!$B$2:$B$202,MATCH(A42,code)),"")</f>
        <v/>
      </c>
      <c r="C42" s="38" t="str">
        <f>IFERROR(VLOOKUP($A42,Base!$C$2:$H$202,6,0),"")</f>
        <v/>
      </c>
      <c r="D42" s="40" t="str">
        <f>IFERROR(VLOOKUP($A42,Base!$C$2:$H$202,4,0),"")</f>
        <v/>
      </c>
      <c r="E42" s="40" t="str">
        <f>IFERROR(VLOOKUP($A42,Base!$C$2:$H$202,3,0),"")</f>
        <v/>
      </c>
      <c r="F42" s="33"/>
      <c r="G42" s="33"/>
    </row>
    <row r="43" spans="2:7" ht="15.75" thickTop="1" thickBot="1">
      <c r="B43" s="38" t="str">
        <f>IFERROR(INDEX(Base!$B$2:$B$202,MATCH(A43,code)),"")</f>
        <v/>
      </c>
      <c r="C43" s="38" t="str">
        <f>IFERROR(VLOOKUP($A43,Base!$C$2:$H$202,6,0),"")</f>
        <v/>
      </c>
      <c r="D43" s="40" t="str">
        <f>IFERROR(VLOOKUP($A43,Base!$C$2:$H$202,4,0),"")</f>
        <v/>
      </c>
      <c r="E43" s="40" t="str">
        <f>IFERROR(VLOOKUP($A43,Base!$C$2:$H$202,3,0),"")</f>
        <v/>
      </c>
      <c r="F43" s="33"/>
      <c r="G43" s="33"/>
    </row>
    <row r="44" spans="2:7" ht="15.75" thickTop="1" thickBot="1">
      <c r="B44" s="38" t="str">
        <f>IFERROR(INDEX(Base!$B$2:$B$202,MATCH(A44,code)),"")</f>
        <v/>
      </c>
      <c r="C44" s="38" t="str">
        <f>IFERROR(VLOOKUP($A44,Base!$C$2:$H$202,6,0),"")</f>
        <v/>
      </c>
      <c r="D44" s="40" t="str">
        <f>IFERROR(VLOOKUP($A44,Base!$C$2:$H$202,4,0),"")</f>
        <v/>
      </c>
      <c r="E44" s="40" t="str">
        <f>IFERROR(VLOOKUP($A44,Base!$C$2:$H$202,3,0),"")</f>
        <v/>
      </c>
      <c r="F44" s="33"/>
      <c r="G44" s="33"/>
    </row>
    <row r="45" spans="2:7" ht="15.75" thickTop="1" thickBot="1">
      <c r="B45" s="38" t="str">
        <f>IFERROR(INDEX(Base!$B$2:$B$202,MATCH(A45,code)),"")</f>
        <v/>
      </c>
      <c r="C45" s="38" t="str">
        <f>IFERROR(VLOOKUP($A45,Base!$C$2:$H$202,6,0),"")</f>
        <v/>
      </c>
      <c r="D45" s="40" t="str">
        <f>IFERROR(VLOOKUP($A45,Base!$C$2:$H$202,4,0),"")</f>
        <v/>
      </c>
      <c r="E45" s="40" t="str">
        <f>IFERROR(VLOOKUP($A45,Base!$C$2:$H$202,3,0),"")</f>
        <v/>
      </c>
      <c r="F45" s="33"/>
      <c r="G45" s="33"/>
    </row>
    <row r="46" spans="2:7" ht="15.75" thickTop="1" thickBot="1">
      <c r="B46" s="38" t="str">
        <f>IFERROR(INDEX(Base!$B$2:$B$202,MATCH(A46,code)),"")</f>
        <v/>
      </c>
      <c r="C46" s="38" t="str">
        <f>IFERROR(VLOOKUP($A46,Base!$C$2:$H$202,6,0),"")</f>
        <v/>
      </c>
      <c r="D46" s="40" t="str">
        <f>IFERROR(VLOOKUP($A46,Base!$C$2:$H$202,4,0),"")</f>
        <v/>
      </c>
      <c r="E46" s="40" t="str">
        <f>IFERROR(VLOOKUP($A46,Base!$C$2:$H$202,3,0),"")</f>
        <v/>
      </c>
      <c r="F46" s="33"/>
      <c r="G46" s="33"/>
    </row>
    <row r="47" spans="2:7" ht="15.75" thickTop="1" thickBot="1">
      <c r="B47" s="38" t="str">
        <f>IFERROR(INDEX(Base!$B$2:$B$202,MATCH(A47,code)),"")</f>
        <v/>
      </c>
      <c r="C47" s="38" t="str">
        <f>IFERROR(VLOOKUP($A47,Base!$C$2:$H$202,6,0),"")</f>
        <v/>
      </c>
      <c r="D47" s="40" t="str">
        <f>IFERROR(VLOOKUP($A47,Base!$C$2:$H$202,4,0),"")</f>
        <v/>
      </c>
      <c r="E47" s="40" t="str">
        <f>IFERROR(VLOOKUP($A47,Base!$C$2:$H$202,3,0),"")</f>
        <v/>
      </c>
      <c r="F47" s="33"/>
      <c r="G47" s="33"/>
    </row>
    <row r="48" spans="2:7" ht="15.75" thickTop="1" thickBot="1">
      <c r="B48" s="38" t="str">
        <f>IFERROR(INDEX(Base!$B$2:$B$202,MATCH(A48,code)),"")</f>
        <v/>
      </c>
      <c r="C48" s="38" t="str">
        <f>IFERROR(VLOOKUP($A48,Base!$C$2:$H$202,6,0),"")</f>
        <v/>
      </c>
      <c r="D48" s="40" t="str">
        <f>IFERROR(VLOOKUP($A48,Base!$C$2:$H$202,4,0),"")</f>
        <v/>
      </c>
      <c r="E48" s="40" t="str">
        <f>IFERROR(VLOOKUP($A48,Base!$C$2:$H$202,3,0),"")</f>
        <v/>
      </c>
      <c r="F48" s="33"/>
      <c r="G48" s="33"/>
    </row>
    <row r="49" spans="2:7" ht="15.75" thickTop="1" thickBot="1">
      <c r="B49" s="38" t="str">
        <f>IFERROR(INDEX(Base!$B$2:$B$202,MATCH(A49,code)),"")</f>
        <v/>
      </c>
      <c r="C49" s="38" t="str">
        <f>IFERROR(VLOOKUP($A49,Base!$C$2:$H$202,6,0),"")</f>
        <v/>
      </c>
      <c r="D49" s="40" t="str">
        <f>IFERROR(VLOOKUP($A49,Base!$C$2:$H$202,4,0),"")</f>
        <v/>
      </c>
      <c r="E49" s="40" t="str">
        <f>IFERROR(VLOOKUP($A49,Base!$C$2:$H$202,3,0),"")</f>
        <v/>
      </c>
      <c r="F49" s="33"/>
      <c r="G49" s="33"/>
    </row>
    <row r="50" spans="2:7" ht="15.75" thickTop="1" thickBot="1">
      <c r="B50" s="38" t="str">
        <f>IFERROR(INDEX(Base!$B$2:$B$202,MATCH(A50,code)),"")</f>
        <v/>
      </c>
      <c r="C50" s="38" t="str">
        <f>IFERROR(VLOOKUP($A50,Base!$C$2:$H$202,6,0),"")</f>
        <v/>
      </c>
      <c r="D50" s="40" t="str">
        <f>IFERROR(VLOOKUP($A50,Base!$C$2:$H$202,4,0),"")</f>
        <v/>
      </c>
      <c r="E50" s="40" t="str">
        <f>IFERROR(VLOOKUP($A50,Base!$C$2:$H$202,3,0),"")</f>
        <v/>
      </c>
      <c r="F50" s="33"/>
      <c r="G50" s="33"/>
    </row>
    <row r="51" spans="2:7" ht="15.75" thickTop="1" thickBot="1">
      <c r="B51" s="38" t="str">
        <f>IFERROR(INDEX(Base!$B$2:$B$202,MATCH(A51,code)),"")</f>
        <v/>
      </c>
      <c r="C51" s="38" t="str">
        <f>IFERROR(VLOOKUP($A51,Base!$C$2:$H$202,6,0),"")</f>
        <v/>
      </c>
      <c r="D51" s="40" t="str">
        <f>IFERROR(VLOOKUP($A51,Base!$C$2:$H$202,4,0),"")</f>
        <v/>
      </c>
      <c r="E51" s="40" t="str">
        <f>IFERROR(VLOOKUP($A51,Base!$C$2:$H$202,3,0),"")</f>
        <v/>
      </c>
      <c r="F51" s="33"/>
      <c r="G51" s="33"/>
    </row>
    <row r="52" spans="2:7" ht="15.75" thickTop="1" thickBot="1">
      <c r="B52" s="38" t="str">
        <f>IFERROR(INDEX(Base!$B$2:$B$202,MATCH(A52,code)),"")</f>
        <v/>
      </c>
      <c r="C52" s="38" t="str">
        <f>IFERROR(VLOOKUP($A52,Base!$C$2:$H$202,6,0),"")</f>
        <v/>
      </c>
      <c r="D52" s="40" t="str">
        <f>IFERROR(VLOOKUP($A52,Base!$C$2:$H$202,4,0),"")</f>
        <v/>
      </c>
      <c r="E52" s="40" t="str">
        <f>IFERROR(VLOOKUP($A52,Base!$C$2:$H$202,3,0),"")</f>
        <v/>
      </c>
      <c r="F52" s="33"/>
      <c r="G52" s="33"/>
    </row>
    <row r="53" spans="2:7" ht="15.75" thickTop="1" thickBot="1">
      <c r="B53" s="38" t="str">
        <f>IFERROR(INDEX(Base!$B$2:$B$202,MATCH(A53,code)),"")</f>
        <v/>
      </c>
      <c r="C53" s="38" t="str">
        <f>IFERROR(VLOOKUP($A53,Base!$C$2:$H$202,6,0),"")</f>
        <v/>
      </c>
      <c r="D53" s="40" t="str">
        <f>IFERROR(VLOOKUP($A53,Base!$C$2:$H$202,4,0),"")</f>
        <v/>
      </c>
      <c r="E53" s="40" t="str">
        <f>IFERROR(VLOOKUP($A53,Base!$C$2:$H$202,3,0),"")</f>
        <v/>
      </c>
      <c r="F53" s="33"/>
      <c r="G53" s="33"/>
    </row>
    <row r="54" spans="2:7" ht="15.75" thickTop="1" thickBot="1">
      <c r="B54" s="38" t="str">
        <f>IFERROR(INDEX(Base!$B$2:$B$202,MATCH(A54,code)),"")</f>
        <v/>
      </c>
      <c r="C54" s="38" t="str">
        <f>IFERROR(VLOOKUP($A54,Base!$C$2:$H$202,6,0),"")</f>
        <v/>
      </c>
      <c r="D54" s="40" t="str">
        <f>IFERROR(VLOOKUP($A54,Base!$C$2:$H$202,4,0),"")</f>
        <v/>
      </c>
      <c r="E54" s="40" t="str">
        <f>IFERROR(VLOOKUP($A54,Base!$C$2:$H$202,3,0),"")</f>
        <v/>
      </c>
      <c r="F54" s="33"/>
      <c r="G54" s="33"/>
    </row>
    <row r="55" spans="2:7" ht="15.75" thickTop="1" thickBot="1">
      <c r="B55" s="38" t="str">
        <f>IFERROR(INDEX(Base!$B$2:$B$202,MATCH(A55,code)),"")</f>
        <v/>
      </c>
      <c r="C55" s="38" t="str">
        <f>IFERROR(VLOOKUP($A55,Base!$C$2:$H$202,6,0),"")</f>
        <v/>
      </c>
      <c r="D55" s="40" t="str">
        <f>IFERROR(VLOOKUP($A55,Base!$C$2:$H$202,4,0),"")</f>
        <v/>
      </c>
      <c r="E55" s="40" t="str">
        <f>IFERROR(VLOOKUP($A55,Base!$C$2:$H$202,3,0),"")</f>
        <v/>
      </c>
      <c r="F55" s="33"/>
      <c r="G55" s="33"/>
    </row>
    <row r="56" spans="2:7" ht="15.75" thickTop="1" thickBot="1">
      <c r="B56" s="38" t="str">
        <f>IFERROR(INDEX(Base!$B$2:$B$202,MATCH(A56,code)),"")</f>
        <v/>
      </c>
      <c r="C56" s="38" t="str">
        <f>IFERROR(VLOOKUP($A56,Base!$C$2:$H$202,6,0),"")</f>
        <v/>
      </c>
      <c r="D56" s="40" t="str">
        <f>IFERROR(VLOOKUP($A56,Base!$C$2:$H$202,4,0),"")</f>
        <v/>
      </c>
      <c r="E56" s="40" t="str">
        <f>IFERROR(VLOOKUP($A56,Base!$C$2:$H$202,3,0),"")</f>
        <v/>
      </c>
      <c r="F56" s="33"/>
      <c r="G56" s="33"/>
    </row>
    <row r="57" spans="2:7" ht="15.75" thickTop="1" thickBot="1">
      <c r="B57" s="38" t="str">
        <f>IFERROR(INDEX(Base!$B$2:$B$202,MATCH(A57,code)),"")</f>
        <v/>
      </c>
      <c r="C57" s="38" t="str">
        <f>IFERROR(VLOOKUP($A57,Base!$C$2:$H$202,6,0),"")</f>
        <v/>
      </c>
      <c r="D57" s="40" t="str">
        <f>IFERROR(VLOOKUP($A57,Base!$C$2:$H$202,4,0),"")</f>
        <v/>
      </c>
      <c r="E57" s="40" t="str">
        <f>IFERROR(VLOOKUP($A57,Base!$C$2:$H$202,3,0),"")</f>
        <v/>
      </c>
      <c r="F57" s="33"/>
      <c r="G57" s="33"/>
    </row>
    <row r="58" spans="2:7" ht="15.75" thickTop="1" thickBot="1">
      <c r="B58" s="38" t="str">
        <f>IFERROR(INDEX(Base!$B$2:$B$202,MATCH(A58,code)),"")</f>
        <v/>
      </c>
      <c r="C58" s="38" t="str">
        <f>IFERROR(VLOOKUP($A58,Base!$C$2:$H$202,6,0),"")</f>
        <v/>
      </c>
      <c r="D58" s="40" t="str">
        <f>IFERROR(VLOOKUP($A58,Base!$C$2:$H$202,4,0),"")</f>
        <v/>
      </c>
      <c r="E58" s="40" t="str">
        <f>IFERROR(VLOOKUP($A58,Base!$C$2:$H$202,3,0),"")</f>
        <v/>
      </c>
      <c r="F58" s="33"/>
      <c r="G58" s="33"/>
    </row>
    <row r="59" spans="2:7" ht="15.75" thickTop="1" thickBot="1">
      <c r="B59" s="38" t="str">
        <f>IFERROR(INDEX(Base!$B$2:$B$202,MATCH(A59,code)),"")</f>
        <v/>
      </c>
      <c r="C59" s="38" t="str">
        <f>IFERROR(VLOOKUP($A59,Base!$C$2:$H$202,6,0),"")</f>
        <v/>
      </c>
      <c r="D59" s="40" t="str">
        <f>IFERROR(VLOOKUP($A59,Base!$C$2:$H$202,4,0),"")</f>
        <v/>
      </c>
      <c r="E59" s="40" t="str">
        <f>IFERROR(VLOOKUP($A59,Base!$C$2:$H$202,3,0),"")</f>
        <v/>
      </c>
      <c r="F59" s="33"/>
      <c r="G59" s="33"/>
    </row>
    <row r="60" spans="2:7" ht="15.75" thickTop="1" thickBot="1">
      <c r="B60" s="38" t="str">
        <f>IFERROR(INDEX(Base!$B$2:$B$202,MATCH(A60,code)),"")</f>
        <v/>
      </c>
      <c r="C60" s="38" t="str">
        <f>IFERROR(VLOOKUP($A60,Base!$C$2:$H$202,6,0),"")</f>
        <v/>
      </c>
      <c r="D60" s="40" t="str">
        <f>IFERROR(VLOOKUP($A60,Base!$C$2:$H$202,4,0),"")</f>
        <v/>
      </c>
      <c r="E60" s="40" t="str">
        <f>IFERROR(VLOOKUP($A60,Base!$C$2:$H$202,3,0),"")</f>
        <v/>
      </c>
      <c r="F60" s="33"/>
      <c r="G60" s="33"/>
    </row>
    <row r="61" spans="2:7" ht="15.75" thickTop="1" thickBot="1">
      <c r="B61" s="38" t="str">
        <f>IFERROR(INDEX(Base!$B$2:$B$202,MATCH(A61,code)),"")</f>
        <v/>
      </c>
      <c r="C61" s="38" t="str">
        <f>IFERROR(VLOOKUP($A61,Base!$C$2:$H$202,6,0),"")</f>
        <v/>
      </c>
      <c r="D61" s="40" t="str">
        <f>IFERROR(VLOOKUP($A61,Base!$C$2:$H$202,4,0),"")</f>
        <v/>
      </c>
      <c r="E61" s="40" t="str">
        <f>IFERROR(VLOOKUP($A61,Base!$C$2:$H$202,3,0),"")</f>
        <v/>
      </c>
      <c r="F61" s="33"/>
      <c r="G61" s="33"/>
    </row>
    <row r="62" spans="2:7" ht="15.75" thickTop="1" thickBot="1">
      <c r="B62" s="38" t="str">
        <f>IFERROR(INDEX(Base!$B$2:$B$202,MATCH(A62,code)),"")</f>
        <v/>
      </c>
      <c r="C62" s="38" t="str">
        <f>IFERROR(VLOOKUP($A62,Base!$C$2:$H$202,6,0),"")</f>
        <v/>
      </c>
      <c r="D62" s="40" t="str">
        <f>IFERROR(VLOOKUP($A62,Base!$C$2:$H$202,4,0),"")</f>
        <v/>
      </c>
      <c r="E62" s="40" t="str">
        <f>IFERROR(VLOOKUP($A62,Base!$C$2:$H$202,3,0),"")</f>
        <v/>
      </c>
      <c r="F62" s="33"/>
      <c r="G62" s="33"/>
    </row>
    <row r="63" spans="2:7" ht="15.75" thickTop="1" thickBot="1">
      <c r="B63" s="38" t="str">
        <f>IFERROR(INDEX(Base!$B$2:$B$202,MATCH(A63,code)),"")</f>
        <v/>
      </c>
      <c r="C63" s="38" t="str">
        <f>IFERROR(VLOOKUP($A63,Base!$C$2:$H$202,6,0),"")</f>
        <v/>
      </c>
      <c r="D63" s="40" t="str">
        <f>IFERROR(VLOOKUP($A63,Base!$C$2:$H$202,4,0),"")</f>
        <v/>
      </c>
      <c r="E63" s="40" t="str">
        <f>IFERROR(VLOOKUP($A63,Base!$C$2:$H$202,3,0),"")</f>
        <v/>
      </c>
      <c r="F63" s="33"/>
      <c r="G63" s="33"/>
    </row>
    <row r="64" spans="2:7" ht="15.75" thickTop="1" thickBot="1">
      <c r="B64" s="38" t="str">
        <f>IFERROR(INDEX(Base!$B$2:$B$202,MATCH(A64,code)),"")</f>
        <v/>
      </c>
      <c r="C64" s="38" t="str">
        <f>IFERROR(VLOOKUP($A64,Base!$C$2:$H$202,6,0),"")</f>
        <v/>
      </c>
      <c r="D64" s="40" t="str">
        <f>IFERROR(VLOOKUP($A64,Base!$C$2:$H$202,4,0),"")</f>
        <v/>
      </c>
      <c r="E64" s="40" t="str">
        <f>IFERROR(VLOOKUP($A64,Base!$C$2:$H$202,3,0),"")</f>
        <v/>
      </c>
      <c r="F64" s="33"/>
      <c r="G64" s="33"/>
    </row>
    <row r="65" spans="2:7" ht="15.75" thickTop="1" thickBot="1">
      <c r="B65" s="38" t="str">
        <f>IFERROR(INDEX(Base!$B$2:$B$202,MATCH(A65,code)),"")</f>
        <v/>
      </c>
      <c r="C65" s="38" t="str">
        <f>IFERROR(VLOOKUP($A65,Base!$C$2:$H$202,6,0),"")</f>
        <v/>
      </c>
      <c r="D65" s="40" t="str">
        <f>IFERROR(VLOOKUP($A65,Base!$C$2:$H$202,4,0),"")</f>
        <v/>
      </c>
      <c r="E65" s="40" t="str">
        <f>IFERROR(VLOOKUP($A65,Base!$C$2:$H$202,3,0),"")</f>
        <v/>
      </c>
      <c r="F65" s="33"/>
      <c r="G65" s="33"/>
    </row>
    <row r="66" spans="2:7" ht="15.75" thickTop="1" thickBot="1">
      <c r="B66" s="38" t="str">
        <f>IFERROR(INDEX(Base!$B$2:$B$202,MATCH(A66,code)),"")</f>
        <v/>
      </c>
      <c r="C66" s="38" t="str">
        <f>IFERROR(VLOOKUP($A66,Base!$C$2:$H$202,6,0),"")</f>
        <v/>
      </c>
      <c r="D66" s="40" t="str">
        <f>IFERROR(VLOOKUP($A66,Base!$C$2:$H$202,4,0),"")</f>
        <v/>
      </c>
      <c r="E66" s="40" t="str">
        <f>IFERROR(VLOOKUP($A66,Base!$C$2:$H$202,3,0),"")</f>
        <v/>
      </c>
      <c r="F66" s="33"/>
      <c r="G66" s="33"/>
    </row>
    <row r="67" spans="2:7" ht="15.75" thickTop="1" thickBot="1">
      <c r="B67" s="38" t="str">
        <f>IFERROR(INDEX(Base!$B$2:$B$202,MATCH(A67,code)),"")</f>
        <v/>
      </c>
      <c r="C67" s="38" t="str">
        <f>IFERROR(VLOOKUP($A67,Base!$C$2:$H$202,6,0),"")</f>
        <v/>
      </c>
      <c r="D67" s="40" t="str">
        <f>IFERROR(VLOOKUP($A67,Base!$C$2:$H$202,4,0),"")</f>
        <v/>
      </c>
      <c r="E67" s="40" t="str">
        <f>IFERROR(VLOOKUP($A67,Base!$C$2:$H$202,3,0),"")</f>
        <v/>
      </c>
      <c r="F67" s="33"/>
      <c r="G67" s="33"/>
    </row>
    <row r="68" spans="2:7" ht="15.75" thickTop="1" thickBot="1">
      <c r="B68" s="38" t="str">
        <f>IFERROR(INDEX(Base!$B$2:$B$202,MATCH(A68,code)),"")</f>
        <v/>
      </c>
      <c r="C68" s="38" t="str">
        <f>IFERROR(VLOOKUP($A68,Base!$C$2:$H$202,6,0),"")</f>
        <v/>
      </c>
      <c r="D68" s="40" t="str">
        <f>IFERROR(VLOOKUP($A68,Base!$C$2:$H$202,4,0),"")</f>
        <v/>
      </c>
      <c r="E68" s="40" t="str">
        <f>IFERROR(VLOOKUP($A68,Base!$C$2:$H$202,3,0),"")</f>
        <v/>
      </c>
      <c r="F68" s="33"/>
      <c r="G68" s="33"/>
    </row>
    <row r="69" spans="2:7" ht="15.75" thickTop="1" thickBot="1">
      <c r="B69" s="38" t="str">
        <f>IFERROR(INDEX(Base!$B$2:$B$202,MATCH(A69,code)),"")</f>
        <v/>
      </c>
      <c r="C69" s="38" t="str">
        <f>IFERROR(VLOOKUP($A69,Base!$C$2:$H$202,6,0),"")</f>
        <v/>
      </c>
      <c r="D69" s="40" t="str">
        <f>IFERROR(VLOOKUP($A69,Base!$C$2:$H$202,4,0),"")</f>
        <v/>
      </c>
      <c r="E69" s="40" t="str">
        <f>IFERROR(VLOOKUP($A69,Base!$C$2:$H$202,3,0),"")</f>
        <v/>
      </c>
      <c r="F69" s="33"/>
      <c r="G69" s="33"/>
    </row>
    <row r="70" spans="2:7" ht="15.75" thickTop="1" thickBot="1">
      <c r="B70" s="38" t="str">
        <f>IFERROR(INDEX(Base!$B$2:$B$202,MATCH(A70,code)),"")</f>
        <v/>
      </c>
      <c r="C70" s="38" t="str">
        <f>IFERROR(VLOOKUP($A70,Base!$C$2:$H$202,6,0),"")</f>
        <v/>
      </c>
      <c r="D70" s="40" t="str">
        <f>IFERROR(VLOOKUP($A70,Base!$C$2:$H$202,4,0),"")</f>
        <v/>
      </c>
      <c r="E70" s="40" t="str">
        <f>IFERROR(VLOOKUP($A70,Base!$C$2:$H$202,3,0),"")</f>
        <v/>
      </c>
      <c r="F70" s="33"/>
      <c r="G70" s="33"/>
    </row>
    <row r="71" spans="2:7" ht="15.75" thickTop="1" thickBot="1">
      <c r="B71" s="38" t="str">
        <f>IFERROR(INDEX(Base!$B$2:$B$202,MATCH(A71,code)),"")</f>
        <v/>
      </c>
      <c r="C71" s="38" t="str">
        <f>IFERROR(VLOOKUP($A71,Base!$C$2:$H$202,6,0),"")</f>
        <v/>
      </c>
      <c r="D71" s="40" t="str">
        <f>IFERROR(VLOOKUP($A71,Base!$C$2:$H$202,4,0),"")</f>
        <v/>
      </c>
      <c r="E71" s="40" t="str">
        <f>IFERROR(VLOOKUP($A71,Base!$C$2:$H$202,3,0),"")</f>
        <v/>
      </c>
      <c r="F71" s="33"/>
      <c r="G71" s="33"/>
    </row>
    <row r="72" spans="2:7" ht="15.75" thickTop="1" thickBot="1">
      <c r="B72" s="38" t="str">
        <f>IFERROR(INDEX(Base!$B$2:$B$202,MATCH(A72,code)),"")</f>
        <v/>
      </c>
      <c r="C72" s="38" t="str">
        <f>IFERROR(VLOOKUP($A72,Base!$C$2:$H$202,6,0),"")</f>
        <v/>
      </c>
      <c r="D72" s="40" t="str">
        <f>IFERROR(VLOOKUP($A72,Base!$C$2:$H$202,4,0),"")</f>
        <v/>
      </c>
      <c r="E72" s="40" t="str">
        <f>IFERROR(VLOOKUP($A72,Base!$C$2:$H$202,3,0),"")</f>
        <v/>
      </c>
      <c r="F72" s="33"/>
      <c r="G72" s="33"/>
    </row>
    <row r="73" spans="2:7" ht="15.75" thickTop="1" thickBot="1">
      <c r="B73" s="38" t="str">
        <f>IFERROR(INDEX(Base!$B$2:$B$202,MATCH(A73,code)),"")</f>
        <v/>
      </c>
      <c r="C73" s="38" t="str">
        <f>IFERROR(VLOOKUP($A73,Base!$C$2:$H$202,6,0),"")</f>
        <v/>
      </c>
      <c r="D73" s="40" t="str">
        <f>IFERROR(VLOOKUP($A73,Base!$C$2:$H$202,4,0),"")</f>
        <v/>
      </c>
      <c r="E73" s="40" t="str">
        <f>IFERROR(VLOOKUP($A73,Base!$C$2:$H$202,3,0),"")</f>
        <v/>
      </c>
      <c r="F73" s="33"/>
      <c r="G73" s="33"/>
    </row>
    <row r="74" spans="2:7" ht="15.75" thickTop="1" thickBot="1">
      <c r="B74" s="38" t="str">
        <f>IFERROR(INDEX(Base!$B$2:$B$202,MATCH(A74,code)),"")</f>
        <v/>
      </c>
      <c r="C74" s="38" t="str">
        <f>IFERROR(VLOOKUP($A74,Base!$C$2:$H$202,6,0),"")</f>
        <v/>
      </c>
      <c r="D74" s="40" t="str">
        <f>IFERROR(VLOOKUP($A74,Base!$C$2:$H$202,4,0),"")</f>
        <v/>
      </c>
      <c r="E74" s="40" t="str">
        <f>IFERROR(VLOOKUP($A74,Base!$C$2:$H$202,3,0),"")</f>
        <v/>
      </c>
      <c r="F74" s="33"/>
      <c r="G74" s="33"/>
    </row>
    <row r="75" spans="2:7" ht="15.75" thickTop="1" thickBot="1">
      <c r="B75" s="38" t="str">
        <f>IFERROR(INDEX(Base!$B$2:$B$202,MATCH(A75,code)),"")</f>
        <v/>
      </c>
      <c r="C75" s="38" t="str">
        <f>IFERROR(VLOOKUP($A75,Base!$C$2:$H$202,6,0),"")</f>
        <v/>
      </c>
      <c r="D75" s="40" t="str">
        <f>IFERROR(VLOOKUP($A75,Base!$C$2:$H$202,4,0),"")</f>
        <v/>
      </c>
      <c r="E75" s="40" t="str">
        <f>IFERROR(VLOOKUP($A75,Base!$C$2:$H$202,3,0),"")</f>
        <v/>
      </c>
      <c r="F75" s="33"/>
      <c r="G75" s="33"/>
    </row>
    <row r="76" spans="2:7" ht="15.75" thickTop="1" thickBot="1">
      <c r="B76" s="38" t="str">
        <f>IFERROR(INDEX(Base!$B$2:$B$202,MATCH(A76,code)),"")</f>
        <v/>
      </c>
      <c r="C76" s="38" t="str">
        <f>IFERROR(VLOOKUP($A76,Base!$C$2:$H$202,6,0),"")</f>
        <v/>
      </c>
      <c r="D76" s="40" t="str">
        <f>IFERROR(VLOOKUP($A76,Base!$C$2:$H$202,4,0),"")</f>
        <v/>
      </c>
      <c r="E76" s="40" t="str">
        <f>IFERROR(VLOOKUP($A76,Base!$C$2:$H$202,3,0),"")</f>
        <v/>
      </c>
      <c r="F76" s="33"/>
      <c r="G76" s="33"/>
    </row>
    <row r="77" spans="2:7" ht="15.75" thickTop="1" thickBot="1">
      <c r="B77" s="38" t="str">
        <f>IFERROR(INDEX(Base!$B$2:$B$202,MATCH(A77,code)),"")</f>
        <v/>
      </c>
      <c r="C77" s="38" t="str">
        <f>IFERROR(VLOOKUP($A77,Base!$C$2:$H$202,6,0),"")</f>
        <v/>
      </c>
      <c r="D77" s="40" t="str">
        <f>IFERROR(VLOOKUP($A77,Base!$C$2:$H$202,4,0),"")</f>
        <v/>
      </c>
      <c r="E77" s="40" t="str">
        <f>IFERROR(VLOOKUP($A77,Base!$C$2:$H$202,3,0),"")</f>
        <v/>
      </c>
      <c r="F77" s="33"/>
      <c r="G77" s="33"/>
    </row>
    <row r="78" spans="2:7" ht="15.75" thickTop="1" thickBot="1">
      <c r="B78" s="38" t="str">
        <f>IFERROR(INDEX(Base!$B$2:$B$202,MATCH(A78,code)),"")</f>
        <v/>
      </c>
      <c r="C78" s="38" t="str">
        <f>IFERROR(VLOOKUP($A78,Base!$C$2:$H$202,6,0),"")</f>
        <v/>
      </c>
      <c r="D78" s="40" t="str">
        <f>IFERROR(VLOOKUP($A78,Base!$C$2:$H$202,4,0),"")</f>
        <v/>
      </c>
      <c r="E78" s="40" t="str">
        <f>IFERROR(VLOOKUP($A78,Base!$C$2:$H$202,3,0),"")</f>
        <v/>
      </c>
      <c r="F78" s="33"/>
      <c r="G78" s="33"/>
    </row>
    <row r="79" spans="2:7" ht="15.75" thickTop="1" thickBot="1">
      <c r="B79" s="38" t="str">
        <f>IFERROR(INDEX(Base!$B$2:$B$202,MATCH(A79,code)),"")</f>
        <v/>
      </c>
      <c r="C79" s="38" t="str">
        <f>IFERROR(VLOOKUP($A79,Base!$C$2:$H$202,6,0),"")</f>
        <v/>
      </c>
      <c r="D79" s="40" t="str">
        <f>IFERROR(VLOOKUP($A79,Base!$C$2:$H$202,4,0),"")</f>
        <v/>
      </c>
      <c r="E79" s="40" t="str">
        <f>IFERROR(VLOOKUP($A79,Base!$C$2:$H$202,3,0),"")</f>
        <v/>
      </c>
      <c r="F79" s="33"/>
      <c r="G79" s="33"/>
    </row>
    <row r="80" spans="2:7" ht="15.75" thickTop="1" thickBot="1">
      <c r="B80" s="38" t="str">
        <f>IFERROR(INDEX(Base!$B$2:$B$202,MATCH(A80,code)),"")</f>
        <v/>
      </c>
      <c r="C80" s="38" t="str">
        <f>IFERROR(VLOOKUP($A80,Base!$C$2:$H$202,6,0),"")</f>
        <v/>
      </c>
      <c r="D80" s="40" t="str">
        <f>IFERROR(VLOOKUP($A80,Base!$C$2:$H$202,4,0),"")</f>
        <v/>
      </c>
      <c r="E80" s="40" t="str">
        <f>IFERROR(VLOOKUP($A80,Base!$C$2:$H$202,3,0),"")</f>
        <v/>
      </c>
      <c r="F80" s="33"/>
      <c r="G80" s="33"/>
    </row>
    <row r="81" spans="2:7" ht="15.75" thickTop="1" thickBot="1">
      <c r="B81" s="38" t="str">
        <f>IFERROR(INDEX(Base!$B$2:$B$202,MATCH(A81,code)),"")</f>
        <v/>
      </c>
      <c r="C81" s="38" t="str">
        <f>IFERROR(VLOOKUP($A81,Base!$C$2:$H$202,6,0),"")</f>
        <v/>
      </c>
      <c r="D81" s="40" t="str">
        <f>IFERROR(VLOOKUP($A81,Base!$C$2:$H$202,4,0),"")</f>
        <v/>
      </c>
      <c r="E81" s="40" t="str">
        <f>IFERROR(VLOOKUP($A81,Base!$C$2:$H$202,3,0),"")</f>
        <v/>
      </c>
      <c r="F81" s="33"/>
      <c r="G81" s="33"/>
    </row>
    <row r="82" spans="2:7" ht="15.75" thickTop="1" thickBot="1">
      <c r="B82" s="38" t="str">
        <f>IFERROR(INDEX(Base!$B$2:$B$202,MATCH(A82,code)),"")</f>
        <v/>
      </c>
      <c r="C82" s="38" t="str">
        <f>IFERROR(VLOOKUP($A82,Base!$C$2:$H$202,6,0),"")</f>
        <v/>
      </c>
      <c r="D82" s="40" t="str">
        <f>IFERROR(VLOOKUP($A82,Base!$C$2:$H$202,4,0),"")</f>
        <v/>
      </c>
      <c r="E82" s="40" t="str">
        <f>IFERROR(VLOOKUP($A82,Base!$C$2:$H$202,3,0),"")</f>
        <v/>
      </c>
      <c r="F82" s="33"/>
      <c r="G82" s="33"/>
    </row>
    <row r="83" spans="2:7" ht="15.75" thickTop="1" thickBot="1">
      <c r="B83" s="38" t="str">
        <f>IFERROR(INDEX(Base!$B$2:$B$202,MATCH(A83,code)),"")</f>
        <v/>
      </c>
      <c r="C83" s="38" t="str">
        <f>IFERROR(VLOOKUP($A83,Base!$C$2:$H$202,6,0),"")</f>
        <v/>
      </c>
      <c r="D83" s="40" t="str">
        <f>IFERROR(VLOOKUP($A83,Base!$C$2:$H$202,4,0),"")</f>
        <v/>
      </c>
      <c r="E83" s="40" t="str">
        <f>IFERROR(VLOOKUP($A83,Base!$C$2:$H$202,3,0),"")</f>
        <v/>
      </c>
      <c r="F83" s="33"/>
      <c r="G83" s="33"/>
    </row>
    <row r="84" spans="2:7" ht="15.75" thickTop="1" thickBot="1">
      <c r="B84" s="38" t="str">
        <f>IFERROR(INDEX(Base!$B$2:$B$202,MATCH(A84,code)),"")</f>
        <v/>
      </c>
      <c r="C84" s="38" t="str">
        <f>IFERROR(VLOOKUP($A84,Base!$C$2:$H$202,6,0),"")</f>
        <v/>
      </c>
      <c r="D84" s="40" t="str">
        <f>IFERROR(VLOOKUP($A84,Base!$C$2:$H$202,4,0),"")</f>
        <v/>
      </c>
      <c r="E84" s="40" t="str">
        <f>IFERROR(VLOOKUP($A84,Base!$C$2:$H$202,3,0),"")</f>
        <v/>
      </c>
      <c r="F84" s="33"/>
      <c r="G84" s="33"/>
    </row>
    <row r="85" spans="2:7" ht="15.75" thickTop="1" thickBot="1">
      <c r="B85" s="38" t="str">
        <f>IFERROR(INDEX(Base!$B$2:$B$202,MATCH(A85,code)),"")</f>
        <v/>
      </c>
      <c r="C85" s="38" t="str">
        <f>IFERROR(VLOOKUP($A85,Base!$C$2:$H$202,6,0),"")</f>
        <v/>
      </c>
      <c r="D85" s="40" t="str">
        <f>IFERROR(VLOOKUP($A85,Base!$C$2:$H$202,4,0),"")</f>
        <v/>
      </c>
      <c r="E85" s="40" t="str">
        <f>IFERROR(VLOOKUP($A85,Base!$C$2:$H$202,3,0),"")</f>
        <v/>
      </c>
      <c r="F85" s="33"/>
      <c r="G85" s="33"/>
    </row>
    <row r="86" spans="2:7" ht="15.75" thickTop="1" thickBot="1">
      <c r="B86" s="38" t="str">
        <f>IFERROR(INDEX(Base!$B$2:$B$202,MATCH(A86,code)),"")</f>
        <v/>
      </c>
      <c r="C86" s="38" t="str">
        <f>IFERROR(VLOOKUP($A86,Base!$C$2:$H$202,6,0),"")</f>
        <v/>
      </c>
      <c r="D86" s="40" t="str">
        <f>IFERROR(VLOOKUP($A86,Base!$C$2:$H$202,4,0),"")</f>
        <v/>
      </c>
      <c r="E86" s="40" t="str">
        <f>IFERROR(VLOOKUP($A86,Base!$C$2:$H$202,3,0),"")</f>
        <v/>
      </c>
      <c r="F86" s="33"/>
      <c r="G86" s="33"/>
    </row>
    <row r="87" spans="2:7" ht="15.75" thickTop="1" thickBot="1">
      <c r="B87" s="38" t="str">
        <f>IFERROR(INDEX(Base!$B$2:$B$202,MATCH(A87,code)),"")</f>
        <v/>
      </c>
      <c r="C87" s="38" t="str">
        <f>IFERROR(VLOOKUP($A87,Base!$C$2:$H$202,6,0),"")</f>
        <v/>
      </c>
      <c r="D87" s="40" t="str">
        <f>IFERROR(VLOOKUP($A87,Base!$C$2:$H$202,4,0),"")</f>
        <v/>
      </c>
      <c r="E87" s="40" t="str">
        <f>IFERROR(VLOOKUP($A87,Base!$C$2:$H$202,3,0),"")</f>
        <v/>
      </c>
      <c r="F87" s="33"/>
      <c r="G87" s="33"/>
    </row>
    <row r="88" spans="2:7" ht="15.75" thickTop="1" thickBot="1">
      <c r="B88" s="38" t="str">
        <f>IFERROR(INDEX(Base!$B$2:$B$202,MATCH(A88,code)),"")</f>
        <v/>
      </c>
      <c r="C88" s="38" t="str">
        <f>IFERROR(VLOOKUP($A88,Base!$C$2:$H$202,6,0),"")</f>
        <v/>
      </c>
      <c r="D88" s="40" t="str">
        <f>IFERROR(VLOOKUP($A88,Base!$C$2:$H$202,4,0),"")</f>
        <v/>
      </c>
      <c r="E88" s="40" t="str">
        <f>IFERROR(VLOOKUP($A88,Base!$C$2:$H$202,3,0),"")</f>
        <v/>
      </c>
      <c r="F88" s="33"/>
      <c r="G88" s="33"/>
    </row>
    <row r="89" spans="2:7" ht="15.75" thickTop="1" thickBot="1">
      <c r="B89" s="38" t="str">
        <f>IFERROR(INDEX(Base!$B$2:$B$202,MATCH(A89,code)),"")</f>
        <v/>
      </c>
      <c r="C89" s="38" t="str">
        <f>IFERROR(VLOOKUP($A89,Base!$C$2:$H$202,6,0),"")</f>
        <v/>
      </c>
      <c r="D89" s="40" t="str">
        <f>IFERROR(VLOOKUP($A89,Base!$C$2:$H$202,4,0),"")</f>
        <v/>
      </c>
      <c r="E89" s="40" t="str">
        <f>IFERROR(VLOOKUP($A89,Base!$C$2:$H$202,3,0),"")</f>
        <v/>
      </c>
      <c r="F89" s="33"/>
      <c r="G89" s="33"/>
    </row>
    <row r="90" spans="2:7" ht="15.75" thickTop="1" thickBot="1">
      <c r="B90" s="38" t="str">
        <f>IFERROR(INDEX(Base!$B$2:$B$202,MATCH(A90,code)),"")</f>
        <v/>
      </c>
      <c r="C90" s="38" t="str">
        <f>IFERROR(VLOOKUP($A90,Base!$C$2:$H$202,6,0),"")</f>
        <v/>
      </c>
      <c r="D90" s="40" t="str">
        <f>IFERROR(VLOOKUP($A90,Base!$C$2:$H$202,4,0),"")</f>
        <v/>
      </c>
      <c r="E90" s="40" t="str">
        <f>IFERROR(VLOOKUP($A90,Base!$C$2:$H$202,3,0),"")</f>
        <v/>
      </c>
      <c r="F90" s="33"/>
      <c r="G90" s="33"/>
    </row>
    <row r="91" spans="2:7" ht="15.75" thickTop="1" thickBot="1">
      <c r="B91" s="38" t="str">
        <f>IFERROR(INDEX(Base!$B$2:$B$202,MATCH(A91,code)),"")</f>
        <v/>
      </c>
      <c r="C91" s="38" t="str">
        <f>IFERROR(VLOOKUP($A91,Base!$C$2:$H$202,6,0),"")</f>
        <v/>
      </c>
      <c r="D91" s="40" t="str">
        <f>IFERROR(VLOOKUP($A91,Base!$C$2:$H$202,4,0),"")</f>
        <v/>
      </c>
      <c r="E91" s="40" t="str">
        <f>IFERROR(VLOOKUP($A91,Base!$C$2:$H$202,3,0),"")</f>
        <v/>
      </c>
      <c r="F91" s="33"/>
      <c r="G91" s="33"/>
    </row>
    <row r="92" spans="2:7" ht="15.75" thickTop="1" thickBot="1">
      <c r="B92" s="38" t="str">
        <f>IFERROR(INDEX(Base!$B$2:$B$202,MATCH(A92,code)),"")</f>
        <v/>
      </c>
      <c r="C92" s="38" t="str">
        <f>IFERROR(VLOOKUP($A92,Base!$C$2:$H$202,6,0),"")</f>
        <v/>
      </c>
      <c r="D92" s="40" t="str">
        <f>IFERROR(VLOOKUP($A92,Base!$C$2:$H$202,4,0),"")</f>
        <v/>
      </c>
      <c r="E92" s="40" t="str">
        <f>IFERROR(VLOOKUP($A92,Base!$C$2:$H$202,3,0),"")</f>
        <v/>
      </c>
      <c r="F92" s="33"/>
      <c r="G92" s="33"/>
    </row>
    <row r="93" spans="2:7" ht="15.75" thickTop="1" thickBot="1">
      <c r="B93" s="38" t="str">
        <f>IFERROR(INDEX(Base!$B$2:$B$202,MATCH(A93,code)),"")</f>
        <v/>
      </c>
      <c r="C93" s="38" t="str">
        <f>IFERROR(VLOOKUP($A93,Base!$C$2:$H$202,6,0),"")</f>
        <v/>
      </c>
      <c r="D93" s="40" t="str">
        <f>IFERROR(VLOOKUP($A93,Base!$C$2:$H$202,4,0),"")</f>
        <v/>
      </c>
      <c r="E93" s="40" t="str">
        <f>IFERROR(VLOOKUP($A93,Base!$C$2:$H$202,3,0),"")</f>
        <v/>
      </c>
      <c r="F93" s="33"/>
      <c r="G93" s="33"/>
    </row>
    <row r="94" spans="2:7" ht="15.75" thickTop="1" thickBot="1">
      <c r="B94" s="38" t="str">
        <f>IFERROR(INDEX(Base!$B$2:$B$202,MATCH(A94,code)),"")</f>
        <v/>
      </c>
      <c r="C94" s="38" t="str">
        <f>IFERROR(VLOOKUP($A94,Base!$C$2:$H$202,6,0),"")</f>
        <v/>
      </c>
      <c r="D94" s="40" t="str">
        <f>IFERROR(VLOOKUP($A94,Base!$C$2:$H$202,4,0),"")</f>
        <v/>
      </c>
      <c r="E94" s="40" t="str">
        <f>IFERROR(VLOOKUP($A94,Base!$C$2:$H$202,3,0),"")</f>
        <v/>
      </c>
      <c r="F94" s="33"/>
      <c r="G94" s="33"/>
    </row>
    <row r="95" spans="2:7" ht="15.75" thickTop="1" thickBot="1">
      <c r="B95" s="38" t="str">
        <f>IFERROR(INDEX(Base!$B$2:$B$202,MATCH(A95,code)),"")</f>
        <v/>
      </c>
      <c r="C95" s="38" t="str">
        <f>IFERROR(VLOOKUP($A95,Base!$C$2:$H$202,6,0),"")</f>
        <v/>
      </c>
      <c r="D95" s="40" t="str">
        <f>IFERROR(VLOOKUP($A95,Base!$C$2:$H$202,4,0),"")</f>
        <v/>
      </c>
      <c r="E95" s="40" t="str">
        <f>IFERROR(VLOOKUP($A95,Base!$C$2:$H$202,3,0),"")</f>
        <v/>
      </c>
      <c r="F95" s="33"/>
      <c r="G95" s="33"/>
    </row>
    <row r="96" spans="2:7" ht="15.75" thickTop="1" thickBot="1">
      <c r="B96" s="38" t="str">
        <f>IFERROR(INDEX(Base!$B$2:$B$202,MATCH(A96,code)),"")</f>
        <v/>
      </c>
      <c r="C96" s="38" t="str">
        <f>IFERROR(VLOOKUP($A96,Base!$C$2:$H$202,6,0),"")</f>
        <v/>
      </c>
      <c r="D96" s="40" t="str">
        <f>IFERROR(VLOOKUP($A96,Base!$C$2:$H$202,4,0),"")</f>
        <v/>
      </c>
      <c r="E96" s="40" t="str">
        <f>IFERROR(VLOOKUP($A96,Base!$C$2:$H$202,3,0),"")</f>
        <v/>
      </c>
      <c r="F96" s="33"/>
      <c r="G96" s="33"/>
    </row>
    <row r="97" spans="2:7" ht="15.75" thickTop="1" thickBot="1">
      <c r="B97" s="38" t="str">
        <f>IFERROR(INDEX(Base!$B$2:$B$202,MATCH(A97,code)),"")</f>
        <v/>
      </c>
      <c r="C97" s="38" t="str">
        <f>IFERROR(VLOOKUP($A97,Base!$C$2:$H$202,6,0),"")</f>
        <v/>
      </c>
      <c r="D97" s="40" t="str">
        <f>IFERROR(VLOOKUP($A97,Base!$C$2:$H$202,4,0),"")</f>
        <v/>
      </c>
      <c r="E97" s="40" t="str">
        <f>IFERROR(VLOOKUP($A97,Base!$C$2:$H$202,3,0),"")</f>
        <v/>
      </c>
      <c r="F97" s="33"/>
      <c r="G97" s="33"/>
    </row>
    <row r="98" spans="2:7" ht="15.75" thickTop="1" thickBot="1">
      <c r="B98" s="38" t="str">
        <f>IFERROR(INDEX(Base!$B$2:$B$202,MATCH(A98,code)),"")</f>
        <v/>
      </c>
      <c r="C98" s="38" t="str">
        <f>IFERROR(VLOOKUP($A98,Base!$C$2:$H$202,6,0),"")</f>
        <v/>
      </c>
      <c r="D98" s="40" t="str">
        <f>IFERROR(VLOOKUP($A98,Base!$C$2:$H$202,4,0),"")</f>
        <v/>
      </c>
      <c r="E98" s="40" t="str">
        <f>IFERROR(VLOOKUP($A98,Base!$C$2:$H$202,3,0),"")</f>
        <v/>
      </c>
      <c r="F98" s="33"/>
      <c r="G98" s="33"/>
    </row>
    <row r="99" spans="2:7" ht="15.75" thickTop="1" thickBot="1">
      <c r="B99" s="38" t="str">
        <f>IFERROR(INDEX(Base!$B$2:$B$202,MATCH(A99,code)),"")</f>
        <v/>
      </c>
      <c r="C99" s="38" t="str">
        <f>IFERROR(VLOOKUP($A99,Base!$C$2:$H$202,6,0),"")</f>
        <v/>
      </c>
      <c r="D99" s="40" t="str">
        <f>IFERROR(VLOOKUP($A99,Base!$C$2:$H$202,4,0),"")</f>
        <v/>
      </c>
      <c r="E99" s="40" t="str">
        <f>IFERROR(VLOOKUP($A99,Base!$C$2:$H$202,3,0),"")</f>
        <v/>
      </c>
      <c r="F99" s="33"/>
      <c r="G99" s="33"/>
    </row>
    <row r="100" spans="2:7" ht="15.75" thickTop="1" thickBot="1">
      <c r="B100" s="38" t="str">
        <f>IFERROR(INDEX(Base!$B$2:$B$202,MATCH(A100,code)),"")</f>
        <v/>
      </c>
      <c r="C100" s="38" t="str">
        <f>IFERROR(VLOOKUP($A100,Base!$C$2:$H$202,6,0),"")</f>
        <v/>
      </c>
      <c r="D100" s="40" t="str">
        <f>IFERROR(VLOOKUP($A100,Base!$C$2:$H$202,4,0),"")</f>
        <v/>
      </c>
      <c r="E100" s="40" t="str">
        <f>IFERROR(VLOOKUP($A100,Base!$C$2:$H$202,3,0),"")</f>
        <v/>
      </c>
      <c r="F100" s="33"/>
      <c r="G100" s="33"/>
    </row>
    <row r="101" spans="2:7" ht="15.75" thickTop="1" thickBot="1">
      <c r="B101" s="38" t="str">
        <f>IFERROR(INDEX(Base!$B$2:$B$202,MATCH(A101,code)),"")</f>
        <v/>
      </c>
      <c r="C101" s="38" t="str">
        <f>IFERROR(VLOOKUP($A101,Base!$C$2:$H$202,6,0),"")</f>
        <v/>
      </c>
      <c r="D101" s="40" t="str">
        <f>IFERROR(VLOOKUP($A101,Base!$C$2:$H$202,4,0),"")</f>
        <v/>
      </c>
      <c r="E101" s="40" t="str">
        <f>IFERROR(VLOOKUP($A101,Base!$C$2:$H$202,3,0),"")</f>
        <v/>
      </c>
      <c r="F101" s="33"/>
      <c r="G101" s="33"/>
    </row>
    <row r="102" spans="2:7" ht="15.75" thickTop="1" thickBot="1">
      <c r="B102" s="38" t="str">
        <f>IFERROR(INDEX(Base!$B$2:$B$202,MATCH(A102,code)),"")</f>
        <v/>
      </c>
      <c r="C102" s="38" t="str">
        <f>IFERROR(VLOOKUP($A102,Base!$C$2:$H$202,6,0),"")</f>
        <v/>
      </c>
      <c r="D102" s="40" t="str">
        <f>IFERROR(VLOOKUP($A102,Base!$C$2:$H$202,4,0),"")</f>
        <v/>
      </c>
      <c r="E102" s="40" t="str">
        <f>IFERROR(VLOOKUP($A102,Base!$C$2:$H$202,3,0),"")</f>
        <v/>
      </c>
      <c r="F102" s="33"/>
      <c r="G102" s="33"/>
    </row>
    <row r="103" spans="2:7" ht="15.75" thickTop="1" thickBot="1">
      <c r="B103" s="38" t="str">
        <f>IFERROR(INDEX(Base!$B$2:$B$202,MATCH(A103,code)),"")</f>
        <v/>
      </c>
      <c r="C103" s="38" t="str">
        <f>IFERROR(VLOOKUP($A103,Base!$C$2:$H$202,6,0),"")</f>
        <v/>
      </c>
      <c r="D103" s="40" t="str">
        <f>IFERROR(VLOOKUP($A103,Base!$C$2:$H$202,4,0),"")</f>
        <v/>
      </c>
      <c r="E103" s="40" t="str">
        <f>IFERROR(VLOOKUP($A103,Base!$C$2:$H$202,3,0),"")</f>
        <v/>
      </c>
      <c r="F103" s="33"/>
      <c r="G103" s="33"/>
    </row>
    <row r="104" spans="2:7" ht="15.75" thickTop="1" thickBot="1">
      <c r="B104" s="38" t="str">
        <f>IFERROR(INDEX(Base!$B$2:$B$202,MATCH(A104,code)),"")</f>
        <v/>
      </c>
      <c r="C104" s="38" t="str">
        <f>IFERROR(VLOOKUP($A104,Base!$C$2:$H$202,6,0),"")</f>
        <v/>
      </c>
      <c r="D104" s="40" t="str">
        <f>IFERROR(VLOOKUP($A104,Base!$C$2:$H$202,4,0),"")</f>
        <v/>
      </c>
      <c r="E104" s="40" t="str">
        <f>IFERROR(VLOOKUP($A104,Base!$C$2:$H$202,3,0),"")</f>
        <v/>
      </c>
      <c r="F104" s="33"/>
      <c r="G104" s="33"/>
    </row>
    <row r="105" spans="2:7" ht="15.75" thickTop="1" thickBot="1">
      <c r="B105" s="38" t="str">
        <f>IFERROR(INDEX(Base!$B$2:$B$202,MATCH(A105,code)),"")</f>
        <v/>
      </c>
      <c r="C105" s="38" t="str">
        <f>IFERROR(VLOOKUP($A105,Base!$C$2:$H$202,6,0),"")</f>
        <v/>
      </c>
      <c r="D105" s="40" t="str">
        <f>IFERROR(VLOOKUP($A105,Base!$C$2:$H$202,4,0),"")</f>
        <v/>
      </c>
      <c r="E105" s="40" t="str">
        <f>IFERROR(VLOOKUP($A105,Base!$C$2:$H$202,3,0),"")</f>
        <v/>
      </c>
      <c r="F105" s="33"/>
      <c r="G105" s="33"/>
    </row>
    <row r="106" spans="2:7" ht="15.75" thickTop="1" thickBot="1">
      <c r="B106" s="38" t="str">
        <f>IFERROR(INDEX(Base!$B$2:$B$202,MATCH(A106,code)),"")</f>
        <v/>
      </c>
      <c r="C106" s="38" t="str">
        <f>IFERROR(VLOOKUP($A106,Base!$C$2:$H$202,6,0),"")</f>
        <v/>
      </c>
      <c r="D106" s="40" t="str">
        <f>IFERROR(VLOOKUP($A106,Base!$C$2:$H$202,4,0),"")</f>
        <v/>
      </c>
      <c r="E106" s="40" t="str">
        <f>IFERROR(VLOOKUP($A106,Base!$C$2:$H$202,3,0),"")</f>
        <v/>
      </c>
      <c r="F106" s="33"/>
      <c r="G106" s="33"/>
    </row>
    <row r="107" spans="2:7" ht="15.75" thickTop="1" thickBot="1">
      <c r="B107" s="38" t="str">
        <f>IFERROR(INDEX(Base!$B$2:$B$202,MATCH(A107,code)),"")</f>
        <v/>
      </c>
      <c r="C107" s="38" t="str">
        <f>IFERROR(VLOOKUP($A107,Base!$C$2:$H$202,6,0),"")</f>
        <v/>
      </c>
      <c r="D107" s="40" t="str">
        <f>IFERROR(VLOOKUP($A107,Base!$C$2:$H$202,4,0),"")</f>
        <v/>
      </c>
      <c r="E107" s="40" t="str">
        <f>IFERROR(VLOOKUP($A107,Base!$C$2:$H$202,3,0),"")</f>
        <v/>
      </c>
      <c r="F107" s="33"/>
      <c r="G107" s="33"/>
    </row>
    <row r="108" spans="2:7" ht="15.75" thickTop="1" thickBot="1">
      <c r="B108" s="38" t="str">
        <f>IFERROR(INDEX(Base!$B$2:$B$202,MATCH(A108,code)),"")</f>
        <v/>
      </c>
      <c r="C108" s="38" t="str">
        <f>IFERROR(VLOOKUP($A108,Base!$C$2:$H$202,6,0),"")</f>
        <v/>
      </c>
      <c r="D108" s="40" t="str">
        <f>IFERROR(VLOOKUP($A108,Base!$C$2:$H$202,4,0),"")</f>
        <v/>
      </c>
      <c r="E108" s="40" t="str">
        <f>IFERROR(VLOOKUP($A108,Base!$C$2:$H$202,3,0),"")</f>
        <v/>
      </c>
      <c r="F108" s="34"/>
      <c r="G108" s="34"/>
    </row>
    <row r="109" spans="2:7" ht="15" thickTop="1"/>
  </sheetData>
  <mergeCells count="5">
    <mergeCell ref="E5:E6"/>
    <mergeCell ref="F5:F6"/>
    <mergeCell ref="B5:B6"/>
    <mergeCell ref="C5:C6"/>
    <mergeCell ref="D5:D6"/>
  </mergeCells>
  <phoneticPr fontId="26" type="noConversion"/>
  <dataValidations count="1">
    <dataValidation type="list" allowBlank="1" showInputMessage="1" showErrorMessage="1" sqref="A7:A17">
      <formula1>code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Base</vt:lpstr>
      <vt:lpstr>1</vt:lpstr>
      <vt:lpstr>Feuil1</vt:lpstr>
      <vt:lpstr>_0001</vt:lpstr>
      <vt:lpstr>_nom1</vt:lpstr>
      <vt:lpstr>_NOM2</vt:lpstr>
      <vt:lpstr>_nom3</vt:lpstr>
      <vt:lpstr>code</vt:lpstr>
      <vt:lpstr>Base!Extraire</vt:lpstr>
      <vt:lpstr>N_TRAVAIL</vt:lpstr>
      <vt:lpstr>NOM</vt:lpstr>
      <vt:lpstr>travail</vt:lpstr>
    </vt:vector>
  </TitlesOfParts>
  <Company>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mb</cp:lastModifiedBy>
  <cp:lastPrinted>2013-12-07T21:56:09Z</cp:lastPrinted>
  <dcterms:created xsi:type="dcterms:W3CDTF">2012-02-29T15:35:41Z</dcterms:created>
  <dcterms:modified xsi:type="dcterms:W3CDTF">2014-11-06T22:02:44Z</dcterms:modified>
</cp:coreProperties>
</file>