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50" windowWidth="15255" windowHeight="7935"/>
  </bookViews>
  <sheets>
    <sheet name="Clients_en_cours" sheetId="1" r:id="rId1"/>
    <sheet name="DV-IDENTITY-0" sheetId="4" state="veryHidden" r:id="rId2"/>
  </sheets>
  <calcPr calcId="124519"/>
</workbook>
</file>

<file path=xl/calcChain.xml><?xml version="1.0" encoding="utf-8"?>
<calcChain xmlns="http://schemas.openxmlformats.org/spreadsheetml/2006/main">
  <c r="A2" i="4"/>
  <c r="B2"/>
  <c r="C2"/>
  <c r="D2"/>
  <c r="E2"/>
  <c r="F2"/>
  <c r="G2"/>
  <c r="H2"/>
  <c r="I2"/>
  <c r="J2"/>
  <c r="K2"/>
  <c r="L2"/>
  <c r="M2"/>
  <c r="N2"/>
  <c r="O2"/>
  <c r="P2"/>
  <c r="Q2"/>
  <c r="R2"/>
  <c r="S2"/>
  <c r="T2"/>
  <c r="U2"/>
  <c r="V2"/>
  <c r="W2"/>
  <c r="X2"/>
  <c r="Y2"/>
  <c r="Z2"/>
  <c r="AA2"/>
  <c r="AB2"/>
  <c r="AC2"/>
  <c r="AD2"/>
  <c r="AE2"/>
  <c r="AF2"/>
  <c r="AG2"/>
  <c r="AH2"/>
  <c r="AI2"/>
  <c r="AJ2"/>
  <c r="AK2"/>
  <c r="AL2"/>
  <c r="AM2"/>
  <c r="AN2"/>
  <c r="AO2"/>
  <c r="AP2"/>
  <c r="AQ2"/>
  <c r="AR2"/>
  <c r="AS2"/>
  <c r="AT2"/>
  <c r="AU2"/>
  <c r="AV2"/>
  <c r="AW2"/>
  <c r="AX2"/>
  <c r="AY2"/>
  <c r="AZ2"/>
  <c r="BA2"/>
  <c r="BB2"/>
  <c r="BC2"/>
  <c r="BD2"/>
  <c r="BE2"/>
  <c r="BF2"/>
  <c r="BG2"/>
  <c r="BH2"/>
  <c r="BI2"/>
  <c r="BJ2"/>
  <c r="BK2"/>
  <c r="BL2"/>
  <c r="BM2"/>
  <c r="BN2"/>
  <c r="BO2"/>
  <c r="BP2"/>
  <c r="BQ2"/>
  <c r="BR2"/>
  <c r="BS2"/>
  <c r="BT2"/>
  <c r="BU2"/>
  <c r="BV2"/>
  <c r="BW2"/>
  <c r="BX2"/>
  <c r="BY2"/>
  <c r="BZ2"/>
  <c r="CA2"/>
  <c r="CB2"/>
  <c r="CC2"/>
  <c r="CD2"/>
  <c r="CE2"/>
  <c r="CF2"/>
  <c r="CG2"/>
  <c r="CH2"/>
  <c r="CI2"/>
  <c r="CJ2"/>
  <c r="CK2"/>
  <c r="CL2"/>
  <c r="CM2"/>
  <c r="CN2"/>
  <c r="CO2"/>
  <c r="CP2"/>
  <c r="CQ2"/>
  <c r="CR2"/>
  <c r="CS2"/>
  <c r="CT2"/>
  <c r="CU2"/>
  <c r="CV2"/>
  <c r="CW2"/>
  <c r="CX2"/>
  <c r="CY2"/>
  <c r="CZ2"/>
  <c r="DA2"/>
  <c r="DB2"/>
  <c r="DC2"/>
  <c r="DD2"/>
  <c r="DE2"/>
  <c r="DF2"/>
  <c r="DG2"/>
  <c r="DH2"/>
  <c r="DI2"/>
  <c r="DJ2"/>
  <c r="DK2"/>
  <c r="DL2"/>
  <c r="DM2"/>
  <c r="DN2"/>
  <c r="DO2"/>
  <c r="DP2"/>
  <c r="DQ2"/>
  <c r="A1"/>
  <c r="B1"/>
  <c r="C1"/>
  <c r="D1"/>
  <c r="E1"/>
  <c r="F1"/>
  <c r="G1"/>
  <c r="H1"/>
  <c r="I1"/>
  <c r="J1"/>
  <c r="K1"/>
  <c r="L1"/>
  <c r="M1"/>
  <c r="N1"/>
  <c r="O1"/>
  <c r="P1"/>
  <c r="Q1"/>
  <c r="R1"/>
  <c r="S1"/>
  <c r="T1"/>
  <c r="U1"/>
  <c r="V1"/>
  <c r="W1"/>
  <c r="X1"/>
  <c r="Y1"/>
  <c r="Z1"/>
  <c r="AA1"/>
  <c r="AB1"/>
  <c r="AC1"/>
  <c r="AD1"/>
  <c r="AE1"/>
  <c r="AF1"/>
  <c r="AG1"/>
  <c r="AH1"/>
  <c r="AI1"/>
  <c r="AJ1"/>
  <c r="AK1"/>
  <c r="AL1"/>
  <c r="AM1"/>
  <c r="AN1"/>
</calcChain>
</file>

<file path=xl/sharedStrings.xml><?xml version="1.0" encoding="utf-8"?>
<sst xmlns="http://schemas.openxmlformats.org/spreadsheetml/2006/main" count="38" uniqueCount="34">
  <si>
    <t>Etape suivante</t>
  </si>
  <si>
    <t>AAAAAEXnpSg=</t>
  </si>
  <si>
    <t>Répondre au client</t>
  </si>
  <si>
    <t>Attente retour sur proposition (pas avant 14/4)</t>
  </si>
  <si>
    <t>Attente retour pour un skype</t>
  </si>
  <si>
    <t>Envoyer proposition</t>
  </si>
  <si>
    <t>Attente retour ( à relancer?)</t>
  </si>
  <si>
    <t>répondre au client</t>
  </si>
  <si>
    <t>AAAAADn/93k=</t>
  </si>
  <si>
    <t xml:space="preserve">Demande d'information du client </t>
  </si>
  <si>
    <t xml:space="preserve">Demande de proposition </t>
  </si>
  <si>
    <t xml:space="preserve">Demande d'info supplémentaire au client </t>
  </si>
  <si>
    <t>NOM Prenom</t>
  </si>
  <si>
    <t>Urgence</t>
  </si>
  <si>
    <t>Derniere action</t>
  </si>
  <si>
    <t>le</t>
  </si>
  <si>
    <t>par</t>
  </si>
  <si>
    <t>Client</t>
  </si>
  <si>
    <t xml:space="preserve">Demande d'information </t>
  </si>
  <si>
    <t xml:space="preserve">Proposition envoyée </t>
  </si>
  <si>
    <t xml:space="preserve">Proposition de Skype </t>
  </si>
  <si>
    <t>MT</t>
  </si>
  <si>
    <t>Case urgence en rouge si :</t>
  </si>
  <si>
    <t>la derniere action date de plus de 7 jours</t>
  </si>
  <si>
    <t>la derniere action est menee par le "Client"</t>
  </si>
  <si>
    <t>Case urgence reste blanche si :</t>
  </si>
  <si>
    <t>aucune date n'est rentree</t>
  </si>
  <si>
    <t>la derniere action est menee par autre que "client"</t>
  </si>
  <si>
    <t>Félix</t>
  </si>
  <si>
    <t>Françoise</t>
  </si>
  <si>
    <t>Sylvette</t>
  </si>
  <si>
    <t>Bruno</t>
  </si>
  <si>
    <t>Anne Claire</t>
  </si>
  <si>
    <t>Matthieu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</si>
</sst>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Fill="1"/>
    <xf numFmtId="0" fontId="1" fillId="0" borderId="0" xfId="1" applyAlignment="1" applyProtection="1"/>
    <xf numFmtId="0" fontId="0" fillId="0" borderId="7" xfId="0" applyFill="1" applyBorder="1"/>
    <xf numFmtId="0" fontId="0" fillId="0" borderId="8" xfId="0" applyFill="1" applyBorder="1"/>
    <xf numFmtId="0" fontId="0" fillId="0" borderId="5" xfId="0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2" fillId="0" borderId="14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0" fillId="0" borderId="4" xfId="0" applyBorder="1"/>
    <xf numFmtId="16" fontId="2" fillId="0" borderId="11" xfId="0" applyNumberFormat="1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left" vertical="center"/>
    </xf>
    <xf numFmtId="16" fontId="2" fillId="0" borderId="12" xfId="0" applyNumberFormat="1" applyFont="1" applyFill="1" applyBorder="1" applyAlignment="1">
      <alignment horizontal="left" vertical="center"/>
    </xf>
    <xf numFmtId="0" fontId="0" fillId="0" borderId="0" xfId="0" applyFill="1" applyAlignment="1">
      <alignment horizontal="center" vertical="center"/>
    </xf>
    <xf numFmtId="16" fontId="2" fillId="0" borderId="16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/>
    </xf>
    <xf numFmtId="16" fontId="2" fillId="0" borderId="17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2" fillId="0" borderId="6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16" fontId="2" fillId="0" borderId="13" xfId="0" applyNumberFormat="1" applyFont="1" applyFill="1" applyBorder="1" applyAlignment="1">
      <alignment horizontal="left" vertical="center"/>
    </xf>
    <xf numFmtId="16" fontId="2" fillId="0" borderId="15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FF0000"/>
  </sheetPr>
  <dimension ref="A1:F17"/>
  <sheetViews>
    <sheetView tabSelected="1" zoomScale="75" zoomScaleNormal="75" workbookViewId="0">
      <pane ySplit="1" topLeftCell="A2" activePane="bottomLeft" state="frozen"/>
      <selection pane="bottomLeft" activeCell="F11" sqref="F11"/>
    </sheetView>
  </sheetViews>
  <sheetFormatPr defaultRowHeight="15"/>
  <cols>
    <col min="1" max="1" width="8.7109375" bestFit="1" customWidth="1"/>
    <col min="2" max="2" width="29.7109375" bestFit="1" customWidth="1"/>
    <col min="3" max="3" width="47.5703125" bestFit="1" customWidth="1"/>
    <col min="4" max="4" width="7.7109375" bestFit="1" customWidth="1"/>
    <col min="5" max="5" width="8.7109375" bestFit="1" customWidth="1"/>
    <col min="6" max="6" width="43.28515625" bestFit="1" customWidth="1"/>
  </cols>
  <sheetData>
    <row r="1" spans="1:6" ht="24" customHeight="1" thickBot="1">
      <c r="A1" s="14" t="s">
        <v>13</v>
      </c>
      <c r="B1" s="3" t="s">
        <v>12</v>
      </c>
      <c r="C1" s="1" t="s">
        <v>14</v>
      </c>
      <c r="D1" s="2" t="s">
        <v>15</v>
      </c>
      <c r="E1" s="2" t="s">
        <v>16</v>
      </c>
      <c r="F1" s="23" t="s">
        <v>0</v>
      </c>
    </row>
    <row r="2" spans="1:6" s="4" customFormat="1" ht="24" customHeight="1">
      <c r="A2" s="6"/>
      <c r="B2" s="8" t="s">
        <v>28</v>
      </c>
      <c r="C2" s="11" t="s">
        <v>18</v>
      </c>
      <c r="D2" s="15">
        <v>41005</v>
      </c>
      <c r="E2" s="22" t="s">
        <v>17</v>
      </c>
      <c r="F2" s="24" t="s">
        <v>2</v>
      </c>
    </row>
    <row r="3" spans="1:6" s="4" customFormat="1" ht="24" customHeight="1">
      <c r="A3" s="6"/>
      <c r="B3" s="9" t="s">
        <v>29</v>
      </c>
      <c r="C3" s="12" t="s">
        <v>19</v>
      </c>
      <c r="D3" s="16"/>
      <c r="E3" s="18" t="s">
        <v>21</v>
      </c>
      <c r="F3" s="25" t="s">
        <v>3</v>
      </c>
    </row>
    <row r="4" spans="1:6" s="4" customFormat="1" ht="24" customHeight="1">
      <c r="A4" s="6"/>
      <c r="B4" s="9" t="s">
        <v>30</v>
      </c>
      <c r="C4" s="12" t="s">
        <v>20</v>
      </c>
      <c r="D4" s="17">
        <v>41003</v>
      </c>
      <c r="E4" s="18" t="s">
        <v>21</v>
      </c>
      <c r="F4" s="25" t="s">
        <v>4</v>
      </c>
    </row>
    <row r="5" spans="1:6" s="4" customFormat="1" ht="24" customHeight="1">
      <c r="A5" s="6"/>
      <c r="B5" s="9" t="s">
        <v>31</v>
      </c>
      <c r="C5" s="12" t="s">
        <v>10</v>
      </c>
      <c r="D5" s="17">
        <v>40995</v>
      </c>
      <c r="E5" s="19" t="s">
        <v>17</v>
      </c>
      <c r="F5" s="25" t="s">
        <v>5</v>
      </c>
    </row>
    <row r="6" spans="1:6" s="4" customFormat="1" ht="24" customHeight="1">
      <c r="A6" s="6"/>
      <c r="B6" s="9" t="s">
        <v>32</v>
      </c>
      <c r="C6" s="12" t="s">
        <v>11</v>
      </c>
      <c r="D6" s="17">
        <v>41004</v>
      </c>
      <c r="E6" s="19" t="s">
        <v>21</v>
      </c>
      <c r="F6" s="25" t="s">
        <v>6</v>
      </c>
    </row>
    <row r="7" spans="1:6" s="4" customFormat="1" ht="24" customHeight="1" thickBot="1">
      <c r="A7" s="7"/>
      <c r="B7" s="10" t="s">
        <v>33</v>
      </c>
      <c r="C7" s="13" t="s">
        <v>9</v>
      </c>
      <c r="D7" s="27">
        <v>41005</v>
      </c>
      <c r="E7" s="28" t="s">
        <v>17</v>
      </c>
      <c r="F7" s="26" t="s">
        <v>7</v>
      </c>
    </row>
    <row r="8" spans="1:6" ht="24" customHeight="1"/>
    <row r="9" spans="1:6" ht="24" customHeight="1">
      <c r="B9" s="20" t="s">
        <v>22</v>
      </c>
      <c r="C9" s="29" t="s">
        <v>23</v>
      </c>
    </row>
    <row r="10" spans="1:6" ht="24" customHeight="1">
      <c r="B10" s="21"/>
      <c r="C10" s="29" t="s">
        <v>24</v>
      </c>
    </row>
    <row r="11" spans="1:6" ht="24" customHeight="1">
      <c r="B11" s="21"/>
    </row>
    <row r="12" spans="1:6" ht="24" customHeight="1">
      <c r="B12" s="21" t="s">
        <v>25</v>
      </c>
      <c r="C12" s="29" t="s">
        <v>26</v>
      </c>
    </row>
    <row r="13" spans="1:6" ht="24" customHeight="1">
      <c r="B13" s="21"/>
      <c r="C13" s="29" t="s">
        <v>27</v>
      </c>
    </row>
    <row r="14" spans="1:6" ht="24" customHeight="1">
      <c r="B14" s="21"/>
    </row>
    <row r="15" spans="1:6" ht="24" customHeight="1">
      <c r="B15" s="21"/>
    </row>
    <row r="16" spans="1:6" ht="24" customHeight="1"/>
    <row r="17" ht="24" customHeight="1"/>
  </sheetData>
  <sortState ref="B3:L12">
    <sortCondition ref="B2"/>
  </sortState>
  <pageMargins left="0.7" right="0.7" top="0.75" bottom="0.75" header="0.3" footer="0.3"/>
  <pageSetup scale="55" orientation="landscape" r:id="rId1"/>
  <customProperties>
    <customPr name="DVSECTION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1:DR2"/>
  <sheetViews>
    <sheetView workbookViewId="0">
      <selection activeCell="DR2" sqref="DR2"/>
    </sheetView>
  </sheetViews>
  <sheetFormatPr defaultRowHeight="15"/>
  <sheetData>
    <row r="1" spans="1:122">
      <c r="A1" t="e">
        <f>IF(Clients_en_cours!#REF!,"AAAAAEXnpQA=",0)</f>
        <v>#REF!</v>
      </c>
      <c r="B1" t="e">
        <f>AND(Clients_en_cours!#REF!,"AAAAAEXnpQE=")</f>
        <v>#REF!</v>
      </c>
      <c r="C1" t="e">
        <f>AND(Clients_en_cours!#REF!,"AAAAAEXnpQI=")</f>
        <v>#REF!</v>
      </c>
      <c r="D1" t="e">
        <f>AND(Clients_en_cours!#REF!,"AAAAAEXnpQM=")</f>
        <v>#REF!</v>
      </c>
      <c r="E1" t="e">
        <f>AND(Clients_en_cours!#REF!,"AAAAAEXnpQQ=")</f>
        <v>#REF!</v>
      </c>
      <c r="F1" t="e">
        <f>AND(Clients_en_cours!#REF!,"AAAAAEXnpQU=")</f>
        <v>#REF!</v>
      </c>
      <c r="G1" t="e">
        <f>AND(Clients_en_cours!#REF!,"AAAAAEXnpQY=")</f>
        <v>#REF!</v>
      </c>
      <c r="H1" t="e">
        <f>AND(Clients_en_cours!#REF!,"AAAAAEXnpQc=")</f>
        <v>#REF!</v>
      </c>
      <c r="I1" t="e">
        <f>AND(Clients_en_cours!#REF!,"AAAAAEXnpQg=")</f>
        <v>#REF!</v>
      </c>
      <c r="J1" t="e">
        <f>AND(Clients_en_cours!#REF!,"AAAAAEXnpQk=")</f>
        <v>#REF!</v>
      </c>
      <c r="K1" t="e">
        <f>AND(Clients_en_cours!#REF!,"AAAAAEXnpQo=")</f>
        <v>#REF!</v>
      </c>
      <c r="L1" t="e">
        <f>AND(Clients_en_cours!#REF!,"AAAAAEXnpQs=")</f>
        <v>#REF!</v>
      </c>
      <c r="M1">
        <f>IF(Clients_en_cours!1:1,"AAAAAEXnpQw=",0)</f>
        <v>0</v>
      </c>
      <c r="N1" t="e">
        <f>AND(Clients_en_cours!B1,"AAAAAEXnpQ0=")</f>
        <v>#VALUE!</v>
      </c>
      <c r="O1" t="e">
        <f>AND(Clients_en_cours!#REF!,"AAAAAEXnpQ4=")</f>
        <v>#REF!</v>
      </c>
      <c r="P1" t="e">
        <f>AND(Clients_en_cours!#REF!,"AAAAAEXnpQ8=")</f>
        <v>#REF!</v>
      </c>
      <c r="Q1" t="e">
        <f>AND(Clients_en_cours!#REF!,"AAAAAEXnpRA=")</f>
        <v>#REF!</v>
      </c>
      <c r="R1" t="e">
        <f>AND(Clients_en_cours!#REF!,"AAAAAEXnpRE=")</f>
        <v>#REF!</v>
      </c>
      <c r="S1" t="e">
        <f>AND(Clients_en_cours!#REF!,"AAAAAEXnpRI=")</f>
        <v>#REF!</v>
      </c>
      <c r="T1" t="e">
        <f>AND(Clients_en_cours!#REF!,"AAAAAEXnpRM=")</f>
        <v>#REF!</v>
      </c>
      <c r="U1" t="e">
        <f>AND(Clients_en_cours!C1,"AAAAAEXnpRQ=")</f>
        <v>#VALUE!</v>
      </c>
      <c r="V1" t="e">
        <f>AND(Clients_en_cours!F1,"AAAAAEXnpRU=")</f>
        <v>#VALUE!</v>
      </c>
      <c r="W1" t="e">
        <f>AND(Clients_en_cours!#REF!,"AAAAAEXnpRY=")</f>
        <v>#REF!</v>
      </c>
      <c r="X1" t="e">
        <f>IF(Clients_en_cours!B:B,"AAAAAEXnpRc=",0)</f>
        <v>#VALUE!</v>
      </c>
      <c r="Y1" t="e">
        <f>IF(Clients_en_cours!#REF!,"AAAAAEXnpRg=",0)</f>
        <v>#REF!</v>
      </c>
      <c r="Z1" t="e">
        <f>IF(Clients_en_cours!#REF!,"AAAAAEXnpRk=",0)</f>
        <v>#REF!</v>
      </c>
      <c r="AA1" t="e">
        <f>IF(Clients_en_cours!#REF!,"AAAAAEXnpRo=",0)</f>
        <v>#REF!</v>
      </c>
      <c r="AB1" t="e">
        <f>IF(Clients_en_cours!#REF!,"AAAAAEXnpRs=",0)</f>
        <v>#REF!</v>
      </c>
      <c r="AC1" t="e">
        <f>IF(Clients_en_cours!#REF!,"AAAAAEXnpRw=",0)</f>
        <v>#REF!</v>
      </c>
      <c r="AD1" t="e">
        <f>IF(Clients_en_cours!#REF!,"AAAAAEXnpR0=",0)</f>
        <v>#REF!</v>
      </c>
      <c r="AE1" t="e">
        <f>IF(Clients_en_cours!C:C,"AAAAAEXnpR4=",0)</f>
        <v>#VALUE!</v>
      </c>
      <c r="AF1" t="e">
        <f>IF(Clients_en_cours!F:F,"AAAAAEXnpR8=",0)</f>
        <v>#VALUE!</v>
      </c>
      <c r="AG1" t="e">
        <f>IF(Clients_en_cours!#REF!,"AAAAAEXnpSA=",0)</f>
        <v>#REF!</v>
      </c>
      <c r="AH1" t="e">
        <f>IF(Clients_en_cours!#REF!,"AAAAAEXnpSE=",0)</f>
        <v>#REF!</v>
      </c>
      <c r="AI1" t="e">
        <f>IF(#REF!,"AAAAAEXnpSI=",0)</f>
        <v>#REF!</v>
      </c>
      <c r="AJ1" t="e">
        <f>AND(#REF!,"AAAAAEXnpSM=")</f>
        <v>#REF!</v>
      </c>
      <c r="AK1" t="e">
        <f>IF(#REF!,"AAAAAEXnpSQ=",0)</f>
        <v>#REF!</v>
      </c>
      <c r="AL1" t="e">
        <f>IF(#REF!,"AAAAAEXnpSU=",0)</f>
        <v>#REF!</v>
      </c>
      <c r="AM1" t="e">
        <f>AND(#REF!,"AAAAAEXnpSY=")</f>
        <v>#REF!</v>
      </c>
      <c r="AN1" t="e">
        <f>IF(#REF!,"AAAAAEXnpSc=",0)</f>
        <v>#REF!</v>
      </c>
      <c r="AO1" t="s">
        <v>1</v>
      </c>
    </row>
    <row r="2" spans="1:122">
      <c r="A2" t="e">
        <f>AND(Clients_en_cours!#REF!,"AAAAADn/9wA=")</f>
        <v>#REF!</v>
      </c>
      <c r="B2" t="e">
        <f>AND(Clients_en_cours!#REF!,"AAAAADn/9wE=")</f>
        <v>#REF!</v>
      </c>
      <c r="C2" t="e">
        <f>AND(Clients_en_cours!#REF!,"AAAAADn/9wI=")</f>
        <v>#REF!</v>
      </c>
      <c r="D2" t="str">
        <f>IF(Clients_en_cours!2:2,"AAAAADn/9wM=",0)</f>
        <v>AAAAADn/9wM=</v>
      </c>
      <c r="E2" t="e">
        <f>AND(Clients_en_cours!B2,"AAAAADn/9wQ=")</f>
        <v>#VALUE!</v>
      </c>
      <c r="F2" t="e">
        <f>AND(Clients_en_cours!#REF!,"AAAAADn/9wU=")</f>
        <v>#REF!</v>
      </c>
      <c r="G2" t="e">
        <f>AND(Clients_en_cours!#REF!,"AAAAADn/9wY=")</f>
        <v>#REF!</v>
      </c>
      <c r="H2" t="e">
        <f>AND(Clients_en_cours!#REF!,"AAAAADn/9wc=")</f>
        <v>#REF!</v>
      </c>
      <c r="I2" t="e">
        <f>AND(Clients_en_cours!#REF!,"AAAAADn/9wg=")</f>
        <v>#REF!</v>
      </c>
      <c r="J2" t="e">
        <f>AND(Clients_en_cours!#REF!,"AAAAADn/9wk=")</f>
        <v>#REF!</v>
      </c>
      <c r="K2" t="e">
        <f>AND(Clients_en_cours!#REF!,"AAAAADn/9wo=")</f>
        <v>#REF!</v>
      </c>
      <c r="L2" t="e">
        <f>AND(Clients_en_cours!C2,"AAAAADn/9ws=")</f>
        <v>#VALUE!</v>
      </c>
      <c r="M2" t="e">
        <f>AND(Clients_en_cours!F2,"AAAAADn/9ww=")</f>
        <v>#VALUE!</v>
      </c>
      <c r="N2" t="e">
        <f>AND(Clients_en_cours!#REF!,"AAAAADn/9w0=")</f>
        <v>#REF!</v>
      </c>
      <c r="O2" t="e">
        <f>AND(Clients_en_cours!#REF!,"AAAAADn/9w4=")</f>
        <v>#REF!</v>
      </c>
      <c r="P2" t="e">
        <f>AND(Clients_en_cours!#REF!,"AAAAADn/9w8=")</f>
        <v>#REF!</v>
      </c>
      <c r="Q2">
        <f>IF(Clients_en_cours!3:3,"AAAAADn/9xA=",0)</f>
        <v>0</v>
      </c>
      <c r="R2" t="e">
        <f>AND(Clients_en_cours!B3,"AAAAADn/9xE=")</f>
        <v>#VALUE!</v>
      </c>
      <c r="S2" t="e">
        <f>AND(Clients_en_cours!#REF!,"AAAAADn/9xI=")</f>
        <v>#REF!</v>
      </c>
      <c r="T2" t="e">
        <f>AND(Clients_en_cours!#REF!,"AAAAADn/9xM=")</f>
        <v>#REF!</v>
      </c>
      <c r="U2" t="e">
        <f>AND(Clients_en_cours!#REF!,"AAAAADn/9xQ=")</f>
        <v>#REF!</v>
      </c>
      <c r="V2" t="e">
        <f>AND(Clients_en_cours!#REF!,"AAAAADn/9xU=")</f>
        <v>#REF!</v>
      </c>
      <c r="W2" t="e">
        <f>AND(Clients_en_cours!#REF!,"AAAAADn/9xY=")</f>
        <v>#REF!</v>
      </c>
      <c r="X2" t="e">
        <f>AND(Clients_en_cours!#REF!,"AAAAADn/9xc=")</f>
        <v>#REF!</v>
      </c>
      <c r="Y2" t="e">
        <f>AND(Clients_en_cours!C3,"AAAAADn/9xg=")</f>
        <v>#VALUE!</v>
      </c>
      <c r="Z2" t="e">
        <f>AND(Clients_en_cours!F3,"AAAAADn/9xk=")</f>
        <v>#VALUE!</v>
      </c>
      <c r="AA2" t="e">
        <f>AND(Clients_en_cours!#REF!,"AAAAADn/9xo=")</f>
        <v>#REF!</v>
      </c>
      <c r="AB2" t="e">
        <f>AND(Clients_en_cours!#REF!,"AAAAADn/9xs=")</f>
        <v>#REF!</v>
      </c>
      <c r="AC2" t="e">
        <f>AND(Clients_en_cours!#REF!,"AAAAADn/9xw=")</f>
        <v>#REF!</v>
      </c>
      <c r="AD2">
        <f>IF(Clients_en_cours!4:4,"AAAAADn/9x0=",0)</f>
        <v>0</v>
      </c>
      <c r="AE2" t="e">
        <f>AND(Clients_en_cours!B4,"AAAAADn/9x4=")</f>
        <v>#VALUE!</v>
      </c>
      <c r="AF2" t="e">
        <f>AND(Clients_en_cours!#REF!,"AAAAADn/9x8=")</f>
        <v>#REF!</v>
      </c>
      <c r="AG2" t="e">
        <f>AND(Clients_en_cours!#REF!,"AAAAADn/9yA=")</f>
        <v>#REF!</v>
      </c>
      <c r="AH2" t="e">
        <f>AND(Clients_en_cours!#REF!,"AAAAADn/9yE=")</f>
        <v>#REF!</v>
      </c>
      <c r="AI2" t="e">
        <f>AND(Clients_en_cours!#REF!,"AAAAADn/9yI=")</f>
        <v>#REF!</v>
      </c>
      <c r="AJ2" t="e">
        <f>AND(Clients_en_cours!#REF!,"AAAAADn/9yM=")</f>
        <v>#REF!</v>
      </c>
      <c r="AK2" t="e">
        <f>AND(Clients_en_cours!#REF!,"AAAAADn/9yQ=")</f>
        <v>#REF!</v>
      </c>
      <c r="AL2" t="e">
        <f>AND(Clients_en_cours!C4,"AAAAADn/9yU=")</f>
        <v>#VALUE!</v>
      </c>
      <c r="AM2" t="e">
        <f>AND(Clients_en_cours!F4,"AAAAADn/9yY=")</f>
        <v>#VALUE!</v>
      </c>
      <c r="AN2" t="e">
        <f>AND(Clients_en_cours!#REF!,"AAAAADn/9yc=")</f>
        <v>#REF!</v>
      </c>
      <c r="AO2" t="e">
        <f>AND(Clients_en_cours!#REF!,"AAAAADn/9yg=")</f>
        <v>#REF!</v>
      </c>
      <c r="AP2" t="e">
        <f>AND(Clients_en_cours!#REF!,"AAAAADn/9yk=")</f>
        <v>#REF!</v>
      </c>
      <c r="AQ2" t="e">
        <f>IF(Clients_en_cours!#REF!,"AAAAADn/9yo=",0)</f>
        <v>#REF!</v>
      </c>
      <c r="AR2" t="e">
        <f>AND(Clients_en_cours!#REF!,"AAAAADn/9ys=")</f>
        <v>#REF!</v>
      </c>
      <c r="AS2" t="e">
        <f>AND(Clients_en_cours!#REF!,"AAAAADn/9yw=")</f>
        <v>#REF!</v>
      </c>
      <c r="AT2" t="e">
        <f>AND(Clients_en_cours!#REF!,"AAAAADn/9y0=")</f>
        <v>#REF!</v>
      </c>
      <c r="AU2" t="e">
        <f>AND(Clients_en_cours!#REF!,"AAAAADn/9y4=")</f>
        <v>#REF!</v>
      </c>
      <c r="AV2" t="e">
        <f>AND(Clients_en_cours!#REF!,"AAAAADn/9y8=")</f>
        <v>#REF!</v>
      </c>
      <c r="AW2" t="e">
        <f>AND(Clients_en_cours!#REF!,"AAAAADn/9zA=")</f>
        <v>#REF!</v>
      </c>
      <c r="AX2" t="e">
        <f>AND(Clients_en_cours!#REF!,"AAAAADn/9zE=")</f>
        <v>#REF!</v>
      </c>
      <c r="AY2" t="e">
        <f>AND(Clients_en_cours!#REF!,"AAAAADn/9zI=")</f>
        <v>#REF!</v>
      </c>
      <c r="AZ2" t="e">
        <f>AND(Clients_en_cours!#REF!,"AAAAADn/9zM=")</f>
        <v>#REF!</v>
      </c>
      <c r="BA2" t="e">
        <f>AND(Clients_en_cours!#REF!,"AAAAADn/9zQ=")</f>
        <v>#REF!</v>
      </c>
      <c r="BB2" t="e">
        <f>AND(Clients_en_cours!#REF!,"AAAAADn/9zU=")</f>
        <v>#REF!</v>
      </c>
      <c r="BC2" t="e">
        <f>AND(Clients_en_cours!#REF!,"AAAAADn/9zY=")</f>
        <v>#REF!</v>
      </c>
      <c r="BD2">
        <f>IF(Clients_en_cours!5:5,"AAAAADn/9zc=",0)</f>
        <v>0</v>
      </c>
      <c r="BE2" t="e">
        <f>AND(Clients_en_cours!B5,"AAAAADn/9zg=")</f>
        <v>#VALUE!</v>
      </c>
      <c r="BF2" t="e">
        <f>AND(Clients_en_cours!#REF!,"AAAAADn/9zk=")</f>
        <v>#REF!</v>
      </c>
      <c r="BG2" t="e">
        <f>AND(Clients_en_cours!#REF!,"AAAAADn/9zo=")</f>
        <v>#REF!</v>
      </c>
      <c r="BH2" t="e">
        <f>AND(Clients_en_cours!#REF!,"AAAAADn/9zs=")</f>
        <v>#REF!</v>
      </c>
      <c r="BI2" t="e">
        <f>AND(Clients_en_cours!#REF!,"AAAAADn/9zw=")</f>
        <v>#REF!</v>
      </c>
      <c r="BJ2" t="e">
        <f>AND(Clients_en_cours!#REF!,"AAAAADn/9z0=")</f>
        <v>#REF!</v>
      </c>
      <c r="BK2" t="e">
        <f>AND(Clients_en_cours!#REF!,"AAAAADn/9z4=")</f>
        <v>#REF!</v>
      </c>
      <c r="BL2" t="e">
        <f>AND(Clients_en_cours!C5,"AAAAADn/9z8=")</f>
        <v>#VALUE!</v>
      </c>
      <c r="BM2" t="e">
        <f>AND(Clients_en_cours!F5,"AAAAADn/90A=")</f>
        <v>#VALUE!</v>
      </c>
      <c r="BN2" t="e">
        <f>AND(Clients_en_cours!#REF!,"AAAAADn/90E=")</f>
        <v>#REF!</v>
      </c>
      <c r="BO2" t="e">
        <f>AND(Clients_en_cours!#REF!,"AAAAADn/90I=")</f>
        <v>#REF!</v>
      </c>
      <c r="BP2" t="e">
        <f>AND(Clients_en_cours!#REF!,"AAAAADn/90M=")</f>
        <v>#REF!</v>
      </c>
      <c r="BQ2">
        <f>IF(Clients_en_cours!6:6,"AAAAADn/90Q=",0)</f>
        <v>0</v>
      </c>
      <c r="BR2" t="e">
        <f>AND(Clients_en_cours!B6,"AAAAADn/90U=")</f>
        <v>#VALUE!</v>
      </c>
      <c r="BS2" t="e">
        <f>AND(Clients_en_cours!#REF!,"AAAAADn/90Y=")</f>
        <v>#REF!</v>
      </c>
      <c r="BT2" t="e">
        <f>AND(Clients_en_cours!#REF!,"AAAAADn/90c=")</f>
        <v>#REF!</v>
      </c>
      <c r="BU2" t="e">
        <f>AND(Clients_en_cours!#REF!,"AAAAADn/90g=")</f>
        <v>#REF!</v>
      </c>
      <c r="BV2" t="e">
        <f>AND(Clients_en_cours!#REF!,"AAAAADn/90k=")</f>
        <v>#REF!</v>
      </c>
      <c r="BW2" t="e">
        <f>AND(Clients_en_cours!#REF!,"AAAAADn/90o=")</f>
        <v>#REF!</v>
      </c>
      <c r="BX2" t="e">
        <f>AND(Clients_en_cours!#REF!,"AAAAADn/90s=")</f>
        <v>#REF!</v>
      </c>
      <c r="BY2" t="e">
        <f>AND(Clients_en_cours!C6,"AAAAADn/90w=")</f>
        <v>#VALUE!</v>
      </c>
      <c r="BZ2" t="e">
        <f>AND(Clients_en_cours!F6,"AAAAADn/900=")</f>
        <v>#VALUE!</v>
      </c>
      <c r="CA2" t="e">
        <f>AND(Clients_en_cours!#REF!,"AAAAADn/904=")</f>
        <v>#REF!</v>
      </c>
      <c r="CB2" t="e">
        <f>AND(Clients_en_cours!#REF!,"AAAAADn/908=")</f>
        <v>#REF!</v>
      </c>
      <c r="CC2" t="e">
        <f>AND(Clients_en_cours!#REF!,"AAAAADn/91A=")</f>
        <v>#REF!</v>
      </c>
      <c r="CD2">
        <f>IF(Clients_en_cours!7:7,"AAAAADn/91E=",0)</f>
        <v>0</v>
      </c>
      <c r="CE2" t="e">
        <f>AND(Clients_en_cours!B7,"AAAAADn/91I=")</f>
        <v>#VALUE!</v>
      </c>
      <c r="CF2" t="e">
        <f>AND(Clients_en_cours!#REF!,"AAAAADn/91M=")</f>
        <v>#REF!</v>
      </c>
      <c r="CG2" t="e">
        <f>AND(Clients_en_cours!#REF!,"AAAAADn/91Q=")</f>
        <v>#REF!</v>
      </c>
      <c r="CH2" t="e">
        <f>AND(Clients_en_cours!#REF!,"AAAAADn/91U=")</f>
        <v>#REF!</v>
      </c>
      <c r="CI2" t="e">
        <f>AND(Clients_en_cours!#REF!,"AAAAADn/91Y=")</f>
        <v>#REF!</v>
      </c>
      <c r="CJ2" t="e">
        <f>AND(Clients_en_cours!#REF!,"AAAAADn/91c=")</f>
        <v>#REF!</v>
      </c>
      <c r="CK2" t="e">
        <f>AND(Clients_en_cours!#REF!,"AAAAADn/91g=")</f>
        <v>#REF!</v>
      </c>
      <c r="CL2" t="e">
        <f>AND(Clients_en_cours!C7,"AAAAADn/91k=")</f>
        <v>#VALUE!</v>
      </c>
      <c r="CM2" t="e">
        <f>AND(Clients_en_cours!F7,"AAAAADn/91o=")</f>
        <v>#VALUE!</v>
      </c>
      <c r="CN2" t="e">
        <f>AND(Clients_en_cours!#REF!,"AAAAADn/91s=")</f>
        <v>#REF!</v>
      </c>
      <c r="CO2" t="e">
        <f>AND(Clients_en_cours!#REF!,"AAAAADn/91w=")</f>
        <v>#REF!</v>
      </c>
      <c r="CP2" t="e">
        <f>AND(Clients_en_cours!#REF!,"AAAAADn/910=")</f>
        <v>#REF!</v>
      </c>
      <c r="CQ2" t="e">
        <f>IF(Clients_en_cours!#REF!,"AAAAADn/914=",0)</f>
        <v>#REF!</v>
      </c>
      <c r="CR2" t="e">
        <f>AND(Clients_en_cours!#REF!,"AAAAADn/918=")</f>
        <v>#REF!</v>
      </c>
      <c r="CS2" t="e">
        <f>AND(Clients_en_cours!#REF!,"AAAAADn/92A=")</f>
        <v>#REF!</v>
      </c>
      <c r="CT2" t="e">
        <f>AND(Clients_en_cours!#REF!,"AAAAADn/92E=")</f>
        <v>#REF!</v>
      </c>
      <c r="CU2" t="e">
        <f>AND(Clients_en_cours!#REF!,"AAAAADn/92I=")</f>
        <v>#REF!</v>
      </c>
      <c r="CV2" t="e">
        <f>AND(Clients_en_cours!#REF!,"AAAAADn/92M=")</f>
        <v>#REF!</v>
      </c>
      <c r="CW2" t="e">
        <f>AND(Clients_en_cours!#REF!,"AAAAADn/92Q=")</f>
        <v>#REF!</v>
      </c>
      <c r="CX2" t="e">
        <f>AND(Clients_en_cours!#REF!,"AAAAADn/92U=")</f>
        <v>#REF!</v>
      </c>
      <c r="CY2" t="e">
        <f>AND(Clients_en_cours!#REF!,"AAAAADn/92Y=")</f>
        <v>#REF!</v>
      </c>
      <c r="CZ2" t="e">
        <f>AND(Clients_en_cours!#REF!,"AAAAADn/92c=")</f>
        <v>#REF!</v>
      </c>
      <c r="DA2" t="e">
        <f>AND(Clients_en_cours!#REF!,"AAAAADn/92g=")</f>
        <v>#REF!</v>
      </c>
      <c r="DB2" t="e">
        <f>AND(Clients_en_cours!#REF!,"AAAAADn/92k=")</f>
        <v>#REF!</v>
      </c>
      <c r="DC2" t="e">
        <f>AND(Clients_en_cours!#REF!,"AAAAADn/92o=")</f>
        <v>#REF!</v>
      </c>
      <c r="DD2" t="e">
        <f>IF(Clients_en_cours!#REF!,"AAAAADn/92s=",0)</f>
        <v>#REF!</v>
      </c>
      <c r="DE2" t="e">
        <f>AND(Clients_en_cours!#REF!,"AAAAADn/92w=")</f>
        <v>#REF!</v>
      </c>
      <c r="DF2" t="e">
        <f>AND(Clients_en_cours!#REF!,"AAAAADn/920=")</f>
        <v>#REF!</v>
      </c>
      <c r="DG2" t="e">
        <f>AND(Clients_en_cours!#REF!,"AAAAADn/924=")</f>
        <v>#REF!</v>
      </c>
      <c r="DH2" t="e">
        <f>AND(Clients_en_cours!#REF!,"AAAAADn/928=")</f>
        <v>#REF!</v>
      </c>
      <c r="DI2" t="e">
        <f>AND(Clients_en_cours!#REF!,"AAAAADn/93A=")</f>
        <v>#REF!</v>
      </c>
      <c r="DJ2" t="e">
        <f>AND(Clients_en_cours!#REF!,"AAAAADn/93E=")</f>
        <v>#REF!</v>
      </c>
      <c r="DK2" t="e">
        <f>AND(Clients_en_cours!#REF!,"AAAAADn/93I=")</f>
        <v>#REF!</v>
      </c>
      <c r="DL2" t="e">
        <f>AND(Clients_en_cours!#REF!,"AAAAADn/93M=")</f>
        <v>#REF!</v>
      </c>
      <c r="DM2" t="e">
        <f>AND(Clients_en_cours!#REF!,"AAAAADn/93Q=")</f>
        <v>#REF!</v>
      </c>
      <c r="DN2" t="e">
        <f>AND(Clients_en_cours!#REF!,"AAAAADn/93U=")</f>
        <v>#REF!</v>
      </c>
      <c r="DO2" t="e">
        <f>AND(Clients_en_cours!#REF!,"AAAAADn/93Y=")</f>
        <v>#REF!</v>
      </c>
      <c r="DP2" t="e">
        <f>AND(Clients_en_cours!#REF!,"AAAAADn/93c=")</f>
        <v>#REF!</v>
      </c>
      <c r="DQ2" t="e">
        <f>IF(Clients_en_cours!#REF!,"AAAAADn/93g=",0)</f>
        <v>#REF!</v>
      </c>
      <c r="DR2" s="5" t="s">
        <v>8</v>
      </c>
    </row>
  </sheetData>
  <pageMargins left="0.7" right="0.7" top="0.75" bottom="0.75" header="0.3" footer="0.3"/>
  <customProperties>
    <customPr name="DVSECTION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Clients_en_cours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melanie</dc:creator>
  <cp:lastModifiedBy>msi</cp:lastModifiedBy>
  <cp:lastPrinted>2012-04-09T08:40:20Z</cp:lastPrinted>
  <dcterms:created xsi:type="dcterms:W3CDTF">2012-04-09T08:23:58Z</dcterms:created>
  <dcterms:modified xsi:type="dcterms:W3CDTF">2012-04-16T10:12:40Z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oogle.Documents.Tracking">
    <vt:lpwstr>true</vt:lpwstr>
  </property>
  <property fmtid="{D5CDD505-2E9C-101B-9397-08002B2CF9AE}" pid="3" name="Google.Documents.DocumentId">
    <vt:lpwstr>1DWbw-eDK69tPVPBaEoFTNpMtjDT6lYZbfoIWif9068I</vt:lpwstr>
  </property>
  <property fmtid="{D5CDD505-2E9C-101B-9397-08002B2CF9AE}" pid="4" name="Google.Documents.RevisionId">
    <vt:lpwstr>14119520949634926165</vt:lpwstr>
  </property>
  <property fmtid="{D5CDD505-2E9C-101B-9397-08002B2CF9AE}" pid="5" name="Google.Documents.PreviousRevisionId">
    <vt:lpwstr>01059244036083092853</vt:lpwstr>
  </property>
  <property fmtid="{D5CDD505-2E9C-101B-9397-08002B2CF9AE}" pid="6" name="Google.Documents.PluginVersion">
    <vt:lpwstr>2.0.2662.553</vt:lpwstr>
  </property>
  <property fmtid="{D5CDD505-2E9C-101B-9397-08002B2CF9AE}" pid="7" name="Google.Documents.MergeIncapabilityFlags">
    <vt:i4>0</vt:i4>
  </property>
</Properties>
</file>