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35" windowWidth="21315" windowHeight="10005" activeTab="1"/>
  </bookViews>
  <sheets>
    <sheet name="Devis Factures P1" sheetId="1" r:id="rId1"/>
    <sheet name="Feuil1" sheetId="2" r:id="rId2"/>
  </sheets>
  <externalReferences>
    <externalReference r:id="rId3"/>
    <externalReference r:id="rId4"/>
  </externalReferences>
  <definedNames>
    <definedName name="a">'[1]les données'!$A$11:$A$12</definedName>
    <definedName name="aco">'[1]les données'!$A$27:$A$28</definedName>
    <definedName name="ap">[2]Feuil2!$A$26:$A$27</definedName>
    <definedName name="CLAS">'[1]les données'!$B$7:$B$10</definedName>
    <definedName name="client">#REF!</definedName>
    <definedName name="clients">#REF!</definedName>
    <definedName name="clientscode">'[1]Gestion clients'!$B$2:$G$90</definedName>
    <definedName name="cll">'[1]les données'!$F$1:$F$33</definedName>
    <definedName name="code">#REF!</definedName>
    <definedName name="codeclient">L2C6:L42C6</definedName>
    <definedName name="codev">#REF!</definedName>
    <definedName name="dfa">'[1]les données'!$A$4:$A$6</definedName>
    <definedName name="FAC">'[1]les données'!$D$12:$D$13</definedName>
    <definedName name="FACB">'[1]les données'!$D$4:$D$5</definedName>
    <definedName name="FACT">'[1]les données'!$D$2:$D$3</definedName>
    <definedName name="FIC">'[1]les données'!$D$9:$D$10</definedName>
    <definedName name="g">[2]Feuil2!$A$15:$A$16</definedName>
    <definedName name="h">[2]Feuil2!$A$18:$A$19</definedName>
    <definedName name="jeune">L2C6:L42C6</definedName>
    <definedName name="PHT">'Devis Factures P1'!$D$18:$D$45</definedName>
    <definedName name="PRIXU">'Devis Factures P1'!$D$18:$D$45</definedName>
    <definedName name="PU">'Devis Factures P1'!$C$18:$C$45</definedName>
    <definedName name="Qté">'Devis Factures P1'!$B$18:$B$45</definedName>
    <definedName name="TOTAL">'Devis Factures P1'!$E$18:$E$45</definedName>
    <definedName name="TOTALHT">'Devis Factures P1'!$E$18:$E$45</definedName>
    <definedName name="TVX">'[1]les données'!$B$18:$B$21</definedName>
    <definedName name="unit">'[1]les données'!$C$10:$C$15</definedName>
    <definedName name="unité">'[1]les données'!$C$2:$C$6</definedName>
  </definedNames>
  <calcPr calcId="145621"/>
</workbook>
</file>

<file path=xl/calcChain.xml><?xml version="1.0" encoding="utf-8"?>
<calcChain xmlns="http://schemas.openxmlformats.org/spreadsheetml/2006/main">
  <c r="A4" i="2" l="1"/>
  <c r="E51" i="1" l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50" i="1" s="1"/>
  <c r="E20" i="1"/>
  <c r="E52" i="1" s="1"/>
  <c r="E19" i="1"/>
  <c r="B16" i="1"/>
  <c r="B15" i="1"/>
  <c r="B14" i="1"/>
  <c r="E7" i="1"/>
  <c r="E48" i="1" l="1"/>
  <c r="E47" i="1"/>
  <c r="E49" i="1" l="1"/>
  <c r="E54" i="1" s="1"/>
</calcChain>
</file>

<file path=xl/sharedStrings.xml><?xml version="1.0" encoding="utf-8"?>
<sst xmlns="http://schemas.openxmlformats.org/spreadsheetml/2006/main" count="36" uniqueCount="34">
  <si>
    <t xml:space="preserve">     DEVIS</t>
  </si>
  <si>
    <t xml:space="preserve">                                                                                                                                                                 Montpellier,le,00/00/2012</t>
  </si>
  <si>
    <t xml:space="preserve">                                                                                                                                                                              Numéro,DE0000145</t>
  </si>
  <si>
    <t xml:space="preserve">        Code client</t>
  </si>
  <si>
    <t>CL000002</t>
  </si>
  <si>
    <t>Adresse de facturation :</t>
  </si>
  <si>
    <t>Chantier :</t>
  </si>
  <si>
    <t xml:space="preserve">                                           Description</t>
  </si>
  <si>
    <t xml:space="preserve">  Qté</t>
  </si>
  <si>
    <t xml:space="preserve"> U</t>
  </si>
  <si>
    <t xml:space="preserve"> P.U.HT</t>
  </si>
  <si>
    <t>Mont.HT</t>
  </si>
  <si>
    <t>TVA</t>
  </si>
  <si>
    <t>U</t>
  </si>
  <si>
    <t xml:space="preserve">Devis gratuit. Les prix TTC sont établis sur la base des taux de TVA en  </t>
  </si>
  <si>
    <t>vigueur à la date de remise de l'offre. Toute   variation   de ces taux</t>
  </si>
  <si>
    <t>Total HT</t>
  </si>
  <si>
    <t>sera répercutée sur les prix, Pour le client signature précédée</t>
  </si>
  <si>
    <t>Total TVA</t>
  </si>
  <si>
    <t xml:space="preserve"> de la mention :( Lu et approuvé, bon pour accord)</t>
  </si>
  <si>
    <t>Total TTC</t>
  </si>
  <si>
    <t>Base 5,5%</t>
  </si>
  <si>
    <t>Base 7%</t>
  </si>
  <si>
    <t>Base 19,6%</t>
  </si>
  <si>
    <t>Acompte</t>
  </si>
  <si>
    <t>NET A PAYER</t>
  </si>
  <si>
    <t xml:space="preserve">               Gestion Devis</t>
  </si>
  <si>
    <t>Date</t>
  </si>
  <si>
    <t>N° de Devis</t>
  </si>
  <si>
    <t>Nom de Client</t>
  </si>
  <si>
    <t>Montant HT</t>
  </si>
  <si>
    <t>Montant TTC</t>
  </si>
  <si>
    <t>test</t>
  </si>
  <si>
    <t>quand j'appuye sur archiver ça registre sur la meme ligne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</si>
</sst>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E&quot;000000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2"/>
      <color rgb="FF9BBB59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20"/>
      <color rgb="FF00B0F0"/>
      <name val="Calibri"/>
      <family val="2"/>
      <scheme val="minor"/>
    </font>
    <font>
      <u/>
      <sz val="11"/>
      <color rgb="FF00B0F0"/>
      <name val="Calibri"/>
      <family val="2"/>
      <scheme val="minor"/>
    </font>
    <font>
      <sz val="20"/>
      <color theme="8" tint="0.39997558519241921"/>
      <name val="Calibri"/>
      <family val="2"/>
      <scheme val="minor"/>
    </font>
    <font>
      <b/>
      <sz val="20"/>
      <color theme="8" tint="0.3999755851924192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9" tint="-0.499984740745262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6" tint="-0.49998474074526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 applyProtection="1">
      <alignment horizontal="center" vertical="center"/>
    </xf>
    <xf numFmtId="0" fontId="3" fillId="0" borderId="0" xfId="0" applyFont="1" applyProtection="1"/>
    <xf numFmtId="0" fontId="4" fillId="0" borderId="0" xfId="0" applyFont="1" applyProtection="1"/>
    <xf numFmtId="0" fontId="5" fillId="0" borderId="0" xfId="0" applyFont="1" applyProtection="1"/>
    <xf numFmtId="0" fontId="0" fillId="0" borderId="0" xfId="0" applyProtection="1"/>
    <xf numFmtId="0" fontId="0" fillId="0" borderId="1" xfId="0" applyBorder="1" applyProtection="1"/>
    <xf numFmtId="0" fontId="0" fillId="0" borderId="0" xfId="0" applyBorder="1" applyProtection="1">
      <protection locked="0"/>
    </xf>
    <xf numFmtId="0" fontId="6" fillId="0" borderId="0" xfId="0" applyFont="1" applyBorder="1" applyProtection="1">
      <protection locked="0"/>
    </xf>
    <xf numFmtId="0" fontId="7" fillId="0" borderId="0" xfId="0" applyFont="1" applyBorder="1" applyProtection="1">
      <protection locked="0"/>
    </xf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164" fontId="1" fillId="0" borderId="0" xfId="0" applyNumberFormat="1" applyFont="1" applyAlignment="1" applyProtection="1">
      <alignment horizontal="left"/>
      <protection locked="0"/>
    </xf>
    <xf numFmtId="0" fontId="1" fillId="0" borderId="0" xfId="0" applyFont="1" applyAlignment="1" applyProtection="1">
      <alignment horizontal="left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8" fillId="0" borderId="4" xfId="0" applyFont="1" applyBorder="1" applyProtection="1"/>
    <xf numFmtId="0" fontId="0" fillId="0" borderId="5" xfId="0" applyBorder="1" applyProtection="1"/>
    <xf numFmtId="0" fontId="0" fillId="0" borderId="6" xfId="0" applyBorder="1" applyProtection="1">
      <protection locked="0"/>
    </xf>
    <xf numFmtId="0" fontId="8" fillId="0" borderId="7" xfId="0" applyFont="1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2" borderId="0" xfId="0" applyFill="1"/>
    <xf numFmtId="14" fontId="9" fillId="3" borderId="14" xfId="0" applyNumberFormat="1" applyFont="1" applyFill="1" applyBorder="1" applyProtection="1"/>
    <xf numFmtId="0" fontId="9" fillId="3" borderId="14" xfId="0" applyFont="1" applyFill="1" applyBorder="1" applyProtection="1"/>
    <xf numFmtId="0" fontId="9" fillId="0" borderId="3" xfId="0" applyFont="1" applyBorder="1" applyProtection="1"/>
    <xf numFmtId="0" fontId="10" fillId="0" borderId="0" xfId="0" applyFont="1" applyAlignment="1" applyProtection="1">
      <alignment wrapText="1"/>
      <protection locked="0"/>
    </xf>
    <xf numFmtId="0" fontId="10" fillId="0" borderId="0" xfId="0" applyNumberFormat="1" applyFont="1" applyProtection="1">
      <protection locked="0"/>
    </xf>
    <xf numFmtId="0" fontId="1" fillId="0" borderId="0" xfId="0" applyFont="1" applyProtection="1"/>
    <xf numFmtId="0" fontId="0" fillId="3" borderId="8" xfId="0" applyFill="1" applyBorder="1" applyProtection="1">
      <protection locked="0"/>
    </xf>
    <xf numFmtId="0" fontId="0" fillId="3" borderId="15" xfId="0" applyFill="1" applyBorder="1" applyProtection="1">
      <protection locked="0"/>
    </xf>
    <xf numFmtId="0" fontId="11" fillId="0" borderId="0" xfId="0" applyFont="1" applyAlignment="1" applyProtection="1">
      <alignment wrapText="1"/>
      <protection locked="0"/>
    </xf>
    <xf numFmtId="0" fontId="0" fillId="3" borderId="3" xfId="0" applyFill="1" applyBorder="1" applyProtection="1">
      <protection locked="0"/>
    </xf>
    <xf numFmtId="0" fontId="11" fillId="0" borderId="0" xfId="0" applyFont="1" applyProtection="1">
      <protection locked="0"/>
    </xf>
    <xf numFmtId="0" fontId="0" fillId="3" borderId="4" xfId="0" applyFill="1" applyBorder="1" applyProtection="1">
      <protection locked="0"/>
    </xf>
    <xf numFmtId="0" fontId="0" fillId="0" borderId="5" xfId="0" applyBorder="1" applyProtection="1">
      <protection locked="0"/>
    </xf>
    <xf numFmtId="0" fontId="0" fillId="3" borderId="16" xfId="0" applyFill="1" applyBorder="1" applyProtection="1">
      <protection locked="0"/>
    </xf>
    <xf numFmtId="0" fontId="12" fillId="0" borderId="0" xfId="0" applyFont="1" applyProtection="1"/>
    <xf numFmtId="0" fontId="0" fillId="0" borderId="3" xfId="0" applyBorder="1"/>
    <xf numFmtId="0" fontId="0" fillId="0" borderId="15" xfId="0" applyBorder="1"/>
    <xf numFmtId="0" fontId="13" fillId="0" borderId="0" xfId="0" applyFont="1"/>
    <xf numFmtId="0" fontId="14" fillId="4" borderId="15" xfId="0" applyFont="1" applyFill="1" applyBorder="1" applyAlignment="1">
      <alignment horizontal="center" vertical="center"/>
    </xf>
    <xf numFmtId="164" fontId="15" fillId="4" borderId="15" xfId="0" applyNumberFormat="1" applyFont="1" applyFill="1" applyBorder="1" applyAlignment="1" applyProtection="1">
      <alignment horizontal="center" vertical="center"/>
      <protection locked="0"/>
    </xf>
    <xf numFmtId="0" fontId="0" fillId="2" borderId="8" xfId="0" applyFill="1" applyBorder="1" applyProtection="1">
      <protection locked="0"/>
    </xf>
    <xf numFmtId="0" fontId="0" fillId="2" borderId="3" xfId="0" applyFill="1" applyBorder="1" applyProtection="1">
      <protection locked="0"/>
    </xf>
    <xf numFmtId="164" fontId="1" fillId="0" borderId="0" xfId="0" applyNumberFormat="1" applyFont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Spin" dx="16" fmlaLink="$E$8" max="30000" page="10" val="53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0</xdr:row>
      <xdr:rowOff>247650</xdr:rowOff>
    </xdr:from>
    <xdr:to>
      <xdr:col>9</xdr:col>
      <xdr:colOff>409575</xdr:colOff>
      <xdr:row>4</xdr:row>
      <xdr:rowOff>28575</xdr:rowOff>
    </xdr:to>
    <xdr:sp macro="[1]!menu" textlink="">
      <xdr:nvSpPr>
        <xdr:cNvPr id="2" name="Rectangle à coins arrondis 1"/>
        <xdr:cNvSpPr/>
      </xdr:nvSpPr>
      <xdr:spPr>
        <a:xfrm>
          <a:off x="6638925" y="247650"/>
          <a:ext cx="1866900" cy="733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 b="1"/>
            <a:t>Retour</a:t>
          </a:r>
          <a:r>
            <a:rPr lang="fr-FR" sz="1800" b="1" baseline="0"/>
            <a:t> au menu</a:t>
          </a:r>
          <a:endParaRPr lang="fr-FR" sz="1800" b="1"/>
        </a:p>
      </xdr:txBody>
    </xdr:sp>
    <xdr:clientData fPrintsWithSheet="0"/>
  </xdr:twoCellAnchor>
  <xdr:oneCellAnchor>
    <xdr:from>
      <xdr:col>0</xdr:col>
      <xdr:colOff>2057400</xdr:colOff>
      <xdr:row>0</xdr:row>
      <xdr:rowOff>19049</xdr:rowOff>
    </xdr:from>
    <xdr:ext cx="3048000" cy="593304"/>
    <xdr:sp macro="" textlink="">
      <xdr:nvSpPr>
        <xdr:cNvPr id="3" name="Rectangle 2"/>
        <xdr:cNvSpPr/>
      </xdr:nvSpPr>
      <xdr:spPr>
        <a:xfrm>
          <a:off x="2057400" y="19049"/>
          <a:ext cx="3048000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endParaRPr lang="fr-FR" sz="3200" b="1" cap="none" spc="0">
            <a:ln/>
            <a:solidFill>
              <a:schemeClr val="accent3"/>
            </a:solidFill>
            <a:effectLst/>
          </a:endParaRPr>
        </a:p>
      </xdr:txBody>
    </xdr:sp>
    <xdr:clientData/>
  </xdr:oneCellAnchor>
  <xdr:oneCellAnchor>
    <xdr:from>
      <xdr:col>0</xdr:col>
      <xdr:colOff>1600200</xdr:colOff>
      <xdr:row>0</xdr:row>
      <xdr:rowOff>0</xdr:rowOff>
    </xdr:from>
    <xdr:ext cx="4030765" cy="593304"/>
    <xdr:sp macro="" textlink="">
      <xdr:nvSpPr>
        <xdr:cNvPr id="4" name="Rectangle 3"/>
        <xdr:cNvSpPr/>
      </xdr:nvSpPr>
      <xdr:spPr>
        <a:xfrm>
          <a:off x="1600200" y="0"/>
          <a:ext cx="4030765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r>
            <a:rPr lang="fr-FR" sz="3200" b="1" cap="none" spc="0">
              <a:ln/>
              <a:solidFill>
                <a:schemeClr val="accent3"/>
              </a:solidFill>
              <a:effectLst/>
            </a:rPr>
            <a:t> EST TRAVAUX</a:t>
          </a:r>
        </a:p>
      </xdr:txBody>
    </xdr:sp>
    <xdr:clientData/>
  </xdr:oneCellAnchor>
  <xdr:twoCellAnchor>
    <xdr:from>
      <xdr:col>7</xdr:col>
      <xdr:colOff>85725</xdr:colOff>
      <xdr:row>8</xdr:row>
      <xdr:rowOff>9525</xdr:rowOff>
    </xdr:from>
    <xdr:to>
      <xdr:col>9</xdr:col>
      <xdr:colOff>428625</xdr:colOff>
      <xdr:row>11</xdr:row>
      <xdr:rowOff>180975</xdr:rowOff>
    </xdr:to>
    <xdr:sp macro="[1]!enregistrer" textlink="">
      <xdr:nvSpPr>
        <xdr:cNvPr id="5" name="Rectangle à coins arrondis 4"/>
        <xdr:cNvSpPr/>
      </xdr:nvSpPr>
      <xdr:spPr>
        <a:xfrm>
          <a:off x="6657975" y="1866900"/>
          <a:ext cx="1866900" cy="561975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 b="1">
              <a:solidFill>
                <a:schemeClr val="bg1"/>
              </a:solidFill>
            </a:rPr>
            <a:t>Enregistrer sous</a:t>
          </a:r>
        </a:p>
      </xdr:txBody>
    </xdr:sp>
    <xdr:clientData fPrintsWithSheet="0"/>
  </xdr:twoCellAnchor>
  <xdr:twoCellAnchor>
    <xdr:from>
      <xdr:col>7</xdr:col>
      <xdr:colOff>57150</xdr:colOff>
      <xdr:row>19</xdr:row>
      <xdr:rowOff>9525</xdr:rowOff>
    </xdr:from>
    <xdr:to>
      <xdr:col>9</xdr:col>
      <xdr:colOff>476250</xdr:colOff>
      <xdr:row>23</xdr:row>
      <xdr:rowOff>142875</xdr:rowOff>
    </xdr:to>
    <xdr:sp macro="[1]!Quitter" textlink="">
      <xdr:nvSpPr>
        <xdr:cNvPr id="6" name="Rectangle à coins arrondis 5"/>
        <xdr:cNvSpPr/>
      </xdr:nvSpPr>
      <xdr:spPr>
        <a:xfrm>
          <a:off x="6629400" y="3810000"/>
          <a:ext cx="1943100" cy="7810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   Quitter</a:t>
          </a:r>
        </a:p>
      </xdr:txBody>
    </xdr:sp>
    <xdr:clientData fPrintsWithSheet="0"/>
  </xdr:twoCellAnchor>
  <xdr:twoCellAnchor>
    <xdr:from>
      <xdr:col>7</xdr:col>
      <xdr:colOff>95250</xdr:colOff>
      <xdr:row>4</xdr:row>
      <xdr:rowOff>161925</xdr:rowOff>
    </xdr:from>
    <xdr:to>
      <xdr:col>9</xdr:col>
      <xdr:colOff>438150</xdr:colOff>
      <xdr:row>7</xdr:row>
      <xdr:rowOff>95250</xdr:rowOff>
    </xdr:to>
    <xdr:sp macro="[1]!aperçu" textlink="">
      <xdr:nvSpPr>
        <xdr:cNvPr id="7" name="Rectangle à coins arrondis 6"/>
        <xdr:cNvSpPr/>
      </xdr:nvSpPr>
      <xdr:spPr>
        <a:xfrm>
          <a:off x="6667500" y="1114425"/>
          <a:ext cx="1866900" cy="647700"/>
        </a:xfrm>
        <a:prstGeom prst="roundRect">
          <a:avLst/>
        </a:prstGeom>
        <a:solidFill>
          <a:schemeClr val="bg2">
            <a:lumMod val="2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/>
            <a:t>      Aperçu</a:t>
          </a:r>
        </a:p>
      </xdr:txBody>
    </xdr:sp>
    <xdr:clientData fPrintsWithSheet="0"/>
  </xdr:twoCellAnchor>
  <xdr:twoCellAnchor>
    <xdr:from>
      <xdr:col>7</xdr:col>
      <xdr:colOff>76200</xdr:colOff>
      <xdr:row>12</xdr:row>
      <xdr:rowOff>57150</xdr:rowOff>
    </xdr:from>
    <xdr:to>
      <xdr:col>9</xdr:col>
      <xdr:colOff>447675</xdr:colOff>
      <xdr:row>15</xdr:row>
      <xdr:rowOff>38100</xdr:rowOff>
    </xdr:to>
    <xdr:sp macro="[1]!convertir" textlink="">
      <xdr:nvSpPr>
        <xdr:cNvPr id="8" name="Rectangle à coins arrondis 7"/>
        <xdr:cNvSpPr/>
      </xdr:nvSpPr>
      <xdr:spPr>
        <a:xfrm>
          <a:off x="6648450" y="2495550"/>
          <a:ext cx="1895475" cy="552450"/>
        </a:xfrm>
        <a:prstGeom prst="roundRect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 baseline="0"/>
            <a:t>         Email</a:t>
          </a:r>
          <a:endParaRPr lang="fr-FR" sz="2000" b="1"/>
        </a:p>
      </xdr:txBody>
    </xdr:sp>
    <xdr:clientData fPrintsWithSheet="0"/>
  </xdr:twoCellAnchor>
  <xdr:twoCellAnchor>
    <xdr:from>
      <xdr:col>7</xdr:col>
      <xdr:colOff>57150</xdr:colOff>
      <xdr:row>15</xdr:row>
      <xdr:rowOff>95250</xdr:rowOff>
    </xdr:from>
    <xdr:to>
      <xdr:col>9</xdr:col>
      <xdr:colOff>438150</xdr:colOff>
      <xdr:row>18</xdr:row>
      <xdr:rowOff>95250</xdr:rowOff>
    </xdr:to>
    <xdr:sp macro="[1]!CloseMe" textlink="">
      <xdr:nvSpPr>
        <xdr:cNvPr id="9" name="Rectangle à coins arrondis 8"/>
        <xdr:cNvSpPr/>
      </xdr:nvSpPr>
      <xdr:spPr>
        <a:xfrm>
          <a:off x="6629400" y="3105150"/>
          <a:ext cx="1905000" cy="628650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/>
            <a:t>   Redémarrer</a:t>
          </a:r>
        </a:p>
      </xdr:txBody>
    </xdr:sp>
    <xdr:clientData fPrintsWithSheet="0"/>
  </xdr:twoCellAnchor>
  <xdr:twoCellAnchor>
    <xdr:from>
      <xdr:col>9</xdr:col>
      <xdr:colOff>704850</xdr:colOff>
      <xdr:row>0</xdr:row>
      <xdr:rowOff>219075</xdr:rowOff>
    </xdr:from>
    <xdr:to>
      <xdr:col>12</xdr:col>
      <xdr:colOff>238125</xdr:colOff>
      <xdr:row>3</xdr:row>
      <xdr:rowOff>85725</xdr:rowOff>
    </xdr:to>
    <xdr:sp macro="[1]!salaries" textlink="">
      <xdr:nvSpPr>
        <xdr:cNvPr id="10" name="Rectangle à coins arrondis 9"/>
        <xdr:cNvSpPr/>
      </xdr:nvSpPr>
      <xdr:spPr>
        <a:xfrm>
          <a:off x="8801100" y="219075"/>
          <a:ext cx="1819275" cy="6286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 Salariés</a:t>
          </a:r>
        </a:p>
      </xdr:txBody>
    </xdr:sp>
    <xdr:clientData fPrintsWithSheet="0"/>
  </xdr:twoCellAnchor>
  <xdr:twoCellAnchor>
    <xdr:from>
      <xdr:col>9</xdr:col>
      <xdr:colOff>685801</xdr:colOff>
      <xdr:row>4</xdr:row>
      <xdr:rowOff>9525</xdr:rowOff>
    </xdr:from>
    <xdr:to>
      <xdr:col>12</xdr:col>
      <xdr:colOff>266701</xdr:colOff>
      <xdr:row>6</xdr:row>
      <xdr:rowOff>76200</xdr:rowOff>
    </xdr:to>
    <xdr:sp macro="[1]!clents" textlink="">
      <xdr:nvSpPr>
        <xdr:cNvPr id="11" name="Rectangle à coins arrondis 10"/>
        <xdr:cNvSpPr/>
      </xdr:nvSpPr>
      <xdr:spPr>
        <a:xfrm>
          <a:off x="8782051" y="962025"/>
          <a:ext cx="1866900" cy="590550"/>
        </a:xfrm>
        <a:prstGeom prst="roundRect">
          <a:avLst/>
        </a:prstGeom>
        <a:solidFill>
          <a:schemeClr val="accent5">
            <a:lumMod val="50000"/>
          </a:schemeClr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/>
            <a:t>       Clients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6</xdr:row>
          <xdr:rowOff>123825</xdr:rowOff>
        </xdr:from>
        <xdr:to>
          <xdr:col>6</xdr:col>
          <xdr:colOff>304800</xdr:colOff>
          <xdr:row>8</xdr:row>
          <xdr:rowOff>66675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9</xdr:col>
      <xdr:colOff>695326</xdr:colOff>
      <xdr:row>6</xdr:row>
      <xdr:rowOff>171450</xdr:rowOff>
    </xdr:from>
    <xdr:to>
      <xdr:col>12</xdr:col>
      <xdr:colOff>304800</xdr:colOff>
      <xdr:row>10</xdr:row>
      <xdr:rowOff>66675</xdr:rowOff>
    </xdr:to>
    <xdr:sp macro="[1]!facture" textlink="">
      <xdr:nvSpPr>
        <xdr:cNvPr id="13" name="Rectangle à coins arrondis 12"/>
        <xdr:cNvSpPr/>
      </xdr:nvSpPr>
      <xdr:spPr>
        <a:xfrm>
          <a:off x="8791576" y="1647825"/>
          <a:ext cx="1895474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Facture</a:t>
          </a:r>
        </a:p>
      </xdr:txBody>
    </xdr:sp>
    <xdr:clientData fPrintsWithSheet="0"/>
  </xdr:twoCellAnchor>
  <xdr:twoCellAnchor>
    <xdr:from>
      <xdr:col>9</xdr:col>
      <xdr:colOff>723900</xdr:colOff>
      <xdr:row>10</xdr:row>
      <xdr:rowOff>142875</xdr:rowOff>
    </xdr:from>
    <xdr:to>
      <xdr:col>12</xdr:col>
      <xdr:colOff>333375</xdr:colOff>
      <xdr:row>13</xdr:row>
      <xdr:rowOff>123825</xdr:rowOff>
    </xdr:to>
    <xdr:sp macro="[1]!CHANGEDEVIS" textlink="">
      <xdr:nvSpPr>
        <xdr:cNvPr id="14" name="Rectangle à coins arrondis 13"/>
        <xdr:cNvSpPr/>
      </xdr:nvSpPr>
      <xdr:spPr>
        <a:xfrm>
          <a:off x="8820150" y="2200275"/>
          <a:ext cx="1895475" cy="5524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</a:t>
          </a:r>
        </a:p>
      </xdr:txBody>
    </xdr:sp>
    <xdr:clientData fPrintsWithSheet="0"/>
  </xdr:twoCellAnchor>
  <xdr:twoCellAnchor>
    <xdr:from>
      <xdr:col>10</xdr:col>
      <xdr:colOff>0</xdr:colOff>
      <xdr:row>14</xdr:row>
      <xdr:rowOff>47625</xdr:rowOff>
    </xdr:from>
    <xdr:to>
      <xdr:col>12</xdr:col>
      <xdr:colOff>342900</xdr:colOff>
      <xdr:row>16</xdr:row>
      <xdr:rowOff>161925</xdr:rowOff>
    </xdr:to>
    <xdr:sp macro="[1]!gestiondevis" textlink="">
      <xdr:nvSpPr>
        <xdr:cNvPr id="15" name="Rectangle à coins arrondis 14"/>
        <xdr:cNvSpPr/>
      </xdr:nvSpPr>
      <xdr:spPr>
        <a:xfrm>
          <a:off x="8858250" y="2867025"/>
          <a:ext cx="1866900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ARCHIVER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del%20DEVIS%20FACTURE%201SUD%20EST%20TRAVAUX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ud%20est%20travaux/model%20DEVIS%20FACTURES%20SUD%20EST%20TRAVAUX%20%202%20PAG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evis Factures P1"/>
      <sheetName val="Devis factures P2"/>
      <sheetName val="les données"/>
      <sheetName val="Gestion Salariés "/>
      <sheetName val="Gestion clients"/>
      <sheetName val="Attestation"/>
      <sheetName val="Gestion Devis Factures"/>
    </sheetNames>
    <definedNames>
      <definedName name="aperçu"/>
      <definedName name="CHANGEDEVIS"/>
      <definedName name="clents"/>
      <definedName name="CloseMe"/>
      <definedName name="convertir"/>
      <definedName name="enregistrer"/>
      <definedName name="facture"/>
      <definedName name="gestiondevis"/>
      <definedName name="menu"/>
      <definedName name="Quitter"/>
      <definedName name="salaries"/>
    </definedNames>
    <sheetDataSet>
      <sheetData sheetId="0"/>
      <sheetData sheetId="1"/>
      <sheetData sheetId="2"/>
      <sheetData sheetId="3">
        <row r="2">
          <cell r="C2" t="str">
            <v>U</v>
          </cell>
          <cell r="F2" t="str">
            <v>CL000001</v>
          </cell>
        </row>
        <row r="3">
          <cell r="C3" t="str">
            <v>F</v>
          </cell>
          <cell r="D3" t="str">
            <v xml:space="preserve">Devis gratuit. Les prix TTC sont établis sur la base des taux de TVA en  </v>
          </cell>
          <cell r="F3" t="str">
            <v>CL000002</v>
          </cell>
        </row>
        <row r="4">
          <cell r="A4" t="str">
            <v xml:space="preserve">               DEVIS</v>
          </cell>
          <cell r="C4" t="str">
            <v>m2</v>
          </cell>
          <cell r="D4" t="str">
            <v>vigueur à la date de remise de l'offre. Toute   variation   de ces taux</v>
          </cell>
          <cell r="F4" t="str">
            <v>CL000003</v>
          </cell>
        </row>
        <row r="5">
          <cell r="A5" t="str">
            <v xml:space="preserve">         FACTURE</v>
          </cell>
          <cell r="C5" t="str">
            <v>ML</v>
          </cell>
          <cell r="D5" t="str">
            <v>Mode de paiement:par chèque</v>
          </cell>
          <cell r="F5" t="str">
            <v>CL000004</v>
          </cell>
        </row>
        <row r="6">
          <cell r="A6" t="str">
            <v>AVOIR D'ACOMPTE</v>
          </cell>
          <cell r="C6" t="str">
            <v>m3</v>
          </cell>
          <cell r="F6" t="str">
            <v>CL000005</v>
          </cell>
        </row>
        <row r="7">
          <cell r="B7">
            <v>19.600000000000001</v>
          </cell>
          <cell r="F7" t="str">
            <v>CL000006</v>
          </cell>
        </row>
        <row r="8">
          <cell r="B8">
            <v>5.5</v>
          </cell>
          <cell r="F8" t="str">
            <v>CL000007</v>
          </cell>
        </row>
        <row r="9">
          <cell r="B9">
            <v>7</v>
          </cell>
          <cell r="D9" t="str">
            <v>sera répercutée sur les prix, Pour le client signature précédée</v>
          </cell>
          <cell r="F9" t="str">
            <v>CL000008</v>
          </cell>
        </row>
        <row r="10">
          <cell r="C10" t="str">
            <v>U</v>
          </cell>
          <cell r="F10" t="str">
            <v>CL000009</v>
          </cell>
        </row>
        <row r="11">
          <cell r="C11" t="str">
            <v>F</v>
          </cell>
          <cell r="F11" t="str">
            <v>CL000010</v>
          </cell>
        </row>
        <row r="12">
          <cell r="A12" t="str">
            <v xml:space="preserve">Devis gratuit. Les prix TTC sont établis sur la base des taux de TVA en  </v>
          </cell>
          <cell r="C12" t="str">
            <v>M2</v>
          </cell>
          <cell r="D12" t="str">
            <v xml:space="preserve"> de la mention :( Lu et approuvé, bon pour accord)</v>
          </cell>
          <cell r="F12" t="str">
            <v>CL000011</v>
          </cell>
        </row>
        <row r="13">
          <cell r="C13" t="str">
            <v>M3</v>
          </cell>
          <cell r="F13" t="str">
            <v>CL000012</v>
          </cell>
        </row>
        <row r="14">
          <cell r="C14" t="str">
            <v>ML</v>
          </cell>
          <cell r="F14" t="str">
            <v>CL000013</v>
          </cell>
        </row>
        <row r="15">
          <cell r="F15" t="str">
            <v>CL000014</v>
          </cell>
        </row>
        <row r="16">
          <cell r="F16" t="str">
            <v>CL000015</v>
          </cell>
        </row>
        <row r="17">
          <cell r="F17" t="str">
            <v>CL000016</v>
          </cell>
        </row>
        <row r="18">
          <cell r="B18">
            <v>19.600000000000001</v>
          </cell>
          <cell r="F18" t="str">
            <v>CL000017</v>
          </cell>
        </row>
        <row r="19">
          <cell r="B19">
            <v>5.5</v>
          </cell>
          <cell r="F19" t="str">
            <v>CL000018</v>
          </cell>
        </row>
        <row r="20">
          <cell r="B20">
            <v>7</v>
          </cell>
          <cell r="F20" t="str">
            <v>CL000019</v>
          </cell>
        </row>
        <row r="21">
          <cell r="F21" t="str">
            <v>CL000020</v>
          </cell>
        </row>
        <row r="22">
          <cell r="F22" t="str">
            <v>CL000021</v>
          </cell>
        </row>
        <row r="23">
          <cell r="F23" t="str">
            <v>CL000022</v>
          </cell>
        </row>
        <row r="24">
          <cell r="F24" t="str">
            <v>CL000023</v>
          </cell>
        </row>
        <row r="25">
          <cell r="F25" t="str">
            <v>CL000024</v>
          </cell>
        </row>
        <row r="26">
          <cell r="F26" t="str">
            <v>CL000025</v>
          </cell>
        </row>
        <row r="27">
          <cell r="F27" t="str">
            <v>CL000026</v>
          </cell>
        </row>
        <row r="28">
          <cell r="A28" t="str">
            <v>Acompte</v>
          </cell>
          <cell r="F28" t="str">
            <v>CL000027</v>
          </cell>
        </row>
        <row r="29">
          <cell r="F29" t="str">
            <v>CL000028</v>
          </cell>
        </row>
        <row r="30">
          <cell r="F30" t="str">
            <v>CL000029</v>
          </cell>
        </row>
        <row r="31">
          <cell r="F31" t="str">
            <v>CL000030</v>
          </cell>
        </row>
        <row r="32">
          <cell r="F32" t="str">
            <v>CL000031</v>
          </cell>
        </row>
        <row r="33">
          <cell r="F33" t="str">
            <v>CL000032</v>
          </cell>
        </row>
      </sheetData>
      <sheetData sheetId="4"/>
      <sheetData sheetId="5">
        <row r="2">
          <cell r="B2" t="str">
            <v>Code client</v>
          </cell>
          <cell r="C2" t="str">
            <v>Nom</v>
          </cell>
          <cell r="D2" t="str">
            <v>Adresse</v>
          </cell>
          <cell r="E2" t="str">
            <v xml:space="preserve">CP Ville </v>
          </cell>
          <cell r="F2" t="str">
            <v>Téléphone</v>
          </cell>
          <cell r="G2" t="str">
            <v>Email</v>
          </cell>
        </row>
        <row r="3">
          <cell r="B3" t="str">
            <v>CL000001</v>
          </cell>
          <cell r="C3" t="str">
            <v xml:space="preserve">   N T I </v>
          </cell>
          <cell r="D3" t="str">
            <v>7 rue des roches</v>
          </cell>
          <cell r="E3" t="str">
            <v>34680 ST GEORGES D'ORQUES</v>
          </cell>
          <cell r="F3" t="str">
            <v>0623121122</v>
          </cell>
        </row>
        <row r="4">
          <cell r="B4" t="str">
            <v>CL000002</v>
          </cell>
          <cell r="C4" t="str">
            <v>ESSAY</v>
          </cell>
          <cell r="D4" t="str">
            <v>24RUE DE SALE</v>
          </cell>
        </row>
      </sheetData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1">
          <cell r="A1">
            <v>19.600000000000001</v>
          </cell>
        </row>
        <row r="16">
          <cell r="A16" t="str">
            <v>sera répercutée sur les prix, Pour le client signature précédée</v>
          </cell>
        </row>
        <row r="19">
          <cell r="A19" t="str">
            <v xml:space="preserve"> de la mention :( Lu et approuvé, bon pour accord)</v>
          </cell>
        </row>
        <row r="27">
          <cell r="A27" t="str">
            <v>Acompte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7" tint="0.39997558519241921"/>
  </sheetPr>
  <dimension ref="A1:L56"/>
  <sheetViews>
    <sheetView showGridLines="0" showZeros="0" workbookViewId="0">
      <selection activeCell="J49" sqref="J49"/>
    </sheetView>
  </sheetViews>
  <sheetFormatPr baseColWidth="10" defaultRowHeight="15" x14ac:dyDescent="0.25"/>
  <cols>
    <col min="1" max="1" width="61.42578125" customWidth="1"/>
    <col min="2" max="2" width="6.85546875" customWidth="1"/>
    <col min="3" max="3" width="4.7109375" customWidth="1"/>
    <col min="4" max="4" width="9.42578125" customWidth="1"/>
    <col min="5" max="5" width="10.42578125" customWidth="1"/>
    <col min="6" max="6" width="11.42578125" hidden="1" customWidth="1"/>
    <col min="7" max="7" width="5.7109375" customWidth="1"/>
  </cols>
  <sheetData>
    <row r="1" spans="1:7" ht="30" customHeight="1" x14ac:dyDescent="0.4">
      <c r="A1" s="1"/>
      <c r="B1" s="2"/>
      <c r="C1" s="3"/>
      <c r="D1" s="4"/>
      <c r="E1" s="4"/>
      <c r="F1" s="4"/>
      <c r="G1" s="4"/>
    </row>
    <row r="2" spans="1:7" ht="15" customHeight="1" x14ac:dyDescent="0.4">
      <c r="A2" s="1"/>
      <c r="B2" s="2"/>
      <c r="C2" s="3"/>
      <c r="D2" s="4"/>
      <c r="E2" s="4"/>
      <c r="F2" s="4"/>
      <c r="G2" s="4"/>
    </row>
    <row r="3" spans="1:7" x14ac:dyDescent="0.25">
      <c r="A3" s="5"/>
      <c r="B3" s="5"/>
      <c r="C3" s="5"/>
      <c r="D3" s="5"/>
      <c r="E3" s="5"/>
      <c r="F3" s="5"/>
      <c r="G3" s="5"/>
    </row>
    <row r="4" spans="1:7" x14ac:dyDescent="0.25">
      <c r="A4" s="5"/>
      <c r="B4" s="5"/>
      <c r="C4" s="5"/>
      <c r="D4" s="5"/>
      <c r="E4" s="5"/>
      <c r="F4" s="5"/>
      <c r="G4" s="5"/>
    </row>
    <row r="5" spans="1:7" ht="15.75" thickBot="1" x14ac:dyDescent="0.3">
      <c r="A5" s="6"/>
      <c r="B5" s="6"/>
      <c r="C5" s="6"/>
      <c r="D5" s="6"/>
      <c r="E5" s="6"/>
      <c r="F5" s="6"/>
      <c r="G5" s="6"/>
    </row>
    <row r="6" spans="1:7" ht="26.1" customHeight="1" thickTop="1" x14ac:dyDescent="0.4">
      <c r="A6" s="7"/>
      <c r="B6" s="8"/>
      <c r="C6" s="9"/>
      <c r="D6" s="9"/>
      <c r="E6" s="9" t="s">
        <v>0</v>
      </c>
      <c r="F6" s="9"/>
      <c r="G6" s="9"/>
    </row>
    <row r="7" spans="1:7" x14ac:dyDescent="0.25">
      <c r="A7" s="10" t="s">
        <v>1</v>
      </c>
      <c r="B7" s="11"/>
      <c r="C7" s="5"/>
      <c r="D7" s="5"/>
      <c r="E7" s="12">
        <f ca="1">TODAY()</f>
        <v>41025</v>
      </c>
      <c r="F7" s="11"/>
      <c r="G7" s="11"/>
    </row>
    <row r="8" spans="1:7" x14ac:dyDescent="0.25">
      <c r="A8" s="10" t="s">
        <v>2</v>
      </c>
      <c r="B8" s="11"/>
      <c r="C8" s="11"/>
      <c r="D8" s="5"/>
      <c r="E8" s="13">
        <v>53</v>
      </c>
      <c r="F8" s="11"/>
      <c r="G8" s="11"/>
    </row>
    <row r="9" spans="1:7" x14ac:dyDescent="0.25">
      <c r="A9" s="11"/>
      <c r="B9" s="11"/>
      <c r="C9" s="10" t="s">
        <v>3</v>
      </c>
      <c r="D9" s="11"/>
      <c r="E9" s="14" t="s">
        <v>4</v>
      </c>
      <c r="F9" s="11"/>
      <c r="G9" s="7"/>
    </row>
    <row r="10" spans="1:7" ht="0.75" customHeight="1" x14ac:dyDescent="0.25">
      <c r="A10" s="11"/>
      <c r="B10" s="11"/>
      <c r="C10" s="11"/>
      <c r="D10" s="11"/>
      <c r="E10" s="15"/>
      <c r="F10" s="16"/>
      <c r="G10" s="15"/>
    </row>
    <row r="11" spans="1:7" x14ac:dyDescent="0.25">
      <c r="A11" s="11"/>
      <c r="B11" s="17" t="s">
        <v>5</v>
      </c>
      <c r="C11" s="18"/>
      <c r="D11" s="18"/>
      <c r="E11" s="7"/>
      <c r="F11" s="7"/>
      <c r="G11" s="19"/>
    </row>
    <row r="12" spans="1:7" x14ac:dyDescent="0.25">
      <c r="A12" s="20" t="s">
        <v>6</v>
      </c>
      <c r="B12" s="21" t="s">
        <v>32</v>
      </c>
      <c r="C12" s="7"/>
      <c r="D12" s="7"/>
      <c r="E12" s="7"/>
      <c r="F12" s="7"/>
      <c r="G12" s="19"/>
    </row>
    <row r="13" spans="1:7" x14ac:dyDescent="0.25">
      <c r="A13" s="22"/>
      <c r="B13" s="21"/>
      <c r="C13" s="7"/>
      <c r="D13" s="7"/>
      <c r="E13" s="7"/>
      <c r="F13" s="7"/>
      <c r="G13" s="19"/>
    </row>
    <row r="14" spans="1:7" x14ac:dyDescent="0.25">
      <c r="A14" s="23"/>
      <c r="B14" s="21">
        <f>VLOOKUP(E9,clientscode,4,FALSE)</f>
        <v>0</v>
      </c>
      <c r="C14" s="7"/>
      <c r="D14" s="7"/>
      <c r="E14" s="7"/>
      <c r="F14" s="7"/>
      <c r="G14" s="19"/>
    </row>
    <row r="15" spans="1:7" x14ac:dyDescent="0.25">
      <c r="A15" s="23"/>
      <c r="B15" s="21">
        <f>VLOOKUP(E9,clientscode,5,FALSE)</f>
        <v>0</v>
      </c>
      <c r="C15" s="7"/>
      <c r="D15" s="7"/>
      <c r="E15" s="7"/>
      <c r="F15" s="7"/>
      <c r="G15" s="19"/>
    </row>
    <row r="16" spans="1:7" x14ac:dyDescent="0.25">
      <c r="A16" s="22"/>
      <c r="B16" s="24">
        <f>VLOOKUP(E9,clientscode,6,FALSE)</f>
        <v>0</v>
      </c>
      <c r="C16" s="15"/>
      <c r="D16" s="15"/>
      <c r="E16" s="15"/>
      <c r="F16" s="15"/>
      <c r="G16" s="25"/>
    </row>
    <row r="17" spans="1:12" x14ac:dyDescent="0.25">
      <c r="A17" s="11"/>
      <c r="B17" s="11"/>
      <c r="C17" s="11"/>
      <c r="D17" s="11"/>
      <c r="E17" s="11"/>
      <c r="F17" s="11"/>
      <c r="G17" s="26"/>
      <c r="L17" s="27"/>
    </row>
    <row r="18" spans="1:12" ht="20.100000000000001" customHeight="1" x14ac:dyDescent="0.3">
      <c r="A18" s="28" t="s">
        <v>7</v>
      </c>
      <c r="B18" s="29" t="s">
        <v>8</v>
      </c>
      <c r="C18" s="29" t="s">
        <v>9</v>
      </c>
      <c r="D18" s="29" t="s">
        <v>10</v>
      </c>
      <c r="E18" s="29" t="s">
        <v>11</v>
      </c>
      <c r="F18" s="30"/>
      <c r="G18" s="29" t="s">
        <v>12</v>
      </c>
    </row>
    <row r="19" spans="1:12" ht="12.95" customHeight="1" x14ac:dyDescent="0.25">
      <c r="A19" s="23"/>
      <c r="B19" s="23">
        <v>0</v>
      </c>
      <c r="C19" s="23"/>
      <c r="D19" s="23">
        <v>0</v>
      </c>
      <c r="E19" s="23">
        <f>B19*D19</f>
        <v>0</v>
      </c>
      <c r="F19" s="21"/>
      <c r="G19" s="19"/>
    </row>
    <row r="20" spans="1:12" ht="12.95" customHeight="1" x14ac:dyDescent="0.25">
      <c r="A20" s="23"/>
      <c r="B20" s="23">
        <v>50</v>
      </c>
      <c r="C20" s="23" t="s">
        <v>13</v>
      </c>
      <c r="D20" s="23">
        <v>60</v>
      </c>
      <c r="E20" s="23">
        <f>B20*D20</f>
        <v>3000</v>
      </c>
      <c r="F20" s="21"/>
      <c r="G20" s="19">
        <v>19.600000000000001</v>
      </c>
    </row>
    <row r="21" spans="1:12" ht="12.95" customHeight="1" x14ac:dyDescent="0.25">
      <c r="A21" s="23"/>
      <c r="B21" s="23">
        <v>60</v>
      </c>
      <c r="C21" s="23"/>
      <c r="D21" s="23">
        <v>60</v>
      </c>
      <c r="E21" s="23">
        <f>B21*D21</f>
        <v>3600</v>
      </c>
      <c r="F21" s="21"/>
      <c r="G21" s="19">
        <v>5.5</v>
      </c>
    </row>
    <row r="22" spans="1:12" ht="12.95" customHeight="1" x14ac:dyDescent="0.25">
      <c r="A22" s="23"/>
      <c r="B22" s="23">
        <v>0</v>
      </c>
      <c r="C22" s="23"/>
      <c r="D22" s="23">
        <v>0</v>
      </c>
      <c r="E22" s="23">
        <f>B22*D22</f>
        <v>0</v>
      </c>
      <c r="F22" s="21"/>
      <c r="G22" s="19">
        <v>0</v>
      </c>
    </row>
    <row r="23" spans="1:12" ht="12.95" customHeight="1" x14ac:dyDescent="0.25">
      <c r="A23" s="23"/>
      <c r="B23" s="23">
        <v>0</v>
      </c>
      <c r="C23" s="23"/>
      <c r="D23" s="23">
        <v>0</v>
      </c>
      <c r="E23" s="23">
        <f>B23*D23</f>
        <v>0</v>
      </c>
      <c r="F23" s="21"/>
      <c r="G23" s="19">
        <v>0</v>
      </c>
    </row>
    <row r="24" spans="1:12" ht="12.95" customHeight="1" x14ac:dyDescent="0.25">
      <c r="A24" s="23"/>
      <c r="B24" s="23">
        <v>0</v>
      </c>
      <c r="C24" s="23"/>
      <c r="D24" s="23">
        <v>0</v>
      </c>
      <c r="E24" s="23">
        <f t="shared" ref="E24:E43" si="0">B24*D24</f>
        <v>0</v>
      </c>
      <c r="F24" s="21"/>
      <c r="G24" s="19">
        <v>0</v>
      </c>
    </row>
    <row r="25" spans="1:12" ht="12.95" customHeight="1" x14ac:dyDescent="0.25">
      <c r="A25" s="23"/>
      <c r="B25" s="23">
        <v>0</v>
      </c>
      <c r="C25" s="23"/>
      <c r="D25" s="23">
        <v>0</v>
      </c>
      <c r="E25" s="23">
        <f t="shared" si="0"/>
        <v>0</v>
      </c>
      <c r="F25" s="21"/>
      <c r="G25" s="19">
        <v>0</v>
      </c>
    </row>
    <row r="26" spans="1:12" ht="12.95" customHeight="1" x14ac:dyDescent="0.25">
      <c r="A26" s="23"/>
      <c r="B26" s="23">
        <v>0</v>
      </c>
      <c r="C26" s="23"/>
      <c r="D26" s="23">
        <v>0</v>
      </c>
      <c r="E26" s="23">
        <f t="shared" si="0"/>
        <v>0</v>
      </c>
      <c r="F26" s="21"/>
      <c r="G26" s="19">
        <v>0</v>
      </c>
    </row>
    <row r="27" spans="1:12" ht="12.95" customHeight="1" x14ac:dyDescent="0.25">
      <c r="A27" s="23"/>
      <c r="B27" s="23"/>
      <c r="C27" s="23"/>
      <c r="D27" s="23"/>
      <c r="E27" s="23">
        <f t="shared" si="0"/>
        <v>0</v>
      </c>
      <c r="F27" s="21"/>
      <c r="G27" s="19"/>
    </row>
    <row r="28" spans="1:12" ht="12.95" customHeight="1" x14ac:dyDescent="0.25">
      <c r="A28" s="23"/>
      <c r="B28" s="23"/>
      <c r="C28" s="23"/>
      <c r="D28" s="23"/>
      <c r="E28" s="23">
        <f t="shared" si="0"/>
        <v>0</v>
      </c>
      <c r="F28" s="21"/>
      <c r="G28" s="19"/>
    </row>
    <row r="29" spans="1:12" ht="12.95" customHeight="1" x14ac:dyDescent="0.25">
      <c r="A29" s="23"/>
      <c r="B29" s="23"/>
      <c r="C29" s="23"/>
      <c r="D29" s="23"/>
      <c r="E29" s="23">
        <f t="shared" si="0"/>
        <v>0</v>
      </c>
      <c r="F29" s="21"/>
      <c r="G29" s="19"/>
    </row>
    <row r="30" spans="1:12" ht="12.95" customHeight="1" x14ac:dyDescent="0.25">
      <c r="A30" s="23"/>
      <c r="B30" s="23"/>
      <c r="C30" s="23"/>
      <c r="D30" s="23"/>
      <c r="E30" s="23">
        <f t="shared" si="0"/>
        <v>0</v>
      </c>
      <c r="F30" s="21"/>
      <c r="G30" s="19"/>
    </row>
    <row r="31" spans="1:12" ht="12.95" customHeight="1" x14ac:dyDescent="0.25">
      <c r="A31" s="23"/>
      <c r="B31" s="23"/>
      <c r="C31" s="23"/>
      <c r="D31" s="23"/>
      <c r="E31" s="23">
        <f t="shared" si="0"/>
        <v>0</v>
      </c>
      <c r="F31" s="21"/>
      <c r="G31" s="19"/>
    </row>
    <row r="32" spans="1:12" ht="12.95" customHeight="1" x14ac:dyDescent="0.25">
      <c r="A32" s="23"/>
      <c r="B32" s="23">
        <v>0</v>
      </c>
      <c r="C32" s="23"/>
      <c r="D32" s="23">
        <v>0</v>
      </c>
      <c r="E32" s="23">
        <f t="shared" si="0"/>
        <v>0</v>
      </c>
      <c r="F32" s="21"/>
      <c r="G32" s="19"/>
    </row>
    <row r="33" spans="1:7" ht="12.95" customHeight="1" x14ac:dyDescent="0.25">
      <c r="A33" s="23"/>
      <c r="B33" s="23"/>
      <c r="C33" s="23"/>
      <c r="D33" s="23"/>
      <c r="E33" s="23">
        <f t="shared" si="0"/>
        <v>0</v>
      </c>
      <c r="F33" s="21"/>
      <c r="G33" s="19"/>
    </row>
    <row r="34" spans="1:7" ht="12.95" customHeight="1" x14ac:dyDescent="0.25">
      <c r="A34" s="23"/>
      <c r="B34" s="23"/>
      <c r="C34" s="23"/>
      <c r="D34" s="23"/>
      <c r="E34" s="23">
        <f t="shared" si="0"/>
        <v>0</v>
      </c>
      <c r="F34" s="21"/>
      <c r="G34" s="19"/>
    </row>
    <row r="35" spans="1:7" ht="12.95" customHeight="1" x14ac:dyDescent="0.25">
      <c r="A35" s="23"/>
      <c r="B35" s="23"/>
      <c r="C35" s="23"/>
      <c r="D35" s="23"/>
      <c r="E35" s="23">
        <f t="shared" si="0"/>
        <v>0</v>
      </c>
      <c r="F35" s="21"/>
      <c r="G35" s="19"/>
    </row>
    <row r="36" spans="1:7" ht="12.95" customHeight="1" x14ac:dyDescent="0.25">
      <c r="A36" s="23"/>
      <c r="B36" s="23"/>
      <c r="C36" s="23"/>
      <c r="D36" s="23"/>
      <c r="E36" s="23">
        <f t="shared" si="0"/>
        <v>0</v>
      </c>
      <c r="F36" s="21"/>
      <c r="G36" s="19"/>
    </row>
    <row r="37" spans="1:7" ht="12.95" customHeight="1" x14ac:dyDescent="0.25">
      <c r="A37" s="23"/>
      <c r="B37" s="23">
        <v>0</v>
      </c>
      <c r="C37" s="23"/>
      <c r="D37" s="23">
        <v>0</v>
      </c>
      <c r="E37" s="23">
        <f t="shared" si="0"/>
        <v>0</v>
      </c>
      <c r="F37" s="21"/>
      <c r="G37" s="19"/>
    </row>
    <row r="38" spans="1:7" ht="12.95" customHeight="1" x14ac:dyDescent="0.25">
      <c r="A38" s="23"/>
      <c r="B38" s="23"/>
      <c r="C38" s="23"/>
      <c r="D38" s="23"/>
      <c r="E38" s="23">
        <f t="shared" si="0"/>
        <v>0</v>
      </c>
      <c r="F38" s="21"/>
      <c r="G38" s="19"/>
    </row>
    <row r="39" spans="1:7" ht="12.95" customHeight="1" x14ac:dyDescent="0.25">
      <c r="A39" s="23"/>
      <c r="B39" s="23"/>
      <c r="C39" s="23"/>
      <c r="D39" s="23"/>
      <c r="E39" s="23">
        <f t="shared" si="0"/>
        <v>0</v>
      </c>
      <c r="F39" s="21"/>
      <c r="G39" s="19"/>
    </row>
    <row r="40" spans="1:7" ht="12.95" customHeight="1" x14ac:dyDescent="0.25">
      <c r="A40" s="23"/>
      <c r="B40" s="23"/>
      <c r="C40" s="23"/>
      <c r="D40" s="23"/>
      <c r="E40" s="23">
        <f t="shared" si="0"/>
        <v>0</v>
      </c>
      <c r="F40" s="21"/>
      <c r="G40" s="19"/>
    </row>
    <row r="41" spans="1:7" ht="12.95" customHeight="1" x14ac:dyDescent="0.25">
      <c r="A41" s="23"/>
      <c r="B41" s="23"/>
      <c r="C41" s="23"/>
      <c r="D41" s="23"/>
      <c r="E41" s="23">
        <f t="shared" si="0"/>
        <v>0</v>
      </c>
      <c r="F41" s="21"/>
      <c r="G41" s="19"/>
    </row>
    <row r="42" spans="1:7" ht="12.95" customHeight="1" x14ac:dyDescent="0.25">
      <c r="A42" s="23"/>
      <c r="B42" s="23"/>
      <c r="C42" s="23"/>
      <c r="D42" s="23"/>
      <c r="E42" s="23">
        <f t="shared" si="0"/>
        <v>0</v>
      </c>
      <c r="F42" s="21"/>
      <c r="G42" s="19"/>
    </row>
    <row r="43" spans="1:7" ht="12.95" customHeight="1" x14ac:dyDescent="0.25">
      <c r="A43" s="23"/>
      <c r="B43" s="23">
        <v>0</v>
      </c>
      <c r="C43" s="23"/>
      <c r="D43" s="23">
        <v>0</v>
      </c>
      <c r="E43" s="23">
        <f t="shared" si="0"/>
        <v>0</v>
      </c>
      <c r="F43" s="21"/>
      <c r="G43" s="19"/>
    </row>
    <row r="44" spans="1:7" ht="12.95" customHeight="1" x14ac:dyDescent="0.25">
      <c r="A44" s="23"/>
      <c r="B44" s="23"/>
      <c r="C44" s="23"/>
      <c r="D44" s="23"/>
      <c r="E44" s="23">
        <f>B44*D44</f>
        <v>0</v>
      </c>
      <c r="F44" s="21"/>
      <c r="G44" s="19"/>
    </row>
    <row r="45" spans="1:7" ht="12.95" customHeight="1" x14ac:dyDescent="0.25">
      <c r="A45" s="22"/>
      <c r="B45" s="22"/>
      <c r="C45" s="22"/>
      <c r="D45" s="22"/>
      <c r="E45" s="22">
        <f>B45*D45</f>
        <v>0</v>
      </c>
      <c r="F45" s="24"/>
      <c r="G45" s="25"/>
    </row>
    <row r="46" spans="1:7" ht="12" customHeight="1" x14ac:dyDescent="0.25">
      <c r="A46" s="31" t="s">
        <v>14</v>
      </c>
      <c r="B46" s="11"/>
      <c r="C46" s="11"/>
      <c r="D46" s="11"/>
      <c r="E46" s="15"/>
      <c r="F46" s="15"/>
      <c r="G46" s="11"/>
    </row>
    <row r="47" spans="1:7" x14ac:dyDescent="0.25">
      <c r="A47" s="32" t="s">
        <v>15</v>
      </c>
      <c r="B47" s="11"/>
      <c r="C47" s="33" t="s">
        <v>16</v>
      </c>
      <c r="D47" s="5"/>
      <c r="E47" s="34">
        <f>SUM(E19:E45)</f>
        <v>6600</v>
      </c>
      <c r="F47" s="21"/>
      <c r="G47" s="35"/>
    </row>
    <row r="48" spans="1:7" x14ac:dyDescent="0.25">
      <c r="A48" s="36" t="s">
        <v>17</v>
      </c>
      <c r="B48" s="11"/>
      <c r="C48" s="33" t="s">
        <v>18</v>
      </c>
      <c r="D48" s="5"/>
      <c r="E48" s="37">
        <f>E50*0.055+E51*0.07+E52*0.196</f>
        <v>786</v>
      </c>
      <c r="F48" s="26"/>
      <c r="G48" s="35"/>
    </row>
    <row r="49" spans="1:7" x14ac:dyDescent="0.25">
      <c r="A49" s="38" t="s">
        <v>19</v>
      </c>
      <c r="B49" s="11"/>
      <c r="C49" s="33" t="s">
        <v>20</v>
      </c>
      <c r="D49" s="5"/>
      <c r="E49" s="37">
        <f>E47+E48</f>
        <v>7386</v>
      </c>
      <c r="F49" s="26"/>
      <c r="G49" s="35"/>
    </row>
    <row r="50" spans="1:7" hidden="1" x14ac:dyDescent="0.25">
      <c r="A50" s="11"/>
      <c r="B50" s="11"/>
      <c r="C50" s="11"/>
      <c r="D50" s="11" t="s">
        <v>21</v>
      </c>
      <c r="E50" s="11">
        <f>SUMIF(G19:G45,5.5,E19:E45)</f>
        <v>3600</v>
      </c>
      <c r="F50" s="11"/>
      <c r="G50" s="11"/>
    </row>
    <row r="51" spans="1:7" ht="12" hidden="1" customHeight="1" x14ac:dyDescent="0.25">
      <c r="A51" s="11"/>
      <c r="B51" s="11"/>
      <c r="C51" s="11"/>
      <c r="D51" s="11" t="s">
        <v>22</v>
      </c>
      <c r="E51" s="11">
        <f>SUMIF(G19:G45,7,E19:G45)</f>
        <v>0</v>
      </c>
      <c r="F51" s="11"/>
      <c r="G51" s="11"/>
    </row>
    <row r="52" spans="1:7" hidden="1" x14ac:dyDescent="0.25">
      <c r="A52" s="11"/>
      <c r="B52" s="11"/>
      <c r="C52" s="11"/>
      <c r="D52" s="11" t="s">
        <v>23</v>
      </c>
      <c r="E52" s="11">
        <f>SUMIF(G19:G45,19.6,E19:E45)</f>
        <v>3000</v>
      </c>
      <c r="F52" s="11"/>
      <c r="G52" s="11"/>
    </row>
    <row r="53" spans="1:7" x14ac:dyDescent="0.25">
      <c r="A53" s="11"/>
      <c r="B53" s="11"/>
      <c r="C53" s="10" t="s">
        <v>24</v>
      </c>
      <c r="D53" s="11"/>
      <c r="E53" s="39"/>
      <c r="F53" s="40"/>
      <c r="G53" s="41"/>
    </row>
    <row r="54" spans="1:7" x14ac:dyDescent="0.25">
      <c r="A54" s="11"/>
      <c r="B54" s="5"/>
      <c r="C54" s="33" t="s">
        <v>25</v>
      </c>
      <c r="D54" s="5"/>
      <c r="E54" s="37">
        <f>E49-E53</f>
        <v>7386</v>
      </c>
      <c r="F54" s="26"/>
      <c r="G54" s="35"/>
    </row>
    <row r="55" spans="1:7" x14ac:dyDescent="0.25">
      <c r="A55" s="5"/>
      <c r="B55" s="5"/>
      <c r="C55" s="5"/>
      <c r="D55" s="5"/>
      <c r="E55" s="11"/>
      <c r="F55" s="11"/>
      <c r="G55" s="11"/>
    </row>
    <row r="56" spans="1:7" x14ac:dyDescent="0.25">
      <c r="A56" s="42"/>
      <c r="B56" s="42"/>
      <c r="C56" s="42"/>
      <c r="D56" s="42"/>
      <c r="E56" s="11"/>
      <c r="F56" s="11"/>
      <c r="G56" s="11"/>
    </row>
  </sheetData>
  <sheetProtection selectLockedCells="1"/>
  <dataValidations count="9">
    <dataValidation type="list" allowBlank="1" showInputMessage="1" showErrorMessage="1" sqref="A46">
      <formula1>FACT</formula1>
    </dataValidation>
    <dataValidation type="list" allowBlank="1" showInputMessage="1" showErrorMessage="1" sqref="A47">
      <formula1>FACB</formula1>
    </dataValidation>
    <dataValidation type="list" allowBlank="1" showInputMessage="1" showErrorMessage="1" sqref="A48">
      <formula1>FIC</formula1>
    </dataValidation>
    <dataValidation type="list" allowBlank="1" showInputMessage="1" showErrorMessage="1" sqref="A49">
      <formula1>FAC</formula1>
    </dataValidation>
    <dataValidation type="list" allowBlank="1" showInputMessage="1" showErrorMessage="1" sqref="E9">
      <formula1>cll</formula1>
    </dataValidation>
    <dataValidation type="list" allowBlank="1" showInputMessage="1" showErrorMessage="1" sqref="C6">
      <formula1>dfa</formula1>
    </dataValidation>
    <dataValidation type="list" allowBlank="1" showInputMessage="1" showErrorMessage="1" sqref="C53">
      <formula1>aco</formula1>
    </dataValidation>
    <dataValidation type="list" allowBlank="1" showInputMessage="1" showErrorMessage="1" sqref="C19:C45">
      <formula1>unit</formula1>
    </dataValidation>
    <dataValidation type="list" allowBlank="1" showInputMessage="1" showErrorMessage="1" sqref="G19:G45">
      <formula1>TVX</formula1>
    </dataValidation>
  </dataValidations>
  <pageMargins left="0.23622047244094491" right="0.23622047244094491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print="0" autoPict="0">
                <anchor moveWithCells="1" sizeWithCells="1">
                  <from>
                    <xdr:col>6</xdr:col>
                    <xdr:colOff>47625</xdr:colOff>
                    <xdr:row>6</xdr:row>
                    <xdr:rowOff>123825</xdr:rowOff>
                  </from>
                  <to>
                    <xdr:col>6</xdr:col>
                    <xdr:colOff>304800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H6" sqref="H6"/>
    </sheetView>
  </sheetViews>
  <sheetFormatPr baseColWidth="10" defaultRowHeight="15" x14ac:dyDescent="0.25"/>
  <cols>
    <col min="3" max="3" width="17.85546875" customWidth="1"/>
    <col min="4" max="4" width="11.140625" customWidth="1"/>
    <col min="5" max="5" width="13.7109375" customWidth="1"/>
    <col min="6" max="6" width="14.140625" customWidth="1"/>
  </cols>
  <sheetData>
    <row r="1" spans="1:8" ht="26.25" x14ac:dyDescent="0.4">
      <c r="A1" s="43"/>
      <c r="B1" s="44"/>
      <c r="C1" s="45" t="s">
        <v>26</v>
      </c>
    </row>
    <row r="2" spans="1:8" x14ac:dyDescent="0.25">
      <c r="A2" s="46" t="s">
        <v>27</v>
      </c>
      <c r="B2" s="47" t="s">
        <v>28</v>
      </c>
      <c r="C2" s="46" t="s">
        <v>29</v>
      </c>
      <c r="D2" s="46" t="s">
        <v>30</v>
      </c>
      <c r="E2" s="46" t="s">
        <v>12</v>
      </c>
      <c r="F2" s="46" t="s">
        <v>31</v>
      </c>
    </row>
    <row r="3" spans="1:8" x14ac:dyDescent="0.25">
      <c r="A3" s="12"/>
      <c r="B3" s="13"/>
      <c r="C3" s="21"/>
      <c r="D3" s="48"/>
      <c r="E3" s="49"/>
      <c r="F3" s="49"/>
    </row>
    <row r="4" spans="1:8" x14ac:dyDescent="0.25">
      <c r="A4" s="12">
        <f ca="1">TODAY()</f>
        <v>41025</v>
      </c>
      <c r="B4" s="13">
        <v>53</v>
      </c>
      <c r="C4" s="21" t="s">
        <v>32</v>
      </c>
      <c r="D4">
        <v>6600</v>
      </c>
      <c r="E4">
        <v>786</v>
      </c>
      <c r="F4">
        <v>7386</v>
      </c>
      <c r="H4" t="s">
        <v>33</v>
      </c>
    </row>
    <row r="5" spans="1:8" x14ac:dyDescent="0.25">
      <c r="B5" s="13"/>
    </row>
    <row r="6" spans="1:8" x14ac:dyDescent="0.25">
      <c r="B6" s="50"/>
    </row>
    <row r="7" spans="1:8" x14ac:dyDescent="0.25">
      <c r="B7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Devis Factures P1</vt:lpstr>
      <vt:lpstr>Feuil1</vt:lpstr>
      <vt:lpstr>PHT</vt:lpstr>
      <vt:lpstr>PRIXU</vt:lpstr>
      <vt:lpstr>PU</vt:lpstr>
      <vt:lpstr>Qté</vt:lpstr>
      <vt:lpstr>TOTAL</vt:lpstr>
      <vt:lpstr>TOTALHT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 haddou</dc:creator>
  <cp:lastModifiedBy>ait haddou</cp:lastModifiedBy>
  <dcterms:created xsi:type="dcterms:W3CDTF">2012-04-26T17:07:03Z</dcterms:created>
  <dcterms:modified xsi:type="dcterms:W3CDTF">2012-04-26T18:57:58Z</dcterms:modified>
</cp:coreProperties>
</file>